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Katerina\Desktop\"/>
    </mc:Choice>
  </mc:AlternateContent>
  <xr:revisionPtr revIDLastSave="0" documentId="13_ncr:1_{A69F5613-FD21-4C8C-949D-404F2EB8C12A}" xr6:coauthVersionLast="44" xr6:coauthVersionMax="44" xr10:uidLastSave="{00000000-0000-0000-0000-000000000000}"/>
  <bookViews>
    <workbookView xWindow="-120" yWindow="-120" windowWidth="29040" windowHeight="15840" tabRatio="902" firstSheet="1" activeTab="1" xr2:uid="{00000000-000D-0000-FFFF-FFFF00000000}"/>
  </bookViews>
  <sheets>
    <sheet name="Технічна" sheetId="75" state="hidden" r:id="rId1"/>
    <sheet name="Загальна" sheetId="1" r:id="rId2"/>
    <sheet name="09.01.18" sheetId="53" state="hidden" r:id="rId3"/>
    <sheet name="15.01.18" sheetId="54" state="hidden" r:id="rId4"/>
    <sheet name="22.01.18" sheetId="56" state="hidden" r:id="rId5"/>
    <sheet name="29.01.18" sheetId="57" state="hidden" r:id="rId6"/>
    <sheet name="05.02.18" sheetId="58" state="hidden" r:id="rId7"/>
    <sheet name="12.02.18" sheetId="59" state="hidden" r:id="rId8"/>
    <sheet name="19.02.18" sheetId="60" state="hidden" r:id="rId9"/>
    <sheet name="26.02.18" sheetId="61" state="hidden" r:id="rId10"/>
    <sheet name="05.03.18" sheetId="62" state="hidden" r:id="rId11"/>
    <sheet name="12.03.18" sheetId="63" state="hidden" r:id="rId12"/>
    <sheet name="19.03.18" sheetId="64" state="hidden" r:id="rId13"/>
    <sheet name="26.03.18" sheetId="65" state="hidden" r:id="rId14"/>
    <sheet name="02.04.18" sheetId="66" state="hidden" r:id="rId15"/>
    <sheet name="10.04.18" sheetId="67" state="hidden" r:id="rId16"/>
    <sheet name="16.04.18" sheetId="68" state="hidden" r:id="rId17"/>
    <sheet name="23.04.18" sheetId="69" state="hidden" r:id="rId18"/>
    <sheet name="02.05.18" sheetId="70" state="hidden" r:id="rId19"/>
    <sheet name="07.05.18" sheetId="93" state="hidden" r:id="rId20"/>
    <sheet name="14.05.18" sheetId="94" state="hidden" r:id="rId21"/>
    <sheet name="21.05.18" sheetId="95" state="hidden" r:id="rId22"/>
    <sheet name="29.05.18" sheetId="96" state="hidden" r:id="rId23"/>
    <sheet name="04.06.18" sheetId="97" state="hidden" r:id="rId24"/>
    <sheet name="11.06.18" sheetId="98" state="hidden" r:id="rId25"/>
    <sheet name="18.06.18" sheetId="99" state="hidden" r:id="rId26"/>
    <sheet name="25.06.18" sheetId="100" state="hidden" r:id="rId27"/>
    <sheet name="02.07.18" sheetId="101" state="hidden" r:id="rId28"/>
    <sheet name="09.07.18" sheetId="102" state="hidden" r:id="rId29"/>
    <sheet name="16.07.18" sheetId="103" state="hidden" r:id="rId30"/>
    <sheet name="23.07.18" sheetId="104" state="hidden" r:id="rId31"/>
    <sheet name="30.07.18" sheetId="105" state="hidden" r:id="rId32"/>
    <sheet name="06.08.18" sheetId="106" state="hidden" r:id="rId33"/>
    <sheet name="13.08.18" sheetId="107" state="hidden" r:id="rId34"/>
    <sheet name="20.08.18" sheetId="108" state="hidden" r:id="rId35"/>
    <sheet name="27.08.18" sheetId="109" state="hidden" r:id="rId36"/>
    <sheet name="03.09.18" sheetId="110" state="hidden" r:id="rId37"/>
    <sheet name="10.09.18" sheetId="111" state="hidden" r:id="rId38"/>
    <sheet name="17.09.18" sheetId="112" state="hidden" r:id="rId39"/>
    <sheet name="24.09.18" sheetId="113" state="hidden" r:id="rId40"/>
    <sheet name="01.10.18" sheetId="114" state="hidden" r:id="rId41"/>
    <sheet name="08.10.18" sheetId="115" state="hidden" r:id="rId42"/>
    <sheet name="16.10.18" sheetId="116" state="hidden" r:id="rId43"/>
    <sheet name="22.10.18" sheetId="117" state="hidden" r:id="rId44"/>
    <sheet name="29.10.18" sheetId="118" state="hidden" r:id="rId45"/>
    <sheet name="05.11.18" sheetId="119" state="hidden" r:id="rId46"/>
    <sheet name="12.11.18" sheetId="120" state="hidden" r:id="rId47"/>
    <sheet name="19.11.18" sheetId="121" state="hidden" r:id="rId48"/>
    <sheet name="26.11.18" sheetId="122" state="hidden" r:id="rId49"/>
    <sheet name="03.12.18" sheetId="123" state="hidden" r:id="rId50"/>
    <sheet name="10.12.18" sheetId="124" state="hidden" r:id="rId51"/>
    <sheet name="17.12.18" sheetId="125" state="hidden" r:id="rId52"/>
    <sheet name="26.12.18" sheetId="126" state="hidden" r:id="rId53"/>
    <sheet name="02.01.19" sheetId="127" r:id="rId54"/>
  </sheets>
  <definedNames>
    <definedName name="_xlnm._FilterDatabase" localSheetId="40" hidden="1">'01.10.18'!$A$9:$Q$235</definedName>
    <definedName name="_xlnm._FilterDatabase" localSheetId="53" hidden="1">'02.01.19'!$A$9:$Q$236</definedName>
    <definedName name="_xlnm._FilterDatabase" localSheetId="14" hidden="1">'02.04.18'!$A$9:$Q$186</definedName>
    <definedName name="_xlnm._FilterDatabase" localSheetId="18" hidden="1">'02.05.18'!$A$9:$Q$186</definedName>
    <definedName name="_xlnm._FilterDatabase" localSheetId="27" hidden="1">'02.07.18'!$A$9:$Q$186</definedName>
    <definedName name="_xlnm._FilterDatabase" localSheetId="36" hidden="1">'03.09.18'!$A$9:$Q$235</definedName>
    <definedName name="_xlnm._FilterDatabase" localSheetId="49" hidden="1">'03.12.18'!$A$9:$Q$236</definedName>
    <definedName name="_xlnm._FilterDatabase" localSheetId="23" hidden="1">'04.06.18'!$A$9:$Q$186</definedName>
    <definedName name="_xlnm._FilterDatabase" localSheetId="6" hidden="1">'05.02.18'!$A$9:$Q$186</definedName>
    <definedName name="_xlnm._FilterDatabase" localSheetId="10" hidden="1">'05.03.18'!$A$9:$Q$186</definedName>
    <definedName name="_xlnm._FilterDatabase" localSheetId="45" hidden="1">'05.11.18'!$A$9:$Q$235</definedName>
    <definedName name="_xlnm._FilterDatabase" localSheetId="32" hidden="1">'06.08.18'!$A$9:$Q$186</definedName>
    <definedName name="_xlnm._FilterDatabase" localSheetId="19" hidden="1">'07.05.18'!$A$9:$Q$186</definedName>
    <definedName name="_xlnm._FilterDatabase" localSheetId="41" hidden="1">'08.10.18'!$A$9:$Q$235</definedName>
    <definedName name="_xlnm._FilterDatabase" localSheetId="28" hidden="1">'09.07.18'!$A$9:$Q$186</definedName>
    <definedName name="_xlnm._FilterDatabase" localSheetId="15" hidden="1">'10.04.18'!$A$9:$Q$186</definedName>
    <definedName name="_xlnm._FilterDatabase" localSheetId="37" hidden="1">'10.09.18'!$A$9:$Q$235</definedName>
    <definedName name="_xlnm._FilterDatabase" localSheetId="50" hidden="1">'10.12.18'!$A$9:$Q$236</definedName>
    <definedName name="_xlnm._FilterDatabase" localSheetId="24" hidden="1">'11.06.18'!$A$9:$Q$186</definedName>
    <definedName name="_xlnm._FilterDatabase" localSheetId="7" hidden="1">'12.02.18'!$A$9:$Q$186</definedName>
    <definedName name="_xlnm._FilterDatabase" localSheetId="11" hidden="1">'12.03.18'!$A$9:$Q$186</definedName>
    <definedName name="_xlnm._FilterDatabase" localSheetId="46" hidden="1">'12.11.18'!$A$9:$Q$236</definedName>
    <definedName name="_xlnm._FilterDatabase" localSheetId="33" hidden="1">'13.08.18'!$A$9:$Q$186</definedName>
    <definedName name="_xlnm._FilterDatabase" localSheetId="20" hidden="1">'14.05.18'!$A$9:$Q$186</definedName>
    <definedName name="_xlnm._FilterDatabase" localSheetId="16" hidden="1">'16.04.18'!$A$9:$Q$186</definedName>
    <definedName name="_xlnm._FilterDatabase" localSheetId="29" hidden="1">'16.07.18'!$A$9:$Q$186</definedName>
    <definedName name="_xlnm._FilterDatabase" localSheetId="42" hidden="1">'16.10.18'!$A$9:$Q$235</definedName>
    <definedName name="_xlnm._FilterDatabase" localSheetId="38" hidden="1">'17.09.18'!$A$9:$Q$186</definedName>
    <definedName name="_xlnm._FilterDatabase" localSheetId="51" hidden="1">'17.12.18'!$A$9:$Q$236</definedName>
    <definedName name="_xlnm._FilterDatabase" localSheetId="25" hidden="1">'18.06.18'!$A$9:$Q$186</definedName>
    <definedName name="_xlnm._FilterDatabase" localSheetId="8" hidden="1">'19.02.18'!$A$9:$Q$186</definedName>
    <definedName name="_xlnm._FilterDatabase" localSheetId="12" hidden="1">'19.03.18'!$A$9:$Q$186</definedName>
    <definedName name="_xlnm._FilterDatabase" localSheetId="47" hidden="1">'19.11.18'!$A$9:$Q$236</definedName>
    <definedName name="_xlnm._FilterDatabase" localSheetId="34" hidden="1">'20.08.18'!$A$9:$Q$186</definedName>
    <definedName name="_xlnm._FilterDatabase" localSheetId="21" hidden="1">'21.05.18'!$A$9:$Q$186</definedName>
    <definedName name="_xlnm._FilterDatabase" localSheetId="4" hidden="1">'22.01.18'!$A$9:$Q$188</definedName>
    <definedName name="_xlnm._FilterDatabase" localSheetId="43" hidden="1">'22.10.18'!$A$9:$Q$235</definedName>
    <definedName name="_xlnm._FilterDatabase" localSheetId="17" hidden="1">'23.04.18'!$A$9:$Q$186</definedName>
    <definedName name="_xlnm._FilterDatabase" localSheetId="30" hidden="1">'23.07.18'!$A$9:$Q$186</definedName>
    <definedName name="_xlnm._FilterDatabase" localSheetId="39" hidden="1">'24.09.18'!$A$9:$Q$186</definedName>
    <definedName name="_xlnm._FilterDatabase" localSheetId="26" hidden="1">'25.06.18'!$A$9:$Q$186</definedName>
    <definedName name="_xlnm._FilterDatabase" localSheetId="9" hidden="1">'26.02.18'!$A$9:$Q$186</definedName>
    <definedName name="_xlnm._FilterDatabase" localSheetId="13" hidden="1">'26.03.18'!$A$9:$Q$186</definedName>
    <definedName name="_xlnm._FilterDatabase" localSheetId="48" hidden="1">'26.11.18'!$A$9:$Q$236</definedName>
    <definedName name="_xlnm._FilterDatabase" localSheetId="52" hidden="1">'26.12.18'!$A$9:$Q$236</definedName>
    <definedName name="_xlnm._FilterDatabase" localSheetId="35" hidden="1">'27.08.18'!$A$9:$Q$186</definedName>
    <definedName name="_xlnm._FilterDatabase" localSheetId="5" hidden="1">'29.01.18'!$A$9:$Q$186</definedName>
    <definedName name="_xlnm._FilterDatabase" localSheetId="22" hidden="1">'29.05.18'!$A$9:$Q$186</definedName>
    <definedName name="_xlnm._FilterDatabase" localSheetId="44" hidden="1">'29.10.18'!$A$9:$Q$235</definedName>
    <definedName name="_xlnm._FilterDatabase" localSheetId="31" hidden="1">'30.07.18'!$A$9:$Q$186</definedName>
    <definedName name="_xlnm._FilterDatabase" localSheetId="1" hidden="1">Загальна!$A$9:$Q$236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06" i="1" l="1"/>
  <c r="I15" i="1" l="1"/>
  <c r="N19" i="1" l="1"/>
  <c r="N39" i="1"/>
  <c r="N63" i="1"/>
  <c r="N83" i="1"/>
  <c r="N108" i="1"/>
  <c r="N111" i="1"/>
  <c r="N123" i="1"/>
  <c r="P236" i="122" l="1"/>
  <c r="O236" i="122"/>
  <c r="N236" i="122"/>
  <c r="L236" i="122"/>
  <c r="K236" i="122"/>
  <c r="I236" i="122"/>
  <c r="J236" i="122"/>
  <c r="H236" i="122"/>
  <c r="P236" i="121"/>
  <c r="O236" i="121"/>
  <c r="N236" i="121"/>
  <c r="L236" i="121"/>
  <c r="K236" i="121"/>
  <c r="I236" i="121"/>
  <c r="J236" i="121"/>
  <c r="H236" i="121"/>
  <c r="N236" i="120"/>
  <c r="P236" i="120"/>
  <c r="O236" i="120"/>
  <c r="L236" i="120"/>
  <c r="K236" i="120"/>
  <c r="I236" i="120"/>
  <c r="J236" i="120"/>
  <c r="H236" i="120"/>
  <c r="G241" i="1"/>
  <c r="G242" i="1"/>
  <c r="P235" i="1"/>
  <c r="O235" i="1"/>
  <c r="N235" i="1"/>
  <c r="L235" i="1"/>
  <c r="K235" i="1"/>
  <c r="J235" i="1"/>
  <c r="I235" i="1"/>
  <c r="H235" i="1"/>
  <c r="Q235" i="127"/>
  <c r="M235" i="127"/>
  <c r="Q235" i="126"/>
  <c r="M235" i="126"/>
  <c r="Q235" i="125"/>
  <c r="M235" i="125"/>
  <c r="Q235" i="124"/>
  <c r="M235" i="124"/>
  <c r="Q235" i="123"/>
  <c r="M235" i="123"/>
  <c r="Q235" i="122"/>
  <c r="M235" i="122"/>
  <c r="Q235" i="121"/>
  <c r="M235" i="121"/>
  <c r="Q235" i="120"/>
  <c r="M235" i="120"/>
  <c r="Q235" i="1" l="1"/>
  <c r="E227" i="75"/>
  <c r="M235" i="1"/>
  <c r="F227" i="75"/>
  <c r="G227" i="75"/>
  <c r="P227" i="1"/>
  <c r="P228" i="1"/>
  <c r="P229" i="1"/>
  <c r="P230" i="1"/>
  <c r="P231" i="1"/>
  <c r="P232" i="1"/>
  <c r="P233" i="1"/>
  <c r="P234" i="1"/>
  <c r="O227" i="1"/>
  <c r="O228" i="1"/>
  <c r="O229" i="1"/>
  <c r="O230" i="1"/>
  <c r="O231" i="1"/>
  <c r="O232" i="1"/>
  <c r="O233" i="1"/>
  <c r="O234" i="1"/>
  <c r="N227" i="1"/>
  <c r="N228" i="1"/>
  <c r="N229" i="1"/>
  <c r="N230" i="1"/>
  <c r="N231" i="1"/>
  <c r="N232" i="1"/>
  <c r="N233" i="1"/>
  <c r="N234" i="1"/>
  <c r="L227" i="1"/>
  <c r="L228" i="1"/>
  <c r="L229" i="1"/>
  <c r="L230" i="1"/>
  <c r="L231" i="1"/>
  <c r="L232" i="1"/>
  <c r="L233" i="1"/>
  <c r="L234" i="1"/>
  <c r="K227" i="1"/>
  <c r="M227" i="1" s="1"/>
  <c r="K228" i="1"/>
  <c r="K229" i="1"/>
  <c r="K230" i="1"/>
  <c r="K231" i="1"/>
  <c r="K232" i="1"/>
  <c r="K233" i="1"/>
  <c r="K234" i="1"/>
  <c r="J227" i="1"/>
  <c r="J228" i="1"/>
  <c r="J229" i="1"/>
  <c r="J230" i="1"/>
  <c r="J231" i="1"/>
  <c r="J232" i="1"/>
  <c r="J233" i="1"/>
  <c r="J234" i="1"/>
  <c r="I227" i="1"/>
  <c r="I228" i="1"/>
  <c r="I229" i="1"/>
  <c r="I230" i="1"/>
  <c r="I231" i="1"/>
  <c r="I232" i="1"/>
  <c r="I233" i="1"/>
  <c r="I234" i="1"/>
  <c r="H227" i="1"/>
  <c r="H228" i="1"/>
  <c r="H229" i="1"/>
  <c r="H230" i="1"/>
  <c r="H231" i="1"/>
  <c r="H232" i="1"/>
  <c r="H233" i="1"/>
  <c r="H234" i="1"/>
  <c r="I226" i="1"/>
  <c r="J226" i="1"/>
  <c r="K226" i="1"/>
  <c r="L226" i="1"/>
  <c r="N226" i="1"/>
  <c r="O226" i="1"/>
  <c r="P226" i="1"/>
  <c r="H226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K225" i="1"/>
  <c r="L225" i="1"/>
  <c r="N225" i="1"/>
  <c r="P225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J188" i="1"/>
  <c r="L188" i="1"/>
  <c r="O188" i="1"/>
  <c r="H188" i="1"/>
  <c r="P10" i="1"/>
  <c r="P11" i="1"/>
  <c r="P12" i="1"/>
  <c r="P13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O10" i="1"/>
  <c r="O11" i="1"/>
  <c r="O12" i="1"/>
  <c r="O13" i="1"/>
  <c r="O14" i="1"/>
  <c r="O15" i="1"/>
  <c r="O16" i="1"/>
  <c r="O17" i="1"/>
  <c r="O18" i="1"/>
  <c r="O19" i="1"/>
  <c r="O20" i="1"/>
  <c r="O21" i="1"/>
  <c r="O23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1" i="1"/>
  <c r="O42" i="1"/>
  <c r="O43" i="1"/>
  <c r="O44" i="1"/>
  <c r="O45" i="1"/>
  <c r="O46" i="1"/>
  <c r="O47" i="1"/>
  <c r="O48" i="1"/>
  <c r="O50" i="1"/>
  <c r="O51" i="1"/>
  <c r="O52" i="1"/>
  <c r="O54" i="1"/>
  <c r="O55" i="1"/>
  <c r="O56" i="1"/>
  <c r="O57" i="1"/>
  <c r="O58" i="1"/>
  <c r="O59" i="1"/>
  <c r="O60" i="1"/>
  <c r="O62" i="1"/>
  <c r="O63" i="1"/>
  <c r="O64" i="1"/>
  <c r="O65" i="1"/>
  <c r="O66" i="1"/>
  <c r="O68" i="1"/>
  <c r="O69" i="1"/>
  <c r="O70" i="1"/>
  <c r="O71" i="1"/>
  <c r="O72" i="1"/>
  <c r="O74" i="1"/>
  <c r="O75" i="1"/>
  <c r="O76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3" i="1"/>
  <c r="O104" i="1"/>
  <c r="O105" i="1"/>
  <c r="O106" i="1"/>
  <c r="O107" i="1"/>
  <c r="O108" i="1"/>
  <c r="O109" i="1"/>
  <c r="O110" i="1"/>
  <c r="O111" i="1"/>
  <c r="O112" i="1"/>
  <c r="O113" i="1"/>
  <c r="O116" i="1"/>
  <c r="O117" i="1"/>
  <c r="O118" i="1"/>
  <c r="O119" i="1"/>
  <c r="O120" i="1"/>
  <c r="O123" i="1"/>
  <c r="O125" i="1"/>
  <c r="O126" i="1"/>
  <c r="O127" i="1"/>
  <c r="O128" i="1"/>
  <c r="O129" i="1"/>
  <c r="O130" i="1"/>
  <c r="O131" i="1"/>
  <c r="O133" i="1"/>
  <c r="O134" i="1"/>
  <c r="O135" i="1"/>
  <c r="O136" i="1"/>
  <c r="O137" i="1"/>
  <c r="O138" i="1"/>
  <c r="O139" i="1"/>
  <c r="O140" i="1"/>
  <c r="O141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7" i="1"/>
  <c r="O158" i="1"/>
  <c r="O159" i="1"/>
  <c r="O160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9" i="1"/>
  <c r="O180" i="1"/>
  <c r="O181" i="1"/>
  <c r="O183" i="1"/>
  <c r="O184" i="1"/>
  <c r="O185" i="1"/>
  <c r="O186" i="1"/>
  <c r="N10" i="1"/>
  <c r="N11" i="1"/>
  <c r="N12" i="1"/>
  <c r="N13" i="1"/>
  <c r="N14" i="1"/>
  <c r="N15" i="1"/>
  <c r="N16" i="1"/>
  <c r="N17" i="1"/>
  <c r="N18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9" i="1"/>
  <c r="N110" i="1"/>
  <c r="N112" i="1"/>
  <c r="N113" i="1"/>
  <c r="N114" i="1"/>
  <c r="N115" i="1"/>
  <c r="N116" i="1"/>
  <c r="N117" i="1"/>
  <c r="N118" i="1"/>
  <c r="N119" i="1"/>
  <c r="N120" i="1"/>
  <c r="N121" i="1"/>
  <c r="N122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I10" i="1"/>
  <c r="I11" i="1"/>
  <c r="I12" i="1"/>
  <c r="I13" i="1"/>
  <c r="I14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J187" i="1"/>
  <c r="K187" i="1"/>
  <c r="L187" i="1"/>
  <c r="N187" i="1"/>
  <c r="O187" i="1"/>
  <c r="P187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0" i="1"/>
  <c r="P236" i="127"/>
  <c r="O236" i="127"/>
  <c r="N236" i="127"/>
  <c r="L236" i="127"/>
  <c r="K236" i="127"/>
  <c r="J236" i="127"/>
  <c r="I236" i="127"/>
  <c r="H236" i="127"/>
  <c r="Q234" i="127"/>
  <c r="M234" i="127"/>
  <c r="Q233" i="127"/>
  <c r="M233" i="127"/>
  <c r="Q232" i="127"/>
  <c r="M232" i="127"/>
  <c r="Q231" i="127"/>
  <c r="M231" i="127"/>
  <c r="Q230" i="127"/>
  <c r="M230" i="127"/>
  <c r="Q229" i="127"/>
  <c r="M229" i="127"/>
  <c r="Q228" i="127"/>
  <c r="M228" i="127"/>
  <c r="Q227" i="127"/>
  <c r="M227" i="127"/>
  <c r="Q226" i="127"/>
  <c r="M226" i="127"/>
  <c r="Q225" i="127"/>
  <c r="M225" i="127"/>
  <c r="Q224" i="127"/>
  <c r="M224" i="127"/>
  <c r="Q223" i="127"/>
  <c r="M223" i="127"/>
  <c r="Q222" i="127"/>
  <c r="M222" i="127"/>
  <c r="Q221" i="127"/>
  <c r="M221" i="127"/>
  <c r="Q220" i="127"/>
  <c r="M220" i="127"/>
  <c r="Q219" i="127"/>
  <c r="M219" i="127"/>
  <c r="Q218" i="127"/>
  <c r="M218" i="127"/>
  <c r="Q217" i="127"/>
  <c r="M217" i="127"/>
  <c r="Q216" i="127"/>
  <c r="M216" i="127"/>
  <c r="Q215" i="127"/>
  <c r="M215" i="127"/>
  <c r="Q214" i="127"/>
  <c r="M214" i="127"/>
  <c r="Q213" i="127"/>
  <c r="M213" i="127"/>
  <c r="Q212" i="127"/>
  <c r="M212" i="127"/>
  <c r="Q211" i="127"/>
  <c r="M211" i="127"/>
  <c r="Q210" i="127"/>
  <c r="M210" i="127"/>
  <c r="Q209" i="127"/>
  <c r="M209" i="127"/>
  <c r="Q208" i="127"/>
  <c r="M208" i="127"/>
  <c r="Q207" i="127"/>
  <c r="M207" i="127"/>
  <c r="Q206" i="127"/>
  <c r="M206" i="127"/>
  <c r="Q205" i="127"/>
  <c r="M205" i="127"/>
  <c r="Q204" i="127"/>
  <c r="M204" i="127"/>
  <c r="Q203" i="127"/>
  <c r="M203" i="127"/>
  <c r="Q202" i="127"/>
  <c r="M202" i="127"/>
  <c r="Q201" i="127"/>
  <c r="M201" i="127"/>
  <c r="Q200" i="127"/>
  <c r="M200" i="127"/>
  <c r="Q199" i="127"/>
  <c r="M199" i="127"/>
  <c r="Q198" i="127"/>
  <c r="M198" i="127"/>
  <c r="Q197" i="127"/>
  <c r="M197" i="127"/>
  <c r="Q196" i="127"/>
  <c r="M196" i="127"/>
  <c r="Q195" i="127"/>
  <c r="M195" i="127"/>
  <c r="Q194" i="127"/>
  <c r="M194" i="127"/>
  <c r="Q193" i="127"/>
  <c r="M193" i="127"/>
  <c r="Q192" i="127"/>
  <c r="M192" i="127"/>
  <c r="Q191" i="127"/>
  <c r="M191" i="127"/>
  <c r="Q190" i="127"/>
  <c r="M190" i="127"/>
  <c r="Q189" i="127"/>
  <c r="M189" i="127"/>
  <c r="Q188" i="127"/>
  <c r="M188" i="127"/>
  <c r="Q187" i="127"/>
  <c r="M187" i="127"/>
  <c r="Q186" i="127"/>
  <c r="M186" i="127"/>
  <c r="Q185" i="127"/>
  <c r="M185" i="127"/>
  <c r="Q184" i="127"/>
  <c r="M184" i="127"/>
  <c r="Q183" i="127"/>
  <c r="M183" i="127"/>
  <c r="Q182" i="127"/>
  <c r="M182" i="127"/>
  <c r="Q181" i="127"/>
  <c r="M181" i="127"/>
  <c r="Q180" i="127"/>
  <c r="M180" i="127"/>
  <c r="Q179" i="127"/>
  <c r="M179" i="127"/>
  <c r="Q178" i="127"/>
  <c r="M178" i="127"/>
  <c r="Q177" i="127"/>
  <c r="M177" i="127"/>
  <c r="Q176" i="127"/>
  <c r="M176" i="127"/>
  <c r="Q175" i="127"/>
  <c r="M175" i="127"/>
  <c r="Q174" i="127"/>
  <c r="M174" i="127"/>
  <c r="Q173" i="127"/>
  <c r="M173" i="127"/>
  <c r="Q172" i="127"/>
  <c r="M172" i="127"/>
  <c r="Q171" i="127"/>
  <c r="M171" i="127"/>
  <c r="Q170" i="127"/>
  <c r="M170" i="127"/>
  <c r="Q169" i="127"/>
  <c r="M169" i="127"/>
  <c r="Q168" i="127"/>
  <c r="M168" i="127"/>
  <c r="Q167" i="127"/>
  <c r="M167" i="127"/>
  <c r="Q166" i="127"/>
  <c r="M166" i="127"/>
  <c r="Q165" i="127"/>
  <c r="M165" i="127"/>
  <c r="Q164" i="127"/>
  <c r="M164" i="127"/>
  <c r="Q163" i="127"/>
  <c r="M163" i="127"/>
  <c r="Q162" i="127"/>
  <c r="M162" i="127"/>
  <c r="Q161" i="127"/>
  <c r="M161" i="127"/>
  <c r="Q160" i="127"/>
  <c r="M160" i="127"/>
  <c r="Q159" i="127"/>
  <c r="M159" i="127"/>
  <c r="Q158" i="127"/>
  <c r="M158" i="127"/>
  <c r="Q157" i="127"/>
  <c r="M157" i="127"/>
  <c r="Q156" i="127"/>
  <c r="M156" i="127"/>
  <c r="Q155" i="127"/>
  <c r="M155" i="127"/>
  <c r="Q154" i="127"/>
  <c r="M154" i="127"/>
  <c r="Q153" i="127"/>
  <c r="M153" i="127"/>
  <c r="Q152" i="127"/>
  <c r="M152" i="127"/>
  <c r="Q151" i="127"/>
  <c r="M151" i="127"/>
  <c r="Q150" i="127"/>
  <c r="M150" i="127"/>
  <c r="Q149" i="127"/>
  <c r="M149" i="127"/>
  <c r="Q148" i="127"/>
  <c r="M148" i="127"/>
  <c r="Q147" i="127"/>
  <c r="M147" i="127"/>
  <c r="Q146" i="127"/>
  <c r="M146" i="127"/>
  <c r="Q145" i="127"/>
  <c r="M145" i="127"/>
  <c r="Q144" i="127"/>
  <c r="M144" i="127"/>
  <c r="Q143" i="127"/>
  <c r="M143" i="127"/>
  <c r="Q142" i="127"/>
  <c r="M142" i="127"/>
  <c r="Q141" i="127"/>
  <c r="M141" i="127"/>
  <c r="Q140" i="127"/>
  <c r="M140" i="127"/>
  <c r="Q139" i="127"/>
  <c r="M139" i="127"/>
  <c r="Q138" i="127"/>
  <c r="M138" i="127"/>
  <c r="Q137" i="127"/>
  <c r="M137" i="127"/>
  <c r="Q136" i="127"/>
  <c r="M136" i="127"/>
  <c r="Q135" i="127"/>
  <c r="M135" i="127"/>
  <c r="Q134" i="127"/>
  <c r="M134" i="127"/>
  <c r="Q133" i="127"/>
  <c r="M133" i="127"/>
  <c r="Q132" i="127"/>
  <c r="M132" i="127"/>
  <c r="Q131" i="127"/>
  <c r="M131" i="127"/>
  <c r="Q130" i="127"/>
  <c r="M130" i="127"/>
  <c r="Q129" i="127"/>
  <c r="M129" i="127"/>
  <c r="Q128" i="127"/>
  <c r="M128" i="127"/>
  <c r="Q127" i="127"/>
  <c r="M127" i="127"/>
  <c r="Q126" i="127"/>
  <c r="M126" i="127"/>
  <c r="Q125" i="127"/>
  <c r="M125" i="127"/>
  <c r="Q124" i="127"/>
  <c r="M124" i="127"/>
  <c r="Q123" i="127"/>
  <c r="M123" i="127"/>
  <c r="Q122" i="127"/>
  <c r="M122" i="127"/>
  <c r="Q121" i="127"/>
  <c r="M121" i="127"/>
  <c r="Q120" i="127"/>
  <c r="M120" i="127"/>
  <c r="Q119" i="127"/>
  <c r="M119" i="127"/>
  <c r="Q118" i="127"/>
  <c r="M118" i="127"/>
  <c r="Q117" i="127"/>
  <c r="M117" i="127"/>
  <c r="Q116" i="127"/>
  <c r="M116" i="127"/>
  <c r="Q115" i="127"/>
  <c r="M115" i="127"/>
  <c r="Q114" i="127"/>
  <c r="M114" i="127"/>
  <c r="Q113" i="127"/>
  <c r="M113" i="127"/>
  <c r="Q112" i="127"/>
  <c r="M112" i="127"/>
  <c r="Q111" i="127"/>
  <c r="M111" i="127"/>
  <c r="Q110" i="127"/>
  <c r="M110" i="127"/>
  <c r="Q109" i="127"/>
  <c r="M109" i="127"/>
  <c r="Q108" i="127"/>
  <c r="M108" i="127"/>
  <c r="Q107" i="127"/>
  <c r="M107" i="127"/>
  <c r="Q106" i="127"/>
  <c r="M106" i="127"/>
  <c r="Q105" i="127"/>
  <c r="M105" i="127"/>
  <c r="Q104" i="127"/>
  <c r="M104" i="127"/>
  <c r="Q103" i="127"/>
  <c r="M103" i="127"/>
  <c r="Q102" i="127"/>
  <c r="M102" i="127"/>
  <c r="Q101" i="127"/>
  <c r="M101" i="127"/>
  <c r="Q100" i="127"/>
  <c r="M100" i="127"/>
  <c r="Q99" i="127"/>
  <c r="M99" i="127"/>
  <c r="Q98" i="127"/>
  <c r="M98" i="127"/>
  <c r="Q97" i="127"/>
  <c r="M97" i="127"/>
  <c r="Q96" i="127"/>
  <c r="M96" i="127"/>
  <c r="Q95" i="127"/>
  <c r="M95" i="127"/>
  <c r="Q94" i="127"/>
  <c r="M94" i="127"/>
  <c r="Q93" i="127"/>
  <c r="M93" i="127"/>
  <c r="Q92" i="127"/>
  <c r="M92" i="127"/>
  <c r="Q91" i="127"/>
  <c r="M91" i="127"/>
  <c r="Q90" i="127"/>
  <c r="M90" i="127"/>
  <c r="Q89" i="127"/>
  <c r="M89" i="127"/>
  <c r="Q88" i="127"/>
  <c r="M88" i="127"/>
  <c r="Q87" i="127"/>
  <c r="M87" i="127"/>
  <c r="Q86" i="127"/>
  <c r="M86" i="127"/>
  <c r="Q85" i="127"/>
  <c r="M85" i="127"/>
  <c r="Q84" i="127"/>
  <c r="M84" i="127"/>
  <c r="Q83" i="127"/>
  <c r="M83" i="127"/>
  <c r="Q82" i="127"/>
  <c r="M82" i="127"/>
  <c r="Q81" i="127"/>
  <c r="M81" i="127"/>
  <c r="Q80" i="127"/>
  <c r="M80" i="127"/>
  <c r="Q79" i="127"/>
  <c r="M79" i="127"/>
  <c r="Q78" i="127"/>
  <c r="M78" i="127"/>
  <c r="Q77" i="127"/>
  <c r="M77" i="127"/>
  <c r="Q76" i="127"/>
  <c r="M76" i="127"/>
  <c r="Q75" i="127"/>
  <c r="M75" i="127"/>
  <c r="Q74" i="127"/>
  <c r="M74" i="127"/>
  <c r="Q73" i="127"/>
  <c r="M73" i="127"/>
  <c r="Q72" i="127"/>
  <c r="M72" i="127"/>
  <c r="Q71" i="127"/>
  <c r="M71" i="127"/>
  <c r="Q70" i="127"/>
  <c r="M70" i="127"/>
  <c r="Q69" i="127"/>
  <c r="M69" i="127"/>
  <c r="Q68" i="127"/>
  <c r="M68" i="127"/>
  <c r="Q67" i="127"/>
  <c r="M67" i="127"/>
  <c r="Q66" i="127"/>
  <c r="M66" i="127"/>
  <c r="Q65" i="127"/>
  <c r="M65" i="127"/>
  <c r="Q64" i="127"/>
  <c r="M64" i="127"/>
  <c r="Q63" i="127"/>
  <c r="M63" i="127"/>
  <c r="Q62" i="127"/>
  <c r="M62" i="127"/>
  <c r="Q61" i="127"/>
  <c r="M61" i="127"/>
  <c r="Q60" i="127"/>
  <c r="M60" i="127"/>
  <c r="Q59" i="127"/>
  <c r="M59" i="127"/>
  <c r="Q58" i="127"/>
  <c r="M58" i="127"/>
  <c r="Q57" i="127"/>
  <c r="M57" i="127"/>
  <c r="Q56" i="127"/>
  <c r="M56" i="127"/>
  <c r="Q55" i="127"/>
  <c r="M55" i="127"/>
  <c r="Q54" i="127"/>
  <c r="M54" i="127"/>
  <c r="Q53" i="127"/>
  <c r="M53" i="127"/>
  <c r="Q52" i="127"/>
  <c r="M52" i="127"/>
  <c r="Q51" i="127"/>
  <c r="M51" i="127"/>
  <c r="Q50" i="127"/>
  <c r="M50" i="127"/>
  <c r="Q49" i="127"/>
  <c r="M49" i="127"/>
  <c r="Q48" i="127"/>
  <c r="M48" i="127"/>
  <c r="Q47" i="127"/>
  <c r="M47" i="127"/>
  <c r="Q46" i="127"/>
  <c r="M46" i="127"/>
  <c r="Q45" i="127"/>
  <c r="M45" i="127"/>
  <c r="Q44" i="127"/>
  <c r="M44" i="127"/>
  <c r="Q43" i="127"/>
  <c r="M43" i="127"/>
  <c r="Q42" i="127"/>
  <c r="M42" i="127"/>
  <c r="Q41" i="127"/>
  <c r="M41" i="127"/>
  <c r="Q40" i="127"/>
  <c r="M40" i="127"/>
  <c r="Q39" i="127"/>
  <c r="M39" i="127"/>
  <c r="Q38" i="127"/>
  <c r="M38" i="127"/>
  <c r="Q37" i="127"/>
  <c r="M37" i="127"/>
  <c r="Q36" i="127"/>
  <c r="M36" i="127"/>
  <c r="Q35" i="127"/>
  <c r="M35" i="127"/>
  <c r="Q34" i="127"/>
  <c r="M34" i="127"/>
  <c r="Q33" i="127"/>
  <c r="M33" i="127"/>
  <c r="Q32" i="127"/>
  <c r="M32" i="127"/>
  <c r="Q31" i="127"/>
  <c r="M31" i="127"/>
  <c r="Q30" i="127"/>
  <c r="M30" i="127"/>
  <c r="Q29" i="127"/>
  <c r="M29" i="127"/>
  <c r="Q28" i="127"/>
  <c r="M28" i="127"/>
  <c r="Q27" i="127"/>
  <c r="M27" i="127"/>
  <c r="Q26" i="127"/>
  <c r="M26" i="127"/>
  <c r="Q25" i="127"/>
  <c r="M25" i="127"/>
  <c r="Q24" i="127"/>
  <c r="M24" i="127"/>
  <c r="Q23" i="127"/>
  <c r="M23" i="127"/>
  <c r="Q22" i="127"/>
  <c r="M22" i="127"/>
  <c r="Q21" i="127"/>
  <c r="M21" i="127"/>
  <c r="Q20" i="127"/>
  <c r="M20" i="127"/>
  <c r="Q19" i="127"/>
  <c r="M19" i="127"/>
  <c r="Q18" i="127"/>
  <c r="M18" i="127"/>
  <c r="Q17" i="127"/>
  <c r="M17" i="127"/>
  <c r="Q16" i="127"/>
  <c r="M16" i="127"/>
  <c r="Q15" i="127"/>
  <c r="M15" i="127"/>
  <c r="Q14" i="127"/>
  <c r="M14" i="127"/>
  <c r="Q13" i="127"/>
  <c r="M13" i="127"/>
  <c r="Q12" i="127"/>
  <c r="M12" i="127"/>
  <c r="Q11" i="127"/>
  <c r="M11" i="127"/>
  <c r="Q10" i="127"/>
  <c r="Q236" i="127" s="1"/>
  <c r="M10" i="127"/>
  <c r="B9" i="127"/>
  <c r="C9" i="127" s="1"/>
  <c r="D9" i="127" s="1"/>
  <c r="E9" i="127" s="1"/>
  <c r="F9" i="127" s="1"/>
  <c r="G9" i="127" s="1"/>
  <c r="H9" i="127" s="1"/>
  <c r="I9" i="127" s="1"/>
  <c r="J9" i="127" s="1"/>
  <c r="K9" i="127" s="1"/>
  <c r="L9" i="127" s="1"/>
  <c r="M9" i="127" s="1"/>
  <c r="N9" i="127" s="1"/>
  <c r="O9" i="127" s="1"/>
  <c r="P9" i="127" s="1"/>
  <c r="Q9" i="127" s="1"/>
  <c r="P236" i="126"/>
  <c r="O236" i="126"/>
  <c r="N236" i="126"/>
  <c r="L236" i="126"/>
  <c r="K236" i="126"/>
  <c r="J236" i="126"/>
  <c r="I236" i="126"/>
  <c r="H236" i="126"/>
  <c r="Q234" i="126"/>
  <c r="M234" i="126"/>
  <c r="Q233" i="126"/>
  <c r="M233" i="126"/>
  <c r="Q232" i="126"/>
  <c r="M232" i="126"/>
  <c r="Q231" i="126"/>
  <c r="M231" i="126"/>
  <c r="Q230" i="126"/>
  <c r="M230" i="126"/>
  <c r="Q229" i="126"/>
  <c r="M229" i="126"/>
  <c r="Q228" i="126"/>
  <c r="M228" i="126"/>
  <c r="Q227" i="126"/>
  <c r="M227" i="126"/>
  <c r="Q226" i="126"/>
  <c r="M226" i="126"/>
  <c r="Q225" i="126"/>
  <c r="M225" i="126"/>
  <c r="Q224" i="126"/>
  <c r="M224" i="126"/>
  <c r="Q223" i="126"/>
  <c r="M223" i="126"/>
  <c r="Q222" i="126"/>
  <c r="M222" i="126"/>
  <c r="Q221" i="126"/>
  <c r="M221" i="126"/>
  <c r="Q220" i="126"/>
  <c r="M220" i="126"/>
  <c r="Q219" i="126"/>
  <c r="M219" i="126"/>
  <c r="Q218" i="126"/>
  <c r="M218" i="126"/>
  <c r="Q217" i="126"/>
  <c r="M217" i="126"/>
  <c r="Q216" i="126"/>
  <c r="M216" i="126"/>
  <c r="Q215" i="126"/>
  <c r="M215" i="126"/>
  <c r="Q214" i="126"/>
  <c r="M214" i="126"/>
  <c r="Q213" i="126"/>
  <c r="M213" i="126"/>
  <c r="Q212" i="126"/>
  <c r="M212" i="126"/>
  <c r="Q211" i="126"/>
  <c r="M211" i="126"/>
  <c r="Q210" i="126"/>
  <c r="M210" i="126"/>
  <c r="Q209" i="126"/>
  <c r="M209" i="126"/>
  <c r="Q208" i="126"/>
  <c r="M208" i="126"/>
  <c r="Q207" i="126"/>
  <c r="M207" i="126"/>
  <c r="Q206" i="126"/>
  <c r="M206" i="126"/>
  <c r="Q205" i="126"/>
  <c r="M205" i="126"/>
  <c r="Q204" i="126"/>
  <c r="M204" i="126"/>
  <c r="Q203" i="126"/>
  <c r="M203" i="126"/>
  <c r="Q202" i="126"/>
  <c r="M202" i="126"/>
  <c r="Q201" i="126"/>
  <c r="M201" i="126"/>
  <c r="Q200" i="126"/>
  <c r="M200" i="126"/>
  <c r="Q199" i="126"/>
  <c r="M199" i="126"/>
  <c r="Q198" i="126"/>
  <c r="M198" i="126"/>
  <c r="Q197" i="126"/>
  <c r="M197" i="126"/>
  <c r="Q196" i="126"/>
  <c r="M196" i="126"/>
  <c r="Q195" i="126"/>
  <c r="M195" i="126"/>
  <c r="Q194" i="126"/>
  <c r="M194" i="126"/>
  <c r="Q193" i="126"/>
  <c r="M193" i="126"/>
  <c r="Q192" i="126"/>
  <c r="M192" i="126"/>
  <c r="Q191" i="126"/>
  <c r="M191" i="126"/>
  <c r="Q190" i="126"/>
  <c r="M190" i="126"/>
  <c r="Q189" i="126"/>
  <c r="M189" i="126"/>
  <c r="Q188" i="126"/>
  <c r="M188" i="126"/>
  <c r="Q187" i="126"/>
  <c r="M187" i="126"/>
  <c r="Q186" i="126"/>
  <c r="M186" i="126"/>
  <c r="Q185" i="126"/>
  <c r="M185" i="126"/>
  <c r="Q184" i="126"/>
  <c r="M184" i="126"/>
  <c r="Q183" i="126"/>
  <c r="M183" i="126"/>
  <c r="Q182" i="126"/>
  <c r="M182" i="126"/>
  <c r="Q181" i="126"/>
  <c r="M181" i="126"/>
  <c r="Q180" i="126"/>
  <c r="M180" i="126"/>
  <c r="Q179" i="126"/>
  <c r="M179" i="126"/>
  <c r="Q178" i="126"/>
  <c r="M178" i="126"/>
  <c r="Q177" i="126"/>
  <c r="M177" i="126"/>
  <c r="Q176" i="126"/>
  <c r="M176" i="126"/>
  <c r="Q175" i="126"/>
  <c r="M175" i="126"/>
  <c r="Q174" i="126"/>
  <c r="M174" i="126"/>
  <c r="Q173" i="126"/>
  <c r="M173" i="126"/>
  <c r="Q172" i="126"/>
  <c r="M172" i="126"/>
  <c r="Q171" i="126"/>
  <c r="M171" i="126"/>
  <c r="Q170" i="126"/>
  <c r="M170" i="126"/>
  <c r="Q169" i="126"/>
  <c r="M169" i="126"/>
  <c r="Q168" i="126"/>
  <c r="M168" i="126"/>
  <c r="Q167" i="126"/>
  <c r="M167" i="126"/>
  <c r="Q166" i="126"/>
  <c r="M166" i="126"/>
  <c r="Q165" i="126"/>
  <c r="M165" i="126"/>
  <c r="Q164" i="126"/>
  <c r="M164" i="126"/>
  <c r="Q163" i="126"/>
  <c r="M163" i="126"/>
  <c r="Q162" i="126"/>
  <c r="M162" i="126"/>
  <c r="Q161" i="126"/>
  <c r="M161" i="126"/>
  <c r="Q160" i="126"/>
  <c r="M160" i="126"/>
  <c r="Q159" i="126"/>
  <c r="M159" i="126"/>
  <c r="Q158" i="126"/>
  <c r="M158" i="126"/>
  <c r="Q157" i="126"/>
  <c r="M157" i="126"/>
  <c r="Q156" i="126"/>
  <c r="M156" i="126"/>
  <c r="Q155" i="126"/>
  <c r="M155" i="126"/>
  <c r="Q154" i="126"/>
  <c r="M154" i="126"/>
  <c r="Q153" i="126"/>
  <c r="M153" i="126"/>
  <c r="Q152" i="126"/>
  <c r="M152" i="126"/>
  <c r="Q151" i="126"/>
  <c r="M151" i="126"/>
  <c r="Q150" i="126"/>
  <c r="M150" i="126"/>
  <c r="Q149" i="126"/>
  <c r="M149" i="126"/>
  <c r="Q148" i="126"/>
  <c r="M148" i="126"/>
  <c r="Q147" i="126"/>
  <c r="M147" i="126"/>
  <c r="Q146" i="126"/>
  <c r="M146" i="126"/>
  <c r="Q145" i="126"/>
  <c r="M145" i="126"/>
  <c r="Q144" i="126"/>
  <c r="M144" i="126"/>
  <c r="Q143" i="126"/>
  <c r="M143" i="126"/>
  <c r="Q142" i="126"/>
  <c r="M142" i="126"/>
  <c r="Q141" i="126"/>
  <c r="M141" i="126"/>
  <c r="Q140" i="126"/>
  <c r="M140" i="126"/>
  <c r="Q139" i="126"/>
  <c r="M139" i="126"/>
  <c r="Q138" i="126"/>
  <c r="M138" i="126"/>
  <c r="Q137" i="126"/>
  <c r="M137" i="126"/>
  <c r="Q136" i="126"/>
  <c r="M136" i="126"/>
  <c r="Q135" i="126"/>
  <c r="M135" i="126"/>
  <c r="Q134" i="126"/>
  <c r="M134" i="126"/>
  <c r="Q133" i="126"/>
  <c r="M133" i="126"/>
  <c r="Q132" i="126"/>
  <c r="M132" i="126"/>
  <c r="Q131" i="126"/>
  <c r="M131" i="126"/>
  <c r="Q130" i="126"/>
  <c r="M130" i="126"/>
  <c r="Q129" i="126"/>
  <c r="M129" i="126"/>
  <c r="Q128" i="126"/>
  <c r="M128" i="126"/>
  <c r="Q127" i="126"/>
  <c r="M127" i="126"/>
  <c r="Q126" i="126"/>
  <c r="M126" i="126"/>
  <c r="Q125" i="126"/>
  <c r="M125" i="126"/>
  <c r="Q124" i="126"/>
  <c r="M124" i="126"/>
  <c r="Q123" i="126"/>
  <c r="M123" i="126"/>
  <c r="Q122" i="126"/>
  <c r="M122" i="126"/>
  <c r="Q121" i="126"/>
  <c r="M121" i="126"/>
  <c r="Q120" i="126"/>
  <c r="M120" i="126"/>
  <c r="Q119" i="126"/>
  <c r="M119" i="126"/>
  <c r="Q118" i="126"/>
  <c r="M118" i="126"/>
  <c r="Q117" i="126"/>
  <c r="M117" i="126"/>
  <c r="Q116" i="126"/>
  <c r="M116" i="126"/>
  <c r="Q115" i="126"/>
  <c r="M115" i="126"/>
  <c r="Q114" i="126"/>
  <c r="M114" i="126"/>
  <c r="Q113" i="126"/>
  <c r="M113" i="126"/>
  <c r="Q112" i="126"/>
  <c r="M112" i="126"/>
  <c r="Q111" i="126"/>
  <c r="M111" i="126"/>
  <c r="Q110" i="126"/>
  <c r="M110" i="126"/>
  <c r="Q109" i="126"/>
  <c r="M109" i="126"/>
  <c r="Q108" i="126"/>
  <c r="M108" i="126"/>
  <c r="Q107" i="126"/>
  <c r="M107" i="126"/>
  <c r="Q106" i="126"/>
  <c r="M106" i="126"/>
  <c r="Q105" i="126"/>
  <c r="M105" i="126"/>
  <c r="Q104" i="126"/>
  <c r="M104" i="126"/>
  <c r="Q103" i="126"/>
  <c r="M103" i="126"/>
  <c r="Q102" i="126"/>
  <c r="M102" i="126"/>
  <c r="Q101" i="126"/>
  <c r="M101" i="126"/>
  <c r="Q100" i="126"/>
  <c r="M100" i="126"/>
  <c r="Q99" i="126"/>
  <c r="M99" i="126"/>
  <c r="Q98" i="126"/>
  <c r="M98" i="126"/>
  <c r="Q97" i="126"/>
  <c r="M97" i="126"/>
  <c r="Q96" i="126"/>
  <c r="M96" i="126"/>
  <c r="Q95" i="126"/>
  <c r="M95" i="126"/>
  <c r="Q94" i="126"/>
  <c r="M94" i="126"/>
  <c r="Q93" i="126"/>
  <c r="M93" i="126"/>
  <c r="Q92" i="126"/>
  <c r="M92" i="126"/>
  <c r="Q91" i="126"/>
  <c r="M91" i="126"/>
  <c r="Q90" i="126"/>
  <c r="M90" i="126"/>
  <c r="Q89" i="126"/>
  <c r="M89" i="126"/>
  <c r="Q88" i="126"/>
  <c r="M88" i="126"/>
  <c r="Q87" i="126"/>
  <c r="M87" i="126"/>
  <c r="Q86" i="126"/>
  <c r="M86" i="126"/>
  <c r="Q85" i="126"/>
  <c r="M85" i="126"/>
  <c r="Q84" i="126"/>
  <c r="M84" i="126"/>
  <c r="Q83" i="126"/>
  <c r="M83" i="126"/>
  <c r="Q82" i="126"/>
  <c r="M82" i="126"/>
  <c r="Q81" i="126"/>
  <c r="M81" i="126"/>
  <c r="Q80" i="126"/>
  <c r="M80" i="126"/>
  <c r="Q79" i="126"/>
  <c r="M79" i="126"/>
  <c r="Q78" i="126"/>
  <c r="M78" i="126"/>
  <c r="Q77" i="126"/>
  <c r="M77" i="126"/>
  <c r="Q76" i="126"/>
  <c r="M76" i="126"/>
  <c r="Q75" i="126"/>
  <c r="M75" i="126"/>
  <c r="Q74" i="126"/>
  <c r="M74" i="126"/>
  <c r="Q73" i="126"/>
  <c r="M73" i="126"/>
  <c r="Q72" i="126"/>
  <c r="M72" i="126"/>
  <c r="Q71" i="126"/>
  <c r="M71" i="126"/>
  <c r="Q70" i="126"/>
  <c r="M70" i="126"/>
  <c r="Q69" i="126"/>
  <c r="M69" i="126"/>
  <c r="Q68" i="126"/>
  <c r="M68" i="126"/>
  <c r="Q67" i="126"/>
  <c r="M67" i="126"/>
  <c r="Q66" i="126"/>
  <c r="M66" i="126"/>
  <c r="Q65" i="126"/>
  <c r="M65" i="126"/>
  <c r="Q64" i="126"/>
  <c r="M64" i="126"/>
  <c r="Q63" i="126"/>
  <c r="M63" i="126"/>
  <c r="Q62" i="126"/>
  <c r="M62" i="126"/>
  <c r="Q61" i="126"/>
  <c r="M61" i="126"/>
  <c r="Q60" i="126"/>
  <c r="M60" i="126"/>
  <c r="Q59" i="126"/>
  <c r="M59" i="126"/>
  <c r="Q58" i="126"/>
  <c r="M58" i="126"/>
  <c r="Q57" i="126"/>
  <c r="M57" i="126"/>
  <c r="Q56" i="126"/>
  <c r="M56" i="126"/>
  <c r="Q55" i="126"/>
  <c r="M55" i="126"/>
  <c r="Q54" i="126"/>
  <c r="M54" i="126"/>
  <c r="Q53" i="126"/>
  <c r="M53" i="126"/>
  <c r="Q52" i="126"/>
  <c r="M52" i="126"/>
  <c r="Q51" i="126"/>
  <c r="M51" i="126"/>
  <c r="Q50" i="126"/>
  <c r="M50" i="126"/>
  <c r="Q49" i="126"/>
  <c r="M49" i="126"/>
  <c r="Q48" i="126"/>
  <c r="M48" i="126"/>
  <c r="Q47" i="126"/>
  <c r="M47" i="126"/>
  <c r="Q46" i="126"/>
  <c r="M46" i="126"/>
  <c r="Q45" i="126"/>
  <c r="M45" i="126"/>
  <c r="Q44" i="126"/>
  <c r="M44" i="126"/>
  <c r="Q43" i="126"/>
  <c r="M43" i="126"/>
  <c r="Q42" i="126"/>
  <c r="M42" i="126"/>
  <c r="Q41" i="126"/>
  <c r="M41" i="126"/>
  <c r="Q40" i="126"/>
  <c r="M40" i="126"/>
  <c r="Q39" i="126"/>
  <c r="M39" i="126"/>
  <c r="Q38" i="126"/>
  <c r="M38" i="126"/>
  <c r="Q37" i="126"/>
  <c r="M37" i="126"/>
  <c r="Q36" i="126"/>
  <c r="M36" i="126"/>
  <c r="Q35" i="126"/>
  <c r="M35" i="126"/>
  <c r="Q34" i="126"/>
  <c r="M34" i="126"/>
  <c r="Q33" i="126"/>
  <c r="M33" i="126"/>
  <c r="Q32" i="126"/>
  <c r="M32" i="126"/>
  <c r="Q31" i="126"/>
  <c r="M31" i="126"/>
  <c r="Q30" i="126"/>
  <c r="M30" i="126"/>
  <c r="Q29" i="126"/>
  <c r="M29" i="126"/>
  <c r="Q28" i="126"/>
  <c r="M28" i="126"/>
  <c r="Q27" i="126"/>
  <c r="M27" i="126"/>
  <c r="Q26" i="126"/>
  <c r="M26" i="126"/>
  <c r="Q25" i="126"/>
  <c r="M25" i="126"/>
  <c r="Q24" i="126"/>
  <c r="M24" i="126"/>
  <c r="Q23" i="126"/>
  <c r="M23" i="126"/>
  <c r="Q22" i="126"/>
  <c r="M22" i="126"/>
  <c r="Q21" i="126"/>
  <c r="M21" i="126"/>
  <c r="Q20" i="126"/>
  <c r="M20" i="126"/>
  <c r="Q19" i="126"/>
  <c r="M19" i="126"/>
  <c r="Q18" i="126"/>
  <c r="M18" i="126"/>
  <c r="Q17" i="126"/>
  <c r="M17" i="126"/>
  <c r="Q16" i="126"/>
  <c r="M16" i="126"/>
  <c r="Q15" i="126"/>
  <c r="M15" i="126"/>
  <c r="Q14" i="126"/>
  <c r="M14" i="126"/>
  <c r="Q13" i="126"/>
  <c r="M13" i="126"/>
  <c r="Q12" i="126"/>
  <c r="M12" i="126"/>
  <c r="Q11" i="126"/>
  <c r="M11" i="126"/>
  <c r="Q10" i="126"/>
  <c r="Q236" i="126" s="1"/>
  <c r="M10" i="126"/>
  <c r="M236" i="126" s="1"/>
  <c r="B9" i="126"/>
  <c r="C9" i="126" s="1"/>
  <c r="D9" i="126" s="1"/>
  <c r="E9" i="126" s="1"/>
  <c r="F9" i="126" s="1"/>
  <c r="G9" i="126" s="1"/>
  <c r="H9" i="126" s="1"/>
  <c r="I9" i="126" s="1"/>
  <c r="J9" i="126" s="1"/>
  <c r="K9" i="126" s="1"/>
  <c r="L9" i="126" s="1"/>
  <c r="M9" i="126" s="1"/>
  <c r="N9" i="126" s="1"/>
  <c r="O9" i="126" s="1"/>
  <c r="P9" i="126" s="1"/>
  <c r="Q9" i="126" s="1"/>
  <c r="P236" i="125"/>
  <c r="O236" i="125"/>
  <c r="N236" i="125"/>
  <c r="L236" i="125"/>
  <c r="K236" i="125"/>
  <c r="J236" i="125"/>
  <c r="I236" i="125"/>
  <c r="H236" i="125"/>
  <c r="Q234" i="125"/>
  <c r="M234" i="125"/>
  <c r="Q233" i="125"/>
  <c r="M233" i="125"/>
  <c r="Q232" i="125"/>
  <c r="M232" i="125"/>
  <c r="Q231" i="125"/>
  <c r="M231" i="125"/>
  <c r="Q230" i="125"/>
  <c r="M230" i="125"/>
  <c r="Q229" i="125"/>
  <c r="M229" i="125"/>
  <c r="Q228" i="125"/>
  <c r="M228" i="125"/>
  <c r="Q227" i="125"/>
  <c r="M227" i="125"/>
  <c r="Q226" i="125"/>
  <c r="M226" i="125"/>
  <c r="Q225" i="125"/>
  <c r="M225" i="125"/>
  <c r="Q224" i="125"/>
  <c r="M224" i="125"/>
  <c r="Q223" i="125"/>
  <c r="M223" i="125"/>
  <c r="Q222" i="125"/>
  <c r="M222" i="125"/>
  <c r="Q221" i="125"/>
  <c r="M221" i="125"/>
  <c r="Q220" i="125"/>
  <c r="M220" i="125"/>
  <c r="Q219" i="125"/>
  <c r="M219" i="125"/>
  <c r="Q218" i="125"/>
  <c r="M218" i="125"/>
  <c r="Q217" i="125"/>
  <c r="M217" i="125"/>
  <c r="Q216" i="125"/>
  <c r="M216" i="125"/>
  <c r="Q215" i="125"/>
  <c r="M215" i="125"/>
  <c r="Q214" i="125"/>
  <c r="M214" i="125"/>
  <c r="Q213" i="125"/>
  <c r="M213" i="125"/>
  <c r="Q212" i="125"/>
  <c r="M212" i="125"/>
  <c r="Q211" i="125"/>
  <c r="M211" i="125"/>
  <c r="Q210" i="125"/>
  <c r="M210" i="125"/>
  <c r="Q209" i="125"/>
  <c r="M209" i="125"/>
  <c r="Q208" i="125"/>
  <c r="M208" i="125"/>
  <c r="Q207" i="125"/>
  <c r="M207" i="125"/>
  <c r="Q206" i="125"/>
  <c r="M206" i="125"/>
  <c r="Q205" i="125"/>
  <c r="M205" i="125"/>
  <c r="Q204" i="125"/>
  <c r="M204" i="125"/>
  <c r="Q203" i="125"/>
  <c r="M203" i="125"/>
  <c r="Q202" i="125"/>
  <c r="M202" i="125"/>
  <c r="Q201" i="125"/>
  <c r="M201" i="125"/>
  <c r="Q200" i="125"/>
  <c r="M200" i="125"/>
  <c r="Q199" i="125"/>
  <c r="M199" i="125"/>
  <c r="Q198" i="125"/>
  <c r="M198" i="125"/>
  <c r="Q197" i="125"/>
  <c r="M197" i="125"/>
  <c r="Q196" i="125"/>
  <c r="M196" i="125"/>
  <c r="Q195" i="125"/>
  <c r="M195" i="125"/>
  <c r="Q194" i="125"/>
  <c r="M194" i="125"/>
  <c r="Q193" i="125"/>
  <c r="M193" i="125"/>
  <c r="Q192" i="125"/>
  <c r="M192" i="125"/>
  <c r="Q191" i="125"/>
  <c r="M191" i="125"/>
  <c r="Q190" i="125"/>
  <c r="M190" i="125"/>
  <c r="Q189" i="125"/>
  <c r="M189" i="125"/>
  <c r="Q188" i="125"/>
  <c r="M188" i="125"/>
  <c r="Q187" i="125"/>
  <c r="M187" i="125"/>
  <c r="Q186" i="125"/>
  <c r="M186" i="125"/>
  <c r="Q185" i="125"/>
  <c r="M185" i="125"/>
  <c r="Q184" i="125"/>
  <c r="M184" i="125"/>
  <c r="Q183" i="125"/>
  <c r="M183" i="125"/>
  <c r="Q182" i="125"/>
  <c r="M182" i="125"/>
  <c r="Q181" i="125"/>
  <c r="M181" i="125"/>
  <c r="Q180" i="125"/>
  <c r="M180" i="125"/>
  <c r="Q179" i="125"/>
  <c r="M179" i="125"/>
  <c r="Q178" i="125"/>
  <c r="M178" i="125"/>
  <c r="Q177" i="125"/>
  <c r="M177" i="125"/>
  <c r="Q176" i="125"/>
  <c r="M176" i="125"/>
  <c r="Q175" i="125"/>
  <c r="M175" i="125"/>
  <c r="Q174" i="125"/>
  <c r="M174" i="125"/>
  <c r="Q173" i="125"/>
  <c r="M173" i="125"/>
  <c r="Q172" i="125"/>
  <c r="M172" i="125"/>
  <c r="Q171" i="125"/>
  <c r="M171" i="125"/>
  <c r="Q170" i="125"/>
  <c r="M170" i="125"/>
  <c r="Q169" i="125"/>
  <c r="M169" i="125"/>
  <c r="Q168" i="125"/>
  <c r="M168" i="125"/>
  <c r="Q167" i="125"/>
  <c r="M167" i="125"/>
  <c r="Q166" i="125"/>
  <c r="M166" i="125"/>
  <c r="Q165" i="125"/>
  <c r="M165" i="125"/>
  <c r="Q164" i="125"/>
  <c r="M164" i="125"/>
  <c r="Q163" i="125"/>
  <c r="M163" i="125"/>
  <c r="Q162" i="125"/>
  <c r="M162" i="125"/>
  <c r="Q161" i="125"/>
  <c r="M161" i="125"/>
  <c r="Q160" i="125"/>
  <c r="M160" i="125"/>
  <c r="Q159" i="125"/>
  <c r="M159" i="125"/>
  <c r="Q158" i="125"/>
  <c r="M158" i="125"/>
  <c r="Q157" i="125"/>
  <c r="M157" i="125"/>
  <c r="Q156" i="125"/>
  <c r="M156" i="125"/>
  <c r="Q155" i="125"/>
  <c r="M155" i="125"/>
  <c r="Q154" i="125"/>
  <c r="M154" i="125"/>
  <c r="Q153" i="125"/>
  <c r="M153" i="125"/>
  <c r="Q152" i="125"/>
  <c r="M152" i="125"/>
  <c r="Q151" i="125"/>
  <c r="M151" i="125"/>
  <c r="Q150" i="125"/>
  <c r="M150" i="125"/>
  <c r="Q149" i="125"/>
  <c r="M149" i="125"/>
  <c r="Q148" i="125"/>
  <c r="M148" i="125"/>
  <c r="Q147" i="125"/>
  <c r="M147" i="125"/>
  <c r="Q146" i="125"/>
  <c r="M146" i="125"/>
  <c r="Q145" i="125"/>
  <c r="M145" i="125"/>
  <c r="Q144" i="125"/>
  <c r="M144" i="125"/>
  <c r="Q143" i="125"/>
  <c r="M143" i="125"/>
  <c r="Q142" i="125"/>
  <c r="M142" i="125"/>
  <c r="Q141" i="125"/>
  <c r="M141" i="125"/>
  <c r="Q140" i="125"/>
  <c r="M140" i="125"/>
  <c r="Q139" i="125"/>
  <c r="M139" i="125"/>
  <c r="Q138" i="125"/>
  <c r="M138" i="125"/>
  <c r="Q137" i="125"/>
  <c r="M137" i="125"/>
  <c r="Q136" i="125"/>
  <c r="M136" i="125"/>
  <c r="Q135" i="125"/>
  <c r="M135" i="125"/>
  <c r="Q134" i="125"/>
  <c r="M134" i="125"/>
  <c r="Q133" i="125"/>
  <c r="M133" i="125"/>
  <c r="Q132" i="125"/>
  <c r="M132" i="125"/>
  <c r="Q131" i="125"/>
  <c r="M131" i="125"/>
  <c r="Q130" i="125"/>
  <c r="M130" i="125"/>
  <c r="Q129" i="125"/>
  <c r="M129" i="125"/>
  <c r="Q128" i="125"/>
  <c r="M128" i="125"/>
  <c r="Q127" i="125"/>
  <c r="M127" i="125"/>
  <c r="Q126" i="125"/>
  <c r="M126" i="125"/>
  <c r="Q125" i="125"/>
  <c r="M125" i="125"/>
  <c r="Q124" i="125"/>
  <c r="M124" i="125"/>
  <c r="Q123" i="125"/>
  <c r="M123" i="125"/>
  <c r="Q122" i="125"/>
  <c r="M122" i="125"/>
  <c r="Q121" i="125"/>
  <c r="M121" i="125"/>
  <c r="Q120" i="125"/>
  <c r="M120" i="125"/>
  <c r="Q119" i="125"/>
  <c r="M119" i="125"/>
  <c r="Q118" i="125"/>
  <c r="M118" i="125"/>
  <c r="Q117" i="125"/>
  <c r="M117" i="125"/>
  <c r="Q116" i="125"/>
  <c r="M116" i="125"/>
  <c r="Q115" i="125"/>
  <c r="M115" i="125"/>
  <c r="Q114" i="125"/>
  <c r="M114" i="125"/>
  <c r="Q113" i="125"/>
  <c r="M113" i="125"/>
  <c r="Q112" i="125"/>
  <c r="M112" i="125"/>
  <c r="Q111" i="125"/>
  <c r="M111" i="125"/>
  <c r="Q110" i="125"/>
  <c r="M110" i="125"/>
  <c r="Q109" i="125"/>
  <c r="M109" i="125"/>
  <c r="Q108" i="125"/>
  <c r="M108" i="125"/>
  <c r="Q107" i="125"/>
  <c r="M107" i="125"/>
  <c r="Q106" i="125"/>
  <c r="M106" i="125"/>
  <c r="Q105" i="125"/>
  <c r="M105" i="125"/>
  <c r="Q104" i="125"/>
  <c r="M104" i="125"/>
  <c r="Q103" i="125"/>
  <c r="M103" i="125"/>
  <c r="Q102" i="125"/>
  <c r="M102" i="125"/>
  <c r="Q101" i="125"/>
  <c r="M101" i="125"/>
  <c r="Q100" i="125"/>
  <c r="M100" i="125"/>
  <c r="Q99" i="125"/>
  <c r="M99" i="125"/>
  <c r="Q98" i="125"/>
  <c r="M98" i="125"/>
  <c r="Q97" i="125"/>
  <c r="M97" i="125"/>
  <c r="Q96" i="125"/>
  <c r="M96" i="125"/>
  <c r="Q95" i="125"/>
  <c r="M95" i="125"/>
  <c r="Q94" i="125"/>
  <c r="M94" i="125"/>
  <c r="Q93" i="125"/>
  <c r="M93" i="125"/>
  <c r="Q92" i="125"/>
  <c r="M92" i="125"/>
  <c r="Q91" i="125"/>
  <c r="M91" i="125"/>
  <c r="Q90" i="125"/>
  <c r="M90" i="125"/>
  <c r="Q89" i="125"/>
  <c r="M89" i="125"/>
  <c r="Q88" i="125"/>
  <c r="M88" i="125"/>
  <c r="Q87" i="125"/>
  <c r="M87" i="125"/>
  <c r="Q86" i="125"/>
  <c r="M86" i="125"/>
  <c r="Q85" i="125"/>
  <c r="M85" i="125"/>
  <c r="Q84" i="125"/>
  <c r="M84" i="125"/>
  <c r="Q83" i="125"/>
  <c r="M83" i="125"/>
  <c r="Q82" i="125"/>
  <c r="M82" i="125"/>
  <c r="Q81" i="125"/>
  <c r="M81" i="125"/>
  <c r="Q80" i="125"/>
  <c r="M80" i="125"/>
  <c r="Q79" i="125"/>
  <c r="M79" i="125"/>
  <c r="Q78" i="125"/>
  <c r="M78" i="125"/>
  <c r="Q77" i="125"/>
  <c r="M77" i="125"/>
  <c r="Q76" i="125"/>
  <c r="M76" i="125"/>
  <c r="Q75" i="125"/>
  <c r="M75" i="125"/>
  <c r="Q74" i="125"/>
  <c r="M74" i="125"/>
  <c r="Q73" i="125"/>
  <c r="M73" i="125"/>
  <c r="Q72" i="125"/>
  <c r="M72" i="125"/>
  <c r="Q71" i="125"/>
  <c r="M71" i="125"/>
  <c r="Q70" i="125"/>
  <c r="M70" i="125"/>
  <c r="Q69" i="125"/>
  <c r="M69" i="125"/>
  <c r="Q68" i="125"/>
  <c r="M68" i="125"/>
  <c r="Q67" i="125"/>
  <c r="M67" i="125"/>
  <c r="Q66" i="125"/>
  <c r="M66" i="125"/>
  <c r="Q65" i="125"/>
  <c r="M65" i="125"/>
  <c r="Q64" i="125"/>
  <c r="M64" i="125"/>
  <c r="Q63" i="125"/>
  <c r="M63" i="125"/>
  <c r="Q62" i="125"/>
  <c r="M62" i="125"/>
  <c r="Q61" i="125"/>
  <c r="M61" i="125"/>
  <c r="Q60" i="125"/>
  <c r="M60" i="125"/>
  <c r="Q59" i="125"/>
  <c r="M59" i="125"/>
  <c r="Q58" i="125"/>
  <c r="M58" i="125"/>
  <c r="Q57" i="125"/>
  <c r="M57" i="125"/>
  <c r="Q56" i="125"/>
  <c r="M56" i="125"/>
  <c r="Q55" i="125"/>
  <c r="M55" i="125"/>
  <c r="Q54" i="125"/>
  <c r="M54" i="125"/>
  <c r="Q53" i="125"/>
  <c r="M53" i="125"/>
  <c r="Q52" i="125"/>
  <c r="M52" i="125"/>
  <c r="Q51" i="125"/>
  <c r="M51" i="125"/>
  <c r="Q50" i="125"/>
  <c r="M50" i="125"/>
  <c r="Q49" i="125"/>
  <c r="M49" i="125"/>
  <c r="Q48" i="125"/>
  <c r="M48" i="125"/>
  <c r="Q47" i="125"/>
  <c r="M47" i="125"/>
  <c r="Q46" i="125"/>
  <c r="M46" i="125"/>
  <c r="Q45" i="125"/>
  <c r="M45" i="125"/>
  <c r="Q44" i="125"/>
  <c r="M44" i="125"/>
  <c r="Q43" i="125"/>
  <c r="M43" i="125"/>
  <c r="Q42" i="125"/>
  <c r="M42" i="125"/>
  <c r="Q41" i="125"/>
  <c r="M41" i="125"/>
  <c r="Q40" i="125"/>
  <c r="M40" i="125"/>
  <c r="Q39" i="125"/>
  <c r="M39" i="125"/>
  <c r="Q38" i="125"/>
  <c r="M38" i="125"/>
  <c r="Q37" i="125"/>
  <c r="M37" i="125"/>
  <c r="Q36" i="125"/>
  <c r="M36" i="125"/>
  <c r="Q35" i="125"/>
  <c r="M35" i="125"/>
  <c r="Q34" i="125"/>
  <c r="M34" i="125"/>
  <c r="Q33" i="125"/>
  <c r="M33" i="125"/>
  <c r="Q32" i="125"/>
  <c r="M32" i="125"/>
  <c r="Q31" i="125"/>
  <c r="M31" i="125"/>
  <c r="Q30" i="125"/>
  <c r="M30" i="125"/>
  <c r="Q29" i="125"/>
  <c r="M29" i="125"/>
  <c r="Q28" i="125"/>
  <c r="M28" i="125"/>
  <c r="Q27" i="125"/>
  <c r="M27" i="125"/>
  <c r="Q26" i="125"/>
  <c r="M26" i="125"/>
  <c r="Q25" i="125"/>
  <c r="M25" i="125"/>
  <c r="Q24" i="125"/>
  <c r="M24" i="125"/>
  <c r="Q23" i="125"/>
  <c r="M23" i="125"/>
  <c r="Q22" i="125"/>
  <c r="M22" i="125"/>
  <c r="Q21" i="125"/>
  <c r="M21" i="125"/>
  <c r="Q20" i="125"/>
  <c r="M20" i="125"/>
  <c r="Q19" i="125"/>
  <c r="M19" i="125"/>
  <c r="Q18" i="125"/>
  <c r="M18" i="125"/>
  <c r="Q17" i="125"/>
  <c r="M17" i="125"/>
  <c r="Q16" i="125"/>
  <c r="M16" i="125"/>
  <c r="Q15" i="125"/>
  <c r="M15" i="125"/>
  <c r="Q14" i="125"/>
  <c r="M14" i="125"/>
  <c r="Q13" i="125"/>
  <c r="M13" i="125"/>
  <c r="Q12" i="125"/>
  <c r="M12" i="125"/>
  <c r="Q11" i="125"/>
  <c r="M11" i="125"/>
  <c r="Q10" i="125"/>
  <c r="Q236" i="125" s="1"/>
  <c r="M10" i="125"/>
  <c r="M236" i="125" s="1"/>
  <c r="B9" i="125"/>
  <c r="C9" i="125" s="1"/>
  <c r="D9" i="125" s="1"/>
  <c r="E9" i="125" s="1"/>
  <c r="F9" i="125" s="1"/>
  <c r="G9" i="125" s="1"/>
  <c r="H9" i="125" s="1"/>
  <c r="I9" i="125" s="1"/>
  <c r="J9" i="125" s="1"/>
  <c r="K9" i="125" s="1"/>
  <c r="L9" i="125" s="1"/>
  <c r="M9" i="125" s="1"/>
  <c r="N9" i="125" s="1"/>
  <c r="O9" i="125" s="1"/>
  <c r="P9" i="125" s="1"/>
  <c r="Q9" i="125" s="1"/>
  <c r="P236" i="124"/>
  <c r="O236" i="124"/>
  <c r="N236" i="124"/>
  <c r="L236" i="124"/>
  <c r="K236" i="124"/>
  <c r="J236" i="124"/>
  <c r="I236" i="124"/>
  <c r="H236" i="124"/>
  <c r="Q234" i="124"/>
  <c r="M234" i="124"/>
  <c r="Q233" i="124"/>
  <c r="M233" i="124"/>
  <c r="Q232" i="124"/>
  <c r="M232" i="124"/>
  <c r="Q231" i="124"/>
  <c r="M231" i="124"/>
  <c r="Q230" i="124"/>
  <c r="M230" i="124"/>
  <c r="Q229" i="124"/>
  <c r="M229" i="124"/>
  <c r="Q228" i="124"/>
  <c r="M228" i="124"/>
  <c r="Q227" i="124"/>
  <c r="M227" i="124"/>
  <c r="Q226" i="124"/>
  <c r="M226" i="124"/>
  <c r="Q225" i="124"/>
  <c r="M225" i="124"/>
  <c r="Q224" i="124"/>
  <c r="M224" i="124"/>
  <c r="Q223" i="124"/>
  <c r="M223" i="124"/>
  <c r="Q222" i="124"/>
  <c r="M222" i="124"/>
  <c r="Q221" i="124"/>
  <c r="M221" i="124"/>
  <c r="Q220" i="124"/>
  <c r="M220" i="124"/>
  <c r="Q219" i="124"/>
  <c r="M219" i="124"/>
  <c r="Q218" i="124"/>
  <c r="M218" i="124"/>
  <c r="Q217" i="124"/>
  <c r="M217" i="124"/>
  <c r="Q216" i="124"/>
  <c r="M216" i="124"/>
  <c r="Q215" i="124"/>
  <c r="M215" i="124"/>
  <c r="Q214" i="124"/>
  <c r="M214" i="124"/>
  <c r="Q213" i="124"/>
  <c r="M213" i="124"/>
  <c r="Q212" i="124"/>
  <c r="M212" i="124"/>
  <c r="Q211" i="124"/>
  <c r="M211" i="124"/>
  <c r="Q210" i="124"/>
  <c r="M210" i="124"/>
  <c r="Q209" i="124"/>
  <c r="M209" i="124"/>
  <c r="Q208" i="124"/>
  <c r="M208" i="124"/>
  <c r="Q207" i="124"/>
  <c r="M207" i="124"/>
  <c r="Q206" i="124"/>
  <c r="M206" i="124"/>
  <c r="Q205" i="124"/>
  <c r="M205" i="124"/>
  <c r="Q204" i="124"/>
  <c r="M204" i="124"/>
  <c r="Q203" i="124"/>
  <c r="M203" i="124"/>
  <c r="Q202" i="124"/>
  <c r="M202" i="124"/>
  <c r="Q201" i="124"/>
  <c r="M201" i="124"/>
  <c r="Q200" i="124"/>
  <c r="M200" i="124"/>
  <c r="Q199" i="124"/>
  <c r="M199" i="124"/>
  <c r="Q198" i="124"/>
  <c r="M198" i="124"/>
  <c r="Q197" i="124"/>
  <c r="M197" i="124"/>
  <c r="Q196" i="124"/>
  <c r="M196" i="124"/>
  <c r="Q195" i="124"/>
  <c r="M195" i="124"/>
  <c r="Q194" i="124"/>
  <c r="M194" i="124"/>
  <c r="Q193" i="124"/>
  <c r="M193" i="124"/>
  <c r="Q192" i="124"/>
  <c r="M192" i="124"/>
  <c r="Q191" i="124"/>
  <c r="M191" i="124"/>
  <c r="Q190" i="124"/>
  <c r="M190" i="124"/>
  <c r="Q189" i="124"/>
  <c r="M189" i="124"/>
  <c r="Q188" i="124"/>
  <c r="M188" i="124"/>
  <c r="Q187" i="124"/>
  <c r="M187" i="124"/>
  <c r="Q186" i="124"/>
  <c r="M186" i="124"/>
  <c r="Q185" i="124"/>
  <c r="M185" i="124"/>
  <c r="Q184" i="124"/>
  <c r="M184" i="124"/>
  <c r="Q183" i="124"/>
  <c r="M183" i="124"/>
  <c r="Q182" i="124"/>
  <c r="M182" i="124"/>
  <c r="Q181" i="124"/>
  <c r="M181" i="124"/>
  <c r="Q180" i="124"/>
  <c r="M180" i="124"/>
  <c r="Q179" i="124"/>
  <c r="M179" i="124"/>
  <c r="Q178" i="124"/>
  <c r="M178" i="124"/>
  <c r="Q177" i="124"/>
  <c r="M177" i="124"/>
  <c r="Q176" i="124"/>
  <c r="M176" i="124"/>
  <c r="Q175" i="124"/>
  <c r="M175" i="124"/>
  <c r="Q174" i="124"/>
  <c r="M174" i="124"/>
  <c r="Q173" i="124"/>
  <c r="M173" i="124"/>
  <c r="Q172" i="124"/>
  <c r="M172" i="124"/>
  <c r="Q171" i="124"/>
  <c r="M171" i="124"/>
  <c r="Q170" i="124"/>
  <c r="M170" i="124"/>
  <c r="Q169" i="124"/>
  <c r="M169" i="124"/>
  <c r="Q168" i="124"/>
  <c r="M168" i="124"/>
  <c r="Q167" i="124"/>
  <c r="M167" i="124"/>
  <c r="Q166" i="124"/>
  <c r="M166" i="124"/>
  <c r="Q165" i="124"/>
  <c r="M165" i="124"/>
  <c r="Q164" i="124"/>
  <c r="M164" i="124"/>
  <c r="Q163" i="124"/>
  <c r="M163" i="124"/>
  <c r="Q162" i="124"/>
  <c r="M162" i="124"/>
  <c r="Q161" i="124"/>
  <c r="M161" i="124"/>
  <c r="Q160" i="124"/>
  <c r="M160" i="124"/>
  <c r="Q159" i="124"/>
  <c r="M159" i="124"/>
  <c r="Q158" i="124"/>
  <c r="M158" i="124"/>
  <c r="Q157" i="124"/>
  <c r="M157" i="124"/>
  <c r="Q156" i="124"/>
  <c r="M156" i="124"/>
  <c r="Q155" i="124"/>
  <c r="M155" i="124"/>
  <c r="Q154" i="124"/>
  <c r="M154" i="124"/>
  <c r="Q153" i="124"/>
  <c r="M153" i="124"/>
  <c r="Q152" i="124"/>
  <c r="M152" i="124"/>
  <c r="Q151" i="124"/>
  <c r="M151" i="124"/>
  <c r="Q150" i="124"/>
  <c r="M150" i="124"/>
  <c r="Q149" i="124"/>
  <c r="M149" i="124"/>
  <c r="Q148" i="124"/>
  <c r="M148" i="124"/>
  <c r="Q147" i="124"/>
  <c r="M147" i="124"/>
  <c r="Q146" i="124"/>
  <c r="M146" i="124"/>
  <c r="Q145" i="124"/>
  <c r="M145" i="124"/>
  <c r="Q144" i="124"/>
  <c r="M144" i="124"/>
  <c r="Q143" i="124"/>
  <c r="M143" i="124"/>
  <c r="Q142" i="124"/>
  <c r="M142" i="124"/>
  <c r="Q141" i="124"/>
  <c r="M141" i="124"/>
  <c r="Q140" i="124"/>
  <c r="M140" i="124"/>
  <c r="Q139" i="124"/>
  <c r="M139" i="124"/>
  <c r="Q138" i="124"/>
  <c r="M138" i="124"/>
  <c r="Q137" i="124"/>
  <c r="M137" i="124"/>
  <c r="Q136" i="124"/>
  <c r="M136" i="124"/>
  <c r="Q135" i="124"/>
  <c r="M135" i="124"/>
  <c r="Q134" i="124"/>
  <c r="M134" i="124"/>
  <c r="Q133" i="124"/>
  <c r="M133" i="124"/>
  <c r="Q132" i="124"/>
  <c r="M132" i="124"/>
  <c r="Q131" i="124"/>
  <c r="M131" i="124"/>
  <c r="Q130" i="124"/>
  <c r="M130" i="124"/>
  <c r="Q129" i="124"/>
  <c r="M129" i="124"/>
  <c r="Q128" i="124"/>
  <c r="M128" i="124"/>
  <c r="Q127" i="124"/>
  <c r="M127" i="124"/>
  <c r="Q126" i="124"/>
  <c r="M126" i="124"/>
  <c r="Q125" i="124"/>
  <c r="M125" i="124"/>
  <c r="Q124" i="124"/>
  <c r="M124" i="124"/>
  <c r="Q123" i="124"/>
  <c r="M123" i="124"/>
  <c r="Q122" i="124"/>
  <c r="M122" i="124"/>
  <c r="Q121" i="124"/>
  <c r="M121" i="124"/>
  <c r="Q120" i="124"/>
  <c r="M120" i="124"/>
  <c r="Q119" i="124"/>
  <c r="M119" i="124"/>
  <c r="Q118" i="124"/>
  <c r="M118" i="124"/>
  <c r="Q117" i="124"/>
  <c r="M117" i="124"/>
  <c r="Q116" i="124"/>
  <c r="M116" i="124"/>
  <c r="Q115" i="124"/>
  <c r="M115" i="124"/>
  <c r="Q114" i="124"/>
  <c r="M114" i="124"/>
  <c r="Q113" i="124"/>
  <c r="M113" i="124"/>
  <c r="Q112" i="124"/>
  <c r="M112" i="124"/>
  <c r="Q111" i="124"/>
  <c r="M111" i="124"/>
  <c r="Q110" i="124"/>
  <c r="M110" i="124"/>
  <c r="Q109" i="124"/>
  <c r="M109" i="124"/>
  <c r="Q108" i="124"/>
  <c r="M108" i="124"/>
  <c r="Q107" i="124"/>
  <c r="M107" i="124"/>
  <c r="Q106" i="124"/>
  <c r="M106" i="124"/>
  <c r="Q105" i="124"/>
  <c r="M105" i="124"/>
  <c r="Q104" i="124"/>
  <c r="M104" i="124"/>
  <c r="Q103" i="124"/>
  <c r="M103" i="124"/>
  <c r="Q102" i="124"/>
  <c r="M102" i="124"/>
  <c r="Q101" i="124"/>
  <c r="M101" i="124"/>
  <c r="Q100" i="124"/>
  <c r="M100" i="124"/>
  <c r="Q99" i="124"/>
  <c r="M99" i="124"/>
  <c r="Q98" i="124"/>
  <c r="M98" i="124"/>
  <c r="Q97" i="124"/>
  <c r="M97" i="124"/>
  <c r="Q96" i="124"/>
  <c r="M96" i="124"/>
  <c r="Q95" i="124"/>
  <c r="M95" i="124"/>
  <c r="Q94" i="124"/>
  <c r="M94" i="124"/>
  <c r="Q93" i="124"/>
  <c r="M93" i="124"/>
  <c r="Q92" i="124"/>
  <c r="M92" i="124"/>
  <c r="Q91" i="124"/>
  <c r="M91" i="124"/>
  <c r="Q90" i="124"/>
  <c r="M90" i="124"/>
  <c r="Q89" i="124"/>
  <c r="M89" i="124"/>
  <c r="Q88" i="124"/>
  <c r="M88" i="124"/>
  <c r="Q87" i="124"/>
  <c r="M87" i="124"/>
  <c r="Q86" i="124"/>
  <c r="M86" i="124"/>
  <c r="Q85" i="124"/>
  <c r="M85" i="124"/>
  <c r="Q84" i="124"/>
  <c r="M84" i="124"/>
  <c r="Q83" i="124"/>
  <c r="M83" i="124"/>
  <c r="Q82" i="124"/>
  <c r="M82" i="124"/>
  <c r="Q81" i="124"/>
  <c r="M81" i="124"/>
  <c r="Q80" i="124"/>
  <c r="M80" i="124"/>
  <c r="Q79" i="124"/>
  <c r="M79" i="124"/>
  <c r="Q78" i="124"/>
  <c r="M78" i="124"/>
  <c r="Q77" i="124"/>
  <c r="M77" i="124"/>
  <c r="Q76" i="124"/>
  <c r="M76" i="124"/>
  <c r="Q75" i="124"/>
  <c r="M75" i="124"/>
  <c r="Q74" i="124"/>
  <c r="M74" i="124"/>
  <c r="Q73" i="124"/>
  <c r="M73" i="124"/>
  <c r="Q72" i="124"/>
  <c r="M72" i="124"/>
  <c r="Q71" i="124"/>
  <c r="M71" i="124"/>
  <c r="Q70" i="124"/>
  <c r="M70" i="124"/>
  <c r="Q69" i="124"/>
  <c r="M69" i="124"/>
  <c r="Q68" i="124"/>
  <c r="M68" i="124"/>
  <c r="Q67" i="124"/>
  <c r="M67" i="124"/>
  <c r="Q66" i="124"/>
  <c r="M66" i="124"/>
  <c r="Q65" i="124"/>
  <c r="M65" i="124"/>
  <c r="Q64" i="124"/>
  <c r="M64" i="124"/>
  <c r="Q63" i="124"/>
  <c r="M63" i="124"/>
  <c r="Q62" i="124"/>
  <c r="M62" i="124"/>
  <c r="Q61" i="124"/>
  <c r="M61" i="124"/>
  <c r="Q60" i="124"/>
  <c r="M60" i="124"/>
  <c r="Q59" i="124"/>
  <c r="M59" i="124"/>
  <c r="Q58" i="124"/>
  <c r="M58" i="124"/>
  <c r="Q57" i="124"/>
  <c r="M57" i="124"/>
  <c r="Q56" i="124"/>
  <c r="M56" i="124"/>
  <c r="Q55" i="124"/>
  <c r="M55" i="124"/>
  <c r="Q54" i="124"/>
  <c r="M54" i="124"/>
  <c r="Q53" i="124"/>
  <c r="M53" i="124"/>
  <c r="Q52" i="124"/>
  <c r="M52" i="124"/>
  <c r="Q51" i="124"/>
  <c r="M51" i="124"/>
  <c r="Q50" i="124"/>
  <c r="M50" i="124"/>
  <c r="Q49" i="124"/>
  <c r="M49" i="124"/>
  <c r="Q48" i="124"/>
  <c r="M48" i="124"/>
  <c r="Q47" i="124"/>
  <c r="M47" i="124"/>
  <c r="Q46" i="124"/>
  <c r="M46" i="124"/>
  <c r="Q45" i="124"/>
  <c r="M45" i="124"/>
  <c r="Q44" i="124"/>
  <c r="M44" i="124"/>
  <c r="Q43" i="124"/>
  <c r="M43" i="124"/>
  <c r="Q42" i="124"/>
  <c r="M42" i="124"/>
  <c r="Q41" i="124"/>
  <c r="M41" i="124"/>
  <c r="Q40" i="124"/>
  <c r="M40" i="124"/>
  <c r="Q39" i="124"/>
  <c r="M39" i="124"/>
  <c r="Q38" i="124"/>
  <c r="M38" i="124"/>
  <c r="Q37" i="124"/>
  <c r="M37" i="124"/>
  <c r="Q36" i="124"/>
  <c r="M36" i="124"/>
  <c r="Q35" i="124"/>
  <c r="M35" i="124"/>
  <c r="Q34" i="124"/>
  <c r="M34" i="124"/>
  <c r="Q33" i="124"/>
  <c r="M33" i="124"/>
  <c r="Q32" i="124"/>
  <c r="M32" i="124"/>
  <c r="Q31" i="124"/>
  <c r="M31" i="124"/>
  <c r="Q30" i="124"/>
  <c r="M30" i="124"/>
  <c r="Q29" i="124"/>
  <c r="M29" i="124"/>
  <c r="Q28" i="124"/>
  <c r="M28" i="124"/>
  <c r="Q27" i="124"/>
  <c r="M27" i="124"/>
  <c r="Q26" i="124"/>
  <c r="M26" i="124"/>
  <c r="Q25" i="124"/>
  <c r="M25" i="124"/>
  <c r="Q24" i="124"/>
  <c r="M24" i="124"/>
  <c r="Q23" i="124"/>
  <c r="M23" i="124"/>
  <c r="Q22" i="124"/>
  <c r="M22" i="124"/>
  <c r="Q21" i="124"/>
  <c r="M21" i="124"/>
  <c r="Q20" i="124"/>
  <c r="M20" i="124"/>
  <c r="Q19" i="124"/>
  <c r="M19" i="124"/>
  <c r="Q18" i="124"/>
  <c r="M18" i="124"/>
  <c r="Q17" i="124"/>
  <c r="M17" i="124"/>
  <c r="Q16" i="124"/>
  <c r="M16" i="124"/>
  <c r="Q15" i="124"/>
  <c r="M15" i="124"/>
  <c r="Q14" i="124"/>
  <c r="M14" i="124"/>
  <c r="Q13" i="124"/>
  <c r="M13" i="124"/>
  <c r="Q12" i="124"/>
  <c r="M12" i="124"/>
  <c r="Q11" i="124"/>
  <c r="M11" i="124"/>
  <c r="Q10" i="124"/>
  <c r="Q236" i="124" s="1"/>
  <c r="M10" i="124"/>
  <c r="M236" i="124" s="1"/>
  <c r="B9" i="124"/>
  <c r="C9" i="124" s="1"/>
  <c r="D9" i="124" s="1"/>
  <c r="E9" i="124" s="1"/>
  <c r="F9" i="124" s="1"/>
  <c r="G9" i="124" s="1"/>
  <c r="H9" i="124" s="1"/>
  <c r="I9" i="124" s="1"/>
  <c r="J9" i="124" s="1"/>
  <c r="K9" i="124" s="1"/>
  <c r="L9" i="124" s="1"/>
  <c r="M9" i="124" s="1"/>
  <c r="N9" i="124" s="1"/>
  <c r="O9" i="124" s="1"/>
  <c r="P9" i="124" s="1"/>
  <c r="Q9" i="124" s="1"/>
  <c r="P236" i="123"/>
  <c r="O236" i="123"/>
  <c r="N236" i="123"/>
  <c r="L236" i="123"/>
  <c r="K236" i="123"/>
  <c r="J236" i="123"/>
  <c r="I236" i="123"/>
  <c r="H236" i="123"/>
  <c r="Q234" i="123"/>
  <c r="M234" i="123"/>
  <c r="Q233" i="123"/>
  <c r="M233" i="123"/>
  <c r="Q232" i="123"/>
  <c r="M232" i="123"/>
  <c r="Q231" i="123"/>
  <c r="M231" i="123"/>
  <c r="Q230" i="123"/>
  <c r="M230" i="123"/>
  <c r="Q229" i="123"/>
  <c r="M229" i="123"/>
  <c r="Q228" i="123"/>
  <c r="M228" i="123"/>
  <c r="Q227" i="123"/>
  <c r="M227" i="123"/>
  <c r="Q226" i="123"/>
  <c r="M226" i="123"/>
  <c r="Q225" i="123"/>
  <c r="M225" i="123"/>
  <c r="Q224" i="123"/>
  <c r="M224" i="123"/>
  <c r="Q223" i="123"/>
  <c r="M223" i="123"/>
  <c r="Q222" i="123"/>
  <c r="M222" i="123"/>
  <c r="Q221" i="123"/>
  <c r="M221" i="123"/>
  <c r="Q220" i="123"/>
  <c r="M220" i="123"/>
  <c r="Q219" i="123"/>
  <c r="M219" i="123"/>
  <c r="Q218" i="123"/>
  <c r="M218" i="123"/>
  <c r="Q217" i="123"/>
  <c r="M217" i="123"/>
  <c r="Q216" i="123"/>
  <c r="M216" i="123"/>
  <c r="Q215" i="123"/>
  <c r="M215" i="123"/>
  <c r="Q214" i="123"/>
  <c r="M214" i="123"/>
  <c r="Q213" i="123"/>
  <c r="M213" i="123"/>
  <c r="Q212" i="123"/>
  <c r="M212" i="123"/>
  <c r="Q211" i="123"/>
  <c r="M211" i="123"/>
  <c r="Q210" i="123"/>
  <c r="M210" i="123"/>
  <c r="Q209" i="123"/>
  <c r="M209" i="123"/>
  <c r="Q208" i="123"/>
  <c r="M208" i="123"/>
  <c r="Q207" i="123"/>
  <c r="M207" i="123"/>
  <c r="Q206" i="123"/>
  <c r="M206" i="123"/>
  <c r="Q205" i="123"/>
  <c r="M205" i="123"/>
  <c r="Q204" i="123"/>
  <c r="M204" i="123"/>
  <c r="Q203" i="123"/>
  <c r="M203" i="123"/>
  <c r="Q202" i="123"/>
  <c r="M202" i="123"/>
  <c r="Q201" i="123"/>
  <c r="M201" i="123"/>
  <c r="Q200" i="123"/>
  <c r="M200" i="123"/>
  <c r="Q199" i="123"/>
  <c r="M199" i="123"/>
  <c r="Q198" i="123"/>
  <c r="M198" i="123"/>
  <c r="Q197" i="123"/>
  <c r="M197" i="123"/>
  <c r="Q196" i="123"/>
  <c r="M196" i="123"/>
  <c r="Q195" i="123"/>
  <c r="M195" i="123"/>
  <c r="Q194" i="123"/>
  <c r="M194" i="123"/>
  <c r="Q193" i="123"/>
  <c r="M193" i="123"/>
  <c r="Q192" i="123"/>
  <c r="M192" i="123"/>
  <c r="Q191" i="123"/>
  <c r="M191" i="123"/>
  <c r="Q190" i="123"/>
  <c r="M190" i="123"/>
  <c r="Q189" i="123"/>
  <c r="M189" i="123"/>
  <c r="Q188" i="123"/>
  <c r="M188" i="123"/>
  <c r="Q187" i="123"/>
  <c r="M187" i="123"/>
  <c r="Q186" i="123"/>
  <c r="M186" i="123"/>
  <c r="Q185" i="123"/>
  <c r="M185" i="123"/>
  <c r="Q184" i="123"/>
  <c r="M184" i="123"/>
  <c r="Q183" i="123"/>
  <c r="M183" i="123"/>
  <c r="Q182" i="123"/>
  <c r="M182" i="123"/>
  <c r="Q181" i="123"/>
  <c r="M181" i="123"/>
  <c r="Q180" i="123"/>
  <c r="M180" i="123"/>
  <c r="Q179" i="123"/>
  <c r="M179" i="123"/>
  <c r="Q178" i="123"/>
  <c r="M178" i="123"/>
  <c r="Q177" i="123"/>
  <c r="M177" i="123"/>
  <c r="Q176" i="123"/>
  <c r="M176" i="123"/>
  <c r="Q175" i="123"/>
  <c r="M175" i="123"/>
  <c r="Q174" i="123"/>
  <c r="M174" i="123"/>
  <c r="Q173" i="123"/>
  <c r="M173" i="123"/>
  <c r="Q172" i="123"/>
  <c r="M172" i="123"/>
  <c r="Q171" i="123"/>
  <c r="M171" i="123"/>
  <c r="Q170" i="123"/>
  <c r="M170" i="123"/>
  <c r="Q169" i="123"/>
  <c r="M169" i="123"/>
  <c r="Q168" i="123"/>
  <c r="M168" i="123"/>
  <c r="Q167" i="123"/>
  <c r="M167" i="123"/>
  <c r="Q166" i="123"/>
  <c r="M166" i="123"/>
  <c r="Q165" i="123"/>
  <c r="M165" i="123"/>
  <c r="Q164" i="123"/>
  <c r="M164" i="123"/>
  <c r="Q163" i="123"/>
  <c r="M163" i="123"/>
  <c r="Q162" i="123"/>
  <c r="M162" i="123"/>
  <c r="Q161" i="123"/>
  <c r="M161" i="123"/>
  <c r="Q160" i="123"/>
  <c r="M160" i="123"/>
  <c r="Q159" i="123"/>
  <c r="M159" i="123"/>
  <c r="Q158" i="123"/>
  <c r="M158" i="123"/>
  <c r="Q157" i="123"/>
  <c r="M157" i="123"/>
  <c r="Q156" i="123"/>
  <c r="M156" i="123"/>
  <c r="Q155" i="123"/>
  <c r="M155" i="123"/>
  <c r="Q154" i="123"/>
  <c r="M154" i="123"/>
  <c r="Q153" i="123"/>
  <c r="M153" i="123"/>
  <c r="Q152" i="123"/>
  <c r="M152" i="123"/>
  <c r="Q151" i="123"/>
  <c r="M151" i="123"/>
  <c r="Q150" i="123"/>
  <c r="M150" i="123"/>
  <c r="Q149" i="123"/>
  <c r="M149" i="123"/>
  <c r="Q148" i="123"/>
  <c r="M148" i="123"/>
  <c r="Q147" i="123"/>
  <c r="M147" i="123"/>
  <c r="Q146" i="123"/>
  <c r="M146" i="123"/>
  <c r="Q145" i="123"/>
  <c r="M145" i="123"/>
  <c r="Q144" i="123"/>
  <c r="M144" i="123"/>
  <c r="Q143" i="123"/>
  <c r="M143" i="123"/>
  <c r="Q142" i="123"/>
  <c r="M142" i="123"/>
  <c r="Q141" i="123"/>
  <c r="M141" i="123"/>
  <c r="Q140" i="123"/>
  <c r="M140" i="123"/>
  <c r="Q139" i="123"/>
  <c r="M139" i="123"/>
  <c r="Q138" i="123"/>
  <c r="M138" i="123"/>
  <c r="Q137" i="123"/>
  <c r="M137" i="123"/>
  <c r="Q136" i="123"/>
  <c r="M136" i="123"/>
  <c r="Q135" i="123"/>
  <c r="M135" i="123"/>
  <c r="Q134" i="123"/>
  <c r="M134" i="123"/>
  <c r="Q133" i="123"/>
  <c r="M133" i="123"/>
  <c r="Q132" i="123"/>
  <c r="M132" i="123"/>
  <c r="Q131" i="123"/>
  <c r="M131" i="123"/>
  <c r="Q130" i="123"/>
  <c r="M130" i="123"/>
  <c r="Q129" i="123"/>
  <c r="M129" i="123"/>
  <c r="Q128" i="123"/>
  <c r="M128" i="123"/>
  <c r="Q127" i="123"/>
  <c r="M127" i="123"/>
  <c r="Q126" i="123"/>
  <c r="M126" i="123"/>
  <c r="Q125" i="123"/>
  <c r="M125" i="123"/>
  <c r="Q124" i="123"/>
  <c r="M124" i="123"/>
  <c r="Q123" i="123"/>
  <c r="M123" i="123"/>
  <c r="Q122" i="123"/>
  <c r="M122" i="123"/>
  <c r="Q121" i="123"/>
  <c r="M121" i="123"/>
  <c r="Q120" i="123"/>
  <c r="M120" i="123"/>
  <c r="Q119" i="123"/>
  <c r="M119" i="123"/>
  <c r="Q118" i="123"/>
  <c r="M118" i="123"/>
  <c r="Q117" i="123"/>
  <c r="M117" i="123"/>
  <c r="Q116" i="123"/>
  <c r="M116" i="123"/>
  <c r="Q115" i="123"/>
  <c r="M115" i="123"/>
  <c r="Q114" i="123"/>
  <c r="M114" i="123"/>
  <c r="Q113" i="123"/>
  <c r="M113" i="123"/>
  <c r="Q112" i="123"/>
  <c r="M112" i="123"/>
  <c r="Q111" i="123"/>
  <c r="M111" i="123"/>
  <c r="Q110" i="123"/>
  <c r="M110" i="123"/>
  <c r="Q109" i="123"/>
  <c r="M109" i="123"/>
  <c r="Q108" i="123"/>
  <c r="M108" i="123"/>
  <c r="Q107" i="123"/>
  <c r="M107" i="123"/>
  <c r="Q106" i="123"/>
  <c r="M106" i="123"/>
  <c r="Q105" i="123"/>
  <c r="M105" i="123"/>
  <c r="Q104" i="123"/>
  <c r="M104" i="123"/>
  <c r="Q103" i="123"/>
  <c r="M103" i="123"/>
  <c r="Q102" i="123"/>
  <c r="M102" i="123"/>
  <c r="Q101" i="123"/>
  <c r="M101" i="123"/>
  <c r="Q100" i="123"/>
  <c r="M100" i="123"/>
  <c r="Q99" i="123"/>
  <c r="M99" i="123"/>
  <c r="Q98" i="123"/>
  <c r="M98" i="123"/>
  <c r="Q97" i="123"/>
  <c r="M97" i="123"/>
  <c r="Q96" i="123"/>
  <c r="M96" i="123"/>
  <c r="Q95" i="123"/>
  <c r="M95" i="123"/>
  <c r="Q94" i="123"/>
  <c r="M94" i="123"/>
  <c r="Q93" i="123"/>
  <c r="M93" i="123"/>
  <c r="Q92" i="123"/>
  <c r="M92" i="123"/>
  <c r="Q91" i="123"/>
  <c r="M91" i="123"/>
  <c r="Q90" i="123"/>
  <c r="M90" i="123"/>
  <c r="Q89" i="123"/>
  <c r="M89" i="123"/>
  <c r="Q88" i="123"/>
  <c r="M88" i="123"/>
  <c r="Q87" i="123"/>
  <c r="M87" i="123"/>
  <c r="Q86" i="123"/>
  <c r="M86" i="123"/>
  <c r="Q85" i="123"/>
  <c r="M85" i="123"/>
  <c r="Q84" i="123"/>
  <c r="M84" i="123"/>
  <c r="Q83" i="123"/>
  <c r="M83" i="123"/>
  <c r="Q82" i="123"/>
  <c r="M82" i="123"/>
  <c r="Q81" i="123"/>
  <c r="M81" i="123"/>
  <c r="Q80" i="123"/>
  <c r="M80" i="123"/>
  <c r="Q79" i="123"/>
  <c r="M79" i="123"/>
  <c r="Q78" i="123"/>
  <c r="M78" i="123"/>
  <c r="Q77" i="123"/>
  <c r="M77" i="123"/>
  <c r="Q76" i="123"/>
  <c r="M76" i="123"/>
  <c r="Q75" i="123"/>
  <c r="M75" i="123"/>
  <c r="Q74" i="123"/>
  <c r="M74" i="123"/>
  <c r="Q73" i="123"/>
  <c r="M73" i="123"/>
  <c r="Q72" i="123"/>
  <c r="M72" i="123"/>
  <c r="Q71" i="123"/>
  <c r="M71" i="123"/>
  <c r="Q70" i="123"/>
  <c r="M70" i="123"/>
  <c r="Q69" i="123"/>
  <c r="M69" i="123"/>
  <c r="Q68" i="123"/>
  <c r="M68" i="123"/>
  <c r="Q67" i="123"/>
  <c r="M67" i="123"/>
  <c r="Q66" i="123"/>
  <c r="M66" i="123"/>
  <c r="Q65" i="123"/>
  <c r="M65" i="123"/>
  <c r="Q64" i="123"/>
  <c r="M64" i="123"/>
  <c r="Q63" i="123"/>
  <c r="M63" i="123"/>
  <c r="Q62" i="123"/>
  <c r="M62" i="123"/>
  <c r="Q61" i="123"/>
  <c r="M61" i="123"/>
  <c r="Q60" i="123"/>
  <c r="M60" i="123"/>
  <c r="Q59" i="123"/>
  <c r="M59" i="123"/>
  <c r="Q58" i="123"/>
  <c r="M58" i="123"/>
  <c r="Q57" i="123"/>
  <c r="M57" i="123"/>
  <c r="Q56" i="123"/>
  <c r="M56" i="123"/>
  <c r="Q55" i="123"/>
  <c r="M55" i="123"/>
  <c r="Q54" i="123"/>
  <c r="M54" i="123"/>
  <c r="Q53" i="123"/>
  <c r="M53" i="123"/>
  <c r="Q52" i="123"/>
  <c r="M52" i="123"/>
  <c r="Q51" i="123"/>
  <c r="M51" i="123"/>
  <c r="Q50" i="123"/>
  <c r="M50" i="123"/>
  <c r="Q49" i="123"/>
  <c r="M49" i="123"/>
  <c r="Q48" i="123"/>
  <c r="M48" i="123"/>
  <c r="Q47" i="123"/>
  <c r="M47" i="123"/>
  <c r="Q46" i="123"/>
  <c r="M46" i="123"/>
  <c r="Q45" i="123"/>
  <c r="M45" i="123"/>
  <c r="Q44" i="123"/>
  <c r="M44" i="123"/>
  <c r="Q43" i="123"/>
  <c r="M43" i="123"/>
  <c r="Q42" i="123"/>
  <c r="M42" i="123"/>
  <c r="Q41" i="123"/>
  <c r="M41" i="123"/>
  <c r="Q40" i="123"/>
  <c r="M40" i="123"/>
  <c r="Q39" i="123"/>
  <c r="M39" i="123"/>
  <c r="Q38" i="123"/>
  <c r="M38" i="123"/>
  <c r="Q37" i="123"/>
  <c r="M37" i="123"/>
  <c r="Q36" i="123"/>
  <c r="M36" i="123"/>
  <c r="Q35" i="123"/>
  <c r="M35" i="123"/>
  <c r="Q34" i="123"/>
  <c r="M34" i="123"/>
  <c r="Q33" i="123"/>
  <c r="M33" i="123"/>
  <c r="Q32" i="123"/>
  <c r="M32" i="123"/>
  <c r="Q31" i="123"/>
  <c r="M31" i="123"/>
  <c r="Q30" i="123"/>
  <c r="M30" i="123"/>
  <c r="Q29" i="123"/>
  <c r="M29" i="123"/>
  <c r="Q28" i="123"/>
  <c r="M28" i="123"/>
  <c r="Q27" i="123"/>
  <c r="M27" i="123"/>
  <c r="Q26" i="123"/>
  <c r="M26" i="123"/>
  <c r="Q25" i="123"/>
  <c r="M25" i="123"/>
  <c r="Q24" i="123"/>
  <c r="M24" i="123"/>
  <c r="Q23" i="123"/>
  <c r="M23" i="123"/>
  <c r="Q22" i="123"/>
  <c r="M22" i="123"/>
  <c r="Q21" i="123"/>
  <c r="M21" i="123"/>
  <c r="Q20" i="123"/>
  <c r="M20" i="123"/>
  <c r="Q19" i="123"/>
  <c r="M19" i="123"/>
  <c r="Q18" i="123"/>
  <c r="M18" i="123"/>
  <c r="Q17" i="123"/>
  <c r="M17" i="123"/>
  <c r="Q16" i="123"/>
  <c r="M16" i="123"/>
  <c r="Q15" i="123"/>
  <c r="M15" i="123"/>
  <c r="Q14" i="123"/>
  <c r="M14" i="123"/>
  <c r="Q13" i="123"/>
  <c r="M13" i="123"/>
  <c r="Q12" i="123"/>
  <c r="M12" i="123"/>
  <c r="Q11" i="123"/>
  <c r="M11" i="123"/>
  <c r="Q10" i="123"/>
  <c r="Q236" i="123" s="1"/>
  <c r="M10" i="123"/>
  <c r="B9" i="123"/>
  <c r="C9" i="123" s="1"/>
  <c r="D9" i="123" s="1"/>
  <c r="E9" i="123" s="1"/>
  <c r="F9" i="123" s="1"/>
  <c r="G9" i="123" s="1"/>
  <c r="H9" i="123" s="1"/>
  <c r="I9" i="123" s="1"/>
  <c r="J9" i="123" s="1"/>
  <c r="K9" i="123" s="1"/>
  <c r="L9" i="123" s="1"/>
  <c r="M9" i="123" s="1"/>
  <c r="N9" i="123" s="1"/>
  <c r="O9" i="123" s="1"/>
  <c r="P9" i="123" s="1"/>
  <c r="Q9" i="123" s="1"/>
  <c r="Q234" i="122"/>
  <c r="M234" i="122"/>
  <c r="Q233" i="122"/>
  <c r="M233" i="122"/>
  <c r="Q232" i="122"/>
  <c r="M232" i="122"/>
  <c r="Q231" i="122"/>
  <c r="M231" i="122"/>
  <c r="Q230" i="122"/>
  <c r="M230" i="122"/>
  <c r="Q229" i="122"/>
  <c r="M229" i="122"/>
  <c r="Q228" i="122"/>
  <c r="M228" i="122"/>
  <c r="Q227" i="122"/>
  <c r="M227" i="122"/>
  <c r="Q226" i="122"/>
  <c r="M226" i="122"/>
  <c r="Q225" i="122"/>
  <c r="M225" i="122"/>
  <c r="Q224" i="122"/>
  <c r="M224" i="122"/>
  <c r="Q223" i="122"/>
  <c r="M223" i="122"/>
  <c r="Q222" i="122"/>
  <c r="M222" i="122"/>
  <c r="Q221" i="122"/>
  <c r="M221" i="122"/>
  <c r="Q220" i="122"/>
  <c r="M220" i="122"/>
  <c r="Q219" i="122"/>
  <c r="M219" i="122"/>
  <c r="Q218" i="122"/>
  <c r="M218" i="122"/>
  <c r="Q217" i="122"/>
  <c r="M217" i="122"/>
  <c r="Q216" i="122"/>
  <c r="M216" i="122"/>
  <c r="Q215" i="122"/>
  <c r="M215" i="122"/>
  <c r="Q214" i="122"/>
  <c r="M214" i="122"/>
  <c r="Q213" i="122"/>
  <c r="M213" i="122"/>
  <c r="Q212" i="122"/>
  <c r="M212" i="122"/>
  <c r="Q211" i="122"/>
  <c r="M211" i="122"/>
  <c r="Q210" i="122"/>
  <c r="M210" i="122"/>
  <c r="Q209" i="122"/>
  <c r="M209" i="122"/>
  <c r="Q208" i="122"/>
  <c r="M208" i="122"/>
  <c r="Q207" i="122"/>
  <c r="M207" i="122"/>
  <c r="Q206" i="122"/>
  <c r="M206" i="122"/>
  <c r="Q205" i="122"/>
  <c r="M205" i="122"/>
  <c r="Q204" i="122"/>
  <c r="M204" i="122"/>
  <c r="Q203" i="122"/>
  <c r="M203" i="122"/>
  <c r="Q202" i="122"/>
  <c r="M202" i="122"/>
  <c r="Q201" i="122"/>
  <c r="M201" i="122"/>
  <c r="Q200" i="122"/>
  <c r="M200" i="122"/>
  <c r="Q199" i="122"/>
  <c r="M199" i="122"/>
  <c r="Q198" i="122"/>
  <c r="M198" i="122"/>
  <c r="Q197" i="122"/>
  <c r="M197" i="122"/>
  <c r="Q196" i="122"/>
  <c r="M196" i="122"/>
  <c r="Q195" i="122"/>
  <c r="M195" i="122"/>
  <c r="Q194" i="122"/>
  <c r="M194" i="122"/>
  <c r="Q193" i="122"/>
  <c r="M193" i="122"/>
  <c r="Q192" i="122"/>
  <c r="M192" i="122"/>
  <c r="Q191" i="122"/>
  <c r="M191" i="122"/>
  <c r="Q190" i="122"/>
  <c r="M190" i="122"/>
  <c r="Q189" i="122"/>
  <c r="M189" i="122"/>
  <c r="Q188" i="122"/>
  <c r="M188" i="122"/>
  <c r="Q187" i="122"/>
  <c r="M187" i="122"/>
  <c r="Q186" i="122"/>
  <c r="M186" i="122"/>
  <c r="Q185" i="122"/>
  <c r="M185" i="122"/>
  <c r="Q184" i="122"/>
  <c r="M184" i="122"/>
  <c r="Q183" i="122"/>
  <c r="M183" i="122"/>
  <c r="Q182" i="122"/>
  <c r="M182" i="122"/>
  <c r="Q181" i="122"/>
  <c r="M181" i="122"/>
  <c r="Q180" i="122"/>
  <c r="M180" i="122"/>
  <c r="Q179" i="122"/>
  <c r="M179" i="122"/>
  <c r="Q178" i="122"/>
  <c r="M178" i="122"/>
  <c r="Q177" i="122"/>
  <c r="M177" i="122"/>
  <c r="Q176" i="122"/>
  <c r="M176" i="122"/>
  <c r="Q175" i="122"/>
  <c r="M175" i="122"/>
  <c r="Q174" i="122"/>
  <c r="M174" i="122"/>
  <c r="Q173" i="122"/>
  <c r="M173" i="122"/>
  <c r="Q172" i="122"/>
  <c r="M172" i="122"/>
  <c r="Q171" i="122"/>
  <c r="M171" i="122"/>
  <c r="Q170" i="122"/>
  <c r="M170" i="122"/>
  <c r="Q169" i="122"/>
  <c r="M169" i="122"/>
  <c r="Q168" i="122"/>
  <c r="M168" i="122"/>
  <c r="Q167" i="122"/>
  <c r="M167" i="122"/>
  <c r="Q166" i="122"/>
  <c r="M166" i="122"/>
  <c r="Q165" i="122"/>
  <c r="M165" i="122"/>
  <c r="Q164" i="122"/>
  <c r="M164" i="122"/>
  <c r="Q163" i="122"/>
  <c r="M163" i="122"/>
  <c r="Q162" i="122"/>
  <c r="M162" i="122"/>
  <c r="Q161" i="122"/>
  <c r="M161" i="122"/>
  <c r="Q160" i="122"/>
  <c r="M160" i="122"/>
  <c r="Q159" i="122"/>
  <c r="M159" i="122"/>
  <c r="Q158" i="122"/>
  <c r="M158" i="122"/>
  <c r="Q157" i="122"/>
  <c r="M157" i="122"/>
  <c r="Q156" i="122"/>
  <c r="M156" i="122"/>
  <c r="Q155" i="122"/>
  <c r="M155" i="122"/>
  <c r="Q154" i="122"/>
  <c r="M154" i="122"/>
  <c r="Q153" i="122"/>
  <c r="M153" i="122"/>
  <c r="Q152" i="122"/>
  <c r="M152" i="122"/>
  <c r="Q151" i="122"/>
  <c r="M151" i="122"/>
  <c r="Q150" i="122"/>
  <c r="M150" i="122"/>
  <c r="Q149" i="122"/>
  <c r="M149" i="122"/>
  <c r="Q148" i="122"/>
  <c r="M148" i="122"/>
  <c r="Q147" i="122"/>
  <c r="M147" i="122"/>
  <c r="Q146" i="122"/>
  <c r="M146" i="122"/>
  <c r="Q145" i="122"/>
  <c r="M145" i="122"/>
  <c r="Q144" i="122"/>
  <c r="M144" i="122"/>
  <c r="Q143" i="122"/>
  <c r="M143" i="122"/>
  <c r="Q142" i="122"/>
  <c r="M142" i="122"/>
  <c r="Q141" i="122"/>
  <c r="M141" i="122"/>
  <c r="Q140" i="122"/>
  <c r="M140" i="122"/>
  <c r="Q139" i="122"/>
  <c r="M139" i="122"/>
  <c r="Q138" i="122"/>
  <c r="M138" i="122"/>
  <c r="Q137" i="122"/>
  <c r="M137" i="122"/>
  <c r="Q136" i="122"/>
  <c r="M136" i="122"/>
  <c r="Q135" i="122"/>
  <c r="M135" i="122"/>
  <c r="Q134" i="122"/>
  <c r="M134" i="122"/>
  <c r="Q133" i="122"/>
  <c r="M133" i="122"/>
  <c r="Q132" i="122"/>
  <c r="M132" i="122"/>
  <c r="Q131" i="122"/>
  <c r="M131" i="122"/>
  <c r="Q130" i="122"/>
  <c r="M130" i="122"/>
  <c r="Q129" i="122"/>
  <c r="M129" i="122"/>
  <c r="Q128" i="122"/>
  <c r="M128" i="122"/>
  <c r="Q127" i="122"/>
  <c r="M127" i="122"/>
  <c r="Q126" i="122"/>
  <c r="M126" i="122"/>
  <c r="Q125" i="122"/>
  <c r="M125" i="122"/>
  <c r="Q124" i="122"/>
  <c r="M124" i="122"/>
  <c r="Q123" i="122"/>
  <c r="M123" i="122"/>
  <c r="Q122" i="122"/>
  <c r="M122" i="122"/>
  <c r="Q121" i="122"/>
  <c r="M121" i="122"/>
  <c r="Q120" i="122"/>
  <c r="M120" i="122"/>
  <c r="Q119" i="122"/>
  <c r="M119" i="122"/>
  <c r="Q118" i="122"/>
  <c r="M118" i="122"/>
  <c r="Q117" i="122"/>
  <c r="M117" i="122"/>
  <c r="Q116" i="122"/>
  <c r="M116" i="122"/>
  <c r="Q115" i="122"/>
  <c r="M115" i="122"/>
  <c r="Q114" i="122"/>
  <c r="M114" i="122"/>
  <c r="Q113" i="122"/>
  <c r="M113" i="122"/>
  <c r="Q112" i="122"/>
  <c r="M112" i="122"/>
  <c r="Q111" i="122"/>
  <c r="M111" i="122"/>
  <c r="Q110" i="122"/>
  <c r="M110" i="122"/>
  <c r="Q109" i="122"/>
  <c r="M109" i="122"/>
  <c r="Q108" i="122"/>
  <c r="M108" i="122"/>
  <c r="Q107" i="122"/>
  <c r="M107" i="122"/>
  <c r="Q106" i="122"/>
  <c r="M106" i="122"/>
  <c r="Q105" i="122"/>
  <c r="M105" i="122"/>
  <c r="Q104" i="122"/>
  <c r="M104" i="122"/>
  <c r="Q103" i="122"/>
  <c r="M103" i="122"/>
  <c r="Q102" i="122"/>
  <c r="M102" i="122"/>
  <c r="Q101" i="122"/>
  <c r="M101" i="122"/>
  <c r="Q100" i="122"/>
  <c r="M100" i="122"/>
  <c r="Q99" i="122"/>
  <c r="M99" i="122"/>
  <c r="Q98" i="122"/>
  <c r="M98" i="122"/>
  <c r="Q97" i="122"/>
  <c r="M97" i="122"/>
  <c r="Q96" i="122"/>
  <c r="M96" i="122"/>
  <c r="Q95" i="122"/>
  <c r="M95" i="122"/>
  <c r="Q94" i="122"/>
  <c r="M94" i="122"/>
  <c r="Q93" i="122"/>
  <c r="M93" i="122"/>
  <c r="Q92" i="122"/>
  <c r="M92" i="122"/>
  <c r="Q91" i="122"/>
  <c r="M91" i="122"/>
  <c r="Q90" i="122"/>
  <c r="M90" i="122"/>
  <c r="Q89" i="122"/>
  <c r="M89" i="122"/>
  <c r="Q88" i="122"/>
  <c r="M88" i="122"/>
  <c r="Q87" i="122"/>
  <c r="M87" i="122"/>
  <c r="Q86" i="122"/>
  <c r="M86" i="122"/>
  <c r="Q85" i="122"/>
  <c r="M85" i="122"/>
  <c r="Q84" i="122"/>
  <c r="M84" i="122"/>
  <c r="Q83" i="122"/>
  <c r="M83" i="122"/>
  <c r="Q82" i="122"/>
  <c r="M82" i="122"/>
  <c r="Q81" i="122"/>
  <c r="M81" i="122"/>
  <c r="Q80" i="122"/>
  <c r="M80" i="122"/>
  <c r="Q79" i="122"/>
  <c r="M79" i="122"/>
  <c r="Q78" i="122"/>
  <c r="M78" i="122"/>
  <c r="Q77" i="122"/>
  <c r="M77" i="122"/>
  <c r="Q76" i="122"/>
  <c r="M76" i="122"/>
  <c r="Q75" i="122"/>
  <c r="M75" i="122"/>
  <c r="Q74" i="122"/>
  <c r="M74" i="122"/>
  <c r="Q73" i="122"/>
  <c r="M73" i="122"/>
  <c r="Q72" i="122"/>
  <c r="M72" i="122"/>
  <c r="Q71" i="122"/>
  <c r="M71" i="122"/>
  <c r="Q70" i="122"/>
  <c r="M70" i="122"/>
  <c r="Q69" i="122"/>
  <c r="M69" i="122"/>
  <c r="Q68" i="122"/>
  <c r="M68" i="122"/>
  <c r="Q67" i="122"/>
  <c r="M67" i="122"/>
  <c r="Q66" i="122"/>
  <c r="M66" i="122"/>
  <c r="Q65" i="122"/>
  <c r="M65" i="122"/>
  <c r="Q64" i="122"/>
  <c r="M64" i="122"/>
  <c r="Q63" i="122"/>
  <c r="M63" i="122"/>
  <c r="Q62" i="122"/>
  <c r="M62" i="122"/>
  <c r="Q61" i="122"/>
  <c r="M61" i="122"/>
  <c r="Q60" i="122"/>
  <c r="M60" i="122"/>
  <c r="Q59" i="122"/>
  <c r="M59" i="122"/>
  <c r="Q58" i="122"/>
  <c r="M58" i="122"/>
  <c r="Q57" i="122"/>
  <c r="M57" i="122"/>
  <c r="Q56" i="122"/>
  <c r="M56" i="122"/>
  <c r="Q55" i="122"/>
  <c r="M55" i="122"/>
  <c r="Q54" i="122"/>
  <c r="M54" i="122"/>
  <c r="Q53" i="122"/>
  <c r="M53" i="122"/>
  <c r="Q52" i="122"/>
  <c r="M52" i="122"/>
  <c r="Q51" i="122"/>
  <c r="M51" i="122"/>
  <c r="Q50" i="122"/>
  <c r="M50" i="122"/>
  <c r="Q49" i="122"/>
  <c r="M49" i="122"/>
  <c r="Q48" i="122"/>
  <c r="M48" i="122"/>
  <c r="Q47" i="122"/>
  <c r="M47" i="122"/>
  <c r="Q46" i="122"/>
  <c r="M46" i="122"/>
  <c r="Q45" i="122"/>
  <c r="M45" i="122"/>
  <c r="Q44" i="122"/>
  <c r="M44" i="122"/>
  <c r="Q43" i="122"/>
  <c r="M43" i="122"/>
  <c r="Q42" i="122"/>
  <c r="M42" i="122"/>
  <c r="Q41" i="122"/>
  <c r="M41" i="122"/>
  <c r="Q40" i="122"/>
  <c r="M40" i="122"/>
  <c r="Q39" i="122"/>
  <c r="M39" i="122"/>
  <c r="Q38" i="122"/>
  <c r="M38" i="122"/>
  <c r="Q37" i="122"/>
  <c r="M37" i="122"/>
  <c r="Q36" i="122"/>
  <c r="M36" i="122"/>
  <c r="Q35" i="122"/>
  <c r="M35" i="122"/>
  <c r="Q34" i="122"/>
  <c r="M34" i="122"/>
  <c r="Q33" i="122"/>
  <c r="M33" i="122"/>
  <c r="Q32" i="122"/>
  <c r="M32" i="122"/>
  <c r="Q31" i="122"/>
  <c r="M31" i="122"/>
  <c r="Q30" i="122"/>
  <c r="M30" i="122"/>
  <c r="Q29" i="122"/>
  <c r="M29" i="122"/>
  <c r="Q28" i="122"/>
  <c r="M28" i="122"/>
  <c r="Q27" i="122"/>
  <c r="M27" i="122"/>
  <c r="Q26" i="122"/>
  <c r="M26" i="122"/>
  <c r="Q25" i="122"/>
  <c r="M25" i="122"/>
  <c r="Q24" i="122"/>
  <c r="M24" i="122"/>
  <c r="Q23" i="122"/>
  <c r="M23" i="122"/>
  <c r="Q22" i="122"/>
  <c r="M22" i="122"/>
  <c r="Q21" i="122"/>
  <c r="M21" i="122"/>
  <c r="Q20" i="122"/>
  <c r="M20" i="122"/>
  <c r="Q19" i="122"/>
  <c r="M19" i="122"/>
  <c r="Q18" i="122"/>
  <c r="M18" i="122"/>
  <c r="Q17" i="122"/>
  <c r="M17" i="122"/>
  <c r="Q16" i="122"/>
  <c r="M16" i="122"/>
  <c r="Q15" i="122"/>
  <c r="M15" i="122"/>
  <c r="Q14" i="122"/>
  <c r="M14" i="122"/>
  <c r="Q13" i="122"/>
  <c r="M13" i="122"/>
  <c r="Q12" i="122"/>
  <c r="M12" i="122"/>
  <c r="Q11" i="122"/>
  <c r="M11" i="122"/>
  <c r="Q10" i="122"/>
  <c r="Q236" i="122" s="1"/>
  <c r="M10" i="122"/>
  <c r="B9" i="122"/>
  <c r="C9" i="122" s="1"/>
  <c r="D9" i="122" s="1"/>
  <c r="E9" i="122" s="1"/>
  <c r="F9" i="122" s="1"/>
  <c r="G9" i="122" s="1"/>
  <c r="H9" i="122" s="1"/>
  <c r="I9" i="122" s="1"/>
  <c r="J9" i="122" s="1"/>
  <c r="K9" i="122" s="1"/>
  <c r="L9" i="122" s="1"/>
  <c r="M9" i="122" s="1"/>
  <c r="N9" i="122" s="1"/>
  <c r="O9" i="122" s="1"/>
  <c r="P9" i="122" s="1"/>
  <c r="Q9" i="122" s="1"/>
  <c r="Q234" i="121"/>
  <c r="M234" i="121"/>
  <c r="Q233" i="121"/>
  <c r="M233" i="121"/>
  <c r="Q232" i="121"/>
  <c r="M232" i="121"/>
  <c r="Q231" i="121"/>
  <c r="M231" i="121"/>
  <c r="Q230" i="121"/>
  <c r="M230" i="121"/>
  <c r="Q229" i="121"/>
  <c r="M229" i="121"/>
  <c r="Q228" i="121"/>
  <c r="M228" i="121"/>
  <c r="Q227" i="121"/>
  <c r="M227" i="121"/>
  <c r="Q226" i="121"/>
  <c r="M226" i="121"/>
  <c r="Q225" i="121"/>
  <c r="M225" i="121"/>
  <c r="Q224" i="121"/>
  <c r="M224" i="121"/>
  <c r="Q223" i="121"/>
  <c r="M223" i="121"/>
  <c r="Q222" i="121"/>
  <c r="M222" i="121"/>
  <c r="Q221" i="121"/>
  <c r="M221" i="121"/>
  <c r="Q220" i="121"/>
  <c r="M220" i="121"/>
  <c r="Q219" i="121"/>
  <c r="M219" i="121"/>
  <c r="Q218" i="121"/>
  <c r="M218" i="121"/>
  <c r="Q217" i="121"/>
  <c r="M217" i="121"/>
  <c r="Q216" i="121"/>
  <c r="M216" i="121"/>
  <c r="Q215" i="121"/>
  <c r="M215" i="121"/>
  <c r="Q214" i="121"/>
  <c r="M214" i="121"/>
  <c r="Q213" i="121"/>
  <c r="M213" i="121"/>
  <c r="Q212" i="121"/>
  <c r="M212" i="121"/>
  <c r="Q211" i="121"/>
  <c r="M211" i="121"/>
  <c r="Q210" i="121"/>
  <c r="M210" i="121"/>
  <c r="Q209" i="121"/>
  <c r="M209" i="121"/>
  <c r="Q208" i="121"/>
  <c r="M208" i="121"/>
  <c r="Q207" i="121"/>
  <c r="M207" i="121"/>
  <c r="Q206" i="121"/>
  <c r="M206" i="121"/>
  <c r="Q205" i="121"/>
  <c r="M205" i="121"/>
  <c r="Q204" i="121"/>
  <c r="M204" i="121"/>
  <c r="Q203" i="121"/>
  <c r="M203" i="121"/>
  <c r="Q202" i="121"/>
  <c r="M202" i="121"/>
  <c r="Q201" i="121"/>
  <c r="M201" i="121"/>
  <c r="Q200" i="121"/>
  <c r="M200" i="121"/>
  <c r="Q199" i="121"/>
  <c r="M199" i="121"/>
  <c r="Q198" i="121"/>
  <c r="M198" i="121"/>
  <c r="Q197" i="121"/>
  <c r="M197" i="121"/>
  <c r="Q196" i="121"/>
  <c r="M196" i="121"/>
  <c r="Q195" i="121"/>
  <c r="M195" i="121"/>
  <c r="Q194" i="121"/>
  <c r="M194" i="121"/>
  <c r="Q193" i="121"/>
  <c r="M193" i="121"/>
  <c r="Q192" i="121"/>
  <c r="M192" i="121"/>
  <c r="Q191" i="121"/>
  <c r="M191" i="121"/>
  <c r="Q190" i="121"/>
  <c r="M190" i="121"/>
  <c r="Q189" i="121"/>
  <c r="M189" i="121"/>
  <c r="Q188" i="121"/>
  <c r="M188" i="121"/>
  <c r="Q187" i="121"/>
  <c r="M187" i="121"/>
  <c r="Q186" i="121"/>
  <c r="M186" i="121"/>
  <c r="Q185" i="121"/>
  <c r="M185" i="121"/>
  <c r="Q184" i="121"/>
  <c r="M184" i="121"/>
  <c r="Q183" i="121"/>
  <c r="M183" i="121"/>
  <c r="Q182" i="121"/>
  <c r="M182" i="121"/>
  <c r="Q181" i="121"/>
  <c r="M181" i="121"/>
  <c r="Q180" i="121"/>
  <c r="M180" i="121"/>
  <c r="Q179" i="121"/>
  <c r="M179" i="121"/>
  <c r="Q178" i="121"/>
  <c r="M178" i="121"/>
  <c r="Q177" i="121"/>
  <c r="M177" i="121"/>
  <c r="Q176" i="121"/>
  <c r="M176" i="121"/>
  <c r="Q175" i="121"/>
  <c r="M175" i="121"/>
  <c r="Q174" i="121"/>
  <c r="M174" i="121"/>
  <c r="Q173" i="121"/>
  <c r="M173" i="121"/>
  <c r="Q172" i="121"/>
  <c r="M172" i="121"/>
  <c r="Q171" i="121"/>
  <c r="M171" i="121"/>
  <c r="Q170" i="121"/>
  <c r="M170" i="121"/>
  <c r="Q169" i="121"/>
  <c r="M169" i="121"/>
  <c r="Q168" i="121"/>
  <c r="M168" i="121"/>
  <c r="Q167" i="121"/>
  <c r="M167" i="121"/>
  <c r="Q166" i="121"/>
  <c r="M166" i="121"/>
  <c r="Q165" i="121"/>
  <c r="M165" i="121"/>
  <c r="Q164" i="121"/>
  <c r="M164" i="121"/>
  <c r="Q163" i="121"/>
  <c r="M163" i="121"/>
  <c r="Q162" i="121"/>
  <c r="M162" i="121"/>
  <c r="Q161" i="121"/>
  <c r="M161" i="121"/>
  <c r="Q160" i="121"/>
  <c r="M160" i="121"/>
  <c r="Q159" i="121"/>
  <c r="M159" i="121"/>
  <c r="Q158" i="121"/>
  <c r="M158" i="121"/>
  <c r="Q157" i="121"/>
  <c r="M157" i="121"/>
  <c r="Q156" i="121"/>
  <c r="M156" i="121"/>
  <c r="Q155" i="121"/>
  <c r="M155" i="121"/>
  <c r="Q154" i="121"/>
  <c r="M154" i="121"/>
  <c r="Q153" i="121"/>
  <c r="M153" i="121"/>
  <c r="Q152" i="121"/>
  <c r="M152" i="121"/>
  <c r="Q151" i="121"/>
  <c r="M151" i="121"/>
  <c r="Q150" i="121"/>
  <c r="M150" i="121"/>
  <c r="Q149" i="121"/>
  <c r="M149" i="121"/>
  <c r="Q148" i="121"/>
  <c r="M148" i="121"/>
  <c r="Q147" i="121"/>
  <c r="M147" i="121"/>
  <c r="Q146" i="121"/>
  <c r="M146" i="121"/>
  <c r="Q145" i="121"/>
  <c r="M145" i="121"/>
  <c r="Q144" i="121"/>
  <c r="M144" i="121"/>
  <c r="Q143" i="121"/>
  <c r="M143" i="121"/>
  <c r="Q142" i="121"/>
  <c r="M142" i="121"/>
  <c r="Q141" i="121"/>
  <c r="M141" i="121"/>
  <c r="Q140" i="121"/>
  <c r="M140" i="121"/>
  <c r="Q139" i="121"/>
  <c r="M139" i="121"/>
  <c r="Q138" i="121"/>
  <c r="M138" i="121"/>
  <c r="Q137" i="121"/>
  <c r="M137" i="121"/>
  <c r="Q136" i="121"/>
  <c r="M136" i="121"/>
  <c r="Q135" i="121"/>
  <c r="M135" i="121"/>
  <c r="Q134" i="121"/>
  <c r="M134" i="121"/>
  <c r="Q133" i="121"/>
  <c r="M133" i="121"/>
  <c r="Q132" i="121"/>
  <c r="M132" i="121"/>
  <c r="Q131" i="121"/>
  <c r="M131" i="121"/>
  <c r="Q130" i="121"/>
  <c r="M130" i="121"/>
  <c r="Q129" i="121"/>
  <c r="M129" i="121"/>
  <c r="Q128" i="121"/>
  <c r="M128" i="121"/>
  <c r="Q127" i="121"/>
  <c r="M127" i="121"/>
  <c r="Q126" i="121"/>
  <c r="M126" i="121"/>
  <c r="Q125" i="121"/>
  <c r="M125" i="121"/>
  <c r="Q124" i="121"/>
  <c r="M124" i="121"/>
  <c r="Q123" i="121"/>
  <c r="M123" i="121"/>
  <c r="Q122" i="121"/>
  <c r="M122" i="121"/>
  <c r="Q121" i="121"/>
  <c r="M121" i="121"/>
  <c r="Q120" i="121"/>
  <c r="M120" i="121"/>
  <c r="Q119" i="121"/>
  <c r="M119" i="121"/>
  <c r="Q118" i="121"/>
  <c r="M118" i="121"/>
  <c r="Q117" i="121"/>
  <c r="M117" i="121"/>
  <c r="Q116" i="121"/>
  <c r="M116" i="121"/>
  <c r="Q115" i="121"/>
  <c r="M115" i="121"/>
  <c r="Q114" i="121"/>
  <c r="M114" i="121"/>
  <c r="Q113" i="121"/>
  <c r="M113" i="121"/>
  <c r="Q112" i="121"/>
  <c r="M112" i="121"/>
  <c r="Q111" i="121"/>
  <c r="M111" i="121"/>
  <c r="Q110" i="121"/>
  <c r="M110" i="121"/>
  <c r="Q109" i="121"/>
  <c r="M109" i="121"/>
  <c r="Q108" i="121"/>
  <c r="M108" i="121"/>
  <c r="Q107" i="121"/>
  <c r="M107" i="121"/>
  <c r="Q106" i="121"/>
  <c r="M106" i="121"/>
  <c r="Q105" i="121"/>
  <c r="M105" i="121"/>
  <c r="Q104" i="121"/>
  <c r="M104" i="121"/>
  <c r="Q103" i="121"/>
  <c r="M103" i="121"/>
  <c r="Q102" i="121"/>
  <c r="M102" i="121"/>
  <c r="Q101" i="121"/>
  <c r="M101" i="121"/>
  <c r="Q100" i="121"/>
  <c r="M100" i="121"/>
  <c r="Q99" i="121"/>
  <c r="M99" i="121"/>
  <c r="Q98" i="121"/>
  <c r="M98" i="121"/>
  <c r="Q97" i="121"/>
  <c r="M97" i="121"/>
  <c r="Q96" i="121"/>
  <c r="M96" i="121"/>
  <c r="Q95" i="121"/>
  <c r="M95" i="121"/>
  <c r="Q94" i="121"/>
  <c r="M94" i="121"/>
  <c r="Q93" i="121"/>
  <c r="M93" i="121"/>
  <c r="Q92" i="121"/>
  <c r="M92" i="121"/>
  <c r="Q91" i="121"/>
  <c r="M91" i="121"/>
  <c r="Q90" i="121"/>
  <c r="M90" i="121"/>
  <c r="Q89" i="121"/>
  <c r="M89" i="121"/>
  <c r="Q88" i="121"/>
  <c r="M88" i="121"/>
  <c r="Q87" i="121"/>
  <c r="M87" i="121"/>
  <c r="Q86" i="121"/>
  <c r="M86" i="121"/>
  <c r="Q85" i="121"/>
  <c r="M85" i="121"/>
  <c r="Q84" i="121"/>
  <c r="M84" i="121"/>
  <c r="Q83" i="121"/>
  <c r="M83" i="121"/>
  <c r="Q82" i="121"/>
  <c r="M82" i="121"/>
  <c r="Q81" i="121"/>
  <c r="M81" i="121"/>
  <c r="Q80" i="121"/>
  <c r="M80" i="121"/>
  <c r="Q79" i="121"/>
  <c r="M79" i="121"/>
  <c r="Q78" i="121"/>
  <c r="M78" i="121"/>
  <c r="Q77" i="121"/>
  <c r="M77" i="121"/>
  <c r="Q76" i="121"/>
  <c r="M76" i="121"/>
  <c r="Q75" i="121"/>
  <c r="M75" i="121"/>
  <c r="Q74" i="121"/>
  <c r="M74" i="121"/>
  <c r="Q73" i="121"/>
  <c r="M73" i="121"/>
  <c r="Q72" i="121"/>
  <c r="M72" i="121"/>
  <c r="Q71" i="121"/>
  <c r="M71" i="121"/>
  <c r="Q70" i="121"/>
  <c r="M70" i="121"/>
  <c r="Q69" i="121"/>
  <c r="M69" i="121"/>
  <c r="Q68" i="121"/>
  <c r="M68" i="121"/>
  <c r="Q67" i="121"/>
  <c r="M67" i="121"/>
  <c r="Q66" i="121"/>
  <c r="M66" i="121"/>
  <c r="Q65" i="121"/>
  <c r="M65" i="121"/>
  <c r="Q64" i="121"/>
  <c r="M64" i="121"/>
  <c r="Q63" i="121"/>
  <c r="M63" i="121"/>
  <c r="Q62" i="121"/>
  <c r="M62" i="121"/>
  <c r="Q61" i="121"/>
  <c r="M61" i="121"/>
  <c r="Q60" i="121"/>
  <c r="M60" i="121"/>
  <c r="Q59" i="121"/>
  <c r="M59" i="121"/>
  <c r="Q58" i="121"/>
  <c r="M58" i="121"/>
  <c r="Q57" i="121"/>
  <c r="M57" i="121"/>
  <c r="Q56" i="121"/>
  <c r="M56" i="121"/>
  <c r="Q55" i="121"/>
  <c r="M55" i="121"/>
  <c r="Q54" i="121"/>
  <c r="M54" i="121"/>
  <c r="Q53" i="121"/>
  <c r="M53" i="121"/>
  <c r="Q52" i="121"/>
  <c r="M52" i="121"/>
  <c r="Q51" i="121"/>
  <c r="M51" i="121"/>
  <c r="Q50" i="121"/>
  <c r="M50" i="121"/>
  <c r="Q49" i="121"/>
  <c r="M49" i="121"/>
  <c r="Q48" i="121"/>
  <c r="M48" i="121"/>
  <c r="Q47" i="121"/>
  <c r="M47" i="121"/>
  <c r="Q46" i="121"/>
  <c r="M46" i="121"/>
  <c r="Q45" i="121"/>
  <c r="M45" i="121"/>
  <c r="Q44" i="121"/>
  <c r="M44" i="121"/>
  <c r="Q43" i="121"/>
  <c r="M43" i="121"/>
  <c r="Q42" i="121"/>
  <c r="M42" i="121"/>
  <c r="Q41" i="121"/>
  <c r="M41" i="121"/>
  <c r="Q40" i="121"/>
  <c r="M40" i="121"/>
  <c r="Q39" i="121"/>
  <c r="M39" i="121"/>
  <c r="Q38" i="121"/>
  <c r="M38" i="121"/>
  <c r="Q37" i="121"/>
  <c r="M37" i="121"/>
  <c r="Q36" i="121"/>
  <c r="M36" i="121"/>
  <c r="Q35" i="121"/>
  <c r="M35" i="121"/>
  <c r="Q34" i="121"/>
  <c r="M34" i="121"/>
  <c r="Q33" i="121"/>
  <c r="M33" i="121"/>
  <c r="Q32" i="121"/>
  <c r="M32" i="121"/>
  <c r="Q31" i="121"/>
  <c r="M31" i="121"/>
  <c r="Q30" i="121"/>
  <c r="M30" i="121"/>
  <c r="Q29" i="121"/>
  <c r="M29" i="121"/>
  <c r="Q28" i="121"/>
  <c r="M28" i="121"/>
  <c r="Q27" i="121"/>
  <c r="M27" i="121"/>
  <c r="Q26" i="121"/>
  <c r="M26" i="121"/>
  <c r="Q25" i="121"/>
  <c r="M25" i="121"/>
  <c r="Q24" i="121"/>
  <c r="M24" i="121"/>
  <c r="Q23" i="121"/>
  <c r="M23" i="121"/>
  <c r="Q22" i="121"/>
  <c r="M22" i="121"/>
  <c r="Q21" i="121"/>
  <c r="M21" i="121"/>
  <c r="Q20" i="121"/>
  <c r="M20" i="121"/>
  <c r="Q19" i="121"/>
  <c r="M19" i="121"/>
  <c r="Q18" i="121"/>
  <c r="M18" i="121"/>
  <c r="Q17" i="121"/>
  <c r="M17" i="121"/>
  <c r="Q16" i="121"/>
  <c r="M16" i="121"/>
  <c r="Q15" i="121"/>
  <c r="M15" i="121"/>
  <c r="Q14" i="121"/>
  <c r="M14" i="121"/>
  <c r="Q13" i="121"/>
  <c r="M13" i="121"/>
  <c r="Q12" i="121"/>
  <c r="M12" i="121"/>
  <c r="Q11" i="121"/>
  <c r="M11" i="121"/>
  <c r="Q10" i="121"/>
  <c r="Q236" i="121" s="1"/>
  <c r="M10" i="121"/>
  <c r="B9" i="121"/>
  <c r="C9" i="121" s="1"/>
  <c r="D9" i="121" s="1"/>
  <c r="E9" i="121" s="1"/>
  <c r="F9" i="121" s="1"/>
  <c r="G9" i="121" s="1"/>
  <c r="H9" i="121" s="1"/>
  <c r="I9" i="121" s="1"/>
  <c r="J9" i="121" s="1"/>
  <c r="K9" i="121" s="1"/>
  <c r="L9" i="121" s="1"/>
  <c r="M9" i="121" s="1"/>
  <c r="N9" i="121" s="1"/>
  <c r="O9" i="121" s="1"/>
  <c r="P9" i="121" s="1"/>
  <c r="Q9" i="121" s="1"/>
  <c r="Q234" i="120"/>
  <c r="M234" i="120"/>
  <c r="Q233" i="120"/>
  <c r="M233" i="120"/>
  <c r="Q232" i="120"/>
  <c r="M232" i="120"/>
  <c r="Q231" i="120"/>
  <c r="M231" i="120"/>
  <c r="Q230" i="120"/>
  <c r="M230" i="120"/>
  <c r="Q229" i="120"/>
  <c r="M229" i="120"/>
  <c r="Q228" i="120"/>
  <c r="M228" i="120"/>
  <c r="Q227" i="120"/>
  <c r="M227" i="120"/>
  <c r="Q226" i="120"/>
  <c r="M226" i="120"/>
  <c r="Q225" i="120"/>
  <c r="M225" i="120"/>
  <c r="Q224" i="120"/>
  <c r="M224" i="120"/>
  <c r="Q223" i="120"/>
  <c r="M223" i="120"/>
  <c r="Q222" i="120"/>
  <c r="M222" i="120"/>
  <c r="Q221" i="120"/>
  <c r="M221" i="120"/>
  <c r="Q220" i="120"/>
  <c r="M220" i="120"/>
  <c r="Q219" i="120"/>
  <c r="M219" i="120"/>
  <c r="Q218" i="120"/>
  <c r="M218" i="120"/>
  <c r="Q217" i="120"/>
  <c r="M217" i="120"/>
  <c r="Q216" i="120"/>
  <c r="M216" i="120"/>
  <c r="Q215" i="120"/>
  <c r="M215" i="120"/>
  <c r="Q214" i="120"/>
  <c r="M214" i="120"/>
  <c r="Q213" i="120"/>
  <c r="M213" i="120"/>
  <c r="Q212" i="120"/>
  <c r="M212" i="120"/>
  <c r="Q211" i="120"/>
  <c r="M211" i="120"/>
  <c r="Q210" i="120"/>
  <c r="M210" i="120"/>
  <c r="Q209" i="120"/>
  <c r="M209" i="120"/>
  <c r="Q208" i="120"/>
  <c r="M208" i="120"/>
  <c r="Q207" i="120"/>
  <c r="M207" i="120"/>
  <c r="Q206" i="120"/>
  <c r="M206" i="120"/>
  <c r="Q205" i="120"/>
  <c r="M205" i="120"/>
  <c r="Q204" i="120"/>
  <c r="M204" i="120"/>
  <c r="Q203" i="120"/>
  <c r="M203" i="120"/>
  <c r="Q202" i="120"/>
  <c r="M202" i="120"/>
  <c r="Q201" i="120"/>
  <c r="M201" i="120"/>
  <c r="Q200" i="120"/>
  <c r="M200" i="120"/>
  <c r="Q199" i="120"/>
  <c r="M199" i="120"/>
  <c r="Q198" i="120"/>
  <c r="M198" i="120"/>
  <c r="Q197" i="120"/>
  <c r="M197" i="120"/>
  <c r="Q196" i="120"/>
  <c r="M196" i="120"/>
  <c r="Q195" i="120"/>
  <c r="M195" i="120"/>
  <c r="Q194" i="120"/>
  <c r="M194" i="120"/>
  <c r="Q193" i="120"/>
  <c r="M193" i="120"/>
  <c r="Q192" i="120"/>
  <c r="M192" i="120"/>
  <c r="Q191" i="120"/>
  <c r="M191" i="120"/>
  <c r="Q190" i="120"/>
  <c r="M190" i="120"/>
  <c r="Q189" i="120"/>
  <c r="M189" i="120"/>
  <c r="Q188" i="120"/>
  <c r="M188" i="120"/>
  <c r="Q187" i="120"/>
  <c r="M187" i="120"/>
  <c r="Q186" i="120"/>
  <c r="M186" i="120"/>
  <c r="Q185" i="120"/>
  <c r="M185" i="120"/>
  <c r="Q184" i="120"/>
  <c r="M184" i="120"/>
  <c r="Q183" i="120"/>
  <c r="M183" i="120"/>
  <c r="Q182" i="120"/>
  <c r="M182" i="120"/>
  <c r="Q181" i="120"/>
  <c r="M181" i="120"/>
  <c r="Q180" i="120"/>
  <c r="M180" i="120"/>
  <c r="Q179" i="120"/>
  <c r="M179" i="120"/>
  <c r="Q178" i="120"/>
  <c r="M178" i="120"/>
  <c r="Q177" i="120"/>
  <c r="M177" i="120"/>
  <c r="Q176" i="120"/>
  <c r="M176" i="120"/>
  <c r="Q175" i="120"/>
  <c r="M175" i="120"/>
  <c r="Q174" i="120"/>
  <c r="M174" i="120"/>
  <c r="Q173" i="120"/>
  <c r="M173" i="120"/>
  <c r="Q172" i="120"/>
  <c r="M172" i="120"/>
  <c r="Q171" i="120"/>
  <c r="M171" i="120"/>
  <c r="Q170" i="120"/>
  <c r="M170" i="120"/>
  <c r="Q169" i="120"/>
  <c r="M169" i="120"/>
  <c r="Q168" i="120"/>
  <c r="M168" i="120"/>
  <c r="Q167" i="120"/>
  <c r="M167" i="120"/>
  <c r="Q166" i="120"/>
  <c r="M166" i="120"/>
  <c r="Q165" i="120"/>
  <c r="M165" i="120"/>
  <c r="Q164" i="120"/>
  <c r="M164" i="120"/>
  <c r="Q163" i="120"/>
  <c r="M163" i="120"/>
  <c r="Q162" i="120"/>
  <c r="M162" i="120"/>
  <c r="Q161" i="120"/>
  <c r="M161" i="120"/>
  <c r="Q160" i="120"/>
  <c r="M160" i="120"/>
  <c r="Q159" i="120"/>
  <c r="M159" i="120"/>
  <c r="Q158" i="120"/>
  <c r="M158" i="120"/>
  <c r="Q157" i="120"/>
  <c r="M157" i="120"/>
  <c r="Q156" i="120"/>
  <c r="M156" i="120"/>
  <c r="Q155" i="120"/>
  <c r="M155" i="120"/>
  <c r="Q154" i="120"/>
  <c r="M154" i="120"/>
  <c r="Q153" i="120"/>
  <c r="M153" i="120"/>
  <c r="Q152" i="120"/>
  <c r="M152" i="120"/>
  <c r="Q151" i="120"/>
  <c r="M151" i="120"/>
  <c r="Q150" i="120"/>
  <c r="M150" i="120"/>
  <c r="Q149" i="120"/>
  <c r="M149" i="120"/>
  <c r="Q148" i="120"/>
  <c r="M148" i="120"/>
  <c r="Q147" i="120"/>
  <c r="M147" i="120"/>
  <c r="Q146" i="120"/>
  <c r="M146" i="120"/>
  <c r="Q145" i="120"/>
  <c r="M145" i="120"/>
  <c r="Q144" i="120"/>
  <c r="M144" i="120"/>
  <c r="Q143" i="120"/>
  <c r="M143" i="120"/>
  <c r="Q142" i="120"/>
  <c r="M142" i="120"/>
  <c r="Q141" i="120"/>
  <c r="M141" i="120"/>
  <c r="Q140" i="120"/>
  <c r="M140" i="120"/>
  <c r="Q139" i="120"/>
  <c r="M139" i="120"/>
  <c r="Q138" i="120"/>
  <c r="M138" i="120"/>
  <c r="Q137" i="120"/>
  <c r="M137" i="120"/>
  <c r="Q136" i="120"/>
  <c r="M136" i="120"/>
  <c r="Q135" i="120"/>
  <c r="M135" i="120"/>
  <c r="Q134" i="120"/>
  <c r="M134" i="120"/>
  <c r="Q133" i="120"/>
  <c r="M133" i="120"/>
  <c r="Q132" i="120"/>
  <c r="M132" i="120"/>
  <c r="Q131" i="120"/>
  <c r="M131" i="120"/>
  <c r="Q130" i="120"/>
  <c r="M130" i="120"/>
  <c r="Q129" i="120"/>
  <c r="M129" i="120"/>
  <c r="Q128" i="120"/>
  <c r="M128" i="120"/>
  <c r="Q127" i="120"/>
  <c r="M127" i="120"/>
  <c r="Q126" i="120"/>
  <c r="M126" i="120"/>
  <c r="Q125" i="120"/>
  <c r="M125" i="120"/>
  <c r="Q124" i="120"/>
  <c r="M124" i="120"/>
  <c r="Q123" i="120"/>
  <c r="M123" i="120"/>
  <c r="Q122" i="120"/>
  <c r="M122" i="120"/>
  <c r="Q121" i="120"/>
  <c r="M121" i="120"/>
  <c r="Q120" i="120"/>
  <c r="M120" i="120"/>
  <c r="Q119" i="120"/>
  <c r="M119" i="120"/>
  <c r="Q118" i="120"/>
  <c r="M118" i="120"/>
  <c r="Q117" i="120"/>
  <c r="M117" i="120"/>
  <c r="Q116" i="120"/>
  <c r="M116" i="120"/>
  <c r="Q115" i="120"/>
  <c r="M115" i="120"/>
  <c r="Q114" i="120"/>
  <c r="M114" i="120"/>
  <c r="Q113" i="120"/>
  <c r="M113" i="120"/>
  <c r="Q112" i="120"/>
  <c r="M112" i="120"/>
  <c r="Q111" i="120"/>
  <c r="M111" i="120"/>
  <c r="Q110" i="120"/>
  <c r="M110" i="120"/>
  <c r="Q109" i="120"/>
  <c r="M109" i="120"/>
  <c r="Q108" i="120"/>
  <c r="M108" i="120"/>
  <c r="Q107" i="120"/>
  <c r="M107" i="120"/>
  <c r="Q106" i="120"/>
  <c r="M106" i="120"/>
  <c r="Q105" i="120"/>
  <c r="M105" i="120"/>
  <c r="Q104" i="120"/>
  <c r="M104" i="120"/>
  <c r="Q103" i="120"/>
  <c r="M103" i="120"/>
  <c r="Q102" i="120"/>
  <c r="M102" i="120"/>
  <c r="Q101" i="120"/>
  <c r="M101" i="120"/>
  <c r="Q100" i="120"/>
  <c r="M100" i="120"/>
  <c r="Q99" i="120"/>
  <c r="M99" i="120"/>
  <c r="Q98" i="120"/>
  <c r="M98" i="120"/>
  <c r="Q97" i="120"/>
  <c r="M97" i="120"/>
  <c r="Q96" i="120"/>
  <c r="M96" i="120"/>
  <c r="Q95" i="120"/>
  <c r="M95" i="120"/>
  <c r="Q94" i="120"/>
  <c r="M94" i="120"/>
  <c r="Q93" i="120"/>
  <c r="M93" i="120"/>
  <c r="Q92" i="120"/>
  <c r="M92" i="120"/>
  <c r="Q91" i="120"/>
  <c r="M91" i="120"/>
  <c r="Q90" i="120"/>
  <c r="M90" i="120"/>
  <c r="Q89" i="120"/>
  <c r="M89" i="120"/>
  <c r="Q88" i="120"/>
  <c r="M88" i="120"/>
  <c r="Q87" i="120"/>
  <c r="M87" i="120"/>
  <c r="Q86" i="120"/>
  <c r="M86" i="120"/>
  <c r="Q85" i="120"/>
  <c r="M85" i="120"/>
  <c r="Q84" i="120"/>
  <c r="M84" i="120"/>
  <c r="Q83" i="120"/>
  <c r="M83" i="120"/>
  <c r="Q82" i="120"/>
  <c r="M82" i="120"/>
  <c r="Q81" i="120"/>
  <c r="M81" i="120"/>
  <c r="Q80" i="120"/>
  <c r="M80" i="120"/>
  <c r="Q79" i="120"/>
  <c r="M79" i="120"/>
  <c r="Q78" i="120"/>
  <c r="M78" i="120"/>
  <c r="Q77" i="120"/>
  <c r="M77" i="120"/>
  <c r="Q76" i="120"/>
  <c r="M76" i="120"/>
  <c r="Q75" i="120"/>
  <c r="M75" i="120"/>
  <c r="Q74" i="120"/>
  <c r="M74" i="120"/>
  <c r="Q73" i="120"/>
  <c r="M73" i="120"/>
  <c r="Q72" i="120"/>
  <c r="M72" i="120"/>
  <c r="Q71" i="120"/>
  <c r="M71" i="120"/>
  <c r="Q70" i="120"/>
  <c r="M70" i="120"/>
  <c r="Q69" i="120"/>
  <c r="M69" i="120"/>
  <c r="Q68" i="120"/>
  <c r="M68" i="120"/>
  <c r="Q67" i="120"/>
  <c r="M67" i="120"/>
  <c r="Q66" i="120"/>
  <c r="M66" i="120"/>
  <c r="Q65" i="120"/>
  <c r="M65" i="120"/>
  <c r="Q64" i="120"/>
  <c r="M64" i="120"/>
  <c r="Q63" i="120"/>
  <c r="M63" i="120"/>
  <c r="Q62" i="120"/>
  <c r="M62" i="120"/>
  <c r="Q61" i="120"/>
  <c r="M61" i="120"/>
  <c r="Q60" i="120"/>
  <c r="M60" i="120"/>
  <c r="Q59" i="120"/>
  <c r="M59" i="120"/>
  <c r="Q58" i="120"/>
  <c r="M58" i="120"/>
  <c r="Q57" i="120"/>
  <c r="M57" i="120"/>
  <c r="Q56" i="120"/>
  <c r="M56" i="120"/>
  <c r="Q55" i="120"/>
  <c r="M55" i="120"/>
  <c r="Q54" i="120"/>
  <c r="M54" i="120"/>
  <c r="Q53" i="120"/>
  <c r="M53" i="120"/>
  <c r="Q52" i="120"/>
  <c r="M52" i="120"/>
  <c r="Q51" i="120"/>
  <c r="M51" i="120"/>
  <c r="Q50" i="120"/>
  <c r="M50" i="120"/>
  <c r="Q49" i="120"/>
  <c r="M49" i="120"/>
  <c r="Q48" i="120"/>
  <c r="M48" i="120"/>
  <c r="Q47" i="120"/>
  <c r="M47" i="120"/>
  <c r="Q46" i="120"/>
  <c r="M46" i="120"/>
  <c r="Q45" i="120"/>
  <c r="M45" i="120"/>
  <c r="Q44" i="120"/>
  <c r="M44" i="120"/>
  <c r="Q43" i="120"/>
  <c r="M43" i="120"/>
  <c r="Q42" i="120"/>
  <c r="M42" i="120"/>
  <c r="Q41" i="120"/>
  <c r="M41" i="120"/>
  <c r="Q40" i="120"/>
  <c r="M40" i="120"/>
  <c r="Q39" i="120"/>
  <c r="M39" i="120"/>
  <c r="Q38" i="120"/>
  <c r="M38" i="120"/>
  <c r="Q37" i="120"/>
  <c r="M37" i="120"/>
  <c r="Q36" i="120"/>
  <c r="M36" i="120"/>
  <c r="Q35" i="120"/>
  <c r="M35" i="120"/>
  <c r="Q34" i="120"/>
  <c r="M34" i="120"/>
  <c r="Q33" i="120"/>
  <c r="M33" i="120"/>
  <c r="Q32" i="120"/>
  <c r="M32" i="120"/>
  <c r="Q31" i="120"/>
  <c r="M31" i="120"/>
  <c r="Q30" i="120"/>
  <c r="M30" i="120"/>
  <c r="Q29" i="120"/>
  <c r="M29" i="120"/>
  <c r="Q28" i="120"/>
  <c r="M28" i="120"/>
  <c r="Q27" i="120"/>
  <c r="M27" i="120"/>
  <c r="Q26" i="120"/>
  <c r="M26" i="120"/>
  <c r="Q25" i="120"/>
  <c r="M25" i="120"/>
  <c r="Q24" i="120"/>
  <c r="M24" i="120"/>
  <c r="Q23" i="120"/>
  <c r="M23" i="120"/>
  <c r="Q22" i="120"/>
  <c r="M22" i="120"/>
  <c r="Q21" i="120"/>
  <c r="M21" i="120"/>
  <c r="Q20" i="120"/>
  <c r="M20" i="120"/>
  <c r="Q19" i="120"/>
  <c r="M19" i="120"/>
  <c r="Q18" i="120"/>
  <c r="M18" i="120"/>
  <c r="Q17" i="120"/>
  <c r="M17" i="120"/>
  <c r="Q16" i="120"/>
  <c r="M16" i="120"/>
  <c r="Q15" i="120"/>
  <c r="M15" i="120"/>
  <c r="Q14" i="120"/>
  <c r="M14" i="120"/>
  <c r="Q13" i="120"/>
  <c r="M13" i="120"/>
  <c r="Q12" i="120"/>
  <c r="M12" i="120"/>
  <c r="Q11" i="120"/>
  <c r="M11" i="120"/>
  <c r="Q10" i="120"/>
  <c r="M10" i="120"/>
  <c r="B9" i="120"/>
  <c r="C9" i="120" s="1"/>
  <c r="D9" i="120" s="1"/>
  <c r="E9" i="120" s="1"/>
  <c r="F9" i="120" s="1"/>
  <c r="G9" i="120" s="1"/>
  <c r="H9" i="120" s="1"/>
  <c r="I9" i="120" s="1"/>
  <c r="J9" i="120" s="1"/>
  <c r="K9" i="120" s="1"/>
  <c r="L9" i="120" s="1"/>
  <c r="M9" i="120" s="1"/>
  <c r="N9" i="120" s="1"/>
  <c r="O9" i="120" s="1"/>
  <c r="P9" i="120" s="1"/>
  <c r="Q9" i="120" s="1"/>
  <c r="P235" i="119"/>
  <c r="O235" i="119"/>
  <c r="N235" i="119"/>
  <c r="L235" i="119"/>
  <c r="K235" i="119"/>
  <c r="J235" i="119"/>
  <c r="I235" i="119"/>
  <c r="H235" i="119"/>
  <c r="Q234" i="119"/>
  <c r="M234" i="119"/>
  <c r="Q233" i="119"/>
  <c r="M233" i="119"/>
  <c r="Q232" i="119"/>
  <c r="M232" i="119"/>
  <c r="Q231" i="119"/>
  <c r="M231" i="119"/>
  <c r="Q230" i="119"/>
  <c r="M230" i="119"/>
  <c r="Q229" i="119"/>
  <c r="M229" i="119"/>
  <c r="Q228" i="119"/>
  <c r="M228" i="119"/>
  <c r="Q227" i="119"/>
  <c r="M227" i="119"/>
  <c r="Q226" i="119"/>
  <c r="M226" i="119"/>
  <c r="Q225" i="119"/>
  <c r="M225" i="119"/>
  <c r="Q224" i="119"/>
  <c r="M224" i="119"/>
  <c r="Q223" i="119"/>
  <c r="M223" i="119"/>
  <c r="Q222" i="119"/>
  <c r="M222" i="119"/>
  <c r="Q221" i="119"/>
  <c r="M221" i="119"/>
  <c r="Q220" i="119"/>
  <c r="M220" i="119"/>
  <c r="Q219" i="119"/>
  <c r="M219" i="119"/>
  <c r="Q218" i="119"/>
  <c r="M218" i="119"/>
  <c r="Q217" i="119"/>
  <c r="M217" i="119"/>
  <c r="Q216" i="119"/>
  <c r="M216" i="119"/>
  <c r="Q215" i="119"/>
  <c r="M215" i="119"/>
  <c r="Q214" i="119"/>
  <c r="M214" i="119"/>
  <c r="Q213" i="119"/>
  <c r="M213" i="119"/>
  <c r="Q212" i="119"/>
  <c r="M212" i="119"/>
  <c r="Q211" i="119"/>
  <c r="M211" i="119"/>
  <c r="Q210" i="119"/>
  <c r="M210" i="119"/>
  <c r="Q209" i="119"/>
  <c r="M209" i="119"/>
  <c r="Q208" i="119"/>
  <c r="M208" i="119"/>
  <c r="Q207" i="119"/>
  <c r="M207" i="119"/>
  <c r="Q206" i="119"/>
  <c r="M206" i="119"/>
  <c r="Q205" i="119"/>
  <c r="M205" i="119"/>
  <c r="Q204" i="119"/>
  <c r="M204" i="119"/>
  <c r="Q203" i="119"/>
  <c r="M203" i="119"/>
  <c r="Q202" i="119"/>
  <c r="M202" i="119"/>
  <c r="Q201" i="119"/>
  <c r="M201" i="119"/>
  <c r="Q200" i="119"/>
  <c r="M200" i="119"/>
  <c r="Q199" i="119"/>
  <c r="M199" i="119"/>
  <c r="Q198" i="119"/>
  <c r="M198" i="119"/>
  <c r="Q197" i="119"/>
  <c r="M197" i="119"/>
  <c r="Q196" i="119"/>
  <c r="M196" i="119"/>
  <c r="Q195" i="119"/>
  <c r="M195" i="119"/>
  <c r="Q194" i="119"/>
  <c r="M194" i="119"/>
  <c r="Q193" i="119"/>
  <c r="M193" i="119"/>
  <c r="Q192" i="119"/>
  <c r="M192" i="119"/>
  <c r="Q191" i="119"/>
  <c r="M191" i="119"/>
  <c r="Q190" i="119"/>
  <c r="M190" i="119"/>
  <c r="Q189" i="119"/>
  <c r="M189" i="119"/>
  <c r="Q188" i="119"/>
  <c r="M188" i="119"/>
  <c r="Q187" i="119"/>
  <c r="M187" i="119"/>
  <c r="Q186" i="119"/>
  <c r="M186" i="119"/>
  <c r="Q185" i="119"/>
  <c r="M185" i="119"/>
  <c r="Q184" i="119"/>
  <c r="M184" i="119"/>
  <c r="Q183" i="119"/>
  <c r="M183" i="119"/>
  <c r="Q182" i="119"/>
  <c r="M182" i="119"/>
  <c r="Q181" i="119"/>
  <c r="M181" i="119"/>
  <c r="Q180" i="119"/>
  <c r="M180" i="119"/>
  <c r="Q179" i="119"/>
  <c r="M179" i="119"/>
  <c r="Q178" i="119"/>
  <c r="M178" i="119"/>
  <c r="Q177" i="119"/>
  <c r="M177" i="119"/>
  <c r="Q176" i="119"/>
  <c r="M176" i="119"/>
  <c r="Q175" i="119"/>
  <c r="M175" i="119"/>
  <c r="Q174" i="119"/>
  <c r="M174" i="119"/>
  <c r="Q173" i="119"/>
  <c r="M173" i="119"/>
  <c r="Q172" i="119"/>
  <c r="M172" i="119"/>
  <c r="Q171" i="119"/>
  <c r="M171" i="119"/>
  <c r="Q170" i="119"/>
  <c r="M170" i="119"/>
  <c r="Q169" i="119"/>
  <c r="M169" i="119"/>
  <c r="Q168" i="119"/>
  <c r="M168" i="119"/>
  <c r="Q167" i="119"/>
  <c r="M167" i="119"/>
  <c r="Q166" i="119"/>
  <c r="M166" i="119"/>
  <c r="Q165" i="119"/>
  <c r="M165" i="119"/>
  <c r="Q164" i="119"/>
  <c r="M164" i="119"/>
  <c r="Q163" i="119"/>
  <c r="M163" i="119"/>
  <c r="Q162" i="119"/>
  <c r="M162" i="119"/>
  <c r="Q161" i="119"/>
  <c r="M161" i="119"/>
  <c r="Q160" i="119"/>
  <c r="M160" i="119"/>
  <c r="Q159" i="119"/>
  <c r="M159" i="119"/>
  <c r="Q158" i="119"/>
  <c r="M158" i="119"/>
  <c r="Q157" i="119"/>
  <c r="M157" i="119"/>
  <c r="Q156" i="119"/>
  <c r="M156" i="119"/>
  <c r="Q155" i="119"/>
  <c r="M155" i="119"/>
  <c r="Q154" i="119"/>
  <c r="M154" i="119"/>
  <c r="Q153" i="119"/>
  <c r="M153" i="119"/>
  <c r="Q152" i="119"/>
  <c r="M152" i="119"/>
  <c r="Q151" i="119"/>
  <c r="M151" i="119"/>
  <c r="Q150" i="119"/>
  <c r="M150" i="119"/>
  <c r="Q149" i="119"/>
  <c r="M149" i="119"/>
  <c r="Q148" i="119"/>
  <c r="M148" i="119"/>
  <c r="Q147" i="119"/>
  <c r="M147" i="119"/>
  <c r="Q146" i="119"/>
  <c r="M146" i="119"/>
  <c r="Q145" i="119"/>
  <c r="M145" i="119"/>
  <c r="Q144" i="119"/>
  <c r="M144" i="119"/>
  <c r="Q143" i="119"/>
  <c r="M143" i="119"/>
  <c r="Q142" i="119"/>
  <c r="M142" i="119"/>
  <c r="Q141" i="119"/>
  <c r="M141" i="119"/>
  <c r="Q140" i="119"/>
  <c r="M140" i="119"/>
  <c r="Q139" i="119"/>
  <c r="M139" i="119"/>
  <c r="Q138" i="119"/>
  <c r="M138" i="119"/>
  <c r="Q137" i="119"/>
  <c r="M137" i="119"/>
  <c r="Q136" i="119"/>
  <c r="M136" i="119"/>
  <c r="Q135" i="119"/>
  <c r="M135" i="119"/>
  <c r="Q134" i="119"/>
  <c r="M134" i="119"/>
  <c r="Q133" i="119"/>
  <c r="M133" i="119"/>
  <c r="Q132" i="119"/>
  <c r="M132" i="119"/>
  <c r="Q131" i="119"/>
  <c r="M131" i="119"/>
  <c r="Q130" i="119"/>
  <c r="M130" i="119"/>
  <c r="Q129" i="119"/>
  <c r="M129" i="119"/>
  <c r="Q128" i="119"/>
  <c r="M128" i="119"/>
  <c r="Q127" i="119"/>
  <c r="M127" i="119"/>
  <c r="Q126" i="119"/>
  <c r="M126" i="119"/>
  <c r="Q125" i="119"/>
  <c r="M125" i="119"/>
  <c r="Q124" i="119"/>
  <c r="M124" i="119"/>
  <c r="Q123" i="119"/>
  <c r="M123" i="119"/>
  <c r="Q122" i="119"/>
  <c r="M122" i="119"/>
  <c r="Q121" i="119"/>
  <c r="M121" i="119"/>
  <c r="Q120" i="119"/>
  <c r="M120" i="119"/>
  <c r="Q119" i="119"/>
  <c r="M119" i="119"/>
  <c r="Q118" i="119"/>
  <c r="M118" i="119"/>
  <c r="Q117" i="119"/>
  <c r="M117" i="119"/>
  <c r="Q116" i="119"/>
  <c r="M116" i="119"/>
  <c r="Q115" i="119"/>
  <c r="M115" i="119"/>
  <c r="Q114" i="119"/>
  <c r="M114" i="119"/>
  <c r="Q113" i="119"/>
  <c r="M113" i="119"/>
  <c r="Q112" i="119"/>
  <c r="M112" i="119"/>
  <c r="Q111" i="119"/>
  <c r="M111" i="119"/>
  <c r="Q110" i="119"/>
  <c r="M110" i="119"/>
  <c r="Q109" i="119"/>
  <c r="M109" i="119"/>
  <c r="Q108" i="119"/>
  <c r="M108" i="119"/>
  <c r="Q107" i="119"/>
  <c r="M107" i="119"/>
  <c r="Q106" i="119"/>
  <c r="M106" i="119"/>
  <c r="Q105" i="119"/>
  <c r="M105" i="119"/>
  <c r="Q104" i="119"/>
  <c r="M104" i="119"/>
  <c r="Q103" i="119"/>
  <c r="M103" i="119"/>
  <c r="Q102" i="119"/>
  <c r="M102" i="119"/>
  <c r="Q101" i="119"/>
  <c r="M101" i="119"/>
  <c r="Q100" i="119"/>
  <c r="M100" i="119"/>
  <c r="Q99" i="119"/>
  <c r="M99" i="119"/>
  <c r="Q98" i="119"/>
  <c r="M98" i="119"/>
  <c r="Q97" i="119"/>
  <c r="M97" i="119"/>
  <c r="Q96" i="119"/>
  <c r="M96" i="119"/>
  <c r="Q95" i="119"/>
  <c r="M95" i="119"/>
  <c r="Q94" i="119"/>
  <c r="M94" i="119"/>
  <c r="Q93" i="119"/>
  <c r="M93" i="119"/>
  <c r="Q92" i="119"/>
  <c r="M92" i="119"/>
  <c r="Q91" i="119"/>
  <c r="M91" i="119"/>
  <c r="Q90" i="119"/>
  <c r="M90" i="119"/>
  <c r="Q89" i="119"/>
  <c r="M89" i="119"/>
  <c r="Q88" i="119"/>
  <c r="M88" i="119"/>
  <c r="Q87" i="119"/>
  <c r="M87" i="119"/>
  <c r="Q86" i="119"/>
  <c r="M86" i="119"/>
  <c r="Q85" i="119"/>
  <c r="M85" i="119"/>
  <c r="Q84" i="119"/>
  <c r="M84" i="119"/>
  <c r="Q83" i="119"/>
  <c r="M83" i="119"/>
  <c r="Q82" i="119"/>
  <c r="M82" i="119"/>
  <c r="Q81" i="119"/>
  <c r="M81" i="119"/>
  <c r="Q80" i="119"/>
  <c r="M80" i="119"/>
  <c r="Q79" i="119"/>
  <c r="M79" i="119"/>
  <c r="Q78" i="119"/>
  <c r="M78" i="119"/>
  <c r="Q77" i="119"/>
  <c r="M77" i="119"/>
  <c r="Q76" i="119"/>
  <c r="M76" i="119"/>
  <c r="Q75" i="119"/>
  <c r="M75" i="119"/>
  <c r="Q74" i="119"/>
  <c r="M74" i="119"/>
  <c r="Q73" i="119"/>
  <c r="M73" i="119"/>
  <c r="Q72" i="119"/>
  <c r="M72" i="119"/>
  <c r="Q71" i="119"/>
  <c r="M71" i="119"/>
  <c r="Q70" i="119"/>
  <c r="M70" i="119"/>
  <c r="Q69" i="119"/>
  <c r="M69" i="119"/>
  <c r="Q68" i="119"/>
  <c r="M68" i="119"/>
  <c r="Q67" i="119"/>
  <c r="M67" i="119"/>
  <c r="Q66" i="119"/>
  <c r="M66" i="119"/>
  <c r="Q65" i="119"/>
  <c r="M65" i="119"/>
  <c r="Q64" i="119"/>
  <c r="M64" i="119"/>
  <c r="Q63" i="119"/>
  <c r="M63" i="119"/>
  <c r="Q62" i="119"/>
  <c r="M62" i="119"/>
  <c r="Q61" i="119"/>
  <c r="M61" i="119"/>
  <c r="Q60" i="119"/>
  <c r="M60" i="119"/>
  <c r="Q59" i="119"/>
  <c r="M59" i="119"/>
  <c r="Q58" i="119"/>
  <c r="M58" i="119"/>
  <c r="Q57" i="119"/>
  <c r="M57" i="119"/>
  <c r="Q56" i="119"/>
  <c r="M56" i="119"/>
  <c r="Q55" i="119"/>
  <c r="M55" i="119"/>
  <c r="Q54" i="119"/>
  <c r="M54" i="119"/>
  <c r="Q53" i="119"/>
  <c r="M53" i="119"/>
  <c r="Q52" i="119"/>
  <c r="M52" i="119"/>
  <c r="Q51" i="119"/>
  <c r="M51" i="119"/>
  <c r="Q50" i="119"/>
  <c r="M50" i="119"/>
  <c r="Q49" i="119"/>
  <c r="M49" i="119"/>
  <c r="Q48" i="119"/>
  <c r="M48" i="119"/>
  <c r="Q47" i="119"/>
  <c r="M47" i="119"/>
  <c r="Q46" i="119"/>
  <c r="M46" i="119"/>
  <c r="Q45" i="119"/>
  <c r="M45" i="119"/>
  <c r="Q44" i="119"/>
  <c r="M44" i="119"/>
  <c r="Q43" i="119"/>
  <c r="M43" i="119"/>
  <c r="Q42" i="119"/>
  <c r="M42" i="119"/>
  <c r="Q41" i="119"/>
  <c r="M41" i="119"/>
  <c r="Q40" i="119"/>
  <c r="M40" i="119"/>
  <c r="Q39" i="119"/>
  <c r="M39" i="119"/>
  <c r="Q38" i="119"/>
  <c r="M38" i="119"/>
  <c r="Q37" i="119"/>
  <c r="M37" i="119"/>
  <c r="Q36" i="119"/>
  <c r="M36" i="119"/>
  <c r="Q35" i="119"/>
  <c r="M35" i="119"/>
  <c r="Q34" i="119"/>
  <c r="M34" i="119"/>
  <c r="Q33" i="119"/>
  <c r="M33" i="119"/>
  <c r="Q32" i="119"/>
  <c r="M32" i="119"/>
  <c r="Q31" i="119"/>
  <c r="M31" i="119"/>
  <c r="Q30" i="119"/>
  <c r="M30" i="119"/>
  <c r="Q29" i="119"/>
  <c r="M29" i="119"/>
  <c r="Q28" i="119"/>
  <c r="M28" i="119"/>
  <c r="Q27" i="119"/>
  <c r="M27" i="119"/>
  <c r="Q26" i="119"/>
  <c r="M26" i="119"/>
  <c r="Q25" i="119"/>
  <c r="M25" i="119"/>
  <c r="Q24" i="119"/>
  <c r="M24" i="119"/>
  <c r="Q23" i="119"/>
  <c r="M23" i="119"/>
  <c r="Q22" i="119"/>
  <c r="M22" i="119"/>
  <c r="Q21" i="119"/>
  <c r="M21" i="119"/>
  <c r="Q20" i="119"/>
  <c r="M20" i="119"/>
  <c r="Q19" i="119"/>
  <c r="M19" i="119"/>
  <c r="Q18" i="119"/>
  <c r="M18" i="119"/>
  <c r="Q17" i="119"/>
  <c r="M17" i="119"/>
  <c r="Q16" i="119"/>
  <c r="M16" i="119"/>
  <c r="Q15" i="119"/>
  <c r="M15" i="119"/>
  <c r="Q14" i="119"/>
  <c r="M14" i="119"/>
  <c r="Q13" i="119"/>
  <c r="M13" i="119"/>
  <c r="Q12" i="119"/>
  <c r="M12" i="119"/>
  <c r="Q11" i="119"/>
  <c r="M11" i="119"/>
  <c r="Q10" i="119"/>
  <c r="Q235" i="119" s="1"/>
  <c r="M10" i="119"/>
  <c r="B9" i="119"/>
  <c r="C9" i="119" s="1"/>
  <c r="D9" i="119" s="1"/>
  <c r="E9" i="119" s="1"/>
  <c r="F9" i="119" s="1"/>
  <c r="G9" i="119" s="1"/>
  <c r="H9" i="119" s="1"/>
  <c r="I9" i="119" s="1"/>
  <c r="J9" i="119" s="1"/>
  <c r="K9" i="119" s="1"/>
  <c r="L9" i="119" s="1"/>
  <c r="M9" i="119" s="1"/>
  <c r="N9" i="119" s="1"/>
  <c r="O9" i="119" s="1"/>
  <c r="P9" i="119" s="1"/>
  <c r="Q9" i="119" s="1"/>
  <c r="P235" i="118"/>
  <c r="O235" i="118"/>
  <c r="N235" i="118"/>
  <c r="L235" i="118"/>
  <c r="K235" i="118"/>
  <c r="J235" i="118"/>
  <c r="I235" i="118"/>
  <c r="H235" i="118"/>
  <c r="Q234" i="118"/>
  <c r="M234" i="118"/>
  <c r="Q233" i="118"/>
  <c r="M233" i="118"/>
  <c r="Q232" i="118"/>
  <c r="M232" i="118"/>
  <c r="Q231" i="118"/>
  <c r="M231" i="118"/>
  <c r="Q230" i="118"/>
  <c r="M230" i="118"/>
  <c r="Q229" i="118"/>
  <c r="M229" i="118"/>
  <c r="Q228" i="118"/>
  <c r="M228" i="118"/>
  <c r="Q227" i="118"/>
  <c r="M227" i="118"/>
  <c r="Q226" i="118"/>
  <c r="M226" i="118"/>
  <c r="Q225" i="118"/>
  <c r="M225" i="118"/>
  <c r="Q224" i="118"/>
  <c r="M224" i="118"/>
  <c r="Q223" i="118"/>
  <c r="M223" i="118"/>
  <c r="Q222" i="118"/>
  <c r="M222" i="118"/>
  <c r="Q221" i="118"/>
  <c r="M221" i="118"/>
  <c r="Q220" i="118"/>
  <c r="M220" i="118"/>
  <c r="Q219" i="118"/>
  <c r="M219" i="118"/>
  <c r="Q218" i="118"/>
  <c r="M218" i="118"/>
  <c r="Q217" i="118"/>
  <c r="M217" i="118"/>
  <c r="Q216" i="118"/>
  <c r="M216" i="118"/>
  <c r="Q215" i="118"/>
  <c r="M215" i="118"/>
  <c r="Q214" i="118"/>
  <c r="M214" i="118"/>
  <c r="Q213" i="118"/>
  <c r="M213" i="118"/>
  <c r="Q212" i="118"/>
  <c r="M212" i="118"/>
  <c r="Q211" i="118"/>
  <c r="M211" i="118"/>
  <c r="Q210" i="118"/>
  <c r="M210" i="118"/>
  <c r="Q209" i="118"/>
  <c r="M209" i="118"/>
  <c r="Q208" i="118"/>
  <c r="M208" i="118"/>
  <c r="Q207" i="118"/>
  <c r="M207" i="118"/>
  <c r="Q206" i="118"/>
  <c r="M206" i="118"/>
  <c r="Q205" i="118"/>
  <c r="M205" i="118"/>
  <c r="Q204" i="118"/>
  <c r="M204" i="118"/>
  <c r="Q203" i="118"/>
  <c r="M203" i="118"/>
  <c r="Q202" i="118"/>
  <c r="M202" i="118"/>
  <c r="Q201" i="118"/>
  <c r="M201" i="118"/>
  <c r="Q200" i="118"/>
  <c r="M200" i="118"/>
  <c r="Q199" i="118"/>
  <c r="M199" i="118"/>
  <c r="Q198" i="118"/>
  <c r="M198" i="118"/>
  <c r="Q197" i="118"/>
  <c r="M197" i="118"/>
  <c r="Q196" i="118"/>
  <c r="M196" i="118"/>
  <c r="Q195" i="118"/>
  <c r="M195" i="118"/>
  <c r="Q194" i="118"/>
  <c r="M194" i="118"/>
  <c r="Q193" i="118"/>
  <c r="M193" i="118"/>
  <c r="Q192" i="118"/>
  <c r="M192" i="118"/>
  <c r="Q191" i="118"/>
  <c r="M191" i="118"/>
  <c r="Q190" i="118"/>
  <c r="M190" i="118"/>
  <c r="Q189" i="118"/>
  <c r="M189" i="118"/>
  <c r="Q188" i="118"/>
  <c r="M188" i="118"/>
  <c r="Q187" i="118"/>
  <c r="M187" i="118"/>
  <c r="Q186" i="118"/>
  <c r="M186" i="118"/>
  <c r="Q185" i="118"/>
  <c r="M185" i="118"/>
  <c r="Q184" i="118"/>
  <c r="M184" i="118"/>
  <c r="Q183" i="118"/>
  <c r="M183" i="118"/>
  <c r="Q182" i="118"/>
  <c r="M182" i="118"/>
  <c r="Q181" i="118"/>
  <c r="M181" i="118"/>
  <c r="Q180" i="118"/>
  <c r="M180" i="118"/>
  <c r="Q179" i="118"/>
  <c r="M179" i="118"/>
  <c r="Q178" i="118"/>
  <c r="M178" i="118"/>
  <c r="Q177" i="118"/>
  <c r="M177" i="118"/>
  <c r="Q176" i="118"/>
  <c r="M176" i="118"/>
  <c r="Q175" i="118"/>
  <c r="M175" i="118"/>
  <c r="Q174" i="118"/>
  <c r="M174" i="118"/>
  <c r="Q173" i="118"/>
  <c r="M173" i="118"/>
  <c r="Q172" i="118"/>
  <c r="M172" i="118"/>
  <c r="Q171" i="118"/>
  <c r="M171" i="118"/>
  <c r="Q170" i="118"/>
  <c r="M170" i="118"/>
  <c r="Q169" i="118"/>
  <c r="M169" i="118"/>
  <c r="Q168" i="118"/>
  <c r="M168" i="118"/>
  <c r="Q167" i="118"/>
  <c r="M167" i="118"/>
  <c r="Q166" i="118"/>
  <c r="M166" i="118"/>
  <c r="Q165" i="118"/>
  <c r="M165" i="118"/>
  <c r="Q164" i="118"/>
  <c r="M164" i="118"/>
  <c r="Q163" i="118"/>
  <c r="M163" i="118"/>
  <c r="Q162" i="118"/>
  <c r="M162" i="118"/>
  <c r="Q161" i="118"/>
  <c r="M161" i="118"/>
  <c r="Q160" i="118"/>
  <c r="M160" i="118"/>
  <c r="Q159" i="118"/>
  <c r="M159" i="118"/>
  <c r="Q158" i="118"/>
  <c r="M158" i="118"/>
  <c r="Q157" i="118"/>
  <c r="M157" i="118"/>
  <c r="Q156" i="118"/>
  <c r="M156" i="118"/>
  <c r="Q155" i="118"/>
  <c r="M155" i="118"/>
  <c r="Q154" i="118"/>
  <c r="M154" i="118"/>
  <c r="Q153" i="118"/>
  <c r="M153" i="118"/>
  <c r="Q152" i="118"/>
  <c r="M152" i="118"/>
  <c r="Q151" i="118"/>
  <c r="M151" i="118"/>
  <c r="Q150" i="118"/>
  <c r="M150" i="118"/>
  <c r="Q149" i="118"/>
  <c r="M149" i="118"/>
  <c r="Q148" i="118"/>
  <c r="M148" i="118"/>
  <c r="Q147" i="118"/>
  <c r="M147" i="118"/>
  <c r="Q146" i="118"/>
  <c r="M146" i="118"/>
  <c r="Q145" i="118"/>
  <c r="M145" i="118"/>
  <c r="Q144" i="118"/>
  <c r="M144" i="118"/>
  <c r="Q143" i="118"/>
  <c r="M143" i="118"/>
  <c r="Q142" i="118"/>
  <c r="M142" i="118"/>
  <c r="Q141" i="118"/>
  <c r="M141" i="118"/>
  <c r="Q140" i="118"/>
  <c r="M140" i="118"/>
  <c r="Q139" i="118"/>
  <c r="M139" i="118"/>
  <c r="Q138" i="118"/>
  <c r="M138" i="118"/>
  <c r="Q137" i="118"/>
  <c r="M137" i="118"/>
  <c r="Q136" i="118"/>
  <c r="M136" i="118"/>
  <c r="Q135" i="118"/>
  <c r="M135" i="118"/>
  <c r="Q134" i="118"/>
  <c r="M134" i="118"/>
  <c r="Q133" i="118"/>
  <c r="M133" i="118"/>
  <c r="Q132" i="118"/>
  <c r="M132" i="118"/>
  <c r="Q131" i="118"/>
  <c r="M131" i="118"/>
  <c r="Q130" i="118"/>
  <c r="M130" i="118"/>
  <c r="Q129" i="118"/>
  <c r="M129" i="118"/>
  <c r="Q128" i="118"/>
  <c r="M128" i="118"/>
  <c r="Q127" i="118"/>
  <c r="M127" i="118"/>
  <c r="Q126" i="118"/>
  <c r="M126" i="118"/>
  <c r="Q125" i="118"/>
  <c r="M125" i="118"/>
  <c r="Q124" i="118"/>
  <c r="M124" i="118"/>
  <c r="Q123" i="118"/>
  <c r="M123" i="118"/>
  <c r="Q122" i="118"/>
  <c r="M122" i="118"/>
  <c r="Q121" i="118"/>
  <c r="M121" i="118"/>
  <c r="Q120" i="118"/>
  <c r="M120" i="118"/>
  <c r="Q119" i="118"/>
  <c r="M119" i="118"/>
  <c r="Q118" i="118"/>
  <c r="M118" i="118"/>
  <c r="Q117" i="118"/>
  <c r="M117" i="118"/>
  <c r="Q116" i="118"/>
  <c r="M116" i="118"/>
  <c r="Q115" i="118"/>
  <c r="M115" i="118"/>
  <c r="Q114" i="118"/>
  <c r="M114" i="118"/>
  <c r="Q113" i="118"/>
  <c r="M113" i="118"/>
  <c r="Q112" i="118"/>
  <c r="M112" i="118"/>
  <c r="Q111" i="118"/>
  <c r="M111" i="118"/>
  <c r="Q110" i="118"/>
  <c r="M110" i="118"/>
  <c r="Q109" i="118"/>
  <c r="M109" i="118"/>
  <c r="Q108" i="118"/>
  <c r="M108" i="118"/>
  <c r="Q107" i="118"/>
  <c r="M107" i="118"/>
  <c r="Q106" i="118"/>
  <c r="M106" i="118"/>
  <c r="Q105" i="118"/>
  <c r="M105" i="118"/>
  <c r="Q104" i="118"/>
  <c r="M104" i="118"/>
  <c r="Q103" i="118"/>
  <c r="M103" i="118"/>
  <c r="Q102" i="118"/>
  <c r="M102" i="118"/>
  <c r="Q101" i="118"/>
  <c r="M101" i="118"/>
  <c r="Q100" i="118"/>
  <c r="M100" i="118"/>
  <c r="Q99" i="118"/>
  <c r="M99" i="118"/>
  <c r="Q98" i="118"/>
  <c r="M98" i="118"/>
  <c r="Q97" i="118"/>
  <c r="M97" i="118"/>
  <c r="Q96" i="118"/>
  <c r="M96" i="118"/>
  <c r="Q95" i="118"/>
  <c r="M95" i="118"/>
  <c r="Q94" i="118"/>
  <c r="M94" i="118"/>
  <c r="Q93" i="118"/>
  <c r="M93" i="118"/>
  <c r="Q92" i="118"/>
  <c r="M92" i="118"/>
  <c r="Q91" i="118"/>
  <c r="M91" i="118"/>
  <c r="Q90" i="118"/>
  <c r="M90" i="118"/>
  <c r="Q89" i="118"/>
  <c r="M89" i="118"/>
  <c r="Q88" i="118"/>
  <c r="M88" i="118"/>
  <c r="Q87" i="118"/>
  <c r="M87" i="118"/>
  <c r="Q86" i="118"/>
  <c r="M86" i="118"/>
  <c r="Q85" i="118"/>
  <c r="M85" i="118"/>
  <c r="Q84" i="118"/>
  <c r="M84" i="118"/>
  <c r="Q83" i="118"/>
  <c r="M83" i="118"/>
  <c r="Q82" i="118"/>
  <c r="M82" i="118"/>
  <c r="Q81" i="118"/>
  <c r="M81" i="118"/>
  <c r="Q80" i="118"/>
  <c r="M80" i="118"/>
  <c r="Q79" i="118"/>
  <c r="M79" i="118"/>
  <c r="Q78" i="118"/>
  <c r="M78" i="118"/>
  <c r="Q77" i="118"/>
  <c r="M77" i="118"/>
  <c r="Q76" i="118"/>
  <c r="M76" i="118"/>
  <c r="Q75" i="118"/>
  <c r="M75" i="118"/>
  <c r="Q74" i="118"/>
  <c r="M74" i="118"/>
  <c r="Q73" i="118"/>
  <c r="M73" i="118"/>
  <c r="Q72" i="118"/>
  <c r="M72" i="118"/>
  <c r="Q71" i="118"/>
  <c r="M71" i="118"/>
  <c r="Q70" i="118"/>
  <c r="M70" i="118"/>
  <c r="Q69" i="118"/>
  <c r="M69" i="118"/>
  <c r="Q68" i="118"/>
  <c r="M68" i="118"/>
  <c r="Q67" i="118"/>
  <c r="M67" i="118"/>
  <c r="Q66" i="118"/>
  <c r="M66" i="118"/>
  <c r="Q65" i="118"/>
  <c r="M65" i="118"/>
  <c r="Q64" i="118"/>
  <c r="M64" i="118"/>
  <c r="Q63" i="118"/>
  <c r="M63" i="118"/>
  <c r="Q62" i="118"/>
  <c r="M62" i="118"/>
  <c r="Q61" i="118"/>
  <c r="M61" i="118"/>
  <c r="Q60" i="118"/>
  <c r="M60" i="118"/>
  <c r="Q59" i="118"/>
  <c r="M59" i="118"/>
  <c r="Q58" i="118"/>
  <c r="M58" i="118"/>
  <c r="Q57" i="118"/>
  <c r="M57" i="118"/>
  <c r="Q56" i="118"/>
  <c r="M56" i="118"/>
  <c r="Q55" i="118"/>
  <c r="M55" i="118"/>
  <c r="Q54" i="118"/>
  <c r="M54" i="118"/>
  <c r="Q53" i="118"/>
  <c r="M53" i="118"/>
  <c r="Q52" i="118"/>
  <c r="M52" i="118"/>
  <c r="Q51" i="118"/>
  <c r="M51" i="118"/>
  <c r="Q50" i="118"/>
  <c r="M50" i="118"/>
  <c r="Q49" i="118"/>
  <c r="M49" i="118"/>
  <c r="Q48" i="118"/>
  <c r="M48" i="118"/>
  <c r="Q47" i="118"/>
  <c r="M47" i="118"/>
  <c r="Q46" i="118"/>
  <c r="M46" i="118"/>
  <c r="Q45" i="118"/>
  <c r="M45" i="118"/>
  <c r="Q44" i="118"/>
  <c r="M44" i="118"/>
  <c r="Q43" i="118"/>
  <c r="M43" i="118"/>
  <c r="Q42" i="118"/>
  <c r="M42" i="118"/>
  <c r="Q41" i="118"/>
  <c r="M41" i="118"/>
  <c r="Q40" i="118"/>
  <c r="M40" i="118"/>
  <c r="Q39" i="118"/>
  <c r="M39" i="118"/>
  <c r="Q38" i="118"/>
  <c r="M38" i="118"/>
  <c r="Q37" i="118"/>
  <c r="M37" i="118"/>
  <c r="Q36" i="118"/>
  <c r="M36" i="118"/>
  <c r="Q35" i="118"/>
  <c r="M35" i="118"/>
  <c r="Q34" i="118"/>
  <c r="M34" i="118"/>
  <c r="Q33" i="118"/>
  <c r="M33" i="118"/>
  <c r="Q32" i="118"/>
  <c r="M32" i="118"/>
  <c r="Q31" i="118"/>
  <c r="M31" i="118"/>
  <c r="Q30" i="118"/>
  <c r="M30" i="118"/>
  <c r="Q29" i="118"/>
  <c r="M29" i="118"/>
  <c r="Q28" i="118"/>
  <c r="M28" i="118"/>
  <c r="Q27" i="118"/>
  <c r="M27" i="118"/>
  <c r="Q26" i="118"/>
  <c r="M26" i="118"/>
  <c r="Q25" i="118"/>
  <c r="M25" i="118"/>
  <c r="Q24" i="118"/>
  <c r="M24" i="118"/>
  <c r="Q23" i="118"/>
  <c r="M23" i="118"/>
  <c r="Q22" i="118"/>
  <c r="M22" i="118"/>
  <c r="Q21" i="118"/>
  <c r="M21" i="118"/>
  <c r="Q20" i="118"/>
  <c r="M20" i="118"/>
  <c r="Q19" i="118"/>
  <c r="M19" i="118"/>
  <c r="Q18" i="118"/>
  <c r="M18" i="118"/>
  <c r="Q17" i="118"/>
  <c r="M17" i="118"/>
  <c r="Q16" i="118"/>
  <c r="M16" i="118"/>
  <c r="Q15" i="118"/>
  <c r="M15" i="118"/>
  <c r="Q14" i="118"/>
  <c r="M14" i="118"/>
  <c r="Q13" i="118"/>
  <c r="M13" i="118"/>
  <c r="Q12" i="118"/>
  <c r="M12" i="118"/>
  <c r="Q11" i="118"/>
  <c r="M11" i="118"/>
  <c r="Q10" i="118"/>
  <c r="M10" i="118"/>
  <c r="B9" i="118"/>
  <c r="C9" i="118" s="1"/>
  <c r="D9" i="118" s="1"/>
  <c r="E9" i="118" s="1"/>
  <c r="F9" i="118" s="1"/>
  <c r="G9" i="118" s="1"/>
  <c r="H9" i="118" s="1"/>
  <c r="I9" i="118" s="1"/>
  <c r="J9" i="118" s="1"/>
  <c r="K9" i="118" s="1"/>
  <c r="L9" i="118" s="1"/>
  <c r="M9" i="118" s="1"/>
  <c r="N9" i="118" s="1"/>
  <c r="O9" i="118" s="1"/>
  <c r="P9" i="118" s="1"/>
  <c r="Q9" i="118" s="1"/>
  <c r="P235" i="117"/>
  <c r="O235" i="117"/>
  <c r="N235" i="117"/>
  <c r="L235" i="117"/>
  <c r="K235" i="117"/>
  <c r="J235" i="117"/>
  <c r="I235" i="117"/>
  <c r="H235" i="117"/>
  <c r="Q234" i="117"/>
  <c r="M234" i="117"/>
  <c r="Q233" i="117"/>
  <c r="M233" i="117"/>
  <c r="Q232" i="117"/>
  <c r="M232" i="117"/>
  <c r="Q231" i="117"/>
  <c r="M231" i="117"/>
  <c r="Q230" i="117"/>
  <c r="M230" i="117"/>
  <c r="Q229" i="117"/>
  <c r="M229" i="117"/>
  <c r="Q228" i="117"/>
  <c r="M228" i="117"/>
  <c r="Q227" i="117"/>
  <c r="M227" i="117"/>
  <c r="Q226" i="117"/>
  <c r="M226" i="117"/>
  <c r="Q225" i="117"/>
  <c r="M225" i="117"/>
  <c r="Q224" i="117"/>
  <c r="M224" i="117"/>
  <c r="Q223" i="117"/>
  <c r="M223" i="117"/>
  <c r="Q222" i="117"/>
  <c r="M222" i="117"/>
  <c r="Q221" i="117"/>
  <c r="M221" i="117"/>
  <c r="Q220" i="117"/>
  <c r="M220" i="117"/>
  <c r="Q219" i="117"/>
  <c r="M219" i="117"/>
  <c r="Q218" i="117"/>
  <c r="M218" i="117"/>
  <c r="Q217" i="117"/>
  <c r="M217" i="117"/>
  <c r="Q216" i="117"/>
  <c r="M216" i="117"/>
  <c r="Q215" i="117"/>
  <c r="M215" i="117"/>
  <c r="Q214" i="117"/>
  <c r="M214" i="117"/>
  <c r="Q213" i="117"/>
  <c r="M213" i="117"/>
  <c r="Q212" i="117"/>
  <c r="M212" i="117"/>
  <c r="Q211" i="117"/>
  <c r="M211" i="117"/>
  <c r="Q210" i="117"/>
  <c r="M210" i="117"/>
  <c r="Q209" i="117"/>
  <c r="M209" i="117"/>
  <c r="Q208" i="117"/>
  <c r="M208" i="117"/>
  <c r="Q207" i="117"/>
  <c r="M207" i="117"/>
  <c r="Q206" i="117"/>
  <c r="M206" i="117"/>
  <c r="Q205" i="117"/>
  <c r="M205" i="117"/>
  <c r="Q204" i="117"/>
  <c r="M204" i="117"/>
  <c r="Q203" i="117"/>
  <c r="M203" i="117"/>
  <c r="Q202" i="117"/>
  <c r="M202" i="117"/>
  <c r="Q201" i="117"/>
  <c r="M201" i="117"/>
  <c r="Q200" i="117"/>
  <c r="M200" i="117"/>
  <c r="Q199" i="117"/>
  <c r="M199" i="117"/>
  <c r="Q198" i="117"/>
  <c r="M198" i="117"/>
  <c r="Q197" i="117"/>
  <c r="M197" i="117"/>
  <c r="Q196" i="117"/>
  <c r="M196" i="117"/>
  <c r="Q195" i="117"/>
  <c r="M195" i="117"/>
  <c r="Q194" i="117"/>
  <c r="M194" i="117"/>
  <c r="Q193" i="117"/>
  <c r="M193" i="117"/>
  <c r="Q192" i="117"/>
  <c r="M192" i="117"/>
  <c r="Q191" i="117"/>
  <c r="M191" i="117"/>
  <c r="Q190" i="117"/>
  <c r="M190" i="117"/>
  <c r="Q189" i="117"/>
  <c r="M189" i="117"/>
  <c r="Q188" i="117"/>
  <c r="M188" i="117"/>
  <c r="Q187" i="117"/>
  <c r="M187" i="117"/>
  <c r="Q186" i="117"/>
  <c r="M186" i="117"/>
  <c r="Q185" i="117"/>
  <c r="M185" i="117"/>
  <c r="Q184" i="117"/>
  <c r="M184" i="117"/>
  <c r="Q183" i="117"/>
  <c r="M183" i="117"/>
  <c r="Q182" i="117"/>
  <c r="M182" i="117"/>
  <c r="Q181" i="117"/>
  <c r="M181" i="117"/>
  <c r="Q180" i="117"/>
  <c r="M180" i="117"/>
  <c r="Q179" i="117"/>
  <c r="M179" i="117"/>
  <c r="Q178" i="117"/>
  <c r="M178" i="117"/>
  <c r="Q177" i="117"/>
  <c r="M177" i="117"/>
  <c r="Q176" i="117"/>
  <c r="M176" i="117"/>
  <c r="Q175" i="117"/>
  <c r="M175" i="117"/>
  <c r="Q174" i="117"/>
  <c r="M174" i="117"/>
  <c r="Q173" i="117"/>
  <c r="M173" i="117"/>
  <c r="Q172" i="117"/>
  <c r="M172" i="117"/>
  <c r="Q171" i="117"/>
  <c r="M171" i="117"/>
  <c r="Q170" i="117"/>
  <c r="M170" i="117"/>
  <c r="Q169" i="117"/>
  <c r="M169" i="117"/>
  <c r="Q168" i="117"/>
  <c r="M168" i="117"/>
  <c r="Q167" i="117"/>
  <c r="M167" i="117"/>
  <c r="Q166" i="117"/>
  <c r="M166" i="117"/>
  <c r="Q165" i="117"/>
  <c r="M165" i="117"/>
  <c r="Q164" i="117"/>
  <c r="M164" i="117"/>
  <c r="Q163" i="117"/>
  <c r="M163" i="117"/>
  <c r="Q162" i="117"/>
  <c r="M162" i="117"/>
  <c r="Q161" i="117"/>
  <c r="M161" i="117"/>
  <c r="Q160" i="117"/>
  <c r="M160" i="117"/>
  <c r="Q159" i="117"/>
  <c r="M159" i="117"/>
  <c r="Q158" i="117"/>
  <c r="M158" i="117"/>
  <c r="Q157" i="117"/>
  <c r="M157" i="117"/>
  <c r="Q156" i="117"/>
  <c r="M156" i="117"/>
  <c r="Q155" i="117"/>
  <c r="M155" i="117"/>
  <c r="Q154" i="117"/>
  <c r="M154" i="117"/>
  <c r="Q153" i="117"/>
  <c r="M153" i="117"/>
  <c r="Q152" i="117"/>
  <c r="M152" i="117"/>
  <c r="Q151" i="117"/>
  <c r="M151" i="117"/>
  <c r="Q150" i="117"/>
  <c r="M150" i="117"/>
  <c r="Q149" i="117"/>
  <c r="M149" i="117"/>
  <c r="Q148" i="117"/>
  <c r="M148" i="117"/>
  <c r="Q147" i="117"/>
  <c r="M147" i="117"/>
  <c r="Q146" i="117"/>
  <c r="M146" i="117"/>
  <c r="Q145" i="117"/>
  <c r="M145" i="117"/>
  <c r="Q144" i="117"/>
  <c r="M144" i="117"/>
  <c r="Q143" i="117"/>
  <c r="M143" i="117"/>
  <c r="Q142" i="117"/>
  <c r="M142" i="117"/>
  <c r="Q141" i="117"/>
  <c r="M141" i="117"/>
  <c r="Q140" i="117"/>
  <c r="M140" i="117"/>
  <c r="Q139" i="117"/>
  <c r="M139" i="117"/>
  <c r="Q138" i="117"/>
  <c r="M138" i="117"/>
  <c r="Q137" i="117"/>
  <c r="M137" i="117"/>
  <c r="Q136" i="117"/>
  <c r="M136" i="117"/>
  <c r="Q135" i="117"/>
  <c r="M135" i="117"/>
  <c r="Q134" i="117"/>
  <c r="M134" i="117"/>
  <c r="Q133" i="117"/>
  <c r="M133" i="117"/>
  <c r="Q132" i="117"/>
  <c r="M132" i="117"/>
  <c r="Q131" i="117"/>
  <c r="M131" i="117"/>
  <c r="Q130" i="117"/>
  <c r="M130" i="117"/>
  <c r="Q129" i="117"/>
  <c r="M129" i="117"/>
  <c r="Q128" i="117"/>
  <c r="M128" i="117"/>
  <c r="Q127" i="117"/>
  <c r="M127" i="117"/>
  <c r="Q126" i="117"/>
  <c r="M126" i="117"/>
  <c r="Q125" i="117"/>
  <c r="M125" i="117"/>
  <c r="Q124" i="117"/>
  <c r="M124" i="117"/>
  <c r="Q123" i="117"/>
  <c r="M123" i="117"/>
  <c r="Q122" i="117"/>
  <c r="M122" i="117"/>
  <c r="Q121" i="117"/>
  <c r="M121" i="117"/>
  <c r="Q120" i="117"/>
  <c r="M120" i="117"/>
  <c r="Q119" i="117"/>
  <c r="M119" i="117"/>
  <c r="Q118" i="117"/>
  <c r="M118" i="117"/>
  <c r="Q117" i="117"/>
  <c r="M117" i="117"/>
  <c r="Q116" i="117"/>
  <c r="M116" i="117"/>
  <c r="Q115" i="117"/>
  <c r="M115" i="117"/>
  <c r="Q114" i="117"/>
  <c r="M114" i="117"/>
  <c r="Q113" i="117"/>
  <c r="M113" i="117"/>
  <c r="Q112" i="117"/>
  <c r="M112" i="117"/>
  <c r="Q111" i="117"/>
  <c r="M111" i="117"/>
  <c r="Q110" i="117"/>
  <c r="M110" i="117"/>
  <c r="Q109" i="117"/>
  <c r="M109" i="117"/>
  <c r="Q108" i="117"/>
  <c r="M108" i="117"/>
  <c r="Q107" i="117"/>
  <c r="M107" i="117"/>
  <c r="Q106" i="117"/>
  <c r="M106" i="117"/>
  <c r="Q105" i="117"/>
  <c r="M105" i="117"/>
  <c r="Q104" i="117"/>
  <c r="M104" i="117"/>
  <c r="Q103" i="117"/>
  <c r="M103" i="117"/>
  <c r="Q102" i="117"/>
  <c r="M102" i="117"/>
  <c r="Q101" i="117"/>
  <c r="M101" i="117"/>
  <c r="Q100" i="117"/>
  <c r="M100" i="117"/>
  <c r="Q99" i="117"/>
  <c r="M99" i="117"/>
  <c r="Q98" i="117"/>
  <c r="M98" i="117"/>
  <c r="Q97" i="117"/>
  <c r="M97" i="117"/>
  <c r="Q96" i="117"/>
  <c r="M96" i="117"/>
  <c r="Q95" i="117"/>
  <c r="M95" i="117"/>
  <c r="Q94" i="117"/>
  <c r="M94" i="117"/>
  <c r="Q93" i="117"/>
  <c r="M93" i="117"/>
  <c r="Q92" i="117"/>
  <c r="M92" i="117"/>
  <c r="Q91" i="117"/>
  <c r="M91" i="117"/>
  <c r="Q90" i="117"/>
  <c r="M90" i="117"/>
  <c r="Q89" i="117"/>
  <c r="M89" i="117"/>
  <c r="Q88" i="117"/>
  <c r="M88" i="117"/>
  <c r="Q87" i="117"/>
  <c r="M87" i="117"/>
  <c r="Q86" i="117"/>
  <c r="M86" i="117"/>
  <c r="Q85" i="117"/>
  <c r="M85" i="117"/>
  <c r="Q84" i="117"/>
  <c r="M84" i="117"/>
  <c r="Q83" i="117"/>
  <c r="M83" i="117"/>
  <c r="Q82" i="117"/>
  <c r="M82" i="117"/>
  <c r="Q81" i="117"/>
  <c r="M81" i="117"/>
  <c r="Q80" i="117"/>
  <c r="M80" i="117"/>
  <c r="Q79" i="117"/>
  <c r="M79" i="117"/>
  <c r="Q78" i="117"/>
  <c r="M78" i="117"/>
  <c r="Q77" i="117"/>
  <c r="M77" i="117"/>
  <c r="Q76" i="117"/>
  <c r="M76" i="117"/>
  <c r="Q75" i="117"/>
  <c r="M75" i="117"/>
  <c r="Q74" i="117"/>
  <c r="M74" i="117"/>
  <c r="Q73" i="117"/>
  <c r="M73" i="117"/>
  <c r="Q72" i="117"/>
  <c r="M72" i="117"/>
  <c r="Q71" i="117"/>
  <c r="M71" i="117"/>
  <c r="Q70" i="117"/>
  <c r="M70" i="117"/>
  <c r="Q69" i="117"/>
  <c r="M69" i="117"/>
  <c r="Q68" i="117"/>
  <c r="M68" i="117"/>
  <c r="Q67" i="117"/>
  <c r="M67" i="117"/>
  <c r="Q66" i="117"/>
  <c r="M66" i="117"/>
  <c r="Q65" i="117"/>
  <c r="M65" i="117"/>
  <c r="Q64" i="117"/>
  <c r="M64" i="117"/>
  <c r="Q63" i="117"/>
  <c r="M63" i="117"/>
  <c r="Q62" i="117"/>
  <c r="M62" i="117"/>
  <c r="Q61" i="117"/>
  <c r="M61" i="117"/>
  <c r="Q60" i="117"/>
  <c r="M60" i="117"/>
  <c r="Q59" i="117"/>
  <c r="M59" i="117"/>
  <c r="Q58" i="117"/>
  <c r="M58" i="117"/>
  <c r="Q57" i="117"/>
  <c r="M57" i="117"/>
  <c r="Q56" i="117"/>
  <c r="M56" i="117"/>
  <c r="Q55" i="117"/>
  <c r="M55" i="117"/>
  <c r="Q54" i="117"/>
  <c r="M54" i="117"/>
  <c r="Q53" i="117"/>
  <c r="M53" i="117"/>
  <c r="Q52" i="117"/>
  <c r="M52" i="117"/>
  <c r="Q51" i="117"/>
  <c r="M51" i="117"/>
  <c r="Q50" i="117"/>
  <c r="M50" i="117"/>
  <c r="Q49" i="117"/>
  <c r="M49" i="117"/>
  <c r="Q48" i="117"/>
  <c r="M48" i="117"/>
  <c r="Q47" i="117"/>
  <c r="M47" i="117"/>
  <c r="Q46" i="117"/>
  <c r="M46" i="117"/>
  <c r="Q45" i="117"/>
  <c r="M45" i="117"/>
  <c r="Q44" i="117"/>
  <c r="M44" i="117"/>
  <c r="Q43" i="117"/>
  <c r="M43" i="117"/>
  <c r="Q42" i="117"/>
  <c r="M42" i="117"/>
  <c r="Q41" i="117"/>
  <c r="M41" i="117"/>
  <c r="Q40" i="117"/>
  <c r="M40" i="117"/>
  <c r="Q39" i="117"/>
  <c r="M39" i="117"/>
  <c r="Q38" i="117"/>
  <c r="M38" i="117"/>
  <c r="Q37" i="117"/>
  <c r="M37" i="117"/>
  <c r="Q36" i="117"/>
  <c r="M36" i="117"/>
  <c r="Q35" i="117"/>
  <c r="M35" i="117"/>
  <c r="Q34" i="117"/>
  <c r="M34" i="117"/>
  <c r="Q33" i="117"/>
  <c r="M33" i="117"/>
  <c r="Q32" i="117"/>
  <c r="M32" i="117"/>
  <c r="Q31" i="117"/>
  <c r="M31" i="117"/>
  <c r="Q30" i="117"/>
  <c r="M30" i="117"/>
  <c r="Q29" i="117"/>
  <c r="M29" i="117"/>
  <c r="Q28" i="117"/>
  <c r="M28" i="117"/>
  <c r="Q27" i="117"/>
  <c r="M27" i="117"/>
  <c r="Q26" i="117"/>
  <c r="M26" i="117"/>
  <c r="Q25" i="117"/>
  <c r="M25" i="117"/>
  <c r="Q24" i="117"/>
  <c r="M24" i="117"/>
  <c r="Q23" i="117"/>
  <c r="M23" i="117"/>
  <c r="Q22" i="117"/>
  <c r="M22" i="117"/>
  <c r="Q21" i="117"/>
  <c r="M21" i="117"/>
  <c r="Q20" i="117"/>
  <c r="M20" i="117"/>
  <c r="Q19" i="117"/>
  <c r="M19" i="117"/>
  <c r="Q18" i="117"/>
  <c r="M18" i="117"/>
  <c r="Q17" i="117"/>
  <c r="M17" i="117"/>
  <c r="Q16" i="117"/>
  <c r="M16" i="117"/>
  <c r="Q15" i="117"/>
  <c r="M15" i="117"/>
  <c r="Q14" i="117"/>
  <c r="M14" i="117"/>
  <c r="Q13" i="117"/>
  <c r="M13" i="117"/>
  <c r="Q12" i="117"/>
  <c r="M12" i="117"/>
  <c r="Q11" i="117"/>
  <c r="M11" i="117"/>
  <c r="Q10" i="117"/>
  <c r="Q235" i="117" s="1"/>
  <c r="M10" i="117"/>
  <c r="M235" i="117" s="1"/>
  <c r="B9" i="117"/>
  <c r="C9" i="117" s="1"/>
  <c r="D9" i="117" s="1"/>
  <c r="E9" i="117" s="1"/>
  <c r="F9" i="117" s="1"/>
  <c r="G9" i="117" s="1"/>
  <c r="H9" i="117" s="1"/>
  <c r="I9" i="117" s="1"/>
  <c r="J9" i="117" s="1"/>
  <c r="K9" i="117" s="1"/>
  <c r="L9" i="117" s="1"/>
  <c r="M9" i="117" s="1"/>
  <c r="N9" i="117" s="1"/>
  <c r="O9" i="117" s="1"/>
  <c r="P9" i="117" s="1"/>
  <c r="Q9" i="117" s="1"/>
  <c r="P235" i="116"/>
  <c r="O235" i="116"/>
  <c r="N235" i="116"/>
  <c r="L235" i="116"/>
  <c r="K235" i="116"/>
  <c r="J235" i="116"/>
  <c r="I235" i="116"/>
  <c r="H235" i="116"/>
  <c r="Q234" i="116"/>
  <c r="M234" i="116"/>
  <c r="Q233" i="116"/>
  <c r="M233" i="116"/>
  <c r="Q232" i="116"/>
  <c r="M232" i="116"/>
  <c r="Q231" i="116"/>
  <c r="M231" i="116"/>
  <c r="Q230" i="116"/>
  <c r="M230" i="116"/>
  <c r="Q229" i="116"/>
  <c r="M229" i="116"/>
  <c r="Q228" i="116"/>
  <c r="M228" i="116"/>
  <c r="Q227" i="116"/>
  <c r="M227" i="116"/>
  <c r="Q226" i="116"/>
  <c r="M226" i="116"/>
  <c r="Q225" i="116"/>
  <c r="M225" i="116"/>
  <c r="Q224" i="116"/>
  <c r="M224" i="116"/>
  <c r="Q223" i="116"/>
  <c r="M223" i="116"/>
  <c r="Q222" i="116"/>
  <c r="M222" i="116"/>
  <c r="Q221" i="116"/>
  <c r="M221" i="116"/>
  <c r="Q220" i="116"/>
  <c r="M220" i="116"/>
  <c r="Q219" i="116"/>
  <c r="M219" i="116"/>
  <c r="Q218" i="116"/>
  <c r="M218" i="116"/>
  <c r="Q217" i="116"/>
  <c r="M217" i="116"/>
  <c r="Q216" i="116"/>
  <c r="M216" i="116"/>
  <c r="Q215" i="116"/>
  <c r="M215" i="116"/>
  <c r="Q214" i="116"/>
  <c r="M214" i="116"/>
  <c r="Q213" i="116"/>
  <c r="M213" i="116"/>
  <c r="Q212" i="116"/>
  <c r="M212" i="116"/>
  <c r="Q211" i="116"/>
  <c r="M211" i="116"/>
  <c r="Q210" i="116"/>
  <c r="M210" i="116"/>
  <c r="Q209" i="116"/>
  <c r="M209" i="116"/>
  <c r="Q208" i="116"/>
  <c r="M208" i="116"/>
  <c r="Q207" i="116"/>
  <c r="M207" i="116"/>
  <c r="Q206" i="116"/>
  <c r="M206" i="116"/>
  <c r="Q205" i="116"/>
  <c r="M205" i="116"/>
  <c r="Q204" i="116"/>
  <c r="M204" i="116"/>
  <c r="Q203" i="116"/>
  <c r="M203" i="116"/>
  <c r="Q202" i="116"/>
  <c r="M202" i="116"/>
  <c r="Q201" i="116"/>
  <c r="M201" i="116"/>
  <c r="Q200" i="116"/>
  <c r="M200" i="116"/>
  <c r="Q199" i="116"/>
  <c r="M199" i="116"/>
  <c r="Q198" i="116"/>
  <c r="M198" i="116"/>
  <c r="Q197" i="116"/>
  <c r="M197" i="116"/>
  <c r="Q196" i="116"/>
  <c r="M196" i="116"/>
  <c r="Q195" i="116"/>
  <c r="M195" i="116"/>
  <c r="Q194" i="116"/>
  <c r="M194" i="116"/>
  <c r="Q193" i="116"/>
  <c r="M193" i="116"/>
  <c r="Q192" i="116"/>
  <c r="M192" i="116"/>
  <c r="Q191" i="116"/>
  <c r="M191" i="116"/>
  <c r="Q190" i="116"/>
  <c r="M190" i="116"/>
  <c r="Q189" i="116"/>
  <c r="M189" i="116"/>
  <c r="Q188" i="116"/>
  <c r="M188" i="116"/>
  <c r="Q187" i="116"/>
  <c r="M187" i="116"/>
  <c r="Q186" i="116"/>
  <c r="M186" i="116"/>
  <c r="Q185" i="116"/>
  <c r="M185" i="116"/>
  <c r="Q184" i="116"/>
  <c r="M184" i="116"/>
  <c r="Q183" i="116"/>
  <c r="M183" i="116"/>
  <c r="Q182" i="116"/>
  <c r="M182" i="116"/>
  <c r="Q181" i="116"/>
  <c r="M181" i="116"/>
  <c r="Q180" i="116"/>
  <c r="M180" i="116"/>
  <c r="Q179" i="116"/>
  <c r="M179" i="116"/>
  <c r="Q178" i="116"/>
  <c r="M178" i="116"/>
  <c r="Q177" i="116"/>
  <c r="M177" i="116"/>
  <c r="Q176" i="116"/>
  <c r="M176" i="116"/>
  <c r="Q175" i="116"/>
  <c r="M175" i="116"/>
  <c r="Q174" i="116"/>
  <c r="M174" i="116"/>
  <c r="Q173" i="116"/>
  <c r="M173" i="116"/>
  <c r="Q172" i="116"/>
  <c r="M172" i="116"/>
  <c r="Q171" i="116"/>
  <c r="M171" i="116"/>
  <c r="Q170" i="116"/>
  <c r="M170" i="116"/>
  <c r="Q169" i="116"/>
  <c r="M169" i="116"/>
  <c r="Q168" i="116"/>
  <c r="M168" i="116"/>
  <c r="Q167" i="116"/>
  <c r="M167" i="116"/>
  <c r="Q166" i="116"/>
  <c r="M166" i="116"/>
  <c r="Q165" i="116"/>
  <c r="M165" i="116"/>
  <c r="Q164" i="116"/>
  <c r="M164" i="116"/>
  <c r="Q163" i="116"/>
  <c r="M163" i="116"/>
  <c r="Q162" i="116"/>
  <c r="M162" i="116"/>
  <c r="Q161" i="116"/>
  <c r="M161" i="116"/>
  <c r="Q160" i="116"/>
  <c r="M160" i="116"/>
  <c r="Q159" i="116"/>
  <c r="M159" i="116"/>
  <c r="Q158" i="116"/>
  <c r="M158" i="116"/>
  <c r="Q157" i="116"/>
  <c r="M157" i="116"/>
  <c r="Q156" i="116"/>
  <c r="M156" i="116"/>
  <c r="Q155" i="116"/>
  <c r="M155" i="116"/>
  <c r="Q154" i="116"/>
  <c r="M154" i="116"/>
  <c r="Q153" i="116"/>
  <c r="M153" i="116"/>
  <c r="Q152" i="116"/>
  <c r="M152" i="116"/>
  <c r="Q151" i="116"/>
  <c r="M151" i="116"/>
  <c r="Q150" i="116"/>
  <c r="M150" i="116"/>
  <c r="Q149" i="116"/>
  <c r="M149" i="116"/>
  <c r="Q148" i="116"/>
  <c r="M148" i="116"/>
  <c r="Q147" i="116"/>
  <c r="M147" i="116"/>
  <c r="Q146" i="116"/>
  <c r="M146" i="116"/>
  <c r="Q145" i="116"/>
  <c r="M145" i="116"/>
  <c r="Q144" i="116"/>
  <c r="M144" i="116"/>
  <c r="Q143" i="116"/>
  <c r="M143" i="116"/>
  <c r="Q142" i="116"/>
  <c r="M142" i="116"/>
  <c r="Q141" i="116"/>
  <c r="M141" i="116"/>
  <c r="Q140" i="116"/>
  <c r="M140" i="116"/>
  <c r="Q139" i="116"/>
  <c r="M139" i="116"/>
  <c r="Q138" i="116"/>
  <c r="M138" i="116"/>
  <c r="Q137" i="116"/>
  <c r="M137" i="116"/>
  <c r="Q136" i="116"/>
  <c r="M136" i="116"/>
  <c r="Q135" i="116"/>
  <c r="M135" i="116"/>
  <c r="Q134" i="116"/>
  <c r="M134" i="116"/>
  <c r="Q133" i="116"/>
  <c r="M133" i="116"/>
  <c r="Q132" i="116"/>
  <c r="M132" i="116"/>
  <c r="Q131" i="116"/>
  <c r="M131" i="116"/>
  <c r="Q130" i="116"/>
  <c r="M130" i="116"/>
  <c r="Q129" i="116"/>
  <c r="M129" i="116"/>
  <c r="Q128" i="116"/>
  <c r="M128" i="116"/>
  <c r="Q127" i="116"/>
  <c r="M127" i="116"/>
  <c r="Q126" i="116"/>
  <c r="M126" i="116"/>
  <c r="Q125" i="116"/>
  <c r="M125" i="116"/>
  <c r="Q124" i="116"/>
  <c r="M124" i="116"/>
  <c r="Q123" i="116"/>
  <c r="M123" i="116"/>
  <c r="Q122" i="116"/>
  <c r="M122" i="116"/>
  <c r="Q121" i="116"/>
  <c r="M121" i="116"/>
  <c r="Q120" i="116"/>
  <c r="M120" i="116"/>
  <c r="Q119" i="116"/>
  <c r="M119" i="116"/>
  <c r="Q118" i="116"/>
  <c r="M118" i="116"/>
  <c r="Q117" i="116"/>
  <c r="M117" i="116"/>
  <c r="Q116" i="116"/>
  <c r="M116" i="116"/>
  <c r="Q115" i="116"/>
  <c r="M115" i="116"/>
  <c r="Q114" i="116"/>
  <c r="M114" i="116"/>
  <c r="Q113" i="116"/>
  <c r="M113" i="116"/>
  <c r="Q112" i="116"/>
  <c r="M112" i="116"/>
  <c r="Q111" i="116"/>
  <c r="M111" i="116"/>
  <c r="Q110" i="116"/>
  <c r="M110" i="116"/>
  <c r="Q109" i="116"/>
  <c r="M109" i="116"/>
  <c r="Q108" i="116"/>
  <c r="M108" i="116"/>
  <c r="Q107" i="116"/>
  <c r="M107" i="116"/>
  <c r="Q106" i="116"/>
  <c r="M106" i="116"/>
  <c r="Q105" i="116"/>
  <c r="M105" i="116"/>
  <c r="Q104" i="116"/>
  <c r="M104" i="116"/>
  <c r="Q103" i="116"/>
  <c r="M103" i="116"/>
  <c r="Q102" i="116"/>
  <c r="M102" i="116"/>
  <c r="Q101" i="116"/>
  <c r="M101" i="116"/>
  <c r="Q100" i="116"/>
  <c r="M100" i="116"/>
  <c r="Q99" i="116"/>
  <c r="M99" i="116"/>
  <c r="Q98" i="116"/>
  <c r="M98" i="116"/>
  <c r="Q97" i="116"/>
  <c r="M97" i="116"/>
  <c r="Q96" i="116"/>
  <c r="M96" i="116"/>
  <c r="Q95" i="116"/>
  <c r="M95" i="116"/>
  <c r="Q94" i="116"/>
  <c r="M94" i="116"/>
  <c r="Q93" i="116"/>
  <c r="M93" i="116"/>
  <c r="Q92" i="116"/>
  <c r="M92" i="116"/>
  <c r="Q91" i="116"/>
  <c r="M91" i="116"/>
  <c r="Q90" i="116"/>
  <c r="M90" i="116"/>
  <c r="Q89" i="116"/>
  <c r="M89" i="116"/>
  <c r="Q88" i="116"/>
  <c r="M88" i="116"/>
  <c r="Q87" i="116"/>
  <c r="M87" i="116"/>
  <c r="Q86" i="116"/>
  <c r="M86" i="116"/>
  <c r="Q85" i="116"/>
  <c r="M85" i="116"/>
  <c r="Q84" i="116"/>
  <c r="M84" i="116"/>
  <c r="Q83" i="116"/>
  <c r="M83" i="116"/>
  <c r="Q82" i="116"/>
  <c r="M82" i="116"/>
  <c r="Q81" i="116"/>
  <c r="M81" i="116"/>
  <c r="Q80" i="116"/>
  <c r="M80" i="116"/>
  <c r="Q79" i="116"/>
  <c r="M79" i="116"/>
  <c r="Q78" i="116"/>
  <c r="M78" i="116"/>
  <c r="Q77" i="116"/>
  <c r="M77" i="116"/>
  <c r="Q76" i="116"/>
  <c r="M76" i="116"/>
  <c r="Q75" i="116"/>
  <c r="M75" i="116"/>
  <c r="Q74" i="116"/>
  <c r="M74" i="116"/>
  <c r="Q73" i="116"/>
  <c r="M73" i="116"/>
  <c r="Q72" i="116"/>
  <c r="M72" i="116"/>
  <c r="Q71" i="116"/>
  <c r="M71" i="116"/>
  <c r="Q70" i="116"/>
  <c r="M70" i="116"/>
  <c r="Q69" i="116"/>
  <c r="M69" i="116"/>
  <c r="Q68" i="116"/>
  <c r="M68" i="116"/>
  <c r="Q67" i="116"/>
  <c r="M67" i="116"/>
  <c r="Q66" i="116"/>
  <c r="M66" i="116"/>
  <c r="Q65" i="116"/>
  <c r="M65" i="116"/>
  <c r="Q64" i="116"/>
  <c r="M64" i="116"/>
  <c r="Q63" i="116"/>
  <c r="M63" i="116"/>
  <c r="Q62" i="116"/>
  <c r="M62" i="116"/>
  <c r="Q61" i="116"/>
  <c r="M61" i="116"/>
  <c r="Q60" i="116"/>
  <c r="M60" i="116"/>
  <c r="Q59" i="116"/>
  <c r="M59" i="116"/>
  <c r="Q58" i="116"/>
  <c r="M58" i="116"/>
  <c r="Q57" i="116"/>
  <c r="M57" i="116"/>
  <c r="Q56" i="116"/>
  <c r="M56" i="116"/>
  <c r="Q55" i="116"/>
  <c r="M55" i="116"/>
  <c r="Q54" i="116"/>
  <c r="M54" i="116"/>
  <c r="Q53" i="116"/>
  <c r="M53" i="116"/>
  <c r="Q52" i="116"/>
  <c r="M52" i="116"/>
  <c r="Q51" i="116"/>
  <c r="M51" i="116"/>
  <c r="Q50" i="116"/>
  <c r="M50" i="116"/>
  <c r="Q49" i="116"/>
  <c r="M49" i="116"/>
  <c r="Q48" i="116"/>
  <c r="M48" i="116"/>
  <c r="Q47" i="116"/>
  <c r="M47" i="116"/>
  <c r="Q46" i="116"/>
  <c r="M46" i="116"/>
  <c r="Q45" i="116"/>
  <c r="M45" i="116"/>
  <c r="Q44" i="116"/>
  <c r="M44" i="116"/>
  <c r="Q43" i="116"/>
  <c r="M43" i="116"/>
  <c r="Q42" i="116"/>
  <c r="M42" i="116"/>
  <c r="Q41" i="116"/>
  <c r="M41" i="116"/>
  <c r="Q40" i="116"/>
  <c r="M40" i="116"/>
  <c r="Q39" i="116"/>
  <c r="M39" i="116"/>
  <c r="Q38" i="116"/>
  <c r="M38" i="116"/>
  <c r="Q37" i="116"/>
  <c r="M37" i="116"/>
  <c r="Q36" i="116"/>
  <c r="M36" i="116"/>
  <c r="Q35" i="116"/>
  <c r="M35" i="116"/>
  <c r="Q34" i="116"/>
  <c r="M34" i="116"/>
  <c r="Q33" i="116"/>
  <c r="M33" i="116"/>
  <c r="Q32" i="116"/>
  <c r="M32" i="116"/>
  <c r="Q31" i="116"/>
  <c r="M31" i="116"/>
  <c r="Q30" i="116"/>
  <c r="M30" i="116"/>
  <c r="Q29" i="116"/>
  <c r="M29" i="116"/>
  <c r="Q28" i="116"/>
  <c r="M28" i="116"/>
  <c r="Q27" i="116"/>
  <c r="M27" i="116"/>
  <c r="Q26" i="116"/>
  <c r="M26" i="116"/>
  <c r="Q25" i="116"/>
  <c r="M25" i="116"/>
  <c r="Q24" i="116"/>
  <c r="M24" i="116"/>
  <c r="Q23" i="116"/>
  <c r="M23" i="116"/>
  <c r="Q22" i="116"/>
  <c r="M22" i="116"/>
  <c r="Q21" i="116"/>
  <c r="M21" i="116"/>
  <c r="Q20" i="116"/>
  <c r="M20" i="116"/>
  <c r="Q19" i="116"/>
  <c r="M19" i="116"/>
  <c r="Q18" i="116"/>
  <c r="M18" i="116"/>
  <c r="Q17" i="116"/>
  <c r="M17" i="116"/>
  <c r="Q16" i="116"/>
  <c r="M16" i="116"/>
  <c r="Q15" i="116"/>
  <c r="M15" i="116"/>
  <c r="Q14" i="116"/>
  <c r="M14" i="116"/>
  <c r="Q13" i="116"/>
  <c r="M13" i="116"/>
  <c r="Q12" i="116"/>
  <c r="M12" i="116"/>
  <c r="Q11" i="116"/>
  <c r="M11" i="116"/>
  <c r="Q10" i="116"/>
  <c r="M10" i="116"/>
  <c r="M235" i="116" s="1"/>
  <c r="B9" i="116"/>
  <c r="C9" i="116" s="1"/>
  <c r="D9" i="116" s="1"/>
  <c r="E9" i="116" s="1"/>
  <c r="F9" i="116" s="1"/>
  <c r="G9" i="116" s="1"/>
  <c r="H9" i="116" s="1"/>
  <c r="I9" i="116" s="1"/>
  <c r="J9" i="116" s="1"/>
  <c r="K9" i="116" s="1"/>
  <c r="L9" i="116" s="1"/>
  <c r="M9" i="116" s="1"/>
  <c r="N9" i="116" s="1"/>
  <c r="O9" i="116" s="1"/>
  <c r="P9" i="116" s="1"/>
  <c r="Q9" i="116" s="1"/>
  <c r="M236" i="123" l="1"/>
  <c r="M236" i="127"/>
  <c r="M236" i="122"/>
  <c r="M236" i="121"/>
  <c r="M236" i="120"/>
  <c r="Q236" i="120"/>
  <c r="H236" i="1"/>
  <c r="J236" i="1"/>
  <c r="L236" i="1"/>
  <c r="I236" i="1"/>
  <c r="N236" i="1"/>
  <c r="M235" i="119"/>
  <c r="Q235" i="118"/>
  <c r="M235" i="118"/>
  <c r="M187" i="1"/>
  <c r="M186" i="1"/>
  <c r="M10" i="1"/>
  <c r="M225" i="1"/>
  <c r="M188" i="1"/>
  <c r="M226" i="1"/>
  <c r="M189" i="1"/>
  <c r="Q235" i="116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20" i="1"/>
  <c r="M221" i="1"/>
  <c r="M222" i="1"/>
  <c r="M223" i="1"/>
  <c r="M224" i="1"/>
  <c r="M219" i="1" l="1"/>
  <c r="M228" i="1"/>
  <c r="M229" i="1"/>
  <c r="M230" i="1"/>
  <c r="M231" i="1"/>
  <c r="M232" i="1"/>
  <c r="M233" i="1"/>
  <c r="M234" i="1"/>
  <c r="M182" i="1"/>
  <c r="M183" i="1"/>
  <c r="M184" i="1"/>
  <c r="M185" i="1"/>
  <c r="P235" i="115"/>
  <c r="O235" i="115"/>
  <c r="N235" i="115"/>
  <c r="L235" i="115"/>
  <c r="K235" i="115"/>
  <c r="J235" i="115"/>
  <c r="I235" i="115"/>
  <c r="H235" i="115"/>
  <c r="Q234" i="115"/>
  <c r="M234" i="115"/>
  <c r="Q233" i="115"/>
  <c r="M233" i="115"/>
  <c r="Q232" i="115"/>
  <c r="M232" i="115"/>
  <c r="Q231" i="115"/>
  <c r="M231" i="115"/>
  <c r="Q230" i="115"/>
  <c r="M230" i="115"/>
  <c r="Q229" i="115"/>
  <c r="M229" i="115"/>
  <c r="Q228" i="115"/>
  <c r="M228" i="115"/>
  <c r="Q227" i="115"/>
  <c r="M227" i="115"/>
  <c r="Q226" i="115"/>
  <c r="M226" i="115"/>
  <c r="Q225" i="115"/>
  <c r="M225" i="115"/>
  <c r="Q224" i="115"/>
  <c r="M224" i="115"/>
  <c r="Q223" i="115"/>
  <c r="M223" i="115"/>
  <c r="Q222" i="115"/>
  <c r="M222" i="115"/>
  <c r="Q221" i="115"/>
  <c r="M221" i="115"/>
  <c r="Q220" i="115"/>
  <c r="M220" i="115"/>
  <c r="Q219" i="115"/>
  <c r="M219" i="115"/>
  <c r="Q218" i="115"/>
  <c r="M218" i="115"/>
  <c r="Q217" i="115"/>
  <c r="M217" i="115"/>
  <c r="Q216" i="115"/>
  <c r="M216" i="115"/>
  <c r="Q215" i="115"/>
  <c r="M215" i="115"/>
  <c r="Q214" i="115"/>
  <c r="M214" i="115"/>
  <c r="Q213" i="115"/>
  <c r="M213" i="115"/>
  <c r="Q212" i="115"/>
  <c r="M212" i="115"/>
  <c r="Q211" i="115"/>
  <c r="M211" i="115"/>
  <c r="Q210" i="115"/>
  <c r="M210" i="115"/>
  <c r="Q209" i="115"/>
  <c r="M209" i="115"/>
  <c r="Q208" i="115"/>
  <c r="M208" i="115"/>
  <c r="Q207" i="115"/>
  <c r="M207" i="115"/>
  <c r="Q206" i="115"/>
  <c r="M206" i="115"/>
  <c r="Q205" i="115"/>
  <c r="M205" i="115"/>
  <c r="Q204" i="115"/>
  <c r="M204" i="115"/>
  <c r="Q203" i="115"/>
  <c r="M203" i="115"/>
  <c r="Q202" i="115"/>
  <c r="M202" i="115"/>
  <c r="Q201" i="115"/>
  <c r="M201" i="115"/>
  <c r="Q200" i="115"/>
  <c r="M200" i="115"/>
  <c r="Q199" i="115"/>
  <c r="M199" i="115"/>
  <c r="Q198" i="115"/>
  <c r="M198" i="115"/>
  <c r="Q197" i="115"/>
  <c r="M197" i="115"/>
  <c r="Q196" i="115"/>
  <c r="M196" i="115"/>
  <c r="Q195" i="115"/>
  <c r="M195" i="115"/>
  <c r="Q194" i="115"/>
  <c r="M194" i="115"/>
  <c r="Q193" i="115"/>
  <c r="M193" i="115"/>
  <c r="Q192" i="115"/>
  <c r="M192" i="115"/>
  <c r="Q191" i="115"/>
  <c r="M191" i="115"/>
  <c r="Q190" i="115"/>
  <c r="M190" i="115"/>
  <c r="Q189" i="115"/>
  <c r="M189" i="115"/>
  <c r="Q188" i="115"/>
  <c r="M188" i="115"/>
  <c r="Q187" i="115"/>
  <c r="M187" i="115"/>
  <c r="Q186" i="115"/>
  <c r="M186" i="115"/>
  <c r="Q185" i="115"/>
  <c r="M185" i="115"/>
  <c r="Q184" i="115"/>
  <c r="M184" i="115"/>
  <c r="Q183" i="115"/>
  <c r="M183" i="115"/>
  <c r="Q182" i="115"/>
  <c r="M182" i="115"/>
  <c r="Q181" i="115"/>
  <c r="M181" i="115"/>
  <c r="Q180" i="115"/>
  <c r="M180" i="115"/>
  <c r="Q179" i="115"/>
  <c r="M179" i="115"/>
  <c r="Q178" i="115"/>
  <c r="M178" i="115"/>
  <c r="Q177" i="115"/>
  <c r="M177" i="115"/>
  <c r="Q176" i="115"/>
  <c r="M176" i="115"/>
  <c r="Q175" i="115"/>
  <c r="M175" i="115"/>
  <c r="Q174" i="115"/>
  <c r="M174" i="115"/>
  <c r="Q173" i="115"/>
  <c r="M173" i="115"/>
  <c r="Q172" i="115"/>
  <c r="M172" i="115"/>
  <c r="Q171" i="115"/>
  <c r="M171" i="115"/>
  <c r="Q170" i="115"/>
  <c r="M170" i="115"/>
  <c r="Q169" i="115"/>
  <c r="M169" i="115"/>
  <c r="Q168" i="115"/>
  <c r="M168" i="115"/>
  <c r="Q167" i="115"/>
  <c r="M167" i="115"/>
  <c r="Q166" i="115"/>
  <c r="M166" i="115"/>
  <c r="Q165" i="115"/>
  <c r="M165" i="115"/>
  <c r="Q164" i="115"/>
  <c r="M164" i="115"/>
  <c r="Q163" i="115"/>
  <c r="M163" i="115"/>
  <c r="Q162" i="115"/>
  <c r="M162" i="115"/>
  <c r="Q161" i="115"/>
  <c r="M161" i="115"/>
  <c r="Q160" i="115"/>
  <c r="M160" i="115"/>
  <c r="Q159" i="115"/>
  <c r="M159" i="115"/>
  <c r="Q158" i="115"/>
  <c r="M158" i="115"/>
  <c r="Q157" i="115"/>
  <c r="M157" i="115"/>
  <c r="Q156" i="115"/>
  <c r="M156" i="115"/>
  <c r="Q155" i="115"/>
  <c r="M155" i="115"/>
  <c r="Q154" i="115"/>
  <c r="M154" i="115"/>
  <c r="Q153" i="115"/>
  <c r="M153" i="115"/>
  <c r="Q152" i="115"/>
  <c r="M152" i="115"/>
  <c r="Q151" i="115"/>
  <c r="M151" i="115"/>
  <c r="Q150" i="115"/>
  <c r="M150" i="115"/>
  <c r="Q149" i="115"/>
  <c r="M149" i="115"/>
  <c r="Q148" i="115"/>
  <c r="M148" i="115"/>
  <c r="Q147" i="115"/>
  <c r="M147" i="115"/>
  <c r="Q146" i="115"/>
  <c r="M146" i="115"/>
  <c r="Q145" i="115"/>
  <c r="M145" i="115"/>
  <c r="Q144" i="115"/>
  <c r="M144" i="115"/>
  <c r="Q143" i="115"/>
  <c r="M143" i="115"/>
  <c r="Q142" i="115"/>
  <c r="M142" i="115"/>
  <c r="Q141" i="115"/>
  <c r="M141" i="115"/>
  <c r="Q140" i="115"/>
  <c r="M140" i="115"/>
  <c r="Q139" i="115"/>
  <c r="M139" i="115"/>
  <c r="Q138" i="115"/>
  <c r="M138" i="115"/>
  <c r="Q137" i="115"/>
  <c r="M137" i="115"/>
  <c r="Q136" i="115"/>
  <c r="M136" i="115"/>
  <c r="Q135" i="115"/>
  <c r="M135" i="115"/>
  <c r="Q134" i="115"/>
  <c r="M134" i="115"/>
  <c r="Q133" i="115"/>
  <c r="M133" i="115"/>
  <c r="Q132" i="115"/>
  <c r="M132" i="115"/>
  <c r="Q131" i="115"/>
  <c r="M131" i="115"/>
  <c r="Q130" i="115"/>
  <c r="M130" i="115"/>
  <c r="Q129" i="115"/>
  <c r="M129" i="115"/>
  <c r="Q128" i="115"/>
  <c r="M128" i="115"/>
  <c r="Q127" i="115"/>
  <c r="M127" i="115"/>
  <c r="Q126" i="115"/>
  <c r="M126" i="115"/>
  <c r="Q125" i="115"/>
  <c r="M125" i="115"/>
  <c r="Q124" i="115"/>
  <c r="M124" i="115"/>
  <c r="Q123" i="115"/>
  <c r="M123" i="115"/>
  <c r="Q122" i="115"/>
  <c r="M122" i="115"/>
  <c r="Q121" i="115"/>
  <c r="M121" i="115"/>
  <c r="Q120" i="115"/>
  <c r="M120" i="115"/>
  <c r="Q119" i="115"/>
  <c r="M119" i="115"/>
  <c r="Q118" i="115"/>
  <c r="M118" i="115"/>
  <c r="Q117" i="115"/>
  <c r="M117" i="115"/>
  <c r="Q116" i="115"/>
  <c r="M116" i="115"/>
  <c r="Q115" i="115"/>
  <c r="M115" i="115"/>
  <c r="Q114" i="115"/>
  <c r="M114" i="115"/>
  <c r="Q113" i="115"/>
  <c r="M113" i="115"/>
  <c r="Q112" i="115"/>
  <c r="M112" i="115"/>
  <c r="Q111" i="115"/>
  <c r="M111" i="115"/>
  <c r="Q110" i="115"/>
  <c r="M110" i="115"/>
  <c r="Q109" i="115"/>
  <c r="M109" i="115"/>
  <c r="Q108" i="115"/>
  <c r="M108" i="115"/>
  <c r="Q107" i="115"/>
  <c r="M107" i="115"/>
  <c r="Q106" i="115"/>
  <c r="M106" i="115"/>
  <c r="Q105" i="115"/>
  <c r="M105" i="115"/>
  <c r="Q104" i="115"/>
  <c r="M104" i="115"/>
  <c r="Q103" i="115"/>
  <c r="M103" i="115"/>
  <c r="Q102" i="115"/>
  <c r="M102" i="115"/>
  <c r="Q101" i="115"/>
  <c r="M101" i="115"/>
  <c r="Q100" i="115"/>
  <c r="M100" i="115"/>
  <c r="Q99" i="115"/>
  <c r="M99" i="115"/>
  <c r="Q98" i="115"/>
  <c r="M98" i="115"/>
  <c r="Q97" i="115"/>
  <c r="M97" i="115"/>
  <c r="Q96" i="115"/>
  <c r="M96" i="115"/>
  <c r="Q95" i="115"/>
  <c r="M95" i="115"/>
  <c r="Q94" i="115"/>
  <c r="M94" i="115"/>
  <c r="Q93" i="115"/>
  <c r="M93" i="115"/>
  <c r="Q92" i="115"/>
  <c r="M92" i="115"/>
  <c r="Q91" i="115"/>
  <c r="M91" i="115"/>
  <c r="Q90" i="115"/>
  <c r="M90" i="115"/>
  <c r="Q89" i="115"/>
  <c r="M89" i="115"/>
  <c r="Q88" i="115"/>
  <c r="M88" i="115"/>
  <c r="Q87" i="115"/>
  <c r="M87" i="115"/>
  <c r="Q86" i="115"/>
  <c r="M86" i="115"/>
  <c r="Q85" i="115"/>
  <c r="M85" i="115"/>
  <c r="Q84" i="115"/>
  <c r="M84" i="115"/>
  <c r="Q83" i="115"/>
  <c r="M83" i="115"/>
  <c r="Q82" i="115"/>
  <c r="M82" i="115"/>
  <c r="Q81" i="115"/>
  <c r="M81" i="115"/>
  <c r="Q80" i="115"/>
  <c r="M80" i="115"/>
  <c r="Q79" i="115"/>
  <c r="M79" i="115"/>
  <c r="Q78" i="115"/>
  <c r="M78" i="115"/>
  <c r="Q77" i="115"/>
  <c r="M77" i="115"/>
  <c r="Q76" i="115"/>
  <c r="M76" i="115"/>
  <c r="Q75" i="115"/>
  <c r="M75" i="115"/>
  <c r="Q74" i="115"/>
  <c r="M74" i="115"/>
  <c r="Q73" i="115"/>
  <c r="M73" i="115"/>
  <c r="Q72" i="115"/>
  <c r="M72" i="115"/>
  <c r="Q71" i="115"/>
  <c r="M71" i="115"/>
  <c r="Q70" i="115"/>
  <c r="M70" i="115"/>
  <c r="Q69" i="115"/>
  <c r="M69" i="115"/>
  <c r="Q68" i="115"/>
  <c r="M68" i="115"/>
  <c r="Q67" i="115"/>
  <c r="M67" i="115"/>
  <c r="Q66" i="115"/>
  <c r="M66" i="115"/>
  <c r="Q65" i="115"/>
  <c r="M65" i="115"/>
  <c r="Q64" i="115"/>
  <c r="M64" i="115"/>
  <c r="Q63" i="115"/>
  <c r="M63" i="115"/>
  <c r="Q62" i="115"/>
  <c r="M62" i="115"/>
  <c r="Q61" i="115"/>
  <c r="M61" i="115"/>
  <c r="Q60" i="115"/>
  <c r="M60" i="115"/>
  <c r="Q59" i="115"/>
  <c r="M59" i="115"/>
  <c r="Q58" i="115"/>
  <c r="M58" i="115"/>
  <c r="Q57" i="115"/>
  <c r="M57" i="115"/>
  <c r="Q56" i="115"/>
  <c r="M56" i="115"/>
  <c r="Q55" i="115"/>
  <c r="M55" i="115"/>
  <c r="Q54" i="115"/>
  <c r="M54" i="115"/>
  <c r="Q53" i="115"/>
  <c r="M53" i="115"/>
  <c r="Q52" i="115"/>
  <c r="M52" i="115"/>
  <c r="Q51" i="115"/>
  <c r="M51" i="115"/>
  <c r="Q50" i="115"/>
  <c r="M50" i="115"/>
  <c r="Q49" i="115"/>
  <c r="M49" i="115"/>
  <c r="Q48" i="115"/>
  <c r="M48" i="115"/>
  <c r="Q47" i="115"/>
  <c r="M47" i="115"/>
  <c r="Q46" i="115"/>
  <c r="M46" i="115"/>
  <c r="Q45" i="115"/>
  <c r="M45" i="115"/>
  <c r="Q44" i="115"/>
  <c r="M44" i="115"/>
  <c r="Q43" i="115"/>
  <c r="M43" i="115"/>
  <c r="Q42" i="115"/>
  <c r="M42" i="115"/>
  <c r="Q41" i="115"/>
  <c r="M41" i="115"/>
  <c r="Q40" i="115"/>
  <c r="M40" i="115"/>
  <c r="Q39" i="115"/>
  <c r="M39" i="115"/>
  <c r="Q38" i="115"/>
  <c r="M38" i="115"/>
  <c r="Q37" i="115"/>
  <c r="M37" i="115"/>
  <c r="Q36" i="115"/>
  <c r="M36" i="115"/>
  <c r="Q35" i="115"/>
  <c r="M35" i="115"/>
  <c r="Q34" i="115"/>
  <c r="M34" i="115"/>
  <c r="Q33" i="115"/>
  <c r="M33" i="115"/>
  <c r="Q32" i="115"/>
  <c r="M32" i="115"/>
  <c r="Q31" i="115"/>
  <c r="M31" i="115"/>
  <c r="Q30" i="115"/>
  <c r="M30" i="115"/>
  <c r="Q29" i="115"/>
  <c r="M29" i="115"/>
  <c r="Q28" i="115"/>
  <c r="M28" i="115"/>
  <c r="Q27" i="115"/>
  <c r="M27" i="115"/>
  <c r="Q26" i="115"/>
  <c r="M26" i="115"/>
  <c r="Q25" i="115"/>
  <c r="M25" i="115"/>
  <c r="Q24" i="115"/>
  <c r="M24" i="115"/>
  <c r="Q23" i="115"/>
  <c r="M23" i="115"/>
  <c r="Q22" i="115"/>
  <c r="M22" i="115"/>
  <c r="Q21" i="115"/>
  <c r="M21" i="115"/>
  <c r="Q20" i="115"/>
  <c r="M20" i="115"/>
  <c r="Q19" i="115"/>
  <c r="M19" i="115"/>
  <c r="Q18" i="115"/>
  <c r="M18" i="115"/>
  <c r="Q17" i="115"/>
  <c r="M17" i="115"/>
  <c r="Q16" i="115"/>
  <c r="M16" i="115"/>
  <c r="Q15" i="115"/>
  <c r="M15" i="115"/>
  <c r="Q14" i="115"/>
  <c r="M14" i="115"/>
  <c r="Q13" i="115"/>
  <c r="M13" i="115"/>
  <c r="Q12" i="115"/>
  <c r="M12" i="115"/>
  <c r="Q11" i="115"/>
  <c r="M11" i="115"/>
  <c r="Q10" i="115"/>
  <c r="Q235" i="115" s="1"/>
  <c r="M10" i="115"/>
  <c r="M235" i="115" s="1"/>
  <c r="B9" i="115"/>
  <c r="C9" i="115" s="1"/>
  <c r="D9" i="115" s="1"/>
  <c r="E9" i="115" s="1"/>
  <c r="F9" i="115" s="1"/>
  <c r="G9" i="115" s="1"/>
  <c r="H9" i="115" s="1"/>
  <c r="I9" i="115" s="1"/>
  <c r="J9" i="115" s="1"/>
  <c r="K9" i="115" s="1"/>
  <c r="L9" i="115" s="1"/>
  <c r="M9" i="115" s="1"/>
  <c r="N9" i="115" s="1"/>
  <c r="O9" i="115" s="1"/>
  <c r="P9" i="115" s="1"/>
  <c r="Q9" i="115" s="1"/>
  <c r="M234" i="113"/>
  <c r="M233" i="113"/>
  <c r="M232" i="113"/>
  <c r="M231" i="113"/>
  <c r="M230" i="113"/>
  <c r="M229" i="113"/>
  <c r="M228" i="113"/>
  <c r="M227" i="113"/>
  <c r="M226" i="113"/>
  <c r="M225" i="113"/>
  <c r="M224" i="113"/>
  <c r="M223" i="113"/>
  <c r="M222" i="113"/>
  <c r="M221" i="113"/>
  <c r="M220" i="113"/>
  <c r="M219" i="113"/>
  <c r="M218" i="113"/>
  <c r="M217" i="113"/>
  <c r="M216" i="113"/>
  <c r="M215" i="113"/>
  <c r="M214" i="113"/>
  <c r="M213" i="113"/>
  <c r="M212" i="113"/>
  <c r="M211" i="113"/>
  <c r="M210" i="113"/>
  <c r="M209" i="113"/>
  <c r="M208" i="113"/>
  <c r="M207" i="113"/>
  <c r="M206" i="113"/>
  <c r="M205" i="113"/>
  <c r="M204" i="113"/>
  <c r="M203" i="113"/>
  <c r="M202" i="113"/>
  <c r="M201" i="113"/>
  <c r="M200" i="113"/>
  <c r="M199" i="113"/>
  <c r="M198" i="113"/>
  <c r="M197" i="113"/>
  <c r="M196" i="113"/>
  <c r="M195" i="113"/>
  <c r="M194" i="113"/>
  <c r="M193" i="113"/>
  <c r="M192" i="113"/>
  <c r="M191" i="113"/>
  <c r="M190" i="113"/>
  <c r="M189" i="113"/>
  <c r="M188" i="113"/>
  <c r="M187" i="113"/>
  <c r="M186" i="113"/>
  <c r="M185" i="113"/>
  <c r="M184" i="113"/>
  <c r="M183" i="113"/>
  <c r="M182" i="113"/>
  <c r="M181" i="113"/>
  <c r="M180" i="113"/>
  <c r="M179" i="113"/>
  <c r="M178" i="113"/>
  <c r="M177" i="113"/>
  <c r="M176" i="113"/>
  <c r="M175" i="113"/>
  <c r="M174" i="113"/>
  <c r="M173" i="113"/>
  <c r="M172" i="113"/>
  <c r="M171" i="113"/>
  <c r="M170" i="113"/>
  <c r="M169" i="113"/>
  <c r="M168" i="113"/>
  <c r="M167" i="113"/>
  <c r="M166" i="113"/>
  <c r="M165" i="113"/>
  <c r="M164" i="113"/>
  <c r="M163" i="113"/>
  <c r="M162" i="113"/>
  <c r="M161" i="113"/>
  <c r="M160" i="113"/>
  <c r="M159" i="113"/>
  <c r="M158" i="113"/>
  <c r="M157" i="113"/>
  <c r="M156" i="113"/>
  <c r="M155" i="113"/>
  <c r="M154" i="113"/>
  <c r="M153" i="113"/>
  <c r="M152" i="113"/>
  <c r="M151" i="113"/>
  <c r="M150" i="113"/>
  <c r="M149" i="113"/>
  <c r="M148" i="113"/>
  <c r="M147" i="113"/>
  <c r="M146" i="113"/>
  <c r="M145" i="113"/>
  <c r="M144" i="113"/>
  <c r="M143" i="113"/>
  <c r="M142" i="113"/>
  <c r="M141" i="113"/>
  <c r="M140" i="113"/>
  <c r="M139" i="113"/>
  <c r="M138" i="113"/>
  <c r="M137" i="113"/>
  <c r="M136" i="113"/>
  <c r="M135" i="113"/>
  <c r="M134" i="113"/>
  <c r="M133" i="113"/>
  <c r="M132" i="113"/>
  <c r="M131" i="113"/>
  <c r="M130" i="113"/>
  <c r="M129" i="113"/>
  <c r="M128" i="113"/>
  <c r="M127" i="113"/>
  <c r="M126" i="113"/>
  <c r="M125" i="113"/>
  <c r="M124" i="113"/>
  <c r="M123" i="113"/>
  <c r="M122" i="113"/>
  <c r="M121" i="113"/>
  <c r="M120" i="113"/>
  <c r="M119" i="113"/>
  <c r="M118" i="113"/>
  <c r="M117" i="113"/>
  <c r="M116" i="113"/>
  <c r="M115" i="113"/>
  <c r="M114" i="113"/>
  <c r="M113" i="113"/>
  <c r="M112" i="113"/>
  <c r="M111" i="113"/>
  <c r="M110" i="113"/>
  <c r="M109" i="113"/>
  <c r="M108" i="113"/>
  <c r="M107" i="113"/>
  <c r="M106" i="113"/>
  <c r="M105" i="113"/>
  <c r="M104" i="113"/>
  <c r="M103" i="113"/>
  <c r="M102" i="113"/>
  <c r="M101" i="113"/>
  <c r="M100" i="113"/>
  <c r="M99" i="113"/>
  <c r="M98" i="113"/>
  <c r="M97" i="113"/>
  <c r="M96" i="113"/>
  <c r="M95" i="113"/>
  <c r="M94" i="113"/>
  <c r="M93" i="113"/>
  <c r="M92" i="113"/>
  <c r="M91" i="113"/>
  <c r="M90" i="113"/>
  <c r="M89" i="113"/>
  <c r="M88" i="113"/>
  <c r="M87" i="113"/>
  <c r="M86" i="113"/>
  <c r="M85" i="113"/>
  <c r="M84" i="113"/>
  <c r="M83" i="113"/>
  <c r="M82" i="113"/>
  <c r="M81" i="113"/>
  <c r="M80" i="113"/>
  <c r="M79" i="113"/>
  <c r="M78" i="113"/>
  <c r="M77" i="113"/>
  <c r="M76" i="113"/>
  <c r="M75" i="113"/>
  <c r="M74" i="113"/>
  <c r="M73" i="113"/>
  <c r="M72" i="113"/>
  <c r="M71" i="113"/>
  <c r="M70" i="113"/>
  <c r="M69" i="113"/>
  <c r="M68" i="113"/>
  <c r="M67" i="113"/>
  <c r="M66" i="113"/>
  <c r="M65" i="113"/>
  <c r="M64" i="113"/>
  <c r="M63" i="113"/>
  <c r="M62" i="113"/>
  <c r="M61" i="113"/>
  <c r="M60" i="113"/>
  <c r="M59" i="113"/>
  <c r="M58" i="113"/>
  <c r="M57" i="113"/>
  <c r="M56" i="113"/>
  <c r="M55" i="113"/>
  <c r="M54" i="113"/>
  <c r="M53" i="113"/>
  <c r="M52" i="113"/>
  <c r="M51" i="113"/>
  <c r="M50" i="113"/>
  <c r="M49" i="113"/>
  <c r="M48" i="113"/>
  <c r="M47" i="113"/>
  <c r="M46" i="113"/>
  <c r="M45" i="113"/>
  <c r="M44" i="113"/>
  <c r="M43" i="113"/>
  <c r="M42" i="113"/>
  <c r="M41" i="113"/>
  <c r="M40" i="113"/>
  <c r="M39" i="113"/>
  <c r="M38" i="113"/>
  <c r="M37" i="113"/>
  <c r="M36" i="113"/>
  <c r="M35" i="113"/>
  <c r="M34" i="113"/>
  <c r="M33" i="113"/>
  <c r="M32" i="113"/>
  <c r="M31" i="113"/>
  <c r="M30" i="113"/>
  <c r="M29" i="113"/>
  <c r="M28" i="113"/>
  <c r="M27" i="113"/>
  <c r="M26" i="113"/>
  <c r="M25" i="113"/>
  <c r="M24" i="113"/>
  <c r="M23" i="113"/>
  <c r="M22" i="113"/>
  <c r="M21" i="113"/>
  <c r="M20" i="113"/>
  <c r="M19" i="113"/>
  <c r="M18" i="113"/>
  <c r="M17" i="113"/>
  <c r="M16" i="113"/>
  <c r="M15" i="113"/>
  <c r="M14" i="113"/>
  <c r="M13" i="113"/>
  <c r="M12" i="113"/>
  <c r="M11" i="113"/>
  <c r="M10" i="113"/>
  <c r="M180" i="1" l="1"/>
  <c r="M178" i="1"/>
  <c r="M176" i="1"/>
  <c r="M174" i="1"/>
  <c r="M172" i="1"/>
  <c r="M170" i="1"/>
  <c r="M168" i="1"/>
  <c r="M166" i="1"/>
  <c r="M164" i="1"/>
  <c r="M162" i="1"/>
  <c r="M160" i="1"/>
  <c r="M158" i="1"/>
  <c r="M154" i="1"/>
  <c r="M152" i="1"/>
  <c r="M150" i="1"/>
  <c r="M148" i="1"/>
  <c r="M146" i="1"/>
  <c r="M144" i="1"/>
  <c r="M140" i="1"/>
  <c r="M138" i="1"/>
  <c r="M136" i="1"/>
  <c r="M132" i="1"/>
  <c r="M130" i="1"/>
  <c r="M128" i="1"/>
  <c r="M126" i="1"/>
  <c r="M124" i="1"/>
  <c r="M122" i="1"/>
  <c r="M120" i="1"/>
  <c r="M118" i="1"/>
  <c r="M116" i="1"/>
  <c r="M114" i="1"/>
  <c r="M112" i="1"/>
  <c r="M108" i="1"/>
  <c r="M106" i="1"/>
  <c r="M104" i="1"/>
  <c r="M102" i="1"/>
  <c r="M100" i="1"/>
  <c r="M98" i="1"/>
  <c r="M96" i="1"/>
  <c r="M94" i="1"/>
  <c r="M92" i="1"/>
  <c r="M90" i="1"/>
  <c r="M88" i="1"/>
  <c r="M86" i="1"/>
  <c r="M84" i="1"/>
  <c r="M82" i="1"/>
  <c r="M80" i="1"/>
  <c r="M78" i="1"/>
  <c r="M74" i="1"/>
  <c r="M72" i="1"/>
  <c r="M70" i="1"/>
  <c r="M68" i="1"/>
  <c r="M66" i="1"/>
  <c r="M64" i="1"/>
  <c r="M62" i="1"/>
  <c r="M60" i="1"/>
  <c r="M58" i="1"/>
  <c r="M56" i="1"/>
  <c r="M54" i="1"/>
  <c r="M52" i="1"/>
  <c r="M50" i="1"/>
  <c r="M46" i="1"/>
  <c r="M44" i="1"/>
  <c r="M42" i="1"/>
  <c r="M40" i="1"/>
  <c r="M38" i="1"/>
  <c r="M36" i="1"/>
  <c r="M34" i="1"/>
  <c r="M32" i="1"/>
  <c r="M30" i="1"/>
  <c r="M28" i="1"/>
  <c r="M26" i="1"/>
  <c r="M24" i="1"/>
  <c r="M22" i="1"/>
  <c r="M20" i="1"/>
  <c r="M18" i="1"/>
  <c r="M16" i="1"/>
  <c r="M14" i="1"/>
  <c r="M12" i="1"/>
  <c r="Q10" i="1"/>
  <c r="M110" i="1"/>
  <c r="M142" i="1"/>
  <c r="M134" i="1"/>
  <c r="M156" i="1"/>
  <c r="M76" i="1"/>
  <c r="M48" i="1"/>
  <c r="M181" i="1"/>
  <c r="M179" i="1"/>
  <c r="M177" i="1"/>
  <c r="M175" i="1"/>
  <c r="M173" i="1"/>
  <c r="M171" i="1"/>
  <c r="M169" i="1"/>
  <c r="M167" i="1"/>
  <c r="M165" i="1"/>
  <c r="M163" i="1"/>
  <c r="M159" i="1"/>
  <c r="M157" i="1"/>
  <c r="M155" i="1"/>
  <c r="M153" i="1"/>
  <c r="M151" i="1"/>
  <c r="M149" i="1"/>
  <c r="M147" i="1"/>
  <c r="M145" i="1"/>
  <c r="M143" i="1"/>
  <c r="M141" i="1"/>
  <c r="M139" i="1"/>
  <c r="M137" i="1"/>
  <c r="M135" i="1"/>
  <c r="M133" i="1"/>
  <c r="M131" i="1"/>
  <c r="M129" i="1"/>
  <c r="M127" i="1"/>
  <c r="M125" i="1"/>
  <c r="M123" i="1"/>
  <c r="M121" i="1"/>
  <c r="M119" i="1"/>
  <c r="M117" i="1"/>
  <c r="M115" i="1"/>
  <c r="M113" i="1"/>
  <c r="M111" i="1"/>
  <c r="M109" i="1"/>
  <c r="M107" i="1"/>
  <c r="M105" i="1"/>
  <c r="M103" i="1"/>
  <c r="M101" i="1"/>
  <c r="M99" i="1"/>
  <c r="M97" i="1"/>
  <c r="M95" i="1"/>
  <c r="M93" i="1"/>
  <c r="M91" i="1"/>
  <c r="M89" i="1"/>
  <c r="M87" i="1"/>
  <c r="M85" i="1"/>
  <c r="M83" i="1"/>
  <c r="M81" i="1"/>
  <c r="M79" i="1"/>
  <c r="M77" i="1"/>
  <c r="M75" i="1"/>
  <c r="M73" i="1"/>
  <c r="M71" i="1"/>
  <c r="M69" i="1"/>
  <c r="M67" i="1"/>
  <c r="M65" i="1"/>
  <c r="M63" i="1"/>
  <c r="M61" i="1"/>
  <c r="M59" i="1"/>
  <c r="M57" i="1"/>
  <c r="M55" i="1"/>
  <c r="M53" i="1"/>
  <c r="M51" i="1"/>
  <c r="M49" i="1"/>
  <c r="M47" i="1"/>
  <c r="M45" i="1"/>
  <c r="M43" i="1"/>
  <c r="M41" i="1"/>
  <c r="M39" i="1"/>
  <c r="M37" i="1"/>
  <c r="M35" i="1"/>
  <c r="M33" i="1"/>
  <c r="M31" i="1"/>
  <c r="M29" i="1"/>
  <c r="M27" i="1"/>
  <c r="M25" i="1"/>
  <c r="M23" i="1"/>
  <c r="M21" i="1"/>
  <c r="M19" i="1"/>
  <c r="M17" i="1"/>
  <c r="M15" i="1"/>
  <c r="M13" i="1"/>
  <c r="M11" i="1"/>
  <c r="P235" i="114"/>
  <c r="O235" i="114"/>
  <c r="N235" i="114"/>
  <c r="L235" i="114"/>
  <c r="K235" i="114"/>
  <c r="J235" i="114"/>
  <c r="I235" i="114"/>
  <c r="H235" i="114"/>
  <c r="Q234" i="114"/>
  <c r="M234" i="114"/>
  <c r="Q233" i="114"/>
  <c r="M233" i="114"/>
  <c r="Q232" i="114"/>
  <c r="M232" i="114"/>
  <c r="Q231" i="114"/>
  <c r="M231" i="114"/>
  <c r="Q230" i="114"/>
  <c r="M230" i="114"/>
  <c r="Q229" i="114"/>
  <c r="M229" i="114"/>
  <c r="Q228" i="114"/>
  <c r="M228" i="114"/>
  <c r="Q227" i="114"/>
  <c r="M227" i="114"/>
  <c r="Q226" i="114"/>
  <c r="M226" i="114"/>
  <c r="Q225" i="114"/>
  <c r="M225" i="114"/>
  <c r="Q224" i="114"/>
  <c r="M224" i="114"/>
  <c r="Q223" i="114"/>
  <c r="M223" i="114"/>
  <c r="Q222" i="114"/>
  <c r="M222" i="114"/>
  <c r="Q221" i="114"/>
  <c r="M221" i="114"/>
  <c r="Q220" i="114"/>
  <c r="M220" i="114"/>
  <c r="Q219" i="114"/>
  <c r="M219" i="114"/>
  <c r="Q218" i="114"/>
  <c r="M218" i="114"/>
  <c r="Q217" i="114"/>
  <c r="M217" i="114"/>
  <c r="Q216" i="114"/>
  <c r="M216" i="114"/>
  <c r="Q215" i="114"/>
  <c r="M215" i="114"/>
  <c r="Q214" i="114"/>
  <c r="M214" i="114"/>
  <c r="Q213" i="114"/>
  <c r="M213" i="114"/>
  <c r="Q212" i="114"/>
  <c r="M212" i="114"/>
  <c r="Q211" i="114"/>
  <c r="M211" i="114"/>
  <c r="Q210" i="114"/>
  <c r="M210" i="114"/>
  <c r="Q209" i="114"/>
  <c r="M209" i="114"/>
  <c r="Q208" i="114"/>
  <c r="M208" i="114"/>
  <c r="Q207" i="114"/>
  <c r="M207" i="114"/>
  <c r="Q206" i="114"/>
  <c r="M206" i="114"/>
  <c r="Q205" i="114"/>
  <c r="M205" i="114"/>
  <c r="Q204" i="114"/>
  <c r="M204" i="114"/>
  <c r="Q203" i="114"/>
  <c r="M203" i="114"/>
  <c r="Q202" i="114"/>
  <c r="M202" i="114"/>
  <c r="Q201" i="114"/>
  <c r="M201" i="114"/>
  <c r="Q200" i="114"/>
  <c r="M200" i="114"/>
  <c r="Q199" i="114"/>
  <c r="M199" i="114"/>
  <c r="Q198" i="114"/>
  <c r="M198" i="114"/>
  <c r="Q197" i="114"/>
  <c r="M197" i="114"/>
  <c r="Q196" i="114"/>
  <c r="M196" i="114"/>
  <c r="Q195" i="114"/>
  <c r="M195" i="114"/>
  <c r="Q194" i="114"/>
  <c r="M194" i="114"/>
  <c r="Q193" i="114"/>
  <c r="M193" i="114"/>
  <c r="Q192" i="114"/>
  <c r="M192" i="114"/>
  <c r="Q191" i="114"/>
  <c r="M191" i="114"/>
  <c r="Q190" i="114"/>
  <c r="M190" i="114"/>
  <c r="Q189" i="114"/>
  <c r="M189" i="114"/>
  <c r="Q188" i="114"/>
  <c r="M188" i="114"/>
  <c r="Q187" i="114"/>
  <c r="M187" i="114"/>
  <c r="Q186" i="114"/>
  <c r="M186" i="114"/>
  <c r="Q185" i="114"/>
  <c r="M185" i="114"/>
  <c r="Q184" i="114"/>
  <c r="M184" i="114"/>
  <c r="Q183" i="114"/>
  <c r="M183" i="114"/>
  <c r="Q182" i="114"/>
  <c r="M182" i="114"/>
  <c r="Q181" i="114"/>
  <c r="M181" i="114"/>
  <c r="Q180" i="114"/>
  <c r="M180" i="114"/>
  <c r="Q179" i="114"/>
  <c r="M179" i="114"/>
  <c r="Q178" i="114"/>
  <c r="M178" i="114"/>
  <c r="Q177" i="114"/>
  <c r="M177" i="114"/>
  <c r="Q176" i="114"/>
  <c r="M176" i="114"/>
  <c r="Q175" i="114"/>
  <c r="M175" i="114"/>
  <c r="Q174" i="114"/>
  <c r="M174" i="114"/>
  <c r="Q173" i="114"/>
  <c r="M173" i="114"/>
  <c r="Q172" i="114"/>
  <c r="M172" i="114"/>
  <c r="Q171" i="114"/>
  <c r="M171" i="114"/>
  <c r="Q170" i="114"/>
  <c r="M170" i="114"/>
  <c r="Q169" i="114"/>
  <c r="M169" i="114"/>
  <c r="Q168" i="114"/>
  <c r="M168" i="114"/>
  <c r="Q167" i="114"/>
  <c r="M167" i="114"/>
  <c r="Q166" i="114"/>
  <c r="M166" i="114"/>
  <c r="Q165" i="114"/>
  <c r="M165" i="114"/>
  <c r="Q164" i="114"/>
  <c r="M164" i="114"/>
  <c r="Q163" i="114"/>
  <c r="M163" i="114"/>
  <c r="Q162" i="114"/>
  <c r="M162" i="114"/>
  <c r="Q161" i="114"/>
  <c r="M161" i="114"/>
  <c r="Q160" i="114"/>
  <c r="M160" i="114"/>
  <c r="Q159" i="114"/>
  <c r="M159" i="114"/>
  <c r="Q158" i="114"/>
  <c r="M158" i="114"/>
  <c r="Q157" i="114"/>
  <c r="M157" i="114"/>
  <c r="Q156" i="114"/>
  <c r="M156" i="114"/>
  <c r="Q155" i="114"/>
  <c r="M155" i="114"/>
  <c r="Q154" i="114"/>
  <c r="M154" i="114"/>
  <c r="Q153" i="114"/>
  <c r="M153" i="114"/>
  <c r="Q152" i="114"/>
  <c r="M152" i="114"/>
  <c r="Q151" i="114"/>
  <c r="M151" i="114"/>
  <c r="Q150" i="114"/>
  <c r="M150" i="114"/>
  <c r="Q149" i="114"/>
  <c r="M149" i="114"/>
  <c r="Q148" i="114"/>
  <c r="M148" i="114"/>
  <c r="Q147" i="114"/>
  <c r="M147" i="114"/>
  <c r="Q146" i="114"/>
  <c r="M146" i="114"/>
  <c r="Q145" i="114"/>
  <c r="M145" i="114"/>
  <c r="Q144" i="114"/>
  <c r="M144" i="114"/>
  <c r="Q143" i="114"/>
  <c r="M143" i="114"/>
  <c r="Q142" i="114"/>
  <c r="M142" i="114"/>
  <c r="Q141" i="114"/>
  <c r="M141" i="114"/>
  <c r="Q140" i="114"/>
  <c r="M140" i="114"/>
  <c r="Q139" i="114"/>
  <c r="M139" i="114"/>
  <c r="Q138" i="114"/>
  <c r="M138" i="114"/>
  <c r="Q137" i="114"/>
  <c r="M137" i="114"/>
  <c r="Q136" i="114"/>
  <c r="M136" i="114"/>
  <c r="Q135" i="114"/>
  <c r="M135" i="114"/>
  <c r="Q134" i="114"/>
  <c r="M134" i="114"/>
  <c r="Q133" i="114"/>
  <c r="M133" i="114"/>
  <c r="Q132" i="114"/>
  <c r="M132" i="114"/>
  <c r="Q131" i="114"/>
  <c r="M131" i="114"/>
  <c r="Q130" i="114"/>
  <c r="M130" i="114"/>
  <c r="Q129" i="114"/>
  <c r="M129" i="114"/>
  <c r="Q128" i="114"/>
  <c r="M128" i="114"/>
  <c r="Q127" i="114"/>
  <c r="M127" i="114"/>
  <c r="Q126" i="114"/>
  <c r="M126" i="114"/>
  <c r="Q125" i="114"/>
  <c r="M125" i="114"/>
  <c r="Q124" i="114"/>
  <c r="M124" i="114"/>
  <c r="Q123" i="114"/>
  <c r="M123" i="114"/>
  <c r="Q122" i="114"/>
  <c r="M122" i="114"/>
  <c r="Q121" i="114"/>
  <c r="M121" i="114"/>
  <c r="Q120" i="114"/>
  <c r="M120" i="114"/>
  <c r="Q119" i="114"/>
  <c r="M119" i="114"/>
  <c r="Q118" i="114"/>
  <c r="M118" i="114"/>
  <c r="Q117" i="114"/>
  <c r="M117" i="114"/>
  <c r="Q116" i="114"/>
  <c r="M116" i="114"/>
  <c r="Q115" i="114"/>
  <c r="M115" i="114"/>
  <c r="Q114" i="114"/>
  <c r="M114" i="114"/>
  <c r="Q113" i="114"/>
  <c r="M113" i="114"/>
  <c r="Q112" i="114"/>
  <c r="M112" i="114"/>
  <c r="Q111" i="114"/>
  <c r="M111" i="114"/>
  <c r="Q110" i="114"/>
  <c r="M110" i="114"/>
  <c r="Q109" i="114"/>
  <c r="M109" i="114"/>
  <c r="Q108" i="114"/>
  <c r="M108" i="114"/>
  <c r="Q107" i="114"/>
  <c r="M107" i="114"/>
  <c r="Q106" i="114"/>
  <c r="M106" i="114"/>
  <c r="Q105" i="114"/>
  <c r="M105" i="114"/>
  <c r="Q104" i="114"/>
  <c r="M104" i="114"/>
  <c r="Q103" i="114"/>
  <c r="M103" i="114"/>
  <c r="Q102" i="114"/>
  <c r="M102" i="114"/>
  <c r="Q101" i="114"/>
  <c r="M101" i="114"/>
  <c r="Q100" i="114"/>
  <c r="M100" i="114"/>
  <c r="Q99" i="114"/>
  <c r="M99" i="114"/>
  <c r="Q98" i="114"/>
  <c r="M98" i="114"/>
  <c r="Q97" i="114"/>
  <c r="M97" i="114"/>
  <c r="Q96" i="114"/>
  <c r="M96" i="114"/>
  <c r="Q95" i="114"/>
  <c r="M95" i="114"/>
  <c r="Q94" i="114"/>
  <c r="M94" i="114"/>
  <c r="Q93" i="114"/>
  <c r="M93" i="114"/>
  <c r="Q92" i="114"/>
  <c r="M92" i="114"/>
  <c r="Q91" i="114"/>
  <c r="M91" i="114"/>
  <c r="Q90" i="114"/>
  <c r="M90" i="114"/>
  <c r="Q89" i="114"/>
  <c r="M89" i="114"/>
  <c r="Q88" i="114"/>
  <c r="M88" i="114"/>
  <c r="Q87" i="114"/>
  <c r="M87" i="114"/>
  <c r="Q86" i="114"/>
  <c r="M86" i="114"/>
  <c r="Q85" i="114"/>
  <c r="M85" i="114"/>
  <c r="Q84" i="114"/>
  <c r="M84" i="114"/>
  <c r="Q83" i="114"/>
  <c r="M83" i="114"/>
  <c r="Q82" i="114"/>
  <c r="M82" i="114"/>
  <c r="Q81" i="114"/>
  <c r="M81" i="114"/>
  <c r="Q80" i="114"/>
  <c r="M80" i="114"/>
  <c r="Q79" i="114"/>
  <c r="M79" i="114"/>
  <c r="Q78" i="114"/>
  <c r="M78" i="114"/>
  <c r="Q77" i="114"/>
  <c r="M77" i="114"/>
  <c r="Q76" i="114"/>
  <c r="M76" i="114"/>
  <c r="Q75" i="114"/>
  <c r="M75" i="114"/>
  <c r="Q74" i="114"/>
  <c r="M74" i="114"/>
  <c r="Q73" i="114"/>
  <c r="M73" i="114"/>
  <c r="Q72" i="114"/>
  <c r="M72" i="114"/>
  <c r="Q71" i="114"/>
  <c r="M71" i="114"/>
  <c r="Q70" i="114"/>
  <c r="M70" i="114"/>
  <c r="Q69" i="114"/>
  <c r="M69" i="114"/>
  <c r="Q68" i="114"/>
  <c r="M68" i="114"/>
  <c r="Q67" i="114"/>
  <c r="M67" i="114"/>
  <c r="Q66" i="114"/>
  <c r="M66" i="114"/>
  <c r="Q65" i="114"/>
  <c r="M65" i="114"/>
  <c r="Q64" i="114"/>
  <c r="M64" i="114"/>
  <c r="Q63" i="114"/>
  <c r="M63" i="114"/>
  <c r="Q62" i="114"/>
  <c r="M62" i="114"/>
  <c r="Q61" i="114"/>
  <c r="M61" i="114"/>
  <c r="Q60" i="114"/>
  <c r="M60" i="114"/>
  <c r="Q59" i="114"/>
  <c r="M59" i="114"/>
  <c r="Q58" i="114"/>
  <c r="M58" i="114"/>
  <c r="Q57" i="114"/>
  <c r="M57" i="114"/>
  <c r="Q56" i="114"/>
  <c r="M56" i="114"/>
  <c r="Q55" i="114"/>
  <c r="M55" i="114"/>
  <c r="Q54" i="114"/>
  <c r="M54" i="114"/>
  <c r="Q53" i="114"/>
  <c r="M53" i="114"/>
  <c r="Q52" i="114"/>
  <c r="M52" i="114"/>
  <c r="Q51" i="114"/>
  <c r="M51" i="114"/>
  <c r="Q50" i="114"/>
  <c r="M50" i="114"/>
  <c r="Q49" i="114"/>
  <c r="M49" i="114"/>
  <c r="Q48" i="114"/>
  <c r="M48" i="114"/>
  <c r="Q47" i="114"/>
  <c r="M47" i="114"/>
  <c r="Q46" i="114"/>
  <c r="M46" i="114"/>
  <c r="Q45" i="114"/>
  <c r="M45" i="114"/>
  <c r="Q44" i="114"/>
  <c r="M44" i="114"/>
  <c r="Q43" i="114"/>
  <c r="M43" i="114"/>
  <c r="Q42" i="114"/>
  <c r="M42" i="114"/>
  <c r="Q41" i="114"/>
  <c r="M41" i="114"/>
  <c r="Q40" i="114"/>
  <c r="M40" i="114"/>
  <c r="Q39" i="114"/>
  <c r="M39" i="114"/>
  <c r="Q38" i="114"/>
  <c r="M38" i="114"/>
  <c r="Q37" i="114"/>
  <c r="M37" i="114"/>
  <c r="Q36" i="114"/>
  <c r="M36" i="114"/>
  <c r="Q35" i="114"/>
  <c r="M35" i="114"/>
  <c r="Q34" i="114"/>
  <c r="M34" i="114"/>
  <c r="Q33" i="114"/>
  <c r="M33" i="114"/>
  <c r="Q32" i="114"/>
  <c r="M32" i="114"/>
  <c r="Q31" i="114"/>
  <c r="M31" i="114"/>
  <c r="Q30" i="114"/>
  <c r="M30" i="114"/>
  <c r="Q29" i="114"/>
  <c r="M29" i="114"/>
  <c r="Q28" i="114"/>
  <c r="M28" i="114"/>
  <c r="Q27" i="114"/>
  <c r="M27" i="114"/>
  <c r="Q26" i="114"/>
  <c r="M26" i="114"/>
  <c r="Q25" i="114"/>
  <c r="M25" i="114"/>
  <c r="Q24" i="114"/>
  <c r="M24" i="114"/>
  <c r="Q23" i="114"/>
  <c r="M23" i="114"/>
  <c r="Q22" i="114"/>
  <c r="M22" i="114"/>
  <c r="Q21" i="114"/>
  <c r="M21" i="114"/>
  <c r="Q20" i="114"/>
  <c r="M20" i="114"/>
  <c r="Q19" i="114"/>
  <c r="M19" i="114"/>
  <c r="Q18" i="114"/>
  <c r="M18" i="114"/>
  <c r="Q17" i="114"/>
  <c r="M17" i="114"/>
  <c r="Q16" i="114"/>
  <c r="M16" i="114"/>
  <c r="Q15" i="114"/>
  <c r="M15" i="114"/>
  <c r="Q14" i="114"/>
  <c r="M14" i="114"/>
  <c r="Q13" i="114"/>
  <c r="M13" i="114"/>
  <c r="Q12" i="114"/>
  <c r="M12" i="114"/>
  <c r="Q11" i="114"/>
  <c r="M11" i="114"/>
  <c r="Q10" i="114"/>
  <c r="Q235" i="114" s="1"/>
  <c r="M10" i="114"/>
  <c r="B9" i="114"/>
  <c r="C9" i="114" s="1"/>
  <c r="D9" i="114" s="1"/>
  <c r="E9" i="114" s="1"/>
  <c r="F9" i="114" s="1"/>
  <c r="G9" i="114" s="1"/>
  <c r="H9" i="114" s="1"/>
  <c r="I9" i="114" s="1"/>
  <c r="J9" i="114" s="1"/>
  <c r="K9" i="114" s="1"/>
  <c r="L9" i="114" s="1"/>
  <c r="M9" i="114" s="1"/>
  <c r="N9" i="114" s="1"/>
  <c r="O9" i="114" s="1"/>
  <c r="P9" i="114" s="1"/>
  <c r="Q9" i="114" s="1"/>
  <c r="M235" i="114" l="1"/>
  <c r="M234" i="112"/>
  <c r="M233" i="112"/>
  <c r="M232" i="112"/>
  <c r="M231" i="112"/>
  <c r="M230" i="112"/>
  <c r="M229" i="112"/>
  <c r="M228" i="112"/>
  <c r="M227" i="112"/>
  <c r="M226" i="112"/>
  <c r="M225" i="112"/>
  <c r="M224" i="112"/>
  <c r="M223" i="112"/>
  <c r="M222" i="112"/>
  <c r="M221" i="112"/>
  <c r="M220" i="112"/>
  <c r="M219" i="112"/>
  <c r="M218" i="112"/>
  <c r="M217" i="112"/>
  <c r="M216" i="112"/>
  <c r="M215" i="112"/>
  <c r="M214" i="112"/>
  <c r="M213" i="112"/>
  <c r="M212" i="112"/>
  <c r="M211" i="112"/>
  <c r="M210" i="112"/>
  <c r="M209" i="112"/>
  <c r="M208" i="112"/>
  <c r="M207" i="112"/>
  <c r="M206" i="112"/>
  <c r="M205" i="112"/>
  <c r="M204" i="112"/>
  <c r="M203" i="112"/>
  <c r="M202" i="112"/>
  <c r="M201" i="112"/>
  <c r="M200" i="112"/>
  <c r="M199" i="112"/>
  <c r="M198" i="112"/>
  <c r="M197" i="112"/>
  <c r="M196" i="112"/>
  <c r="M195" i="112"/>
  <c r="M194" i="112"/>
  <c r="M193" i="112"/>
  <c r="M192" i="112"/>
  <c r="M191" i="112"/>
  <c r="M190" i="112"/>
  <c r="M189" i="112"/>
  <c r="M188" i="112"/>
  <c r="M187" i="112"/>
  <c r="M186" i="112"/>
  <c r="M185" i="112"/>
  <c r="M184" i="112"/>
  <c r="M183" i="112"/>
  <c r="M182" i="112"/>
  <c r="M181" i="112"/>
  <c r="M180" i="112"/>
  <c r="M179" i="112"/>
  <c r="M178" i="112"/>
  <c r="M177" i="112"/>
  <c r="M176" i="112"/>
  <c r="M175" i="112"/>
  <c r="M174" i="112"/>
  <c r="M173" i="112"/>
  <c r="M172" i="112"/>
  <c r="M171" i="112"/>
  <c r="M170" i="112"/>
  <c r="M169" i="112"/>
  <c r="M168" i="112"/>
  <c r="M167" i="112"/>
  <c r="M166" i="112"/>
  <c r="M165" i="112"/>
  <c r="M164" i="112"/>
  <c r="M163" i="112"/>
  <c r="M162" i="112"/>
  <c r="M161" i="112"/>
  <c r="M160" i="112"/>
  <c r="M159" i="112"/>
  <c r="M158" i="112"/>
  <c r="M157" i="112"/>
  <c r="M156" i="112"/>
  <c r="M155" i="112"/>
  <c r="M154" i="112"/>
  <c r="M153" i="112"/>
  <c r="M152" i="112"/>
  <c r="M151" i="112"/>
  <c r="M150" i="112"/>
  <c r="M149" i="112"/>
  <c r="M148" i="112"/>
  <c r="M147" i="112"/>
  <c r="M146" i="112"/>
  <c r="M145" i="112"/>
  <c r="M144" i="112"/>
  <c r="M143" i="112"/>
  <c r="M142" i="112"/>
  <c r="M141" i="112"/>
  <c r="M140" i="112"/>
  <c r="M139" i="112"/>
  <c r="M138" i="112"/>
  <c r="M137" i="112"/>
  <c r="M136" i="112"/>
  <c r="M135" i="112"/>
  <c r="M134" i="112"/>
  <c r="M133" i="112"/>
  <c r="M132" i="112"/>
  <c r="M131" i="112"/>
  <c r="M130" i="112"/>
  <c r="M129" i="112"/>
  <c r="M128" i="112"/>
  <c r="M127" i="112"/>
  <c r="M126" i="112"/>
  <c r="M125" i="112"/>
  <c r="M124" i="112"/>
  <c r="M123" i="112"/>
  <c r="M122" i="112"/>
  <c r="M121" i="112"/>
  <c r="M120" i="112"/>
  <c r="M119" i="112"/>
  <c r="M118" i="112"/>
  <c r="M117" i="112"/>
  <c r="M116" i="112"/>
  <c r="M115" i="112"/>
  <c r="M114" i="112"/>
  <c r="M113" i="112"/>
  <c r="M112" i="112"/>
  <c r="M111" i="112"/>
  <c r="M110" i="112"/>
  <c r="M109" i="112"/>
  <c r="M108" i="112"/>
  <c r="M107" i="112"/>
  <c r="M106" i="112"/>
  <c r="M105" i="112"/>
  <c r="M104" i="112"/>
  <c r="M103" i="112"/>
  <c r="M102" i="112"/>
  <c r="M101" i="112"/>
  <c r="M100" i="112"/>
  <c r="M99" i="112"/>
  <c r="M98" i="112"/>
  <c r="M97" i="112"/>
  <c r="M96" i="112"/>
  <c r="M95" i="112"/>
  <c r="M94" i="112"/>
  <c r="M93" i="112"/>
  <c r="M92" i="112"/>
  <c r="M91" i="112"/>
  <c r="M90" i="112"/>
  <c r="M89" i="112"/>
  <c r="M88" i="112"/>
  <c r="M87" i="112"/>
  <c r="M86" i="112"/>
  <c r="M85" i="112"/>
  <c r="M84" i="112"/>
  <c r="M83" i="112"/>
  <c r="M82" i="112"/>
  <c r="M81" i="112"/>
  <c r="M80" i="112"/>
  <c r="M79" i="112"/>
  <c r="M78" i="112"/>
  <c r="M77" i="112"/>
  <c r="M76" i="112"/>
  <c r="M75" i="112"/>
  <c r="M74" i="112"/>
  <c r="M73" i="112"/>
  <c r="M72" i="112"/>
  <c r="M71" i="112"/>
  <c r="M70" i="112"/>
  <c r="M69" i="112"/>
  <c r="M68" i="112"/>
  <c r="M67" i="112"/>
  <c r="M66" i="112"/>
  <c r="M65" i="112"/>
  <c r="M64" i="112"/>
  <c r="M63" i="112"/>
  <c r="M62" i="112"/>
  <c r="M61" i="112"/>
  <c r="M60" i="112"/>
  <c r="M59" i="112"/>
  <c r="M58" i="112"/>
  <c r="M57" i="112"/>
  <c r="M56" i="112"/>
  <c r="M55" i="112"/>
  <c r="M54" i="112"/>
  <c r="M53" i="112"/>
  <c r="M52" i="112"/>
  <c r="M51" i="112"/>
  <c r="M50" i="112"/>
  <c r="M49" i="112"/>
  <c r="M48" i="112"/>
  <c r="M47" i="112"/>
  <c r="M46" i="112"/>
  <c r="M45" i="112"/>
  <c r="M44" i="112"/>
  <c r="M43" i="112"/>
  <c r="M42" i="112"/>
  <c r="M41" i="112"/>
  <c r="M40" i="112"/>
  <c r="M39" i="112"/>
  <c r="M38" i="112"/>
  <c r="M37" i="112"/>
  <c r="M36" i="112"/>
  <c r="M35" i="112"/>
  <c r="M34" i="112"/>
  <c r="M33" i="112"/>
  <c r="M32" i="112"/>
  <c r="M31" i="112"/>
  <c r="M30" i="112"/>
  <c r="M29" i="112"/>
  <c r="M28" i="112"/>
  <c r="M27" i="112"/>
  <c r="M26" i="112"/>
  <c r="M25" i="112"/>
  <c r="M24" i="112"/>
  <c r="M23" i="112"/>
  <c r="M22" i="112"/>
  <c r="M21" i="112"/>
  <c r="M20" i="112"/>
  <c r="M19" i="112"/>
  <c r="M18" i="112"/>
  <c r="M17" i="112"/>
  <c r="M16" i="112"/>
  <c r="M15" i="112"/>
  <c r="M14" i="112"/>
  <c r="M13" i="112"/>
  <c r="M12" i="112"/>
  <c r="M11" i="112"/>
  <c r="M10" i="112"/>
  <c r="M234" i="111" l="1"/>
  <c r="M233" i="111"/>
  <c r="M232" i="111"/>
  <c r="M231" i="111"/>
  <c r="M230" i="111"/>
  <c r="M229" i="111"/>
  <c r="M228" i="111"/>
  <c r="M227" i="111"/>
  <c r="M226" i="111"/>
  <c r="M225" i="111"/>
  <c r="M224" i="111"/>
  <c r="M223" i="111"/>
  <c r="M222" i="111"/>
  <c r="M221" i="111"/>
  <c r="M220" i="111"/>
  <c r="M219" i="111"/>
  <c r="M218" i="111"/>
  <c r="M217" i="111"/>
  <c r="M216" i="111"/>
  <c r="M215" i="111"/>
  <c r="M214" i="111"/>
  <c r="M213" i="111"/>
  <c r="M212" i="111"/>
  <c r="M211" i="111"/>
  <c r="M210" i="111"/>
  <c r="M209" i="111"/>
  <c r="M208" i="111"/>
  <c r="M207" i="111"/>
  <c r="M206" i="111"/>
  <c r="M205" i="111"/>
  <c r="M204" i="111"/>
  <c r="M203" i="111"/>
  <c r="M202" i="111"/>
  <c r="M201" i="111"/>
  <c r="M200" i="111"/>
  <c r="M199" i="111"/>
  <c r="M198" i="111"/>
  <c r="M197" i="111"/>
  <c r="M196" i="111"/>
  <c r="M195" i="111"/>
  <c r="M194" i="111"/>
  <c r="M193" i="111"/>
  <c r="M192" i="111"/>
  <c r="M191" i="111"/>
  <c r="M190" i="111"/>
  <c r="M189" i="111"/>
  <c r="M188" i="111"/>
  <c r="M187" i="111"/>
  <c r="M186" i="111"/>
  <c r="M185" i="111"/>
  <c r="M184" i="111"/>
  <c r="M183" i="111"/>
  <c r="M182" i="111"/>
  <c r="M181" i="111"/>
  <c r="M180" i="111"/>
  <c r="M179" i="111"/>
  <c r="M178" i="111"/>
  <c r="M177" i="111"/>
  <c r="M176" i="111"/>
  <c r="M175" i="111"/>
  <c r="M174" i="111"/>
  <c r="M173" i="111"/>
  <c r="M172" i="111"/>
  <c r="M171" i="111"/>
  <c r="M170" i="111"/>
  <c r="M169" i="111"/>
  <c r="M168" i="111"/>
  <c r="M167" i="111"/>
  <c r="M166" i="111"/>
  <c r="M165" i="111"/>
  <c r="M164" i="111"/>
  <c r="M163" i="111"/>
  <c r="M162" i="111"/>
  <c r="M161" i="111"/>
  <c r="M160" i="111"/>
  <c r="M159" i="111"/>
  <c r="M158" i="111"/>
  <c r="M157" i="111"/>
  <c r="M156" i="111"/>
  <c r="M155" i="111"/>
  <c r="M154" i="111"/>
  <c r="M153" i="111"/>
  <c r="M152" i="111"/>
  <c r="M151" i="111"/>
  <c r="M150" i="111"/>
  <c r="M149" i="111"/>
  <c r="M148" i="111"/>
  <c r="M147" i="111"/>
  <c r="M146" i="111"/>
  <c r="M145" i="111"/>
  <c r="M144" i="111"/>
  <c r="M143" i="111"/>
  <c r="M142" i="111"/>
  <c r="M141" i="111"/>
  <c r="M140" i="111"/>
  <c r="M139" i="111"/>
  <c r="M138" i="111"/>
  <c r="M137" i="111"/>
  <c r="M136" i="111"/>
  <c r="M135" i="111"/>
  <c r="M134" i="111"/>
  <c r="M133" i="111"/>
  <c r="M132" i="111"/>
  <c r="M131" i="111"/>
  <c r="M130" i="111"/>
  <c r="M129" i="111"/>
  <c r="M128" i="111"/>
  <c r="M127" i="111"/>
  <c r="M126" i="111"/>
  <c r="M125" i="111"/>
  <c r="M124" i="111"/>
  <c r="M123" i="111"/>
  <c r="M122" i="111"/>
  <c r="M121" i="111"/>
  <c r="M120" i="111"/>
  <c r="M119" i="111"/>
  <c r="M118" i="111"/>
  <c r="M117" i="111"/>
  <c r="M116" i="111"/>
  <c r="M115" i="111"/>
  <c r="M114" i="111"/>
  <c r="M113" i="111"/>
  <c r="M112" i="111"/>
  <c r="M111" i="111"/>
  <c r="M110" i="111"/>
  <c r="M109" i="111"/>
  <c r="M108" i="111"/>
  <c r="M107" i="111"/>
  <c r="M106" i="111"/>
  <c r="M105" i="111"/>
  <c r="M104" i="111"/>
  <c r="M103" i="111"/>
  <c r="M102" i="111"/>
  <c r="M101" i="111"/>
  <c r="M100" i="111"/>
  <c r="M99" i="111"/>
  <c r="M98" i="111"/>
  <c r="M97" i="111"/>
  <c r="M96" i="111"/>
  <c r="M95" i="111"/>
  <c r="M94" i="111"/>
  <c r="M93" i="111"/>
  <c r="M92" i="111"/>
  <c r="M91" i="111"/>
  <c r="M90" i="111"/>
  <c r="M89" i="111"/>
  <c r="M88" i="111"/>
  <c r="M87" i="111"/>
  <c r="M86" i="111"/>
  <c r="M85" i="111"/>
  <c r="M84" i="111"/>
  <c r="M83" i="111"/>
  <c r="M82" i="111"/>
  <c r="M81" i="111"/>
  <c r="M80" i="111"/>
  <c r="M79" i="111"/>
  <c r="M78" i="111"/>
  <c r="M77" i="111"/>
  <c r="M76" i="111"/>
  <c r="M75" i="111"/>
  <c r="M74" i="111"/>
  <c r="M73" i="111"/>
  <c r="M72" i="111"/>
  <c r="M71" i="111"/>
  <c r="M70" i="111"/>
  <c r="M69" i="111"/>
  <c r="M68" i="111"/>
  <c r="M67" i="111"/>
  <c r="M66" i="111"/>
  <c r="M65" i="111"/>
  <c r="M64" i="111"/>
  <c r="M63" i="111"/>
  <c r="M62" i="111"/>
  <c r="M61" i="111"/>
  <c r="M60" i="111"/>
  <c r="M59" i="111"/>
  <c r="M58" i="111"/>
  <c r="M57" i="111"/>
  <c r="M56" i="111"/>
  <c r="M55" i="111"/>
  <c r="M54" i="111"/>
  <c r="M53" i="111"/>
  <c r="M52" i="111"/>
  <c r="M51" i="111"/>
  <c r="M50" i="111"/>
  <c r="M49" i="111"/>
  <c r="M48" i="111"/>
  <c r="M47" i="111"/>
  <c r="M46" i="111"/>
  <c r="M45" i="111"/>
  <c r="M44" i="111"/>
  <c r="M43" i="111"/>
  <c r="M42" i="111"/>
  <c r="M41" i="111"/>
  <c r="M40" i="111"/>
  <c r="M39" i="111"/>
  <c r="M38" i="111"/>
  <c r="M37" i="111"/>
  <c r="M36" i="111"/>
  <c r="M35" i="111"/>
  <c r="M34" i="111"/>
  <c r="M33" i="111"/>
  <c r="M32" i="111"/>
  <c r="M31" i="111"/>
  <c r="M30" i="111"/>
  <c r="M29" i="111"/>
  <c r="M28" i="111"/>
  <c r="M27" i="111"/>
  <c r="M26" i="111"/>
  <c r="M25" i="111"/>
  <c r="M24" i="111"/>
  <c r="M23" i="111"/>
  <c r="M22" i="111"/>
  <c r="M21" i="111"/>
  <c r="M20" i="111"/>
  <c r="M19" i="111"/>
  <c r="M18" i="111"/>
  <c r="M17" i="111"/>
  <c r="M16" i="111"/>
  <c r="M15" i="111"/>
  <c r="M14" i="111"/>
  <c r="M13" i="111"/>
  <c r="M12" i="111"/>
  <c r="M11" i="111"/>
  <c r="M10" i="111"/>
  <c r="M231" i="109" l="1"/>
  <c r="M230" i="109"/>
  <c r="M229" i="109"/>
  <c r="M228" i="109"/>
  <c r="M227" i="109"/>
  <c r="M226" i="109"/>
  <c r="M225" i="109"/>
  <c r="M224" i="109"/>
  <c r="M223" i="109"/>
  <c r="M222" i="109"/>
  <c r="M221" i="109"/>
  <c r="M220" i="109"/>
  <c r="M219" i="109"/>
  <c r="M218" i="109"/>
  <c r="M217" i="109"/>
  <c r="M216" i="109"/>
  <c r="M215" i="109"/>
  <c r="M214" i="109"/>
  <c r="M213" i="109"/>
  <c r="M212" i="109"/>
  <c r="M211" i="109"/>
  <c r="M210" i="109"/>
  <c r="M209" i="109"/>
  <c r="M208" i="109"/>
  <c r="M207" i="109"/>
  <c r="M206" i="109"/>
  <c r="M205" i="109"/>
  <c r="M204" i="109"/>
  <c r="M203" i="109"/>
  <c r="M202" i="109"/>
  <c r="M201" i="109"/>
  <c r="M200" i="109"/>
  <c r="M199" i="109"/>
  <c r="M198" i="109"/>
  <c r="M197" i="109"/>
  <c r="M196" i="109"/>
  <c r="M195" i="109"/>
  <c r="M194" i="109"/>
  <c r="M193" i="109"/>
  <c r="M192" i="109"/>
  <c r="M191" i="109"/>
  <c r="M190" i="109"/>
  <c r="M189" i="109"/>
  <c r="M188" i="109"/>
  <c r="M187" i="109"/>
  <c r="M186" i="109"/>
  <c r="M185" i="109"/>
  <c r="M184" i="109"/>
  <c r="M183" i="109"/>
  <c r="M182" i="109"/>
  <c r="M181" i="109"/>
  <c r="M180" i="109"/>
  <c r="M179" i="109"/>
  <c r="M178" i="109"/>
  <c r="M177" i="109"/>
  <c r="M176" i="109"/>
  <c r="M175" i="109"/>
  <c r="M174" i="109"/>
  <c r="M173" i="109"/>
  <c r="M172" i="109"/>
  <c r="M171" i="109"/>
  <c r="M170" i="109"/>
  <c r="M169" i="109"/>
  <c r="M168" i="109"/>
  <c r="M167" i="109"/>
  <c r="M166" i="109"/>
  <c r="M165" i="109"/>
  <c r="M164" i="109"/>
  <c r="M163" i="109"/>
  <c r="M162" i="109"/>
  <c r="M161" i="109"/>
  <c r="M160" i="109"/>
  <c r="M159" i="109"/>
  <c r="M158" i="109"/>
  <c r="M157" i="109"/>
  <c r="M156" i="109"/>
  <c r="M155" i="109"/>
  <c r="M154" i="109"/>
  <c r="M153" i="109"/>
  <c r="M152" i="109"/>
  <c r="M151" i="109"/>
  <c r="M150" i="109"/>
  <c r="M149" i="109"/>
  <c r="M148" i="109"/>
  <c r="M147" i="109"/>
  <c r="M146" i="109"/>
  <c r="M145" i="109"/>
  <c r="M144" i="109"/>
  <c r="M143" i="109"/>
  <c r="M142" i="109"/>
  <c r="M141" i="109"/>
  <c r="M140" i="109"/>
  <c r="M139" i="109"/>
  <c r="M138" i="109"/>
  <c r="M137" i="109"/>
  <c r="M136" i="109"/>
  <c r="M135" i="109"/>
  <c r="M134" i="109"/>
  <c r="M133" i="109"/>
  <c r="M132" i="109"/>
  <c r="M131" i="109"/>
  <c r="M130" i="109"/>
  <c r="M129" i="109"/>
  <c r="M128" i="109"/>
  <c r="M127" i="109"/>
  <c r="M126" i="109"/>
  <c r="M125" i="109"/>
  <c r="M124" i="109"/>
  <c r="M123" i="109"/>
  <c r="M122" i="109"/>
  <c r="M121" i="109"/>
  <c r="M120" i="109"/>
  <c r="M119" i="109"/>
  <c r="M118" i="109"/>
  <c r="M117" i="109"/>
  <c r="M116" i="109"/>
  <c r="M115" i="109"/>
  <c r="M114" i="109"/>
  <c r="M113" i="109"/>
  <c r="M112" i="109"/>
  <c r="M111" i="109"/>
  <c r="M110" i="109"/>
  <c r="M109" i="109"/>
  <c r="M108" i="109"/>
  <c r="M107" i="109"/>
  <c r="M106" i="109"/>
  <c r="M105" i="109"/>
  <c r="M104" i="109"/>
  <c r="M103" i="109"/>
  <c r="M102" i="109"/>
  <c r="M101" i="109"/>
  <c r="M100" i="109"/>
  <c r="M99" i="109"/>
  <c r="M98" i="109"/>
  <c r="M97" i="109"/>
  <c r="M96" i="109"/>
  <c r="M95" i="109"/>
  <c r="M94" i="109"/>
  <c r="M93" i="109"/>
  <c r="M92" i="109"/>
  <c r="M91" i="109"/>
  <c r="M90" i="109"/>
  <c r="M89" i="109"/>
  <c r="M88" i="109"/>
  <c r="M87" i="109"/>
  <c r="M86" i="109"/>
  <c r="M85" i="109"/>
  <c r="M84" i="109"/>
  <c r="M83" i="109"/>
  <c r="M82" i="109"/>
  <c r="M81" i="109"/>
  <c r="M80" i="109"/>
  <c r="M79" i="109"/>
  <c r="M78" i="109"/>
  <c r="M77" i="109"/>
  <c r="M76" i="109"/>
  <c r="M75" i="109"/>
  <c r="M74" i="109"/>
  <c r="M73" i="109"/>
  <c r="M72" i="109"/>
  <c r="M71" i="109"/>
  <c r="M70" i="109"/>
  <c r="M69" i="109"/>
  <c r="M68" i="109"/>
  <c r="M67" i="109"/>
  <c r="M66" i="109"/>
  <c r="M65" i="109"/>
  <c r="M64" i="109"/>
  <c r="M63" i="109"/>
  <c r="M62" i="109"/>
  <c r="M61" i="109"/>
  <c r="M60" i="109"/>
  <c r="M59" i="109"/>
  <c r="M58" i="109"/>
  <c r="M57" i="109"/>
  <c r="M56" i="109"/>
  <c r="M55" i="109"/>
  <c r="M54" i="109"/>
  <c r="M53" i="109"/>
  <c r="M52" i="109"/>
  <c r="M51" i="109"/>
  <c r="M50" i="109"/>
  <c r="M49" i="109"/>
  <c r="M48" i="109"/>
  <c r="M47" i="109"/>
  <c r="M46" i="109"/>
  <c r="M45" i="109"/>
  <c r="M44" i="109"/>
  <c r="M43" i="109"/>
  <c r="M42" i="109"/>
  <c r="M41" i="109"/>
  <c r="M40" i="109"/>
  <c r="M39" i="109"/>
  <c r="M38" i="109"/>
  <c r="M37" i="109"/>
  <c r="M36" i="109"/>
  <c r="M35" i="109"/>
  <c r="M34" i="109"/>
  <c r="M33" i="109"/>
  <c r="M32" i="109"/>
  <c r="M31" i="109"/>
  <c r="M30" i="109"/>
  <c r="M29" i="109"/>
  <c r="M28" i="109"/>
  <c r="M27" i="109"/>
  <c r="M26" i="109"/>
  <c r="M25" i="109"/>
  <c r="M24" i="109"/>
  <c r="M23" i="109"/>
  <c r="M22" i="109"/>
  <c r="M21" i="109"/>
  <c r="M20" i="109"/>
  <c r="M19" i="109"/>
  <c r="M18" i="109"/>
  <c r="M17" i="109"/>
  <c r="M16" i="109"/>
  <c r="M15" i="109"/>
  <c r="M14" i="109"/>
  <c r="M13" i="109"/>
  <c r="M12" i="109"/>
  <c r="M11" i="109"/>
  <c r="M10" i="109"/>
  <c r="M229" i="108"/>
  <c r="M228" i="108"/>
  <c r="M227" i="108"/>
  <c r="M226" i="108"/>
  <c r="M225" i="108"/>
  <c r="M224" i="108"/>
  <c r="M223" i="108"/>
  <c r="M222" i="108"/>
  <c r="M221" i="108"/>
  <c r="M220" i="108"/>
  <c r="M219" i="108"/>
  <c r="M218" i="108"/>
  <c r="M217" i="108"/>
  <c r="M216" i="108"/>
  <c r="M215" i="108"/>
  <c r="M214" i="108"/>
  <c r="M213" i="108"/>
  <c r="M212" i="108"/>
  <c r="M211" i="108"/>
  <c r="M210" i="108"/>
  <c r="M209" i="108"/>
  <c r="M208" i="108"/>
  <c r="M207" i="108"/>
  <c r="M206" i="108"/>
  <c r="M205" i="108"/>
  <c r="M204" i="108"/>
  <c r="M203" i="108"/>
  <c r="M202" i="108"/>
  <c r="M201" i="108"/>
  <c r="M200" i="108"/>
  <c r="M199" i="108"/>
  <c r="M198" i="108"/>
  <c r="M197" i="108"/>
  <c r="M196" i="108"/>
  <c r="M195" i="108"/>
  <c r="M194" i="108"/>
  <c r="M193" i="108"/>
  <c r="M192" i="108"/>
  <c r="M191" i="108"/>
  <c r="M190" i="108"/>
  <c r="M189" i="108"/>
  <c r="M188" i="108"/>
  <c r="M187" i="108"/>
  <c r="M186" i="108"/>
  <c r="M185" i="108"/>
  <c r="M184" i="108"/>
  <c r="M183" i="108"/>
  <c r="M182" i="108"/>
  <c r="M181" i="108"/>
  <c r="M180" i="108"/>
  <c r="M179" i="108"/>
  <c r="M178" i="108"/>
  <c r="M177" i="108"/>
  <c r="M176" i="108"/>
  <c r="M175" i="108"/>
  <c r="M174" i="108"/>
  <c r="M173" i="108"/>
  <c r="M172" i="108"/>
  <c r="M171" i="108"/>
  <c r="M170" i="108"/>
  <c r="M169" i="108"/>
  <c r="M168" i="108"/>
  <c r="M167" i="108"/>
  <c r="M166" i="108"/>
  <c r="M165" i="108"/>
  <c r="M164" i="108"/>
  <c r="M163" i="108"/>
  <c r="M162" i="108"/>
  <c r="M161" i="108"/>
  <c r="M160" i="108"/>
  <c r="M159" i="108"/>
  <c r="M158" i="108"/>
  <c r="M157" i="108"/>
  <c r="M156" i="108"/>
  <c r="M155" i="108"/>
  <c r="M154" i="108"/>
  <c r="M153" i="108"/>
  <c r="M152" i="108"/>
  <c r="M151" i="108"/>
  <c r="M150" i="108"/>
  <c r="M149" i="108"/>
  <c r="M148" i="108"/>
  <c r="M147" i="108"/>
  <c r="M146" i="108"/>
  <c r="M145" i="108"/>
  <c r="M144" i="108"/>
  <c r="M143" i="108"/>
  <c r="M142" i="108"/>
  <c r="M141" i="108"/>
  <c r="M140" i="108"/>
  <c r="M139" i="108"/>
  <c r="M138" i="108"/>
  <c r="M137" i="108"/>
  <c r="M136" i="108"/>
  <c r="M135" i="108"/>
  <c r="M134" i="108"/>
  <c r="M133" i="108"/>
  <c r="M132" i="108"/>
  <c r="M131" i="108"/>
  <c r="M130" i="108"/>
  <c r="M129" i="108"/>
  <c r="M128" i="108"/>
  <c r="M127" i="108"/>
  <c r="M126" i="108"/>
  <c r="M125" i="108"/>
  <c r="M124" i="108"/>
  <c r="M123" i="108"/>
  <c r="M122" i="108"/>
  <c r="M121" i="108"/>
  <c r="M120" i="108"/>
  <c r="M119" i="108"/>
  <c r="M118" i="108"/>
  <c r="M117" i="108"/>
  <c r="M116" i="108"/>
  <c r="M115" i="108"/>
  <c r="M114" i="108"/>
  <c r="M113" i="108"/>
  <c r="M112" i="108"/>
  <c r="M111" i="108"/>
  <c r="M110" i="108"/>
  <c r="M109" i="108"/>
  <c r="M108" i="108"/>
  <c r="M107" i="108"/>
  <c r="M106" i="108"/>
  <c r="M105" i="108"/>
  <c r="M104" i="108"/>
  <c r="M103" i="108"/>
  <c r="M102" i="108"/>
  <c r="M101" i="108"/>
  <c r="M100" i="108"/>
  <c r="M99" i="108"/>
  <c r="M98" i="108"/>
  <c r="M97" i="108"/>
  <c r="M96" i="108"/>
  <c r="M95" i="108"/>
  <c r="M94" i="108"/>
  <c r="M93" i="108"/>
  <c r="M92" i="108"/>
  <c r="M91" i="108"/>
  <c r="M90" i="108"/>
  <c r="M89" i="108"/>
  <c r="M88" i="108"/>
  <c r="M87" i="108"/>
  <c r="M86" i="108"/>
  <c r="M85" i="108"/>
  <c r="M84" i="108"/>
  <c r="M83" i="108"/>
  <c r="M82" i="108"/>
  <c r="M81" i="108"/>
  <c r="M80" i="108"/>
  <c r="M79" i="108"/>
  <c r="M78" i="108"/>
  <c r="M77" i="108"/>
  <c r="M76" i="108"/>
  <c r="M75" i="108"/>
  <c r="M74" i="108"/>
  <c r="M73" i="108"/>
  <c r="M72" i="108"/>
  <c r="M71" i="108"/>
  <c r="M70" i="108"/>
  <c r="M69" i="108"/>
  <c r="M68" i="108"/>
  <c r="M67" i="108"/>
  <c r="M66" i="108"/>
  <c r="M65" i="108"/>
  <c r="M64" i="108"/>
  <c r="M63" i="108"/>
  <c r="M62" i="108"/>
  <c r="M61" i="108"/>
  <c r="M60" i="108"/>
  <c r="M59" i="108"/>
  <c r="M58" i="108"/>
  <c r="M57" i="108"/>
  <c r="M56" i="108"/>
  <c r="M55" i="108"/>
  <c r="M54" i="108"/>
  <c r="M53" i="108"/>
  <c r="M52" i="108"/>
  <c r="M51" i="108"/>
  <c r="M50" i="108"/>
  <c r="M49" i="108"/>
  <c r="M48" i="108"/>
  <c r="M47" i="108"/>
  <c r="M46" i="108"/>
  <c r="M45" i="108"/>
  <c r="M44" i="108"/>
  <c r="M43" i="108"/>
  <c r="M42" i="108"/>
  <c r="M41" i="108"/>
  <c r="M40" i="108"/>
  <c r="M39" i="108"/>
  <c r="M38" i="108"/>
  <c r="M37" i="108"/>
  <c r="M36" i="108"/>
  <c r="M35" i="108"/>
  <c r="M34" i="108"/>
  <c r="M33" i="108"/>
  <c r="M32" i="108"/>
  <c r="M31" i="108"/>
  <c r="M30" i="108"/>
  <c r="M29" i="108"/>
  <c r="M28" i="108"/>
  <c r="M27" i="108"/>
  <c r="M26" i="108"/>
  <c r="M25" i="108"/>
  <c r="M24" i="108"/>
  <c r="M23" i="108"/>
  <c r="M22" i="108"/>
  <c r="M21" i="108"/>
  <c r="M20" i="108"/>
  <c r="M19" i="108"/>
  <c r="M18" i="108"/>
  <c r="M17" i="108"/>
  <c r="M16" i="108"/>
  <c r="M15" i="108"/>
  <c r="M14" i="108"/>
  <c r="M13" i="108"/>
  <c r="M12" i="108"/>
  <c r="M11" i="108"/>
  <c r="M10" i="108"/>
  <c r="Q10" i="107"/>
  <c r="Q11" i="107"/>
  <c r="Q12" i="107"/>
  <c r="Q13" i="107"/>
  <c r="Q14" i="107"/>
  <c r="Q15" i="107"/>
  <c r="Q16" i="107"/>
  <c r="Q17" i="107"/>
  <c r="Q18" i="107"/>
  <c r="Q19" i="107"/>
  <c r="Q20" i="107"/>
  <c r="Q21" i="107"/>
  <c r="Q22" i="107"/>
  <c r="Q23" i="107"/>
  <c r="Q24" i="107"/>
  <c r="Q25" i="107"/>
  <c r="Q26" i="107"/>
  <c r="Q27" i="107"/>
  <c r="Q28" i="107"/>
  <c r="Q29" i="107"/>
  <c r="Q30" i="107"/>
  <c r="Q31" i="107"/>
  <c r="Q32" i="107"/>
  <c r="Q33" i="107"/>
  <c r="Q34" i="107"/>
  <c r="Q35" i="107"/>
  <c r="Q36" i="107"/>
  <c r="Q37" i="107"/>
  <c r="Q38" i="107"/>
  <c r="Q39" i="107"/>
  <c r="Q40" i="107"/>
  <c r="Q41" i="107"/>
  <c r="Q42" i="107"/>
  <c r="Q43" i="107"/>
  <c r="Q44" i="107"/>
  <c r="Q45" i="107"/>
  <c r="Q46" i="107"/>
  <c r="Q47" i="107"/>
  <c r="Q48" i="107"/>
  <c r="Q49" i="107"/>
  <c r="Q50" i="107"/>
  <c r="Q51" i="107"/>
  <c r="Q52" i="107"/>
  <c r="Q53" i="107"/>
  <c r="Q54" i="107"/>
  <c r="Q55" i="107"/>
  <c r="Q56" i="107"/>
  <c r="Q57" i="107"/>
  <c r="Q58" i="107"/>
  <c r="Q59" i="107"/>
  <c r="Q60" i="107"/>
  <c r="Q61" i="107"/>
  <c r="Q62" i="107"/>
  <c r="Q63" i="107"/>
  <c r="Q64" i="107"/>
  <c r="Q65" i="107"/>
  <c r="Q66" i="107"/>
  <c r="Q67" i="107"/>
  <c r="Q68" i="107"/>
  <c r="Q69" i="107"/>
  <c r="Q70" i="107"/>
  <c r="Q71" i="107"/>
  <c r="Q72" i="107"/>
  <c r="Q73" i="107"/>
  <c r="Q74" i="107"/>
  <c r="Q75" i="107"/>
  <c r="Q76" i="107"/>
  <c r="Q77" i="107"/>
  <c r="Q78" i="107"/>
  <c r="Q79" i="107"/>
  <c r="Q80" i="107"/>
  <c r="Q81" i="107"/>
  <c r="Q82" i="107"/>
  <c r="Q83" i="107"/>
  <c r="Q84" i="107"/>
  <c r="Q85" i="107"/>
  <c r="Q86" i="107"/>
  <c r="Q87" i="107"/>
  <c r="Q88" i="107"/>
  <c r="Q89" i="107"/>
  <c r="Q90" i="107"/>
  <c r="Q91" i="107"/>
  <c r="Q92" i="107"/>
  <c r="Q93" i="107"/>
  <c r="Q94" i="107"/>
  <c r="Q95" i="107"/>
  <c r="Q96" i="107"/>
  <c r="Q97" i="107"/>
  <c r="Q98" i="107"/>
  <c r="Q99" i="107"/>
  <c r="Q100" i="107"/>
  <c r="Q101" i="107"/>
  <c r="Q102" i="107"/>
  <c r="Q103" i="107"/>
  <c r="Q104" i="107"/>
  <c r="Q105" i="107"/>
  <c r="Q106" i="107"/>
  <c r="Q107" i="107"/>
  <c r="Q108" i="107"/>
  <c r="Q109" i="107"/>
  <c r="Q110" i="107"/>
  <c r="Q111" i="107"/>
  <c r="Q112" i="107"/>
  <c r="Q113" i="107"/>
  <c r="Q114" i="107"/>
  <c r="Q115" i="107"/>
  <c r="Q116" i="107"/>
  <c r="Q117" i="107"/>
  <c r="Q118" i="107"/>
  <c r="Q119" i="107"/>
  <c r="Q120" i="107"/>
  <c r="Q121" i="107"/>
  <c r="Q122" i="107"/>
  <c r="Q123" i="107"/>
  <c r="Q124" i="107"/>
  <c r="Q125" i="107"/>
  <c r="Q126" i="107"/>
  <c r="Q127" i="107"/>
  <c r="Q128" i="107"/>
  <c r="Q129" i="107"/>
  <c r="Q130" i="107"/>
  <c r="Q131" i="107"/>
  <c r="Q132" i="107"/>
  <c r="Q133" i="107"/>
  <c r="Q134" i="107"/>
  <c r="Q135" i="107"/>
  <c r="Q136" i="107"/>
  <c r="Q137" i="107"/>
  <c r="Q138" i="107"/>
  <c r="Q139" i="107"/>
  <c r="Q140" i="107"/>
  <c r="Q141" i="107"/>
  <c r="Q142" i="107"/>
  <c r="Q143" i="107"/>
  <c r="Q144" i="107"/>
  <c r="Q145" i="107"/>
  <c r="Q146" i="107"/>
  <c r="Q147" i="107"/>
  <c r="Q148" i="107"/>
  <c r="Q149" i="107"/>
  <c r="Q150" i="107"/>
  <c r="Q151" i="107"/>
  <c r="Q152" i="107"/>
  <c r="Q153" i="107"/>
  <c r="Q154" i="107"/>
  <c r="Q155" i="107"/>
  <c r="Q156" i="107"/>
  <c r="Q157" i="107"/>
  <c r="Q158" i="107"/>
  <c r="Q159" i="107"/>
  <c r="Q160" i="107"/>
  <c r="Q161" i="107"/>
  <c r="Q162" i="107"/>
  <c r="Q163" i="107"/>
  <c r="Q164" i="107"/>
  <c r="Q165" i="107"/>
  <c r="Q166" i="107"/>
  <c r="Q167" i="107"/>
  <c r="Q168" i="107"/>
  <c r="Q169" i="107"/>
  <c r="Q170" i="107"/>
  <c r="Q171" i="107"/>
  <c r="Q172" i="107"/>
  <c r="Q173" i="107"/>
  <c r="Q174" i="107"/>
  <c r="Q175" i="107"/>
  <c r="Q176" i="107"/>
  <c r="Q177" i="107"/>
  <c r="Q178" i="107"/>
  <c r="Q179" i="107"/>
  <c r="Q180" i="107"/>
  <c r="Q181" i="107"/>
  <c r="Q182" i="107"/>
  <c r="Q183" i="107"/>
  <c r="Q184" i="107"/>
  <c r="Q185" i="107"/>
  <c r="Q186" i="107"/>
  <c r="Q187" i="107"/>
  <c r="Q188" i="107"/>
  <c r="Q189" i="107"/>
  <c r="Q190" i="107"/>
  <c r="Q191" i="107"/>
  <c r="Q192" i="107"/>
  <c r="Q193" i="107"/>
  <c r="Q194" i="107"/>
  <c r="Q195" i="107"/>
  <c r="Q196" i="107"/>
  <c r="Q197" i="107"/>
  <c r="Q198" i="107"/>
  <c r="Q199" i="107"/>
  <c r="Q200" i="107"/>
  <c r="Q201" i="107"/>
  <c r="Q202" i="107"/>
  <c r="Q203" i="107"/>
  <c r="Q204" i="107"/>
  <c r="Q205" i="107"/>
  <c r="Q206" i="107"/>
  <c r="Q207" i="107"/>
  <c r="Q208" i="107"/>
  <c r="Q209" i="107"/>
  <c r="Q210" i="107"/>
  <c r="Q211" i="107"/>
  <c r="Q212" i="107"/>
  <c r="Q213" i="107"/>
  <c r="Q214" i="107"/>
  <c r="Q215" i="107"/>
  <c r="Q216" i="107"/>
  <c r="Q217" i="107"/>
  <c r="Q218" i="107"/>
  <c r="Q219" i="107"/>
  <c r="Q220" i="107"/>
  <c r="Q221" i="107"/>
  <c r="Q222" i="107"/>
  <c r="Q223" i="107"/>
  <c r="Q224" i="107"/>
  <c r="Q225" i="107"/>
  <c r="Q226" i="107"/>
  <c r="M229" i="107"/>
  <c r="M228" i="107"/>
  <c r="M227" i="107"/>
  <c r="M226" i="107"/>
  <c r="M225" i="107"/>
  <c r="M224" i="107"/>
  <c r="M223" i="107"/>
  <c r="M222" i="107"/>
  <c r="M221" i="107"/>
  <c r="M220" i="107"/>
  <c r="M219" i="107"/>
  <c r="M218" i="107"/>
  <c r="M217" i="107"/>
  <c r="M216" i="107"/>
  <c r="M215" i="107"/>
  <c r="M214" i="107"/>
  <c r="M213" i="107"/>
  <c r="M212" i="107"/>
  <c r="M211" i="107"/>
  <c r="M210" i="107"/>
  <c r="M209" i="107"/>
  <c r="M208" i="107"/>
  <c r="M207" i="107"/>
  <c r="M206" i="107"/>
  <c r="M205" i="107"/>
  <c r="M204" i="107"/>
  <c r="M203" i="107"/>
  <c r="M202" i="107"/>
  <c r="M201" i="107"/>
  <c r="M200" i="107"/>
  <c r="M199" i="107"/>
  <c r="M198" i="107"/>
  <c r="M197" i="107"/>
  <c r="M196" i="107"/>
  <c r="M195" i="107"/>
  <c r="M194" i="107"/>
  <c r="M193" i="107"/>
  <c r="M192" i="107"/>
  <c r="M191" i="107"/>
  <c r="M190" i="107"/>
  <c r="M189" i="107"/>
  <c r="M188" i="107"/>
  <c r="M187" i="107"/>
  <c r="M186" i="107"/>
  <c r="M185" i="107"/>
  <c r="M184" i="107"/>
  <c r="M183" i="107"/>
  <c r="M182" i="107"/>
  <c r="M181" i="107"/>
  <c r="M180" i="107"/>
  <c r="M179" i="107"/>
  <c r="M178" i="107"/>
  <c r="M177" i="107"/>
  <c r="M176" i="107"/>
  <c r="M175" i="107"/>
  <c r="M174" i="107"/>
  <c r="M173" i="107"/>
  <c r="M172" i="107"/>
  <c r="M171" i="107"/>
  <c r="M170" i="107"/>
  <c r="M169" i="107"/>
  <c r="M168" i="107"/>
  <c r="M167" i="107"/>
  <c r="M166" i="107"/>
  <c r="M165" i="107"/>
  <c r="M164" i="107"/>
  <c r="M163" i="107"/>
  <c r="M162" i="107"/>
  <c r="M161" i="107"/>
  <c r="M160" i="107"/>
  <c r="M159" i="107"/>
  <c r="M158" i="107"/>
  <c r="M157" i="107"/>
  <c r="M156" i="107"/>
  <c r="M155" i="107"/>
  <c r="M154" i="107"/>
  <c r="M153" i="107"/>
  <c r="M152" i="107"/>
  <c r="M151" i="107"/>
  <c r="M150" i="107"/>
  <c r="M149" i="107"/>
  <c r="M148" i="107"/>
  <c r="M147" i="107"/>
  <c r="M146" i="107"/>
  <c r="M145" i="107"/>
  <c r="M144" i="107"/>
  <c r="M143" i="107"/>
  <c r="M142" i="107"/>
  <c r="M141" i="107"/>
  <c r="M140" i="107"/>
  <c r="M139" i="107"/>
  <c r="M138" i="107"/>
  <c r="M137" i="107"/>
  <c r="M136" i="107"/>
  <c r="M135" i="107"/>
  <c r="M134" i="107"/>
  <c r="M133" i="107"/>
  <c r="M132" i="107"/>
  <c r="M131" i="107"/>
  <c r="M130" i="107"/>
  <c r="M129" i="107"/>
  <c r="M128" i="107"/>
  <c r="M127" i="107"/>
  <c r="M126" i="107"/>
  <c r="M125" i="107"/>
  <c r="M124" i="107"/>
  <c r="M123" i="107"/>
  <c r="M122" i="107"/>
  <c r="M121" i="107"/>
  <c r="M120" i="107"/>
  <c r="M119" i="107"/>
  <c r="M118" i="107"/>
  <c r="M117" i="107"/>
  <c r="M116" i="107"/>
  <c r="M115" i="107"/>
  <c r="M114" i="107"/>
  <c r="M113" i="107"/>
  <c r="M112" i="107"/>
  <c r="M111" i="107"/>
  <c r="M110" i="107"/>
  <c r="M109" i="107"/>
  <c r="M108" i="107"/>
  <c r="M107" i="107"/>
  <c r="M106" i="107"/>
  <c r="M105" i="107"/>
  <c r="M104" i="107"/>
  <c r="M103" i="107"/>
  <c r="M102" i="107"/>
  <c r="M101" i="107"/>
  <c r="M100" i="107"/>
  <c r="M99" i="107"/>
  <c r="M98" i="107"/>
  <c r="M97" i="107"/>
  <c r="M96" i="107"/>
  <c r="M95" i="107"/>
  <c r="M94" i="107"/>
  <c r="M93" i="107"/>
  <c r="M92" i="107"/>
  <c r="M91" i="107"/>
  <c r="M90" i="107"/>
  <c r="M89" i="107"/>
  <c r="M88" i="107"/>
  <c r="M87" i="107"/>
  <c r="M86" i="107"/>
  <c r="M85" i="107"/>
  <c r="M84" i="107"/>
  <c r="M83" i="107"/>
  <c r="M82" i="107"/>
  <c r="M81" i="107"/>
  <c r="M80" i="107"/>
  <c r="M79" i="107"/>
  <c r="M78" i="107"/>
  <c r="M77" i="107"/>
  <c r="M76" i="107"/>
  <c r="M75" i="107"/>
  <c r="M74" i="107"/>
  <c r="M73" i="107"/>
  <c r="M72" i="107"/>
  <c r="M71" i="107"/>
  <c r="M70" i="107"/>
  <c r="M69" i="107"/>
  <c r="M68" i="107"/>
  <c r="M67" i="107"/>
  <c r="M66" i="107"/>
  <c r="M65" i="107"/>
  <c r="M64" i="107"/>
  <c r="M63" i="107"/>
  <c r="M62" i="107"/>
  <c r="M61" i="107"/>
  <c r="M60" i="107"/>
  <c r="M59" i="107"/>
  <c r="M58" i="107"/>
  <c r="M57" i="107"/>
  <c r="M56" i="107"/>
  <c r="M55" i="107"/>
  <c r="M54" i="107"/>
  <c r="M53" i="107"/>
  <c r="M52" i="107"/>
  <c r="M51" i="107"/>
  <c r="M50" i="107"/>
  <c r="M49" i="107"/>
  <c r="M48" i="107"/>
  <c r="M47" i="107"/>
  <c r="M46" i="107"/>
  <c r="M45" i="107"/>
  <c r="M44" i="107"/>
  <c r="M43" i="107"/>
  <c r="M42" i="107"/>
  <c r="M41" i="107"/>
  <c r="M40" i="107"/>
  <c r="M39" i="107"/>
  <c r="M38" i="107"/>
  <c r="M37" i="107"/>
  <c r="M36" i="107"/>
  <c r="M35" i="107"/>
  <c r="M34" i="107"/>
  <c r="M33" i="107"/>
  <c r="M32" i="107"/>
  <c r="M31" i="107"/>
  <c r="M30" i="107"/>
  <c r="M29" i="107"/>
  <c r="M28" i="107"/>
  <c r="M27" i="107"/>
  <c r="M26" i="107"/>
  <c r="M25" i="107"/>
  <c r="M24" i="107"/>
  <c r="M23" i="107"/>
  <c r="M22" i="107"/>
  <c r="M21" i="107"/>
  <c r="M20" i="107"/>
  <c r="M19" i="107"/>
  <c r="M18" i="107"/>
  <c r="M17" i="107"/>
  <c r="M16" i="107"/>
  <c r="M15" i="107"/>
  <c r="M14" i="107"/>
  <c r="M13" i="107"/>
  <c r="M12" i="107"/>
  <c r="M11" i="107"/>
  <c r="M10" i="107"/>
  <c r="Q226" i="104"/>
  <c r="M226" i="104"/>
  <c r="Q225" i="104"/>
  <c r="M225" i="104"/>
  <c r="Q224" i="104"/>
  <c r="M224" i="104"/>
  <c r="Q223" i="104"/>
  <c r="M223" i="104"/>
  <c r="Q222" i="104"/>
  <c r="M222" i="104"/>
  <c r="Q221" i="104"/>
  <c r="M221" i="104"/>
  <c r="Q220" i="104"/>
  <c r="M220" i="104"/>
  <c r="Q219" i="104"/>
  <c r="M219" i="104"/>
  <c r="Q218" i="104"/>
  <c r="M218" i="104"/>
  <c r="Q217" i="104"/>
  <c r="M217" i="104"/>
  <c r="Q216" i="104"/>
  <c r="M216" i="104"/>
  <c r="Q215" i="104"/>
  <c r="M215" i="104"/>
  <c r="Q214" i="104"/>
  <c r="M214" i="104"/>
  <c r="Q213" i="104"/>
  <c r="M213" i="104"/>
  <c r="Q212" i="104"/>
  <c r="M212" i="104"/>
  <c r="Q211" i="104"/>
  <c r="M211" i="104"/>
  <c r="Q210" i="104"/>
  <c r="M210" i="104"/>
  <c r="Q209" i="104"/>
  <c r="M209" i="104"/>
  <c r="Q208" i="104"/>
  <c r="M208" i="104"/>
  <c r="Q207" i="104"/>
  <c r="M207" i="104"/>
  <c r="Q206" i="104"/>
  <c r="M206" i="104"/>
  <c r="Q205" i="104"/>
  <c r="M205" i="104"/>
  <c r="Q204" i="104"/>
  <c r="M204" i="104"/>
  <c r="Q203" i="104"/>
  <c r="M203" i="104"/>
  <c r="Q202" i="104"/>
  <c r="M202" i="104"/>
  <c r="Q201" i="104"/>
  <c r="M201" i="104"/>
  <c r="Q200" i="104"/>
  <c r="M200" i="104"/>
  <c r="Q199" i="104"/>
  <c r="M199" i="104"/>
  <c r="Q198" i="104"/>
  <c r="M198" i="104"/>
  <c r="Q197" i="104"/>
  <c r="M197" i="104"/>
  <c r="Q196" i="104"/>
  <c r="M196" i="104"/>
  <c r="Q195" i="104"/>
  <c r="M195" i="104"/>
  <c r="Q194" i="104"/>
  <c r="M194" i="104"/>
  <c r="Q193" i="104"/>
  <c r="M193" i="104"/>
  <c r="Q192" i="104"/>
  <c r="M192" i="104"/>
  <c r="Q191" i="104"/>
  <c r="M191" i="104"/>
  <c r="Q190" i="104"/>
  <c r="M190" i="104"/>
  <c r="Q189" i="104"/>
  <c r="M189" i="104"/>
  <c r="Q188" i="104"/>
  <c r="M188" i="104"/>
  <c r="Q187" i="104"/>
  <c r="M187" i="104"/>
  <c r="Q186" i="104"/>
  <c r="M186" i="104"/>
  <c r="Q185" i="104"/>
  <c r="M185" i="104"/>
  <c r="Q184" i="104"/>
  <c r="M184" i="104"/>
  <c r="Q183" i="104"/>
  <c r="M183" i="104"/>
  <c r="Q182" i="104"/>
  <c r="M182" i="104"/>
  <c r="Q181" i="104"/>
  <c r="M181" i="104"/>
  <c r="Q180" i="104"/>
  <c r="M180" i="104"/>
  <c r="Q179" i="104"/>
  <c r="M179" i="104"/>
  <c r="Q178" i="104"/>
  <c r="M178" i="104"/>
  <c r="Q177" i="104"/>
  <c r="M177" i="104"/>
  <c r="Q176" i="104"/>
  <c r="M176" i="104"/>
  <c r="Q175" i="104"/>
  <c r="M175" i="104"/>
  <c r="Q174" i="104"/>
  <c r="M174" i="104"/>
  <c r="Q173" i="104"/>
  <c r="M173" i="104"/>
  <c r="Q172" i="104"/>
  <c r="M172" i="104"/>
  <c r="Q171" i="104"/>
  <c r="M171" i="104"/>
  <c r="Q170" i="104"/>
  <c r="M170" i="104"/>
  <c r="Q169" i="104"/>
  <c r="M169" i="104"/>
  <c r="Q168" i="104"/>
  <c r="M168" i="104"/>
  <c r="Q167" i="104"/>
  <c r="M167" i="104"/>
  <c r="Q166" i="104"/>
  <c r="M166" i="104"/>
  <c r="Q165" i="104"/>
  <c r="M165" i="104"/>
  <c r="Q164" i="104"/>
  <c r="M164" i="104"/>
  <c r="Q163" i="104"/>
  <c r="M163" i="104"/>
  <c r="Q162" i="104"/>
  <c r="M162" i="104"/>
  <c r="Q161" i="104"/>
  <c r="M161" i="104"/>
  <c r="Q160" i="104"/>
  <c r="M160" i="104"/>
  <c r="Q159" i="104"/>
  <c r="M159" i="104"/>
  <c r="Q158" i="104"/>
  <c r="M158" i="104"/>
  <c r="Q157" i="104"/>
  <c r="M157" i="104"/>
  <c r="Q156" i="104"/>
  <c r="M156" i="104"/>
  <c r="Q155" i="104"/>
  <c r="M155" i="104"/>
  <c r="Q154" i="104"/>
  <c r="M154" i="104"/>
  <c r="Q153" i="104"/>
  <c r="M153" i="104"/>
  <c r="Q152" i="104"/>
  <c r="M152" i="104"/>
  <c r="Q151" i="104"/>
  <c r="M151" i="104"/>
  <c r="Q150" i="104"/>
  <c r="M150" i="104"/>
  <c r="Q149" i="104"/>
  <c r="M149" i="104"/>
  <c r="Q148" i="104"/>
  <c r="M148" i="104"/>
  <c r="Q147" i="104"/>
  <c r="M147" i="104"/>
  <c r="Q146" i="104"/>
  <c r="M146" i="104"/>
  <c r="Q145" i="104"/>
  <c r="M145" i="104"/>
  <c r="Q144" i="104"/>
  <c r="M144" i="104"/>
  <c r="Q143" i="104"/>
  <c r="M143" i="104"/>
  <c r="Q142" i="104"/>
  <c r="M142" i="104"/>
  <c r="Q141" i="104"/>
  <c r="M141" i="104"/>
  <c r="Q140" i="104"/>
  <c r="M140" i="104"/>
  <c r="Q139" i="104"/>
  <c r="M139" i="104"/>
  <c r="Q138" i="104"/>
  <c r="M138" i="104"/>
  <c r="Q137" i="104"/>
  <c r="M137" i="104"/>
  <c r="Q136" i="104"/>
  <c r="M136" i="104"/>
  <c r="Q135" i="104"/>
  <c r="M135" i="104"/>
  <c r="Q134" i="104"/>
  <c r="M134" i="104"/>
  <c r="Q133" i="104"/>
  <c r="M133" i="104"/>
  <c r="Q132" i="104"/>
  <c r="M132" i="104"/>
  <c r="Q131" i="104"/>
  <c r="M131" i="104"/>
  <c r="Q130" i="104"/>
  <c r="M130" i="104"/>
  <c r="Q129" i="104"/>
  <c r="M129" i="104"/>
  <c r="Q128" i="104"/>
  <c r="M128" i="104"/>
  <c r="Q127" i="104"/>
  <c r="M127" i="104"/>
  <c r="Q126" i="104"/>
  <c r="M126" i="104"/>
  <c r="Q125" i="104"/>
  <c r="M125" i="104"/>
  <c r="Q124" i="104"/>
  <c r="M124" i="104"/>
  <c r="Q123" i="104"/>
  <c r="M123" i="104"/>
  <c r="Q122" i="104"/>
  <c r="M122" i="104"/>
  <c r="Q121" i="104"/>
  <c r="M121" i="104"/>
  <c r="Q120" i="104"/>
  <c r="M120" i="104"/>
  <c r="Q119" i="104"/>
  <c r="M119" i="104"/>
  <c r="Q118" i="104"/>
  <c r="M118" i="104"/>
  <c r="Q117" i="104"/>
  <c r="M117" i="104"/>
  <c r="Q116" i="104"/>
  <c r="M116" i="104"/>
  <c r="Q115" i="104"/>
  <c r="M115" i="104"/>
  <c r="Q114" i="104"/>
  <c r="M114" i="104"/>
  <c r="Q113" i="104"/>
  <c r="M113" i="104"/>
  <c r="Q112" i="104"/>
  <c r="M112" i="104"/>
  <c r="Q111" i="104"/>
  <c r="M111" i="104"/>
  <c r="Q110" i="104"/>
  <c r="M110" i="104"/>
  <c r="Q109" i="104"/>
  <c r="M109" i="104"/>
  <c r="Q108" i="104"/>
  <c r="M108" i="104"/>
  <c r="Q107" i="104"/>
  <c r="M107" i="104"/>
  <c r="Q106" i="104"/>
  <c r="M106" i="104"/>
  <c r="Q105" i="104"/>
  <c r="M105" i="104"/>
  <c r="Q104" i="104"/>
  <c r="M104" i="104"/>
  <c r="Q103" i="104"/>
  <c r="M103" i="104"/>
  <c r="Q102" i="104"/>
  <c r="M102" i="104"/>
  <c r="Q101" i="104"/>
  <c r="M101" i="104"/>
  <c r="Q100" i="104"/>
  <c r="M100" i="104"/>
  <c r="Q99" i="104"/>
  <c r="M99" i="104"/>
  <c r="Q98" i="104"/>
  <c r="M98" i="104"/>
  <c r="Q97" i="104"/>
  <c r="M97" i="104"/>
  <c r="Q96" i="104"/>
  <c r="M96" i="104"/>
  <c r="Q95" i="104"/>
  <c r="M95" i="104"/>
  <c r="Q94" i="104"/>
  <c r="M94" i="104"/>
  <c r="Q93" i="104"/>
  <c r="M93" i="104"/>
  <c r="Q92" i="104"/>
  <c r="M92" i="104"/>
  <c r="Q91" i="104"/>
  <c r="M91" i="104"/>
  <c r="Q90" i="104"/>
  <c r="M90" i="104"/>
  <c r="Q89" i="104"/>
  <c r="M89" i="104"/>
  <c r="Q88" i="104"/>
  <c r="M88" i="104"/>
  <c r="Q87" i="104"/>
  <c r="M87" i="104"/>
  <c r="Q86" i="104"/>
  <c r="M86" i="104"/>
  <c r="Q85" i="104"/>
  <c r="M85" i="104"/>
  <c r="Q84" i="104"/>
  <c r="M84" i="104"/>
  <c r="Q83" i="104"/>
  <c r="M83" i="104"/>
  <c r="Q82" i="104"/>
  <c r="M82" i="104"/>
  <c r="Q81" i="104"/>
  <c r="M81" i="104"/>
  <c r="Q80" i="104"/>
  <c r="M80" i="104"/>
  <c r="Q79" i="104"/>
  <c r="M79" i="104"/>
  <c r="Q78" i="104"/>
  <c r="M78" i="104"/>
  <c r="Q77" i="104"/>
  <c r="M77" i="104"/>
  <c r="Q76" i="104"/>
  <c r="M76" i="104"/>
  <c r="Q75" i="104"/>
  <c r="M75" i="104"/>
  <c r="Q74" i="104"/>
  <c r="M74" i="104"/>
  <c r="Q73" i="104"/>
  <c r="M73" i="104"/>
  <c r="Q72" i="104"/>
  <c r="M72" i="104"/>
  <c r="Q71" i="104"/>
  <c r="M71" i="104"/>
  <c r="Q70" i="104"/>
  <c r="M70" i="104"/>
  <c r="Q69" i="104"/>
  <c r="M69" i="104"/>
  <c r="Q68" i="104"/>
  <c r="M68" i="104"/>
  <c r="Q67" i="104"/>
  <c r="M67" i="104"/>
  <c r="Q66" i="104"/>
  <c r="M66" i="104"/>
  <c r="Q65" i="104"/>
  <c r="M65" i="104"/>
  <c r="Q64" i="104"/>
  <c r="M64" i="104"/>
  <c r="Q63" i="104"/>
  <c r="M63" i="104"/>
  <c r="Q62" i="104"/>
  <c r="M62" i="104"/>
  <c r="Q61" i="104"/>
  <c r="M61" i="104"/>
  <c r="Q60" i="104"/>
  <c r="M60" i="104"/>
  <c r="Q59" i="104"/>
  <c r="M59" i="104"/>
  <c r="Q58" i="104"/>
  <c r="M58" i="104"/>
  <c r="Q57" i="104"/>
  <c r="M57" i="104"/>
  <c r="Q56" i="104"/>
  <c r="M56" i="104"/>
  <c r="Q55" i="104"/>
  <c r="M55" i="104"/>
  <c r="Q54" i="104"/>
  <c r="M54" i="104"/>
  <c r="Q53" i="104"/>
  <c r="M53" i="104"/>
  <c r="Q52" i="104"/>
  <c r="M52" i="104"/>
  <c r="Q51" i="104"/>
  <c r="M51" i="104"/>
  <c r="Q50" i="104"/>
  <c r="M50" i="104"/>
  <c r="Q49" i="104"/>
  <c r="M49" i="104"/>
  <c r="Q48" i="104"/>
  <c r="M48" i="104"/>
  <c r="Q47" i="104"/>
  <c r="M47" i="104"/>
  <c r="Q46" i="104"/>
  <c r="M46" i="104"/>
  <c r="Q45" i="104"/>
  <c r="M45" i="104"/>
  <c r="Q44" i="104"/>
  <c r="M44" i="104"/>
  <c r="Q43" i="104"/>
  <c r="M43" i="104"/>
  <c r="Q42" i="104"/>
  <c r="M42" i="104"/>
  <c r="Q41" i="104"/>
  <c r="M41" i="104"/>
  <c r="Q40" i="104"/>
  <c r="M40" i="104"/>
  <c r="Q39" i="104"/>
  <c r="M39" i="104"/>
  <c r="Q38" i="104"/>
  <c r="M38" i="104"/>
  <c r="Q37" i="104"/>
  <c r="M37" i="104"/>
  <c r="Q36" i="104"/>
  <c r="M36" i="104"/>
  <c r="Q35" i="104"/>
  <c r="M35" i="104"/>
  <c r="Q34" i="104"/>
  <c r="M34" i="104"/>
  <c r="Q33" i="104"/>
  <c r="M33" i="104"/>
  <c r="Q32" i="104"/>
  <c r="M32" i="104"/>
  <c r="Q31" i="104"/>
  <c r="M31" i="104"/>
  <c r="Q30" i="104"/>
  <c r="M30" i="104"/>
  <c r="Q29" i="104"/>
  <c r="M29" i="104"/>
  <c r="Q28" i="104"/>
  <c r="M28" i="104"/>
  <c r="Q27" i="104"/>
  <c r="M27" i="104"/>
  <c r="Q26" i="104"/>
  <c r="M26" i="104"/>
  <c r="Q25" i="104"/>
  <c r="M25" i="104"/>
  <c r="Q24" i="104"/>
  <c r="M24" i="104"/>
  <c r="Q23" i="104"/>
  <c r="M23" i="104"/>
  <c r="Q22" i="104"/>
  <c r="M22" i="104"/>
  <c r="Q21" i="104"/>
  <c r="M21" i="104"/>
  <c r="Q20" i="104"/>
  <c r="M20" i="104"/>
  <c r="Q19" i="104"/>
  <c r="M19" i="104"/>
  <c r="Q18" i="104"/>
  <c r="M18" i="104"/>
  <c r="Q17" i="104"/>
  <c r="M17" i="104"/>
  <c r="Q16" i="104"/>
  <c r="M16" i="104"/>
  <c r="Q15" i="104"/>
  <c r="M15" i="104"/>
  <c r="Q14" i="104"/>
  <c r="M14" i="104"/>
  <c r="Q13" i="104"/>
  <c r="M13" i="104"/>
  <c r="Q12" i="104"/>
  <c r="M12" i="104"/>
  <c r="Q11" i="104"/>
  <c r="M11" i="104"/>
  <c r="Q10" i="104"/>
  <c r="M10" i="104"/>
  <c r="M234" i="110" l="1"/>
  <c r="M233" i="110"/>
  <c r="M232" i="110"/>
  <c r="M231" i="110"/>
  <c r="M230" i="110"/>
  <c r="M229" i="110"/>
  <c r="M228" i="110"/>
  <c r="M227" i="110"/>
  <c r="M226" i="110"/>
  <c r="M225" i="110"/>
  <c r="M224" i="110"/>
  <c r="M223" i="110"/>
  <c r="M222" i="110"/>
  <c r="M221" i="110"/>
  <c r="M220" i="110"/>
  <c r="M219" i="110"/>
  <c r="M218" i="110"/>
  <c r="M217" i="110"/>
  <c r="M216" i="110"/>
  <c r="M215" i="110"/>
  <c r="M214" i="110"/>
  <c r="M213" i="110"/>
  <c r="M212" i="110"/>
  <c r="M211" i="110"/>
  <c r="M210" i="110"/>
  <c r="M209" i="110"/>
  <c r="M208" i="110"/>
  <c r="M207" i="110"/>
  <c r="M206" i="110"/>
  <c r="M205" i="110"/>
  <c r="M204" i="110"/>
  <c r="M203" i="110"/>
  <c r="M202" i="110"/>
  <c r="M201" i="110"/>
  <c r="M200" i="110"/>
  <c r="M199" i="110"/>
  <c r="M198" i="110"/>
  <c r="M197" i="110"/>
  <c r="M196" i="110"/>
  <c r="M195" i="110"/>
  <c r="M194" i="110"/>
  <c r="M193" i="110"/>
  <c r="M192" i="110"/>
  <c r="M191" i="110"/>
  <c r="M190" i="110"/>
  <c r="M189" i="110"/>
  <c r="M188" i="110"/>
  <c r="M187" i="110"/>
  <c r="M186" i="110"/>
  <c r="M185" i="110"/>
  <c r="M184" i="110"/>
  <c r="M183" i="110"/>
  <c r="M182" i="110"/>
  <c r="M181" i="110"/>
  <c r="M180" i="110"/>
  <c r="M179" i="110"/>
  <c r="M178" i="110"/>
  <c r="M177" i="110"/>
  <c r="M176" i="110"/>
  <c r="M175" i="110"/>
  <c r="M174" i="110"/>
  <c r="M173" i="110"/>
  <c r="M172" i="110"/>
  <c r="M171" i="110"/>
  <c r="M170" i="110"/>
  <c r="M169" i="110"/>
  <c r="M168" i="110"/>
  <c r="M167" i="110"/>
  <c r="M166" i="110"/>
  <c r="M165" i="110"/>
  <c r="M164" i="110"/>
  <c r="M163" i="110"/>
  <c r="M162" i="110"/>
  <c r="M161" i="110"/>
  <c r="M160" i="110"/>
  <c r="M159" i="110"/>
  <c r="M158" i="110"/>
  <c r="M157" i="110"/>
  <c r="M156" i="110"/>
  <c r="M155" i="110"/>
  <c r="M154" i="110"/>
  <c r="M153" i="110"/>
  <c r="M152" i="110"/>
  <c r="M151" i="110"/>
  <c r="M150" i="110"/>
  <c r="M149" i="110"/>
  <c r="M148" i="110"/>
  <c r="M147" i="110"/>
  <c r="M146" i="110"/>
  <c r="M145" i="110"/>
  <c r="M144" i="110"/>
  <c r="M143" i="110"/>
  <c r="M142" i="110"/>
  <c r="M141" i="110"/>
  <c r="M140" i="110"/>
  <c r="M139" i="110"/>
  <c r="M138" i="110"/>
  <c r="M137" i="110"/>
  <c r="M136" i="110"/>
  <c r="M135" i="110"/>
  <c r="M134" i="110"/>
  <c r="M133" i="110"/>
  <c r="M132" i="110"/>
  <c r="M131" i="110"/>
  <c r="M130" i="110"/>
  <c r="M129" i="110"/>
  <c r="M128" i="110"/>
  <c r="M127" i="110"/>
  <c r="M126" i="110"/>
  <c r="M125" i="110"/>
  <c r="M124" i="110"/>
  <c r="M123" i="110"/>
  <c r="M122" i="110"/>
  <c r="M121" i="110"/>
  <c r="M120" i="110"/>
  <c r="M119" i="110"/>
  <c r="M118" i="110"/>
  <c r="M117" i="110"/>
  <c r="M116" i="110"/>
  <c r="M115" i="110"/>
  <c r="M114" i="110"/>
  <c r="M113" i="110"/>
  <c r="M112" i="110"/>
  <c r="M111" i="110"/>
  <c r="M110" i="110"/>
  <c r="M109" i="110"/>
  <c r="M108" i="110"/>
  <c r="M107" i="110"/>
  <c r="M106" i="110"/>
  <c r="M105" i="110"/>
  <c r="M104" i="110"/>
  <c r="M103" i="110"/>
  <c r="M102" i="110"/>
  <c r="M101" i="110"/>
  <c r="M100" i="110"/>
  <c r="M99" i="110"/>
  <c r="M98" i="110"/>
  <c r="M97" i="110"/>
  <c r="M96" i="110"/>
  <c r="M95" i="110"/>
  <c r="M94" i="110"/>
  <c r="M93" i="110"/>
  <c r="M92" i="110"/>
  <c r="M91" i="110"/>
  <c r="M90" i="110"/>
  <c r="M89" i="110"/>
  <c r="M88" i="110"/>
  <c r="M87" i="110"/>
  <c r="M86" i="110"/>
  <c r="M85" i="110"/>
  <c r="M84" i="110"/>
  <c r="M83" i="110"/>
  <c r="M82" i="110"/>
  <c r="M81" i="110"/>
  <c r="M80" i="110"/>
  <c r="M79" i="110"/>
  <c r="M78" i="110"/>
  <c r="M77" i="110"/>
  <c r="M76" i="110"/>
  <c r="M75" i="110"/>
  <c r="M74" i="110"/>
  <c r="M73" i="110"/>
  <c r="M72" i="110"/>
  <c r="M71" i="110"/>
  <c r="M70" i="110"/>
  <c r="M69" i="110"/>
  <c r="M68" i="110"/>
  <c r="M67" i="110"/>
  <c r="M66" i="110"/>
  <c r="M65" i="110"/>
  <c r="M64" i="110"/>
  <c r="M63" i="110"/>
  <c r="M62" i="110"/>
  <c r="M61" i="110"/>
  <c r="M60" i="110"/>
  <c r="M59" i="110"/>
  <c r="M58" i="110"/>
  <c r="M57" i="110"/>
  <c r="M56" i="110"/>
  <c r="M55" i="110"/>
  <c r="M54" i="110"/>
  <c r="M53" i="110"/>
  <c r="M52" i="110"/>
  <c r="M51" i="110"/>
  <c r="M50" i="110"/>
  <c r="M49" i="110"/>
  <c r="M48" i="110"/>
  <c r="M47" i="110"/>
  <c r="M46" i="110"/>
  <c r="M45" i="110"/>
  <c r="M44" i="110"/>
  <c r="M43" i="110"/>
  <c r="M42" i="110"/>
  <c r="M41" i="110"/>
  <c r="M40" i="110"/>
  <c r="M39" i="110"/>
  <c r="M38" i="110"/>
  <c r="M37" i="110"/>
  <c r="M36" i="110"/>
  <c r="M35" i="110"/>
  <c r="M34" i="110"/>
  <c r="M33" i="110"/>
  <c r="M32" i="110"/>
  <c r="M31" i="110"/>
  <c r="M30" i="110"/>
  <c r="M29" i="110"/>
  <c r="M28" i="110"/>
  <c r="M27" i="110"/>
  <c r="M26" i="110"/>
  <c r="M25" i="110"/>
  <c r="M24" i="110"/>
  <c r="M23" i="110"/>
  <c r="M22" i="110"/>
  <c r="M21" i="110"/>
  <c r="M20" i="110"/>
  <c r="M19" i="110"/>
  <c r="M18" i="110"/>
  <c r="M17" i="110"/>
  <c r="M16" i="110"/>
  <c r="M15" i="110"/>
  <c r="M14" i="110"/>
  <c r="M13" i="110"/>
  <c r="M12" i="110"/>
  <c r="M11" i="110"/>
  <c r="M10" i="110"/>
  <c r="Q233" i="113" l="1"/>
  <c r="Q233" i="112"/>
  <c r="Q233" i="111"/>
  <c r="Q233" i="110"/>
  <c r="Q233" i="109"/>
  <c r="M233" i="109"/>
  <c r="Q233" i="108"/>
  <c r="M233" i="108"/>
  <c r="Q233" i="107"/>
  <c r="M233" i="107"/>
  <c r="Q232" i="106"/>
  <c r="Q233" i="106"/>
  <c r="M233" i="106"/>
  <c r="Q233" i="105"/>
  <c r="M233" i="105"/>
  <c r="Q233" i="104"/>
  <c r="M233" i="104"/>
  <c r="Q233" i="103"/>
  <c r="M233" i="103"/>
  <c r="Q233" i="102"/>
  <c r="M233" i="102"/>
  <c r="F225" i="75" l="1"/>
  <c r="Q233" i="1"/>
  <c r="E225" i="75"/>
  <c r="G225" i="75"/>
  <c r="E226" i="75"/>
  <c r="G243" i="1"/>
  <c r="G244" i="1"/>
  <c r="G245" i="1"/>
  <c r="F242" i="1"/>
  <c r="F243" i="1"/>
  <c r="F244" i="1"/>
  <c r="F245" i="1"/>
  <c r="F241" i="1"/>
  <c r="P235" i="113"/>
  <c r="O235" i="113"/>
  <c r="N235" i="113"/>
  <c r="L235" i="113"/>
  <c r="K235" i="113"/>
  <c r="J235" i="113"/>
  <c r="I235" i="113"/>
  <c r="H235" i="113"/>
  <c r="P235" i="112"/>
  <c r="O235" i="112"/>
  <c r="N235" i="112"/>
  <c r="L235" i="112"/>
  <c r="K235" i="112"/>
  <c r="J235" i="112"/>
  <c r="I235" i="112"/>
  <c r="H235" i="112"/>
  <c r="P235" i="111"/>
  <c r="O235" i="111"/>
  <c r="N235" i="111"/>
  <c r="L235" i="111"/>
  <c r="K235" i="111"/>
  <c r="J235" i="111"/>
  <c r="I235" i="111"/>
  <c r="H235" i="111"/>
  <c r="P235" i="110"/>
  <c r="O235" i="110"/>
  <c r="N235" i="110"/>
  <c r="L235" i="110"/>
  <c r="K235" i="110"/>
  <c r="J235" i="110"/>
  <c r="I235" i="110"/>
  <c r="H235" i="110"/>
  <c r="Q231" i="110"/>
  <c r="Q232" i="110"/>
  <c r="Q234" i="110"/>
  <c r="Q231" i="111"/>
  <c r="Q232" i="111"/>
  <c r="Q234" i="111"/>
  <c r="Q231" i="112"/>
  <c r="Q232" i="112"/>
  <c r="Q234" i="112"/>
  <c r="Q230" i="113"/>
  <c r="Q231" i="113"/>
  <c r="Q232" i="113"/>
  <c r="Q234" i="113"/>
  <c r="P235" i="109"/>
  <c r="O235" i="109"/>
  <c r="N235" i="109"/>
  <c r="L235" i="109"/>
  <c r="K235" i="109"/>
  <c r="J235" i="109"/>
  <c r="I235" i="109"/>
  <c r="H235" i="109"/>
  <c r="P235" i="108"/>
  <c r="O235" i="108"/>
  <c r="N235" i="108"/>
  <c r="L235" i="108"/>
  <c r="K235" i="108"/>
  <c r="J235" i="108"/>
  <c r="I235" i="108"/>
  <c r="H235" i="108"/>
  <c r="P235" i="107"/>
  <c r="O235" i="107"/>
  <c r="N235" i="107"/>
  <c r="L235" i="107"/>
  <c r="K235" i="107"/>
  <c r="J235" i="107"/>
  <c r="I235" i="107"/>
  <c r="H235" i="107"/>
  <c r="P235" i="106"/>
  <c r="O235" i="106"/>
  <c r="N235" i="106"/>
  <c r="L235" i="106"/>
  <c r="K235" i="106"/>
  <c r="J235" i="106"/>
  <c r="I235" i="106"/>
  <c r="H235" i="106"/>
  <c r="Q234" i="109"/>
  <c r="M234" i="109"/>
  <c r="Q232" i="109"/>
  <c r="M232" i="109"/>
  <c r="Q231" i="109"/>
  <c r="Q230" i="109"/>
  <c r="Q229" i="109"/>
  <c r="Q228" i="109"/>
  <c r="Q227" i="109"/>
  <c r="Q234" i="108"/>
  <c r="M234" i="108"/>
  <c r="Q232" i="108"/>
  <c r="M232" i="108"/>
  <c r="Q231" i="108"/>
  <c r="M231" i="108"/>
  <c r="Q230" i="108"/>
  <c r="M230" i="108"/>
  <c r="Q229" i="108"/>
  <c r="Q228" i="108"/>
  <c r="Q227" i="108"/>
  <c r="Q234" i="107"/>
  <c r="M234" i="107"/>
  <c r="Q232" i="107"/>
  <c r="M232" i="107"/>
  <c r="Q231" i="107"/>
  <c r="M231" i="107"/>
  <c r="Q230" i="107"/>
  <c r="M230" i="107"/>
  <c r="Q229" i="107"/>
  <c r="Q228" i="107"/>
  <c r="Q227" i="107"/>
  <c r="Q234" i="106"/>
  <c r="M234" i="106"/>
  <c r="M232" i="106"/>
  <c r="Q231" i="106"/>
  <c r="M231" i="106"/>
  <c r="Q230" i="106"/>
  <c r="M230" i="106"/>
  <c r="Q229" i="106"/>
  <c r="M229" i="106"/>
  <c r="Q228" i="106"/>
  <c r="M228" i="106"/>
  <c r="Q227" i="106"/>
  <c r="M227" i="106"/>
  <c r="Q234" i="105"/>
  <c r="M234" i="105"/>
  <c r="Q232" i="105"/>
  <c r="M232" i="105"/>
  <c r="Q231" i="105"/>
  <c r="M231" i="105"/>
  <c r="Q230" i="105"/>
  <c r="M230" i="105"/>
  <c r="Q229" i="105"/>
  <c r="M229" i="105"/>
  <c r="Q228" i="105"/>
  <c r="M228" i="105"/>
  <c r="Q227" i="105"/>
  <c r="M227" i="105"/>
  <c r="Q234" i="104"/>
  <c r="M234" i="104"/>
  <c r="Q232" i="104"/>
  <c r="M232" i="104"/>
  <c r="Q231" i="104"/>
  <c r="M231" i="104"/>
  <c r="Q230" i="104"/>
  <c r="M230" i="104"/>
  <c r="Q229" i="104"/>
  <c r="M229" i="104"/>
  <c r="Q228" i="104"/>
  <c r="M228" i="104"/>
  <c r="Q227" i="104"/>
  <c r="M227" i="104"/>
  <c r="Q234" i="103"/>
  <c r="M234" i="103"/>
  <c r="Q232" i="103"/>
  <c r="M232" i="103"/>
  <c r="Q231" i="103"/>
  <c r="M231" i="103"/>
  <c r="Q230" i="103"/>
  <c r="M230" i="103"/>
  <c r="Q229" i="103"/>
  <c r="M229" i="103"/>
  <c r="Q228" i="103"/>
  <c r="M228" i="103"/>
  <c r="Q227" i="103"/>
  <c r="M227" i="103"/>
  <c r="Q231" i="102"/>
  <c r="Q232" i="102"/>
  <c r="Q234" i="102"/>
  <c r="M231" i="102"/>
  <c r="M232" i="102"/>
  <c r="M234" i="102"/>
  <c r="E223" i="75" l="1"/>
  <c r="E221" i="75"/>
  <c r="E219" i="75"/>
  <c r="F224" i="75"/>
  <c r="F222" i="75"/>
  <c r="F220" i="75"/>
  <c r="G226" i="75"/>
  <c r="G223" i="75"/>
  <c r="G221" i="75"/>
  <c r="G219" i="75"/>
  <c r="E224" i="75"/>
  <c r="E222" i="75"/>
  <c r="E220" i="75"/>
  <c r="F226" i="75"/>
  <c r="F223" i="75"/>
  <c r="F221" i="75"/>
  <c r="F219" i="75"/>
  <c r="Q234" i="1"/>
  <c r="G224" i="75"/>
  <c r="G222" i="75"/>
  <c r="G220" i="75"/>
  <c r="Q229" i="1"/>
  <c r="Q231" i="1"/>
  <c r="Q227" i="1"/>
  <c r="Q232" i="1"/>
  <c r="Q230" i="1"/>
  <c r="Q228" i="1"/>
  <c r="F217" i="75" l="1"/>
  <c r="E215" i="75"/>
  <c r="E211" i="75"/>
  <c r="E209" i="75"/>
  <c r="E207" i="75"/>
  <c r="E203" i="75"/>
  <c r="E201" i="75"/>
  <c r="E199" i="75"/>
  <c r="E197" i="75"/>
  <c r="E195" i="75"/>
  <c r="E193" i="75"/>
  <c r="E191" i="75"/>
  <c r="E187" i="75"/>
  <c r="E185" i="75"/>
  <c r="E183" i="75"/>
  <c r="E181" i="75"/>
  <c r="F216" i="75"/>
  <c r="F214" i="75"/>
  <c r="F212" i="75"/>
  <c r="F210" i="75"/>
  <c r="F208" i="75"/>
  <c r="F206" i="75"/>
  <c r="F204" i="75"/>
  <c r="F202" i="75"/>
  <c r="F200" i="75"/>
  <c r="F198" i="75"/>
  <c r="F196" i="75"/>
  <c r="F194" i="75"/>
  <c r="F192" i="75"/>
  <c r="F190" i="75"/>
  <c r="F188" i="75"/>
  <c r="F186" i="75"/>
  <c r="F184" i="75"/>
  <c r="F182" i="75"/>
  <c r="F180" i="75"/>
  <c r="G215" i="75"/>
  <c r="G213" i="75"/>
  <c r="G211" i="75"/>
  <c r="G209" i="75"/>
  <c r="G207" i="75"/>
  <c r="G205" i="75"/>
  <c r="G203" i="75"/>
  <c r="G201" i="75"/>
  <c r="G199" i="75"/>
  <c r="G197" i="75"/>
  <c r="G195" i="75"/>
  <c r="G193" i="75"/>
  <c r="G191" i="75"/>
  <c r="G189" i="75"/>
  <c r="G187" i="75"/>
  <c r="G185" i="75"/>
  <c r="G183" i="75"/>
  <c r="G181" i="75"/>
  <c r="F179" i="75"/>
  <c r="E205" i="75"/>
  <c r="F176" i="75"/>
  <c r="E189" i="75"/>
  <c r="E213" i="75"/>
  <c r="E178" i="75"/>
  <c r="E176" i="75"/>
  <c r="E174" i="75"/>
  <c r="E172" i="75"/>
  <c r="E170" i="75"/>
  <c r="E168" i="75"/>
  <c r="E166" i="75"/>
  <c r="E164" i="75"/>
  <c r="E162" i="75"/>
  <c r="E160" i="75"/>
  <c r="E158" i="75"/>
  <c r="E156" i="75"/>
  <c r="E154" i="75"/>
  <c r="E152" i="75"/>
  <c r="E150" i="75"/>
  <c r="E148" i="75"/>
  <c r="E146" i="75"/>
  <c r="E144" i="75"/>
  <c r="E142" i="75"/>
  <c r="E140" i="75"/>
  <c r="E138" i="75"/>
  <c r="E136" i="75"/>
  <c r="E134" i="75"/>
  <c r="E132" i="75"/>
  <c r="E130" i="75"/>
  <c r="E128" i="75"/>
  <c r="E126" i="75"/>
  <c r="E124" i="75"/>
  <c r="E122" i="75"/>
  <c r="E120" i="75"/>
  <c r="E118" i="75"/>
  <c r="E116" i="75"/>
  <c r="E114" i="75"/>
  <c r="E112" i="75"/>
  <c r="E110" i="75"/>
  <c r="E108" i="75"/>
  <c r="E106" i="75"/>
  <c r="E104" i="75"/>
  <c r="E102" i="75"/>
  <c r="E100" i="75"/>
  <c r="E98" i="75"/>
  <c r="E96" i="75"/>
  <c r="E94" i="75"/>
  <c r="E92" i="75"/>
  <c r="E90" i="75"/>
  <c r="E88" i="75"/>
  <c r="E86" i="75"/>
  <c r="E84" i="75"/>
  <c r="E82" i="75"/>
  <c r="E80" i="75"/>
  <c r="E78" i="75"/>
  <c r="E76" i="75"/>
  <c r="E74" i="75"/>
  <c r="E72" i="75"/>
  <c r="F178" i="75"/>
  <c r="F174" i="75"/>
  <c r="F172" i="75"/>
  <c r="F170" i="75"/>
  <c r="F168" i="75"/>
  <c r="F166" i="75"/>
  <c r="F164" i="75"/>
  <c r="F162" i="75"/>
  <c r="F160" i="75"/>
  <c r="F158" i="75"/>
  <c r="F156" i="75"/>
  <c r="F154" i="75"/>
  <c r="F152" i="75"/>
  <c r="F150" i="75"/>
  <c r="F148" i="75"/>
  <c r="F146" i="75"/>
  <c r="F144" i="75"/>
  <c r="F142" i="75"/>
  <c r="F140" i="75"/>
  <c r="F138" i="75"/>
  <c r="F136" i="75"/>
  <c r="F134" i="75"/>
  <c r="F132" i="75"/>
  <c r="F130" i="75"/>
  <c r="F128" i="75"/>
  <c r="F126" i="75"/>
  <c r="F124" i="75"/>
  <c r="F122" i="75"/>
  <c r="F120" i="75"/>
  <c r="F118" i="75"/>
  <c r="F116" i="75"/>
  <c r="F114" i="75"/>
  <c r="F112" i="75"/>
  <c r="F110" i="75"/>
  <c r="F108" i="75"/>
  <c r="F106" i="75"/>
  <c r="F104" i="75"/>
  <c r="F102" i="75"/>
  <c r="F100" i="75"/>
  <c r="F98" i="75"/>
  <c r="F96" i="75"/>
  <c r="F94" i="75"/>
  <c r="F92" i="75"/>
  <c r="F90" i="75"/>
  <c r="F88" i="75"/>
  <c r="F86" i="75"/>
  <c r="F84" i="75"/>
  <c r="F82" i="75"/>
  <c r="F80" i="75"/>
  <c r="F78" i="75"/>
  <c r="F76" i="75"/>
  <c r="F74" i="75"/>
  <c r="F72" i="75"/>
  <c r="F70" i="75"/>
  <c r="F68" i="75"/>
  <c r="F66" i="75"/>
  <c r="F64" i="75"/>
  <c r="G178" i="75"/>
  <c r="G176" i="75"/>
  <c r="G172" i="75"/>
  <c r="G168" i="75"/>
  <c r="G166" i="75"/>
  <c r="G164" i="75"/>
  <c r="G162" i="75"/>
  <c r="G160" i="75"/>
  <c r="G158" i="75"/>
  <c r="G156" i="75"/>
  <c r="G154" i="75"/>
  <c r="G152" i="75"/>
  <c r="G150" i="75"/>
  <c r="G146" i="75"/>
  <c r="G144" i="75"/>
  <c r="G142" i="75"/>
  <c r="G140" i="75"/>
  <c r="G138" i="75"/>
  <c r="G136" i="75"/>
  <c r="G132" i="75"/>
  <c r="G130" i="75"/>
  <c r="G128" i="75"/>
  <c r="G126" i="75"/>
  <c r="G122" i="75"/>
  <c r="G120" i="75"/>
  <c r="G118" i="75"/>
  <c r="G112" i="75"/>
  <c r="G110" i="75"/>
  <c r="G108" i="75"/>
  <c r="G104" i="75"/>
  <c r="G102" i="75"/>
  <c r="G100" i="75"/>
  <c r="G98" i="75"/>
  <c r="G96" i="75"/>
  <c r="G92" i="75"/>
  <c r="G90" i="75"/>
  <c r="G88" i="75"/>
  <c r="G86" i="75"/>
  <c r="G84" i="75"/>
  <c r="G82" i="75"/>
  <c r="G80" i="75"/>
  <c r="G78" i="75"/>
  <c r="G76" i="75"/>
  <c r="G74" i="75"/>
  <c r="G72" i="75"/>
  <c r="G70" i="75"/>
  <c r="G68" i="75"/>
  <c r="G66" i="75"/>
  <c r="G64" i="75"/>
  <c r="G217" i="75"/>
  <c r="E217" i="75"/>
  <c r="E216" i="75"/>
  <c r="E214" i="75"/>
  <c r="E212" i="75"/>
  <c r="E210" i="75"/>
  <c r="E208" i="75"/>
  <c r="E206" i="75"/>
  <c r="E204" i="75"/>
  <c r="E202" i="75"/>
  <c r="E200" i="75"/>
  <c r="E198" i="75"/>
  <c r="E196" i="75"/>
  <c r="E194" i="75"/>
  <c r="E192" i="75"/>
  <c r="E190" i="75"/>
  <c r="E188" i="75"/>
  <c r="E186" i="75"/>
  <c r="E184" i="75"/>
  <c r="E182" i="75"/>
  <c r="E180" i="75"/>
  <c r="F215" i="75"/>
  <c r="F213" i="75"/>
  <c r="F211" i="75"/>
  <c r="F209" i="75"/>
  <c r="F207" i="75"/>
  <c r="F205" i="75"/>
  <c r="F203" i="75"/>
  <c r="F201" i="75"/>
  <c r="F199" i="75"/>
  <c r="F197" i="75"/>
  <c r="F195" i="75"/>
  <c r="F193" i="75"/>
  <c r="F191" i="75"/>
  <c r="F189" i="75"/>
  <c r="F187" i="75"/>
  <c r="F185" i="75"/>
  <c r="F183" i="75"/>
  <c r="F181" i="75"/>
  <c r="G216" i="75"/>
  <c r="G214" i="75"/>
  <c r="G212" i="75"/>
  <c r="G210" i="75"/>
  <c r="G208" i="75"/>
  <c r="G206" i="75"/>
  <c r="G204" i="75"/>
  <c r="G202" i="75"/>
  <c r="G200" i="75"/>
  <c r="G198" i="75"/>
  <c r="G196" i="75"/>
  <c r="G194" i="75"/>
  <c r="G192" i="75"/>
  <c r="G190" i="75"/>
  <c r="G188" i="75"/>
  <c r="G186" i="75"/>
  <c r="G184" i="75"/>
  <c r="G182" i="75"/>
  <c r="G180" i="75"/>
  <c r="E179" i="75"/>
  <c r="E177" i="75"/>
  <c r="E175" i="75"/>
  <c r="E173" i="75"/>
  <c r="E171" i="75"/>
  <c r="E169" i="75"/>
  <c r="E167" i="75"/>
  <c r="E165" i="75"/>
  <c r="E163" i="75"/>
  <c r="E161" i="75"/>
  <c r="E159" i="75"/>
  <c r="E157" i="75"/>
  <c r="E155" i="75"/>
  <c r="E153" i="75"/>
  <c r="E151" i="75"/>
  <c r="E149" i="75"/>
  <c r="E147" i="75"/>
  <c r="E145" i="75"/>
  <c r="E143" i="75"/>
  <c r="E141" i="75"/>
  <c r="E139" i="75"/>
  <c r="E137" i="75"/>
  <c r="E135" i="75"/>
  <c r="E133" i="75"/>
  <c r="E131" i="75"/>
  <c r="E129" i="75"/>
  <c r="E127" i="75"/>
  <c r="E125" i="75"/>
  <c r="E123" i="75"/>
  <c r="E121" i="75"/>
  <c r="E119" i="75"/>
  <c r="E117" i="75"/>
  <c r="E115" i="75"/>
  <c r="E113" i="75"/>
  <c r="E111" i="75"/>
  <c r="E109" i="75"/>
  <c r="E107" i="75"/>
  <c r="E105" i="75"/>
  <c r="E103" i="75"/>
  <c r="E101" i="75"/>
  <c r="E99" i="75"/>
  <c r="E97" i="75"/>
  <c r="E95" i="75"/>
  <c r="E93" i="75"/>
  <c r="E91" i="75"/>
  <c r="E89" i="75"/>
  <c r="E87" i="75"/>
  <c r="E85" i="75"/>
  <c r="E83" i="75"/>
  <c r="E81" i="75"/>
  <c r="E79" i="75"/>
  <c r="E77" i="75"/>
  <c r="E75" i="75"/>
  <c r="E73" i="75"/>
  <c r="F177" i="75"/>
  <c r="F175" i="75"/>
  <c r="F173" i="75"/>
  <c r="F171" i="75"/>
  <c r="F169" i="75"/>
  <c r="F167" i="75"/>
  <c r="F165" i="75"/>
  <c r="F163" i="75"/>
  <c r="F161" i="75"/>
  <c r="F159" i="75"/>
  <c r="F157" i="75"/>
  <c r="F155" i="75"/>
  <c r="F151" i="75"/>
  <c r="F149" i="75"/>
  <c r="F147" i="75"/>
  <c r="F145" i="75"/>
  <c r="F143" i="75"/>
  <c r="F141" i="75"/>
  <c r="F139" i="75"/>
  <c r="F137" i="75"/>
  <c r="F135" i="75"/>
  <c r="F133" i="75"/>
  <c r="F131" i="75"/>
  <c r="F129" i="75"/>
  <c r="F127" i="75"/>
  <c r="F125" i="75"/>
  <c r="F123" i="75"/>
  <c r="F121" i="75"/>
  <c r="F119" i="75"/>
  <c r="F117" i="75"/>
  <c r="F115" i="75"/>
  <c r="F113" i="75"/>
  <c r="F111" i="75"/>
  <c r="F109" i="75"/>
  <c r="F107" i="75"/>
  <c r="F105" i="75"/>
  <c r="F103" i="75"/>
  <c r="F101" i="75"/>
  <c r="F99" i="75"/>
  <c r="F97" i="75"/>
  <c r="F95" i="75"/>
  <c r="F93" i="75"/>
  <c r="F91" i="75"/>
  <c r="F89" i="75"/>
  <c r="F87" i="75"/>
  <c r="F85" i="75"/>
  <c r="F83" i="75"/>
  <c r="F81" i="75"/>
  <c r="F79" i="75"/>
  <c r="F77" i="75"/>
  <c r="F75" i="75"/>
  <c r="F73" i="75"/>
  <c r="F71" i="75"/>
  <c r="F69" i="75"/>
  <c r="F67" i="75"/>
  <c r="F65" i="75"/>
  <c r="G179" i="75"/>
  <c r="G177" i="75"/>
  <c r="G175" i="75"/>
  <c r="G173" i="75"/>
  <c r="G171" i="75"/>
  <c r="G169" i="75"/>
  <c r="G167" i="75"/>
  <c r="G165" i="75"/>
  <c r="G163" i="75"/>
  <c r="G161" i="75"/>
  <c r="G159" i="75"/>
  <c r="G157" i="75"/>
  <c r="G155" i="75"/>
  <c r="G151" i="75"/>
  <c r="G149" i="75"/>
  <c r="G147" i="75"/>
  <c r="G145" i="75"/>
  <c r="G143" i="75"/>
  <c r="G141" i="75"/>
  <c r="G139" i="75"/>
  <c r="G137" i="75"/>
  <c r="G135" i="75"/>
  <c r="G133" i="75"/>
  <c r="G131" i="75"/>
  <c r="G129" i="75"/>
  <c r="G127" i="75"/>
  <c r="G125" i="75"/>
  <c r="G123" i="75"/>
  <c r="G121" i="75"/>
  <c r="G119" i="75"/>
  <c r="G117" i="75"/>
  <c r="G115" i="75"/>
  <c r="G111" i="75"/>
  <c r="G109" i="75"/>
  <c r="G105" i="75"/>
  <c r="G103" i="75"/>
  <c r="G101" i="75"/>
  <c r="G99" i="75"/>
  <c r="G97" i="75"/>
  <c r="G95" i="75"/>
  <c r="G91" i="75"/>
  <c r="G89" i="75"/>
  <c r="G87" i="75"/>
  <c r="G85" i="75"/>
  <c r="G83" i="75"/>
  <c r="G81" i="75"/>
  <c r="G79" i="75"/>
  <c r="G77" i="75"/>
  <c r="G75" i="75"/>
  <c r="G73" i="75"/>
  <c r="G71" i="75"/>
  <c r="G67" i="75"/>
  <c r="Q225" i="1"/>
  <c r="Q229" i="113"/>
  <c r="Q228" i="113"/>
  <c r="Q227" i="113"/>
  <c r="Q226" i="113"/>
  <c r="Q225" i="113"/>
  <c r="Q224" i="113"/>
  <c r="Q223" i="113"/>
  <c r="Q222" i="113"/>
  <c r="Q221" i="113"/>
  <c r="Q220" i="113"/>
  <c r="Q219" i="113"/>
  <c r="Q218" i="113"/>
  <c r="Q217" i="113"/>
  <c r="Q216" i="113"/>
  <c r="Q215" i="113"/>
  <c r="Q214" i="113"/>
  <c r="Q213" i="113"/>
  <c r="Q212" i="113"/>
  <c r="Q211" i="113"/>
  <c r="Q210" i="113"/>
  <c r="Q209" i="113"/>
  <c r="Q208" i="113"/>
  <c r="Q207" i="113"/>
  <c r="Q206" i="113"/>
  <c r="Q205" i="113"/>
  <c r="Q204" i="113"/>
  <c r="Q203" i="113"/>
  <c r="Q202" i="113"/>
  <c r="Q201" i="113"/>
  <c r="Q200" i="113"/>
  <c r="Q199" i="113"/>
  <c r="Q198" i="113"/>
  <c r="Q197" i="113"/>
  <c r="Q196" i="113"/>
  <c r="Q195" i="113"/>
  <c r="Q194" i="113"/>
  <c r="Q193" i="113"/>
  <c r="Q192" i="113"/>
  <c r="Q191" i="113"/>
  <c r="Q190" i="113"/>
  <c r="Q189" i="113"/>
  <c r="Q188" i="113"/>
  <c r="Q187" i="113"/>
  <c r="Q186" i="113"/>
  <c r="Q185" i="113"/>
  <c r="Q184" i="113"/>
  <c r="Q183" i="113"/>
  <c r="Q182" i="113"/>
  <c r="Q181" i="113"/>
  <c r="Q180" i="113"/>
  <c r="Q179" i="113"/>
  <c r="Q178" i="113"/>
  <c r="Q177" i="113"/>
  <c r="Q176" i="113"/>
  <c r="Q175" i="113"/>
  <c r="Q174" i="113"/>
  <c r="Q173" i="113"/>
  <c r="Q172" i="113"/>
  <c r="Q171" i="113"/>
  <c r="Q170" i="113"/>
  <c r="Q169" i="113"/>
  <c r="Q168" i="113"/>
  <c r="Q167" i="113"/>
  <c r="Q166" i="113"/>
  <c r="Q165" i="113"/>
  <c r="Q164" i="113"/>
  <c r="Q163" i="113"/>
  <c r="Q162" i="113"/>
  <c r="Q161" i="113"/>
  <c r="Q160" i="113"/>
  <c r="Q159" i="113"/>
  <c r="Q158" i="113"/>
  <c r="Q157" i="113"/>
  <c r="Q156" i="113"/>
  <c r="Q155" i="113"/>
  <c r="Q154" i="113"/>
  <c r="Q153" i="113"/>
  <c r="Q152" i="113"/>
  <c r="Q151" i="113"/>
  <c r="Q150" i="113"/>
  <c r="Q149" i="113"/>
  <c r="Q148" i="113"/>
  <c r="Q147" i="113"/>
  <c r="Q146" i="113"/>
  <c r="Q145" i="113"/>
  <c r="Q144" i="113"/>
  <c r="Q143" i="113"/>
  <c r="Q142" i="113"/>
  <c r="Q141" i="113"/>
  <c r="Q140" i="113"/>
  <c r="Q139" i="113"/>
  <c r="Q138" i="113"/>
  <c r="Q137" i="113"/>
  <c r="Q136" i="113"/>
  <c r="Q135" i="113"/>
  <c r="Q134" i="113"/>
  <c r="Q133" i="113"/>
  <c r="Q132" i="113"/>
  <c r="Q131" i="113"/>
  <c r="Q130" i="113"/>
  <c r="Q129" i="113"/>
  <c r="Q128" i="113"/>
  <c r="Q127" i="113"/>
  <c r="Q126" i="113"/>
  <c r="Q125" i="113"/>
  <c r="Q124" i="113"/>
  <c r="Q123" i="113"/>
  <c r="Q122" i="113"/>
  <c r="Q121" i="113"/>
  <c r="Q120" i="113"/>
  <c r="Q119" i="113"/>
  <c r="Q118" i="113"/>
  <c r="Q117" i="113"/>
  <c r="Q116" i="113"/>
  <c r="Q115" i="113"/>
  <c r="Q114" i="113"/>
  <c r="Q113" i="113"/>
  <c r="Q112" i="113"/>
  <c r="Q111" i="113"/>
  <c r="Q110" i="113"/>
  <c r="Q109" i="113"/>
  <c r="Q108" i="113"/>
  <c r="Q107" i="113"/>
  <c r="Q106" i="113"/>
  <c r="Q105" i="113"/>
  <c r="Q104" i="113"/>
  <c r="Q103" i="113"/>
  <c r="Q102" i="113"/>
  <c r="Q101" i="113"/>
  <c r="Q100" i="113"/>
  <c r="Q99" i="113"/>
  <c r="Q98" i="113"/>
  <c r="Q97" i="113"/>
  <c r="Q96" i="113"/>
  <c r="Q95" i="113"/>
  <c r="Q94" i="113"/>
  <c r="Q93" i="113"/>
  <c r="Q92" i="113"/>
  <c r="Q91" i="113"/>
  <c r="Q90" i="113"/>
  <c r="Q89" i="113"/>
  <c r="Q88" i="113"/>
  <c r="Q87" i="113"/>
  <c r="Q86" i="113"/>
  <c r="Q85" i="113"/>
  <c r="Q84" i="113"/>
  <c r="Q83" i="113"/>
  <c r="Q82" i="113"/>
  <c r="Q81" i="113"/>
  <c r="Q80" i="113"/>
  <c r="Q79" i="113"/>
  <c r="Q78" i="113"/>
  <c r="Q77" i="113"/>
  <c r="Q76" i="113"/>
  <c r="Q75" i="113"/>
  <c r="Q74" i="113"/>
  <c r="Q73" i="113"/>
  <c r="Q72" i="113"/>
  <c r="Q71" i="113"/>
  <c r="Q70" i="113"/>
  <c r="Q69" i="113"/>
  <c r="Q68" i="113"/>
  <c r="Q67" i="113"/>
  <c r="Q66" i="113"/>
  <c r="Q65" i="113"/>
  <c r="Q64" i="113"/>
  <c r="Q63" i="113"/>
  <c r="Q62" i="113"/>
  <c r="Q61" i="113"/>
  <c r="Q60" i="113"/>
  <c r="Q59" i="113"/>
  <c r="Q58" i="113"/>
  <c r="Q57" i="113"/>
  <c r="Q56" i="113"/>
  <c r="Q55" i="113"/>
  <c r="Q54" i="113"/>
  <c r="Q53" i="113"/>
  <c r="Q52" i="113"/>
  <c r="Q51" i="113"/>
  <c r="Q50" i="113"/>
  <c r="Q49" i="113"/>
  <c r="Q48" i="113"/>
  <c r="Q47" i="113"/>
  <c r="Q46" i="113"/>
  <c r="Q45" i="113"/>
  <c r="Q44" i="113"/>
  <c r="Q43" i="113"/>
  <c r="Q42" i="113"/>
  <c r="Q41" i="113"/>
  <c r="Q40" i="113"/>
  <c r="Q39" i="113"/>
  <c r="Q38" i="113"/>
  <c r="Q37" i="113"/>
  <c r="Q36" i="113"/>
  <c r="Q35" i="113"/>
  <c r="Q34" i="113"/>
  <c r="Q33" i="113"/>
  <c r="Q32" i="113"/>
  <c r="Q31" i="113"/>
  <c r="Q30" i="113"/>
  <c r="Q29" i="113"/>
  <c r="Q28" i="113"/>
  <c r="Q27" i="113"/>
  <c r="Q26" i="113"/>
  <c r="Q25" i="113"/>
  <c r="Q24" i="113"/>
  <c r="Q23" i="113"/>
  <c r="Q22" i="113"/>
  <c r="Q21" i="113"/>
  <c r="Q20" i="113"/>
  <c r="Q19" i="113"/>
  <c r="Q18" i="113"/>
  <c r="Q17" i="113"/>
  <c r="Q16" i="113"/>
  <c r="Q15" i="113"/>
  <c r="Q14" i="113"/>
  <c r="Q13" i="113"/>
  <c r="Q12" i="113"/>
  <c r="Q11" i="113"/>
  <c r="Q10" i="113"/>
  <c r="M235" i="113"/>
  <c r="B9" i="113"/>
  <c r="C9" i="113" s="1"/>
  <c r="D9" i="113" s="1"/>
  <c r="E9" i="113" s="1"/>
  <c r="F9" i="113" s="1"/>
  <c r="G9" i="113" s="1"/>
  <c r="H9" i="113" s="1"/>
  <c r="I9" i="113" s="1"/>
  <c r="J9" i="113" s="1"/>
  <c r="K9" i="113" s="1"/>
  <c r="L9" i="113" s="1"/>
  <c r="M9" i="113" s="1"/>
  <c r="N9" i="113" s="1"/>
  <c r="O9" i="113" s="1"/>
  <c r="P9" i="113" s="1"/>
  <c r="Q9" i="113" s="1"/>
  <c r="Q230" i="112"/>
  <c r="Q229" i="112"/>
  <c r="Q228" i="112"/>
  <c r="Q227" i="112"/>
  <c r="Q226" i="112"/>
  <c r="Q225" i="112"/>
  <c r="Q224" i="112"/>
  <c r="Q223" i="112"/>
  <c r="Q222" i="112"/>
  <c r="Q221" i="112"/>
  <c r="Q220" i="112"/>
  <c r="Q219" i="112"/>
  <c r="Q218" i="112"/>
  <c r="Q217" i="112"/>
  <c r="Q216" i="112"/>
  <c r="Q215" i="112"/>
  <c r="Q214" i="112"/>
  <c r="Q213" i="112"/>
  <c r="Q212" i="112"/>
  <c r="Q211" i="112"/>
  <c r="Q210" i="112"/>
  <c r="Q209" i="112"/>
  <c r="Q208" i="112"/>
  <c r="Q207" i="112"/>
  <c r="Q206" i="112"/>
  <c r="Q205" i="112"/>
  <c r="Q204" i="112"/>
  <c r="Q203" i="112"/>
  <c r="Q202" i="112"/>
  <c r="Q201" i="112"/>
  <c r="Q200" i="112"/>
  <c r="Q199" i="112"/>
  <c r="Q198" i="112"/>
  <c r="Q197" i="112"/>
  <c r="Q196" i="112"/>
  <c r="Q195" i="112"/>
  <c r="Q194" i="112"/>
  <c r="Q193" i="112"/>
  <c r="Q192" i="112"/>
  <c r="Q191" i="112"/>
  <c r="Q190" i="112"/>
  <c r="Q189" i="112"/>
  <c r="Q188" i="112"/>
  <c r="Q187" i="112"/>
  <c r="Q186" i="112"/>
  <c r="Q185" i="112"/>
  <c r="Q184" i="112"/>
  <c r="Q183" i="112"/>
  <c r="Q182" i="112"/>
  <c r="Q181" i="112"/>
  <c r="Q180" i="112"/>
  <c r="Q179" i="112"/>
  <c r="Q178" i="112"/>
  <c r="Q177" i="112"/>
  <c r="Q176" i="112"/>
  <c r="Q175" i="112"/>
  <c r="Q174" i="112"/>
  <c r="Q173" i="112"/>
  <c r="Q172" i="112"/>
  <c r="Q171" i="112"/>
  <c r="Q170" i="112"/>
  <c r="Q169" i="112"/>
  <c r="Q168" i="112"/>
  <c r="Q167" i="112"/>
  <c r="Q166" i="112"/>
  <c r="Q165" i="112"/>
  <c r="Q164" i="112"/>
  <c r="Q163" i="112"/>
  <c r="Q162" i="112"/>
  <c r="Q161" i="112"/>
  <c r="Q160" i="112"/>
  <c r="Q159" i="112"/>
  <c r="Q158" i="112"/>
  <c r="Q157" i="112"/>
  <c r="Q156" i="112"/>
  <c r="Q155" i="112"/>
  <c r="Q154" i="112"/>
  <c r="Q153" i="112"/>
  <c r="Q152" i="112"/>
  <c r="Q151" i="112"/>
  <c r="Q150" i="112"/>
  <c r="Q149" i="112"/>
  <c r="Q148" i="112"/>
  <c r="Q147" i="112"/>
  <c r="Q146" i="112"/>
  <c r="Q145" i="112"/>
  <c r="Q144" i="112"/>
  <c r="Q143" i="112"/>
  <c r="Q142" i="112"/>
  <c r="Q141" i="112"/>
  <c r="Q140" i="112"/>
  <c r="Q139" i="112"/>
  <c r="Q138" i="112"/>
  <c r="Q137" i="112"/>
  <c r="Q136" i="112"/>
  <c r="Q135" i="112"/>
  <c r="Q134" i="112"/>
  <c r="Q133" i="112"/>
  <c r="Q132" i="112"/>
  <c r="Q131" i="112"/>
  <c r="Q130" i="112"/>
  <c r="Q129" i="112"/>
  <c r="Q128" i="112"/>
  <c r="Q127" i="112"/>
  <c r="Q126" i="112"/>
  <c r="Q125" i="112"/>
  <c r="Q124" i="112"/>
  <c r="Q123" i="112"/>
  <c r="Q122" i="112"/>
  <c r="Q121" i="112"/>
  <c r="Q120" i="112"/>
  <c r="Q119" i="112"/>
  <c r="Q118" i="112"/>
  <c r="Q117" i="112"/>
  <c r="Q116" i="112"/>
  <c r="Q115" i="112"/>
  <c r="Q114" i="112"/>
  <c r="Q113" i="112"/>
  <c r="Q112" i="112"/>
  <c r="Q111" i="112"/>
  <c r="Q110" i="112"/>
  <c r="Q109" i="112"/>
  <c r="Q108" i="112"/>
  <c r="Q107" i="112"/>
  <c r="Q106" i="112"/>
  <c r="Q105" i="112"/>
  <c r="Q104" i="112"/>
  <c r="Q103" i="112"/>
  <c r="Q102" i="112"/>
  <c r="Q101" i="112"/>
  <c r="Q100" i="112"/>
  <c r="Q99" i="112"/>
  <c r="Q98" i="112"/>
  <c r="Q97" i="112"/>
  <c r="Q96" i="112"/>
  <c r="Q95" i="112"/>
  <c r="Q94" i="112"/>
  <c r="Q93" i="112"/>
  <c r="Q92" i="112"/>
  <c r="Q91" i="112"/>
  <c r="Q90" i="112"/>
  <c r="Q89" i="112"/>
  <c r="Q88" i="112"/>
  <c r="Q87" i="112"/>
  <c r="Q86" i="112"/>
  <c r="Q85" i="112"/>
  <c r="Q84" i="112"/>
  <c r="Q83" i="112"/>
  <c r="Q82" i="112"/>
  <c r="Q81" i="112"/>
  <c r="Q80" i="112"/>
  <c r="Q79" i="112"/>
  <c r="Q78" i="112"/>
  <c r="Q77" i="112"/>
  <c r="Q76" i="112"/>
  <c r="Q75" i="112"/>
  <c r="Q74" i="112"/>
  <c r="Q73" i="112"/>
  <c r="Q72" i="112"/>
  <c r="Q71" i="112"/>
  <c r="Q70" i="112"/>
  <c r="Q69" i="112"/>
  <c r="Q68" i="112"/>
  <c r="Q67" i="112"/>
  <c r="Q66" i="112"/>
  <c r="Q65" i="112"/>
  <c r="Q64" i="112"/>
  <c r="Q63" i="112"/>
  <c r="Q62" i="112"/>
  <c r="Q61" i="112"/>
  <c r="Q60" i="112"/>
  <c r="Q59" i="112"/>
  <c r="Q58" i="112"/>
  <c r="Q57" i="112"/>
  <c r="Q56" i="112"/>
  <c r="Q55" i="112"/>
  <c r="Q54" i="112"/>
  <c r="Q53" i="112"/>
  <c r="Q52" i="112"/>
  <c r="Q51" i="112"/>
  <c r="Q50" i="112"/>
  <c r="Q49" i="112"/>
  <c r="Q48" i="112"/>
  <c r="Q47" i="112"/>
  <c r="Q46" i="112"/>
  <c r="Q45" i="112"/>
  <c r="Q44" i="112"/>
  <c r="Q43" i="112"/>
  <c r="Q42" i="112"/>
  <c r="Q41" i="112"/>
  <c r="Q40" i="112"/>
  <c r="Q39" i="112"/>
  <c r="Q38" i="112"/>
  <c r="Q37" i="112"/>
  <c r="Q36" i="112"/>
  <c r="Q35" i="112"/>
  <c r="Q34" i="112"/>
  <c r="Q33" i="112"/>
  <c r="Q32" i="112"/>
  <c r="Q31" i="112"/>
  <c r="Q30" i="112"/>
  <c r="Q29" i="112"/>
  <c r="Q28" i="112"/>
  <c r="Q27" i="112"/>
  <c r="Q26" i="112"/>
  <c r="Q25" i="112"/>
  <c r="Q24" i="112"/>
  <c r="Q23" i="112"/>
  <c r="Q22" i="112"/>
  <c r="Q21" i="112"/>
  <c r="Q20" i="112"/>
  <c r="Q19" i="112"/>
  <c r="Q18" i="112"/>
  <c r="Q17" i="112"/>
  <c r="Q16" i="112"/>
  <c r="Q15" i="112"/>
  <c r="Q14" i="112"/>
  <c r="Q13" i="112"/>
  <c r="Q12" i="112"/>
  <c r="Q11" i="112"/>
  <c r="Q10" i="112"/>
  <c r="M235" i="112"/>
  <c r="B9" i="112"/>
  <c r="C9" i="112" s="1"/>
  <c r="D9" i="112" s="1"/>
  <c r="E9" i="112" s="1"/>
  <c r="F9" i="112" s="1"/>
  <c r="G9" i="112" s="1"/>
  <c r="H9" i="112" s="1"/>
  <c r="I9" i="112" s="1"/>
  <c r="J9" i="112" s="1"/>
  <c r="K9" i="112" s="1"/>
  <c r="L9" i="112" s="1"/>
  <c r="M9" i="112" s="1"/>
  <c r="N9" i="112" s="1"/>
  <c r="O9" i="112" s="1"/>
  <c r="P9" i="112" s="1"/>
  <c r="Q9" i="112" s="1"/>
  <c r="Q230" i="111"/>
  <c r="Q229" i="111"/>
  <c r="Q228" i="111"/>
  <c r="Q227" i="111"/>
  <c r="Q226" i="111"/>
  <c r="Q225" i="111"/>
  <c r="Q224" i="111"/>
  <c r="Q223" i="111"/>
  <c r="Q222" i="111"/>
  <c r="Q221" i="111"/>
  <c r="Q220" i="111"/>
  <c r="Q219" i="111"/>
  <c r="Q218" i="111"/>
  <c r="Q217" i="111"/>
  <c r="Q216" i="111"/>
  <c r="Q215" i="111"/>
  <c r="Q214" i="111"/>
  <c r="Q213" i="111"/>
  <c r="Q212" i="111"/>
  <c r="Q211" i="111"/>
  <c r="Q210" i="111"/>
  <c r="Q209" i="111"/>
  <c r="Q208" i="111"/>
  <c r="Q207" i="111"/>
  <c r="Q206" i="111"/>
  <c r="Q205" i="111"/>
  <c r="Q204" i="111"/>
  <c r="Q203" i="111"/>
  <c r="Q202" i="111"/>
  <c r="Q201" i="111"/>
  <c r="Q200" i="111"/>
  <c r="Q199" i="111"/>
  <c r="Q198" i="111"/>
  <c r="Q197" i="111"/>
  <c r="Q196" i="111"/>
  <c r="Q195" i="111"/>
  <c r="Q194" i="111"/>
  <c r="Q193" i="111"/>
  <c r="Q192" i="111"/>
  <c r="Q191" i="111"/>
  <c r="Q190" i="111"/>
  <c r="Q189" i="111"/>
  <c r="Q188" i="111"/>
  <c r="Q187" i="111"/>
  <c r="Q186" i="111"/>
  <c r="Q185" i="111"/>
  <c r="Q184" i="111"/>
  <c r="Q183" i="111"/>
  <c r="Q182" i="111"/>
  <c r="Q181" i="111"/>
  <c r="Q180" i="111"/>
  <c r="Q179" i="111"/>
  <c r="Q178" i="111"/>
  <c r="Q177" i="111"/>
  <c r="Q176" i="111"/>
  <c r="Q175" i="111"/>
  <c r="Q174" i="111"/>
  <c r="Q173" i="111"/>
  <c r="Q172" i="111"/>
  <c r="Q171" i="111"/>
  <c r="Q170" i="111"/>
  <c r="Q169" i="111"/>
  <c r="Q168" i="111"/>
  <c r="Q167" i="111"/>
  <c r="Q166" i="111"/>
  <c r="Q165" i="111"/>
  <c r="Q164" i="111"/>
  <c r="Q163" i="111"/>
  <c r="Q162" i="111"/>
  <c r="Q161" i="111"/>
  <c r="Q160" i="111"/>
  <c r="Q159" i="111"/>
  <c r="Q158" i="111"/>
  <c r="Q157" i="111"/>
  <c r="Q156" i="111"/>
  <c r="Q155" i="111"/>
  <c r="Q154" i="111"/>
  <c r="Q153" i="111"/>
  <c r="Q152" i="111"/>
  <c r="Q151" i="111"/>
  <c r="Q150" i="111"/>
  <c r="Q149" i="111"/>
  <c r="Q148" i="111"/>
  <c r="Q147" i="111"/>
  <c r="Q146" i="111"/>
  <c r="Q145" i="111"/>
  <c r="Q144" i="111"/>
  <c r="Q143" i="111"/>
  <c r="Q142" i="111"/>
  <c r="Q141" i="111"/>
  <c r="Q140" i="111"/>
  <c r="Q139" i="111"/>
  <c r="Q138" i="111"/>
  <c r="Q137" i="111"/>
  <c r="Q136" i="111"/>
  <c r="Q135" i="111"/>
  <c r="Q134" i="111"/>
  <c r="Q133" i="111"/>
  <c r="Q132" i="111"/>
  <c r="Q131" i="111"/>
  <c r="Q130" i="111"/>
  <c r="Q129" i="111"/>
  <c r="Q128" i="111"/>
  <c r="Q127" i="111"/>
  <c r="Q126" i="111"/>
  <c r="Q125" i="111"/>
  <c r="Q124" i="111"/>
  <c r="Q123" i="111"/>
  <c r="Q122" i="111"/>
  <c r="Q121" i="111"/>
  <c r="Q120" i="111"/>
  <c r="Q119" i="111"/>
  <c r="Q118" i="111"/>
  <c r="Q117" i="111"/>
  <c r="Q116" i="111"/>
  <c r="Q115" i="111"/>
  <c r="Q114" i="111"/>
  <c r="Q113" i="111"/>
  <c r="Q112" i="111"/>
  <c r="Q111" i="111"/>
  <c r="Q110" i="111"/>
  <c r="Q109" i="111"/>
  <c r="Q108" i="111"/>
  <c r="Q107" i="111"/>
  <c r="Q106" i="111"/>
  <c r="Q105" i="111"/>
  <c r="Q104" i="111"/>
  <c r="Q103" i="111"/>
  <c r="Q102" i="111"/>
  <c r="Q101" i="111"/>
  <c r="Q100" i="111"/>
  <c r="Q99" i="111"/>
  <c r="Q98" i="111"/>
  <c r="Q97" i="111"/>
  <c r="Q96" i="111"/>
  <c r="Q95" i="111"/>
  <c r="Q94" i="111"/>
  <c r="Q93" i="111"/>
  <c r="Q92" i="111"/>
  <c r="Q91" i="111"/>
  <c r="Q90" i="111"/>
  <c r="Q89" i="111"/>
  <c r="Q88" i="111"/>
  <c r="Q87" i="111"/>
  <c r="Q86" i="111"/>
  <c r="Q85" i="111"/>
  <c r="Q84" i="111"/>
  <c r="Q83" i="111"/>
  <c r="Q82" i="111"/>
  <c r="Q81" i="111"/>
  <c r="Q80" i="111"/>
  <c r="Q79" i="111"/>
  <c r="Q78" i="111"/>
  <c r="Q77" i="111"/>
  <c r="Q76" i="111"/>
  <c r="Q75" i="111"/>
  <c r="Q74" i="111"/>
  <c r="Q73" i="111"/>
  <c r="Q72" i="111"/>
  <c r="Q71" i="111"/>
  <c r="Q70" i="111"/>
  <c r="Q69" i="111"/>
  <c r="Q68" i="111"/>
  <c r="Q67" i="111"/>
  <c r="Q66" i="111"/>
  <c r="Q65" i="111"/>
  <c r="Q64" i="111"/>
  <c r="Q63" i="111"/>
  <c r="Q62" i="111"/>
  <c r="Q61" i="111"/>
  <c r="Q60" i="111"/>
  <c r="Q59" i="111"/>
  <c r="Q58" i="111"/>
  <c r="Q57" i="111"/>
  <c r="Q56" i="111"/>
  <c r="Q55" i="111"/>
  <c r="Q54" i="111"/>
  <c r="Q53" i="111"/>
  <c r="Q52" i="111"/>
  <c r="Q51" i="111"/>
  <c r="Q50" i="111"/>
  <c r="Q49" i="111"/>
  <c r="Q48" i="111"/>
  <c r="Q47" i="111"/>
  <c r="Q46" i="111"/>
  <c r="Q45" i="111"/>
  <c r="Q44" i="111"/>
  <c r="Q43" i="111"/>
  <c r="Q42" i="111"/>
  <c r="Q41" i="111"/>
  <c r="Q40" i="111"/>
  <c r="Q39" i="111"/>
  <c r="Q38" i="111"/>
  <c r="Q37" i="111"/>
  <c r="Q36" i="111"/>
  <c r="Q35" i="111"/>
  <c r="Q34" i="111"/>
  <c r="Q33" i="111"/>
  <c r="Q32" i="111"/>
  <c r="Q31" i="111"/>
  <c r="Q30" i="111"/>
  <c r="Q29" i="111"/>
  <c r="Q28" i="111"/>
  <c r="Q27" i="111"/>
  <c r="Q26" i="111"/>
  <c r="Q25" i="111"/>
  <c r="Q24" i="111"/>
  <c r="Q23" i="111"/>
  <c r="Q22" i="111"/>
  <c r="Q21" i="111"/>
  <c r="Q20" i="111"/>
  <c r="Q19" i="111"/>
  <c r="Q18" i="111"/>
  <c r="Q17" i="111"/>
  <c r="Q16" i="111"/>
  <c r="Q15" i="111"/>
  <c r="Q14" i="111"/>
  <c r="Q13" i="111"/>
  <c r="Q12" i="111"/>
  <c r="Q11" i="111"/>
  <c r="Q10" i="111"/>
  <c r="B9" i="111"/>
  <c r="C9" i="111" s="1"/>
  <c r="D9" i="111" s="1"/>
  <c r="E9" i="111" s="1"/>
  <c r="F9" i="111" s="1"/>
  <c r="G9" i="111" s="1"/>
  <c r="H9" i="111" s="1"/>
  <c r="I9" i="111" s="1"/>
  <c r="J9" i="111" s="1"/>
  <c r="K9" i="111" s="1"/>
  <c r="L9" i="111" s="1"/>
  <c r="M9" i="111" s="1"/>
  <c r="N9" i="111" s="1"/>
  <c r="O9" i="111" s="1"/>
  <c r="P9" i="111" s="1"/>
  <c r="Q9" i="111" s="1"/>
  <c r="M235" i="108"/>
  <c r="M226" i="106"/>
  <c r="M225" i="106"/>
  <c r="M224" i="106"/>
  <c r="M223" i="106"/>
  <c r="M222" i="106"/>
  <c r="M221" i="106"/>
  <c r="M220" i="106"/>
  <c r="M219" i="106"/>
  <c r="M218" i="106"/>
  <c r="M217" i="106"/>
  <c r="M216" i="106"/>
  <c r="M215" i="106"/>
  <c r="M214" i="106"/>
  <c r="M213" i="106"/>
  <c r="M212" i="106"/>
  <c r="M211" i="106"/>
  <c r="M210" i="106"/>
  <c r="M209" i="106"/>
  <c r="M208" i="106"/>
  <c r="M207" i="106"/>
  <c r="M206" i="106"/>
  <c r="M205" i="106"/>
  <c r="M204" i="106"/>
  <c r="M203" i="106"/>
  <c r="M202" i="106"/>
  <c r="M201" i="106"/>
  <c r="M200" i="106"/>
  <c r="M199" i="106"/>
  <c r="M198" i="106"/>
  <c r="M197" i="106"/>
  <c r="M196" i="106"/>
  <c r="M195" i="106"/>
  <c r="M194" i="106"/>
  <c r="M193" i="106"/>
  <c r="M192" i="106"/>
  <c r="M191" i="106"/>
  <c r="M190" i="106"/>
  <c r="M189" i="106"/>
  <c r="M188" i="106"/>
  <c r="M187" i="106"/>
  <c r="M186" i="106"/>
  <c r="M185" i="106"/>
  <c r="M184" i="106"/>
  <c r="M183" i="106"/>
  <c r="M182" i="106"/>
  <c r="M181" i="106"/>
  <c r="M180" i="106"/>
  <c r="M179" i="106"/>
  <c r="M178" i="106"/>
  <c r="M177" i="106"/>
  <c r="M176" i="106"/>
  <c r="M175" i="106"/>
  <c r="M174" i="106"/>
  <c r="M173" i="106"/>
  <c r="M172" i="106"/>
  <c r="M171" i="106"/>
  <c r="M170" i="106"/>
  <c r="M169" i="106"/>
  <c r="M168" i="106"/>
  <c r="M167" i="106"/>
  <c r="M166" i="106"/>
  <c r="M165" i="106"/>
  <c r="M164" i="106"/>
  <c r="M163" i="106"/>
  <c r="M162" i="106"/>
  <c r="M161" i="106"/>
  <c r="M160" i="106"/>
  <c r="M159" i="106"/>
  <c r="M158" i="106"/>
  <c r="M157" i="106"/>
  <c r="M156" i="106"/>
  <c r="M155" i="106"/>
  <c r="M154" i="106"/>
  <c r="M153" i="106"/>
  <c r="M152" i="106"/>
  <c r="M151" i="106"/>
  <c r="M150" i="106"/>
  <c r="M149" i="106"/>
  <c r="M148" i="106"/>
  <c r="M147" i="106"/>
  <c r="M146" i="106"/>
  <c r="M145" i="106"/>
  <c r="M144" i="106"/>
  <c r="M143" i="106"/>
  <c r="M142" i="106"/>
  <c r="M141" i="106"/>
  <c r="M140" i="106"/>
  <c r="M139" i="106"/>
  <c r="M138" i="106"/>
  <c r="M137" i="106"/>
  <c r="M136" i="106"/>
  <c r="M135" i="106"/>
  <c r="M134" i="106"/>
  <c r="M133" i="106"/>
  <c r="M132" i="106"/>
  <c r="M131" i="106"/>
  <c r="M130" i="106"/>
  <c r="M129" i="106"/>
  <c r="M128" i="106"/>
  <c r="M127" i="106"/>
  <c r="M126" i="106"/>
  <c r="M125" i="106"/>
  <c r="M124" i="106"/>
  <c r="M123" i="106"/>
  <c r="M122" i="106"/>
  <c r="M121" i="106"/>
  <c r="M120" i="106"/>
  <c r="M119" i="106"/>
  <c r="M118" i="106"/>
  <c r="M117" i="106"/>
  <c r="M116" i="106"/>
  <c r="M115" i="106"/>
  <c r="M114" i="106"/>
  <c r="M113" i="106"/>
  <c r="M112" i="106"/>
  <c r="M111" i="106"/>
  <c r="M110" i="106"/>
  <c r="M109" i="106"/>
  <c r="M108" i="106"/>
  <c r="M107" i="106"/>
  <c r="M106" i="106"/>
  <c r="M105" i="106"/>
  <c r="M104" i="106"/>
  <c r="M103" i="106"/>
  <c r="M102" i="106"/>
  <c r="M101" i="106"/>
  <c r="M100" i="106"/>
  <c r="M99" i="106"/>
  <c r="M98" i="106"/>
  <c r="M97" i="106"/>
  <c r="M96" i="106"/>
  <c r="M95" i="106"/>
  <c r="M94" i="106"/>
  <c r="M93" i="106"/>
  <c r="M92" i="106"/>
  <c r="M91" i="106"/>
  <c r="M90" i="106"/>
  <c r="M89" i="106"/>
  <c r="M88" i="106"/>
  <c r="M87" i="106"/>
  <c r="M86" i="106"/>
  <c r="M85" i="106"/>
  <c r="M84" i="106"/>
  <c r="M83" i="106"/>
  <c r="M82" i="106"/>
  <c r="M81" i="106"/>
  <c r="M80" i="106"/>
  <c r="M79" i="106"/>
  <c r="M78" i="106"/>
  <c r="M77" i="106"/>
  <c r="M76" i="106"/>
  <c r="M75" i="106"/>
  <c r="M74" i="106"/>
  <c r="M73" i="106"/>
  <c r="M72" i="106"/>
  <c r="M71" i="106"/>
  <c r="M70" i="106"/>
  <c r="M69" i="106"/>
  <c r="M68" i="106"/>
  <c r="M67" i="106"/>
  <c r="M66" i="106"/>
  <c r="M65" i="106"/>
  <c r="M64" i="106"/>
  <c r="M63" i="106"/>
  <c r="M62" i="106"/>
  <c r="M61" i="106"/>
  <c r="M60" i="106"/>
  <c r="M59" i="106"/>
  <c r="M58" i="106"/>
  <c r="M57" i="106"/>
  <c r="M56" i="106"/>
  <c r="M55" i="106"/>
  <c r="M54" i="106"/>
  <c r="M53" i="106"/>
  <c r="M52" i="106"/>
  <c r="M51" i="106"/>
  <c r="M50" i="106"/>
  <c r="M49" i="106"/>
  <c r="M48" i="106"/>
  <c r="M47" i="106"/>
  <c r="M46" i="106"/>
  <c r="M45" i="106"/>
  <c r="M44" i="106"/>
  <c r="M43" i="106"/>
  <c r="M42" i="106"/>
  <c r="M41" i="106"/>
  <c r="M40" i="106"/>
  <c r="M39" i="106"/>
  <c r="M38" i="106"/>
  <c r="M37" i="106"/>
  <c r="M36" i="106"/>
  <c r="M35" i="106"/>
  <c r="M34" i="106"/>
  <c r="M33" i="106"/>
  <c r="M32" i="106"/>
  <c r="M31" i="106"/>
  <c r="M30" i="106"/>
  <c r="M29" i="106"/>
  <c r="M28" i="106"/>
  <c r="M27" i="106"/>
  <c r="M26" i="106"/>
  <c r="M25" i="106"/>
  <c r="M24" i="106"/>
  <c r="M23" i="106"/>
  <c r="M22" i="106"/>
  <c r="M21" i="106"/>
  <c r="M20" i="106"/>
  <c r="M19" i="106"/>
  <c r="M18" i="106"/>
  <c r="M17" i="106"/>
  <c r="M16" i="106"/>
  <c r="M15" i="106"/>
  <c r="M14" i="106"/>
  <c r="M13" i="106"/>
  <c r="M12" i="106"/>
  <c r="M11" i="106"/>
  <c r="M10" i="106"/>
  <c r="Q235" i="112" l="1"/>
  <c r="M235" i="106"/>
  <c r="Q235" i="111"/>
  <c r="Q235" i="113"/>
  <c r="M235" i="111"/>
  <c r="F218" i="75"/>
  <c r="G218" i="75"/>
  <c r="E218" i="75"/>
  <c r="M235" i="109"/>
  <c r="M235" i="107"/>
  <c r="Q230" i="110"/>
  <c r="Q229" i="110"/>
  <c r="Q228" i="110"/>
  <c r="Q227" i="110"/>
  <c r="Q226" i="110"/>
  <c r="Q225" i="110"/>
  <c r="Q224" i="110"/>
  <c r="Q223" i="110"/>
  <c r="Q222" i="110"/>
  <c r="Q221" i="110"/>
  <c r="Q220" i="110"/>
  <c r="Q219" i="110"/>
  <c r="Q218" i="110"/>
  <c r="Q217" i="110"/>
  <c r="Q216" i="110"/>
  <c r="Q215" i="110"/>
  <c r="Q214" i="110"/>
  <c r="Q213" i="110"/>
  <c r="Q212" i="110"/>
  <c r="Q211" i="110"/>
  <c r="Q210" i="110"/>
  <c r="Q209" i="110"/>
  <c r="Q208" i="110"/>
  <c r="Q207" i="110"/>
  <c r="Q206" i="110"/>
  <c r="Q205" i="110"/>
  <c r="Q204" i="110"/>
  <c r="Q203" i="110"/>
  <c r="Q202" i="110"/>
  <c r="Q201" i="110"/>
  <c r="Q200" i="110"/>
  <c r="Q199" i="110"/>
  <c r="Q198" i="110"/>
  <c r="Q197" i="110"/>
  <c r="Q196" i="110"/>
  <c r="Q195" i="110"/>
  <c r="Q194" i="110"/>
  <c r="Q193" i="110"/>
  <c r="Q192" i="110"/>
  <c r="Q191" i="110"/>
  <c r="Q190" i="110"/>
  <c r="Q189" i="110"/>
  <c r="Q188" i="110"/>
  <c r="Q187" i="110"/>
  <c r="Q186" i="110"/>
  <c r="Q185" i="110"/>
  <c r="Q184" i="110"/>
  <c r="Q183" i="110"/>
  <c r="Q182" i="110"/>
  <c r="Q181" i="110"/>
  <c r="Q180" i="110"/>
  <c r="Q179" i="110"/>
  <c r="Q178" i="110"/>
  <c r="Q177" i="110"/>
  <c r="Q176" i="110"/>
  <c r="Q175" i="110"/>
  <c r="Q174" i="110"/>
  <c r="Q173" i="110"/>
  <c r="Q172" i="110"/>
  <c r="Q171" i="110"/>
  <c r="Q170" i="110"/>
  <c r="Q169" i="110"/>
  <c r="Q168" i="110"/>
  <c r="Q167" i="110"/>
  <c r="Q166" i="110"/>
  <c r="Q165" i="110"/>
  <c r="Q164" i="110"/>
  <c r="Q163" i="110"/>
  <c r="Q162" i="110"/>
  <c r="Q161" i="110"/>
  <c r="Q160" i="110"/>
  <c r="Q159" i="110"/>
  <c r="Q158" i="110"/>
  <c r="Q157" i="110"/>
  <c r="Q156" i="110"/>
  <c r="Q155" i="110"/>
  <c r="Q154" i="110"/>
  <c r="Q153" i="110"/>
  <c r="Q152" i="110"/>
  <c r="Q151" i="110"/>
  <c r="Q150" i="110"/>
  <c r="Q149" i="110"/>
  <c r="Q148" i="110"/>
  <c r="Q147" i="110"/>
  <c r="Q146" i="110"/>
  <c r="Q145" i="110"/>
  <c r="Q144" i="110"/>
  <c r="Q143" i="110"/>
  <c r="Q142" i="110"/>
  <c r="Q141" i="110"/>
  <c r="Q140" i="110"/>
  <c r="Q139" i="110"/>
  <c r="Q138" i="110"/>
  <c r="Q137" i="110"/>
  <c r="Q136" i="110"/>
  <c r="Q135" i="110"/>
  <c r="Q134" i="110"/>
  <c r="Q133" i="110"/>
  <c r="Q132" i="110"/>
  <c r="Q131" i="110"/>
  <c r="Q130" i="110"/>
  <c r="Q129" i="110"/>
  <c r="Q128" i="110"/>
  <c r="Q127" i="110"/>
  <c r="Q126" i="110"/>
  <c r="Q125" i="110"/>
  <c r="Q124" i="110"/>
  <c r="Q123" i="110"/>
  <c r="Q122" i="110"/>
  <c r="Q121" i="110"/>
  <c r="Q120" i="110"/>
  <c r="Q119" i="110"/>
  <c r="Q118" i="110"/>
  <c r="Q117" i="110"/>
  <c r="Q116" i="110"/>
  <c r="Q115" i="110"/>
  <c r="Q114" i="110"/>
  <c r="Q113" i="110"/>
  <c r="Q112" i="110"/>
  <c r="Q111" i="110"/>
  <c r="Q110" i="110"/>
  <c r="Q109" i="110"/>
  <c r="Q108" i="110"/>
  <c r="Q107" i="110"/>
  <c r="Q106" i="110"/>
  <c r="Q105" i="110"/>
  <c r="Q104" i="110"/>
  <c r="Q103" i="110"/>
  <c r="Q102" i="110"/>
  <c r="Q101" i="110"/>
  <c r="Q100" i="110"/>
  <c r="Q99" i="110"/>
  <c r="Q98" i="110"/>
  <c r="Q97" i="110"/>
  <c r="Q96" i="110"/>
  <c r="Q95" i="110"/>
  <c r="Q94" i="110"/>
  <c r="Q93" i="110"/>
  <c r="Q92" i="110"/>
  <c r="Q91" i="110"/>
  <c r="Q90" i="110"/>
  <c r="Q89" i="110"/>
  <c r="Q88" i="110"/>
  <c r="Q87" i="110"/>
  <c r="Q86" i="110"/>
  <c r="Q85" i="110"/>
  <c r="Q84" i="110"/>
  <c r="Q83" i="110"/>
  <c r="Q82" i="110"/>
  <c r="Q81" i="110"/>
  <c r="Q80" i="110"/>
  <c r="Q79" i="110"/>
  <c r="Q78" i="110"/>
  <c r="Q77" i="110"/>
  <c r="Q76" i="110"/>
  <c r="Q75" i="110"/>
  <c r="Q74" i="110"/>
  <c r="Q73" i="110"/>
  <c r="Q72" i="110"/>
  <c r="Q71" i="110"/>
  <c r="Q70" i="110"/>
  <c r="Q69" i="110"/>
  <c r="Q68" i="110"/>
  <c r="Q67" i="110"/>
  <c r="Q66" i="110"/>
  <c r="Q65" i="110"/>
  <c r="Q64" i="110"/>
  <c r="Q63" i="110"/>
  <c r="Q62" i="110"/>
  <c r="Q61" i="110"/>
  <c r="Q60" i="110"/>
  <c r="Q59" i="110"/>
  <c r="Q58" i="110"/>
  <c r="Q57" i="110"/>
  <c r="Q56" i="110"/>
  <c r="Q55" i="110"/>
  <c r="Q54" i="110"/>
  <c r="Q53" i="110"/>
  <c r="Q52" i="110"/>
  <c r="Q51" i="110"/>
  <c r="Q50" i="110"/>
  <c r="Q49" i="110"/>
  <c r="Q48" i="110"/>
  <c r="Q47" i="110"/>
  <c r="Q46" i="110"/>
  <c r="Q45" i="110"/>
  <c r="Q44" i="110"/>
  <c r="Q43" i="110"/>
  <c r="Q42" i="110"/>
  <c r="Q41" i="110"/>
  <c r="Q40" i="110"/>
  <c r="Q39" i="110"/>
  <c r="Q38" i="110"/>
  <c r="Q37" i="110"/>
  <c r="Q36" i="110"/>
  <c r="Q35" i="110"/>
  <c r="Q34" i="110"/>
  <c r="Q33" i="110"/>
  <c r="Q32" i="110"/>
  <c r="Q31" i="110"/>
  <c r="Q30" i="110"/>
  <c r="Q29" i="110"/>
  <c r="Q28" i="110"/>
  <c r="Q27" i="110"/>
  <c r="Q26" i="110"/>
  <c r="Q25" i="110"/>
  <c r="Q24" i="110"/>
  <c r="Q23" i="110"/>
  <c r="Q22" i="110"/>
  <c r="Q21" i="110"/>
  <c r="Q20" i="110"/>
  <c r="Q19" i="110"/>
  <c r="Q18" i="110"/>
  <c r="Q17" i="110"/>
  <c r="Q16" i="110"/>
  <c r="Q15" i="110"/>
  <c r="Q14" i="110"/>
  <c r="Q13" i="110"/>
  <c r="Q12" i="110"/>
  <c r="Q11" i="110"/>
  <c r="Q10" i="110"/>
  <c r="M235" i="110"/>
  <c r="B9" i="110"/>
  <c r="C9" i="110" s="1"/>
  <c r="D9" i="110" s="1"/>
  <c r="E9" i="110" s="1"/>
  <c r="F9" i="110" s="1"/>
  <c r="G9" i="110" s="1"/>
  <c r="H9" i="110" s="1"/>
  <c r="I9" i="110" s="1"/>
  <c r="J9" i="110" s="1"/>
  <c r="K9" i="110" s="1"/>
  <c r="L9" i="110" s="1"/>
  <c r="M9" i="110" s="1"/>
  <c r="N9" i="110" s="1"/>
  <c r="O9" i="110" s="1"/>
  <c r="P9" i="110" s="1"/>
  <c r="Q9" i="110" s="1"/>
  <c r="Q230" i="102"/>
  <c r="M230" i="102"/>
  <c r="Q227" i="102"/>
  <c r="Q228" i="102"/>
  <c r="Q229" i="102"/>
  <c r="M227" i="102"/>
  <c r="M228" i="102"/>
  <c r="M229" i="102"/>
  <c r="Q235" i="110" l="1"/>
  <c r="Q226" i="109"/>
  <c r="Q225" i="109"/>
  <c r="Q224" i="109"/>
  <c r="Q223" i="109"/>
  <c r="Q222" i="109"/>
  <c r="Q221" i="109"/>
  <c r="Q220" i="109"/>
  <c r="Q219" i="109"/>
  <c r="Q218" i="109"/>
  <c r="Q217" i="109"/>
  <c r="Q216" i="109"/>
  <c r="Q215" i="109"/>
  <c r="Q214" i="109"/>
  <c r="Q213" i="109"/>
  <c r="Q212" i="109"/>
  <c r="Q211" i="109"/>
  <c r="Q210" i="109"/>
  <c r="Q209" i="109"/>
  <c r="Q208" i="109"/>
  <c r="Q207" i="109"/>
  <c r="Q206" i="109"/>
  <c r="Q205" i="109"/>
  <c r="Q204" i="109"/>
  <c r="Q203" i="109"/>
  <c r="Q202" i="109"/>
  <c r="Q201" i="109"/>
  <c r="Q200" i="109"/>
  <c r="Q199" i="109"/>
  <c r="Q198" i="109"/>
  <c r="Q197" i="109"/>
  <c r="Q196" i="109"/>
  <c r="Q195" i="109"/>
  <c r="Q194" i="109"/>
  <c r="Q193" i="109"/>
  <c r="Q192" i="109"/>
  <c r="Q191" i="109"/>
  <c r="Q190" i="109"/>
  <c r="Q189" i="109"/>
  <c r="Q188" i="109"/>
  <c r="Q187" i="109"/>
  <c r="Q186" i="109"/>
  <c r="Q185" i="109"/>
  <c r="Q184" i="109"/>
  <c r="Q183" i="109"/>
  <c r="Q182" i="109"/>
  <c r="Q181" i="109"/>
  <c r="Q180" i="109"/>
  <c r="Q179" i="109"/>
  <c r="Q178" i="109"/>
  <c r="Q177" i="109"/>
  <c r="Q176" i="109"/>
  <c r="Q175" i="109"/>
  <c r="Q174" i="109"/>
  <c r="Q173" i="109"/>
  <c r="Q172" i="109"/>
  <c r="Q171" i="109"/>
  <c r="Q170" i="109"/>
  <c r="Q169" i="109"/>
  <c r="Q168" i="109"/>
  <c r="Q167" i="109"/>
  <c r="Q166" i="109"/>
  <c r="Q165" i="109"/>
  <c r="Q164" i="109"/>
  <c r="Q163" i="109"/>
  <c r="Q162" i="109"/>
  <c r="Q161" i="109"/>
  <c r="Q160" i="109"/>
  <c r="Q159" i="109"/>
  <c r="Q158" i="109"/>
  <c r="Q157" i="109"/>
  <c r="Q156" i="109"/>
  <c r="Q155" i="109"/>
  <c r="Q154" i="109"/>
  <c r="Q153" i="109"/>
  <c r="Q152" i="109"/>
  <c r="Q151" i="109"/>
  <c r="Q150" i="109"/>
  <c r="Q149" i="109"/>
  <c r="Q148" i="109"/>
  <c r="Q147" i="109"/>
  <c r="Q146" i="109"/>
  <c r="Q145" i="109"/>
  <c r="Q144" i="109"/>
  <c r="Q143" i="109"/>
  <c r="Q142" i="109"/>
  <c r="Q141" i="109"/>
  <c r="Q140" i="109"/>
  <c r="Q139" i="109"/>
  <c r="Q138" i="109"/>
  <c r="Q137" i="109"/>
  <c r="Q136" i="109"/>
  <c r="Q135" i="109"/>
  <c r="Q134" i="109"/>
  <c r="Q133" i="109"/>
  <c r="Q132" i="109"/>
  <c r="Q131" i="109"/>
  <c r="Q130" i="109"/>
  <c r="Q129" i="109"/>
  <c r="Q128" i="109"/>
  <c r="Q127" i="109"/>
  <c r="Q126" i="109"/>
  <c r="Q125" i="109"/>
  <c r="Q124" i="109"/>
  <c r="Q123" i="109"/>
  <c r="Q122" i="109"/>
  <c r="Q121" i="109"/>
  <c r="Q120" i="109"/>
  <c r="Q119" i="109"/>
  <c r="Q118" i="109"/>
  <c r="Q117" i="109"/>
  <c r="Q116" i="109"/>
  <c r="Q115" i="109"/>
  <c r="Q114" i="109"/>
  <c r="Q113" i="109"/>
  <c r="Q112" i="109"/>
  <c r="Q111" i="109"/>
  <c r="Q110" i="109"/>
  <c r="Q109" i="109"/>
  <c r="Q108" i="109"/>
  <c r="Q107" i="109"/>
  <c r="Q106" i="109"/>
  <c r="Q105" i="109"/>
  <c r="Q104" i="109"/>
  <c r="Q103" i="109"/>
  <c r="Q102" i="109"/>
  <c r="Q101" i="109"/>
  <c r="Q100" i="109"/>
  <c r="Q99" i="109"/>
  <c r="Q98" i="109"/>
  <c r="Q97" i="109"/>
  <c r="Q96" i="109"/>
  <c r="Q95" i="109"/>
  <c r="Q94" i="109"/>
  <c r="Q93" i="109"/>
  <c r="Q92" i="109"/>
  <c r="Q91" i="109"/>
  <c r="Q90" i="109"/>
  <c r="Q89" i="109"/>
  <c r="Q88" i="109"/>
  <c r="Q87" i="109"/>
  <c r="Q86" i="109"/>
  <c r="Q85" i="109"/>
  <c r="Q84" i="109"/>
  <c r="Q83" i="109"/>
  <c r="Q82" i="109"/>
  <c r="Q81" i="109"/>
  <c r="Q80" i="109"/>
  <c r="Q79" i="109"/>
  <c r="Q78" i="109"/>
  <c r="Q77" i="109"/>
  <c r="Q76" i="109"/>
  <c r="Q75" i="109"/>
  <c r="Q74" i="109"/>
  <c r="Q73" i="109"/>
  <c r="Q72" i="109"/>
  <c r="Q71" i="109"/>
  <c r="Q70" i="109"/>
  <c r="Q69" i="109"/>
  <c r="Q68" i="109"/>
  <c r="Q67" i="109"/>
  <c r="Q66" i="109"/>
  <c r="Q65" i="109"/>
  <c r="Q64" i="109"/>
  <c r="Q63" i="109"/>
  <c r="Q62" i="109"/>
  <c r="Q61" i="109"/>
  <c r="Q60" i="109"/>
  <c r="Q59" i="109"/>
  <c r="Q58" i="109"/>
  <c r="Q57" i="109"/>
  <c r="Q56" i="109"/>
  <c r="Q55" i="109"/>
  <c r="Q54" i="109"/>
  <c r="Q53" i="109"/>
  <c r="Q52" i="109"/>
  <c r="Q51" i="109"/>
  <c r="Q50" i="109"/>
  <c r="Q49" i="109"/>
  <c r="Q48" i="109"/>
  <c r="Q47" i="109"/>
  <c r="Q46" i="109"/>
  <c r="Q45" i="109"/>
  <c r="Q44" i="109"/>
  <c r="Q43" i="109"/>
  <c r="Q42" i="109"/>
  <c r="Q41" i="109"/>
  <c r="Q40" i="109"/>
  <c r="Q39" i="109"/>
  <c r="Q38" i="109"/>
  <c r="Q37" i="109"/>
  <c r="Q36" i="109"/>
  <c r="Q35" i="109"/>
  <c r="Q34" i="109"/>
  <c r="Q33" i="109"/>
  <c r="Q32" i="109"/>
  <c r="Q31" i="109"/>
  <c r="Q30" i="109"/>
  <c r="Q29" i="109"/>
  <c r="Q28" i="109"/>
  <c r="Q27" i="109"/>
  <c r="Q26" i="109"/>
  <c r="Q25" i="109"/>
  <c r="Q24" i="109"/>
  <c r="Q23" i="109"/>
  <c r="Q22" i="109"/>
  <c r="Q21" i="109"/>
  <c r="Q20" i="109"/>
  <c r="Q19" i="109"/>
  <c r="Q18" i="109"/>
  <c r="Q17" i="109"/>
  <c r="Q16" i="109"/>
  <c r="Q15" i="109"/>
  <c r="Q14" i="109"/>
  <c r="Q13" i="109"/>
  <c r="Q12" i="109"/>
  <c r="Q11" i="109"/>
  <c r="Q10" i="109"/>
  <c r="B9" i="109"/>
  <c r="C9" i="109" s="1"/>
  <c r="D9" i="109" s="1"/>
  <c r="E9" i="109" s="1"/>
  <c r="F9" i="109" s="1"/>
  <c r="G9" i="109" s="1"/>
  <c r="H9" i="109" s="1"/>
  <c r="I9" i="109" s="1"/>
  <c r="J9" i="109" s="1"/>
  <c r="K9" i="109" s="1"/>
  <c r="L9" i="109" s="1"/>
  <c r="M9" i="109" s="1"/>
  <c r="N9" i="109" s="1"/>
  <c r="O9" i="109" s="1"/>
  <c r="P9" i="109" s="1"/>
  <c r="Q9" i="109" s="1"/>
  <c r="Q226" i="108"/>
  <c r="Q225" i="108"/>
  <c r="Q224" i="108"/>
  <c r="Q223" i="108"/>
  <c r="Q222" i="108"/>
  <c r="Q221" i="108"/>
  <c r="Q220" i="108"/>
  <c r="Q219" i="108"/>
  <c r="Q218" i="108"/>
  <c r="Q217" i="108"/>
  <c r="Q216" i="108"/>
  <c r="Q215" i="108"/>
  <c r="Q214" i="108"/>
  <c r="Q213" i="108"/>
  <c r="Q212" i="108"/>
  <c r="Q211" i="108"/>
  <c r="Q210" i="108"/>
  <c r="Q209" i="108"/>
  <c r="Q208" i="108"/>
  <c r="Q207" i="108"/>
  <c r="Q206" i="108"/>
  <c r="Q205" i="108"/>
  <c r="Q204" i="108"/>
  <c r="Q203" i="108"/>
  <c r="Q202" i="108"/>
  <c r="Q201" i="108"/>
  <c r="Q200" i="108"/>
  <c r="Q199" i="108"/>
  <c r="Q198" i="108"/>
  <c r="Q197" i="108"/>
  <c r="Q196" i="108"/>
  <c r="Q195" i="108"/>
  <c r="Q194" i="108"/>
  <c r="Q193" i="108"/>
  <c r="Q192" i="108"/>
  <c r="Q191" i="108"/>
  <c r="Q190" i="108"/>
  <c r="Q189" i="108"/>
  <c r="Q188" i="108"/>
  <c r="Q187" i="108"/>
  <c r="Q186" i="108"/>
  <c r="Q185" i="108"/>
  <c r="Q184" i="108"/>
  <c r="Q183" i="108"/>
  <c r="Q182" i="108"/>
  <c r="Q181" i="108"/>
  <c r="Q180" i="108"/>
  <c r="Q179" i="108"/>
  <c r="Q178" i="108"/>
  <c r="Q177" i="108"/>
  <c r="Q176" i="108"/>
  <c r="Q175" i="108"/>
  <c r="Q174" i="108"/>
  <c r="Q173" i="108"/>
  <c r="Q172" i="108"/>
  <c r="Q171" i="108"/>
  <c r="Q170" i="108"/>
  <c r="Q169" i="108"/>
  <c r="Q168" i="108"/>
  <c r="Q167" i="108"/>
  <c r="Q166" i="108"/>
  <c r="Q165" i="108"/>
  <c r="Q164" i="108"/>
  <c r="Q163" i="108"/>
  <c r="Q162" i="108"/>
  <c r="Q161" i="108"/>
  <c r="Q160" i="108"/>
  <c r="Q159" i="108"/>
  <c r="Q158" i="108"/>
  <c r="Q157" i="108"/>
  <c r="Q156" i="108"/>
  <c r="Q155" i="108"/>
  <c r="Q154" i="108"/>
  <c r="Q153" i="108"/>
  <c r="Q152" i="108"/>
  <c r="Q151" i="108"/>
  <c r="Q150" i="108"/>
  <c r="Q149" i="108"/>
  <c r="Q148" i="108"/>
  <c r="Q147" i="108"/>
  <c r="Q146" i="108"/>
  <c r="Q145" i="108"/>
  <c r="Q144" i="108"/>
  <c r="Q143" i="108"/>
  <c r="Q142" i="108"/>
  <c r="Q141" i="108"/>
  <c r="Q140" i="108"/>
  <c r="Q139" i="108"/>
  <c r="Q138" i="108"/>
  <c r="Q137" i="108"/>
  <c r="Q136" i="108"/>
  <c r="Q135" i="108"/>
  <c r="Q134" i="108"/>
  <c r="Q133" i="108"/>
  <c r="Q132" i="108"/>
  <c r="Q131" i="108"/>
  <c r="Q130" i="108"/>
  <c r="Q129" i="108"/>
  <c r="Q128" i="108"/>
  <c r="Q127" i="108"/>
  <c r="Q126" i="108"/>
  <c r="Q125" i="108"/>
  <c r="Q124" i="108"/>
  <c r="Q123" i="108"/>
  <c r="Q122" i="108"/>
  <c r="Q121" i="108"/>
  <c r="Q120" i="108"/>
  <c r="Q119" i="108"/>
  <c r="Q118" i="108"/>
  <c r="Q117" i="108"/>
  <c r="Q116" i="108"/>
  <c r="Q115" i="108"/>
  <c r="Q114" i="108"/>
  <c r="Q113" i="108"/>
  <c r="Q112" i="108"/>
  <c r="Q111" i="108"/>
  <c r="Q110" i="108"/>
  <c r="Q109" i="108"/>
  <c r="Q108" i="108"/>
  <c r="Q107" i="108"/>
  <c r="Q106" i="108"/>
  <c r="Q105" i="108"/>
  <c r="Q104" i="108"/>
  <c r="Q103" i="108"/>
  <c r="Q102" i="108"/>
  <c r="Q101" i="108"/>
  <c r="Q100" i="108"/>
  <c r="Q99" i="108"/>
  <c r="Q98" i="108"/>
  <c r="Q97" i="108"/>
  <c r="Q96" i="108"/>
  <c r="Q95" i="108"/>
  <c r="Q94" i="108"/>
  <c r="Q93" i="108"/>
  <c r="Q92" i="108"/>
  <c r="Q91" i="108"/>
  <c r="Q90" i="108"/>
  <c r="Q89" i="108"/>
  <c r="Q88" i="108"/>
  <c r="Q87" i="108"/>
  <c r="Q86" i="108"/>
  <c r="Q85" i="108"/>
  <c r="Q84" i="108"/>
  <c r="Q83" i="108"/>
  <c r="Q82" i="108"/>
  <c r="Q81" i="108"/>
  <c r="Q80" i="108"/>
  <c r="Q79" i="108"/>
  <c r="Q78" i="108"/>
  <c r="Q77" i="108"/>
  <c r="Q76" i="108"/>
  <c r="Q75" i="108"/>
  <c r="Q74" i="108"/>
  <c r="Q73" i="108"/>
  <c r="Q72" i="108"/>
  <c r="Q71" i="108"/>
  <c r="Q70" i="108"/>
  <c r="Q69" i="108"/>
  <c r="Q68" i="108"/>
  <c r="Q67" i="108"/>
  <c r="Q66" i="108"/>
  <c r="Q65" i="108"/>
  <c r="Q64" i="108"/>
  <c r="Q63" i="108"/>
  <c r="Q62" i="108"/>
  <c r="Q61" i="108"/>
  <c r="Q60" i="108"/>
  <c r="Q59" i="108"/>
  <c r="Q58" i="108"/>
  <c r="Q57" i="108"/>
  <c r="Q56" i="108"/>
  <c r="Q55" i="108"/>
  <c r="Q54" i="108"/>
  <c r="Q53" i="108"/>
  <c r="Q52" i="108"/>
  <c r="Q51" i="108"/>
  <c r="Q50" i="108"/>
  <c r="Q49" i="108"/>
  <c r="Q48" i="108"/>
  <c r="Q47" i="108"/>
  <c r="Q46" i="108"/>
  <c r="Q45" i="108"/>
  <c r="Q44" i="108"/>
  <c r="Q43" i="108"/>
  <c r="Q42" i="108"/>
  <c r="Q41" i="108"/>
  <c r="Q40" i="108"/>
  <c r="Q39" i="108"/>
  <c r="Q38" i="108"/>
  <c r="Q37" i="108"/>
  <c r="Q36" i="108"/>
  <c r="Q35" i="108"/>
  <c r="Q34" i="108"/>
  <c r="Q33" i="108"/>
  <c r="Q32" i="108"/>
  <c r="Q31" i="108"/>
  <c r="Q30" i="108"/>
  <c r="Q29" i="108"/>
  <c r="Q28" i="108"/>
  <c r="Q27" i="108"/>
  <c r="Q26" i="108"/>
  <c r="Q25" i="108"/>
  <c r="Q24" i="108"/>
  <c r="Q23" i="108"/>
  <c r="Q22" i="108"/>
  <c r="Q21" i="108"/>
  <c r="Q20" i="108"/>
  <c r="Q19" i="108"/>
  <c r="Q18" i="108"/>
  <c r="Q17" i="108"/>
  <c r="Q16" i="108"/>
  <c r="Q15" i="108"/>
  <c r="Q14" i="108"/>
  <c r="Q13" i="108"/>
  <c r="Q12" i="108"/>
  <c r="Q11" i="108"/>
  <c r="Q10" i="108"/>
  <c r="B9" i="108"/>
  <c r="C9" i="108" s="1"/>
  <c r="D9" i="108" s="1"/>
  <c r="E9" i="108" s="1"/>
  <c r="F9" i="108" s="1"/>
  <c r="G9" i="108" s="1"/>
  <c r="H9" i="108" s="1"/>
  <c r="I9" i="108" s="1"/>
  <c r="J9" i="108" s="1"/>
  <c r="K9" i="108" s="1"/>
  <c r="L9" i="108" s="1"/>
  <c r="M9" i="108" s="1"/>
  <c r="N9" i="108" s="1"/>
  <c r="O9" i="108" s="1"/>
  <c r="P9" i="108" s="1"/>
  <c r="Q9" i="108" s="1"/>
  <c r="B9" i="107"/>
  <c r="C9" i="107" s="1"/>
  <c r="D9" i="107" s="1"/>
  <c r="E9" i="107" s="1"/>
  <c r="F9" i="107" s="1"/>
  <c r="G9" i="107" s="1"/>
  <c r="H9" i="107" s="1"/>
  <c r="I9" i="107" s="1"/>
  <c r="J9" i="107" s="1"/>
  <c r="K9" i="107" s="1"/>
  <c r="L9" i="107" s="1"/>
  <c r="M9" i="107" s="1"/>
  <c r="N9" i="107" s="1"/>
  <c r="O9" i="107" s="1"/>
  <c r="P9" i="107" s="1"/>
  <c r="Q9" i="107" s="1"/>
  <c r="Q226" i="106"/>
  <c r="Q225" i="106"/>
  <c r="Q224" i="106"/>
  <c r="Q223" i="106"/>
  <c r="Q222" i="106"/>
  <c r="Q221" i="106"/>
  <c r="Q220" i="106"/>
  <c r="Q219" i="106"/>
  <c r="Q218" i="106"/>
  <c r="Q217" i="106"/>
  <c r="Q216" i="106"/>
  <c r="Q215" i="106"/>
  <c r="Q214" i="106"/>
  <c r="Q213" i="106"/>
  <c r="Q212" i="106"/>
  <c r="Q211" i="106"/>
  <c r="Q210" i="106"/>
  <c r="Q209" i="106"/>
  <c r="Q208" i="106"/>
  <c r="Q207" i="106"/>
  <c r="Q206" i="106"/>
  <c r="Q205" i="106"/>
  <c r="Q204" i="106"/>
  <c r="Q203" i="106"/>
  <c r="Q202" i="106"/>
  <c r="Q201" i="106"/>
  <c r="Q200" i="106"/>
  <c r="Q199" i="106"/>
  <c r="Q198" i="106"/>
  <c r="Q197" i="106"/>
  <c r="Q196" i="106"/>
  <c r="Q195" i="106"/>
  <c r="Q194" i="106"/>
  <c r="Q193" i="106"/>
  <c r="Q192" i="106"/>
  <c r="Q191" i="106"/>
  <c r="Q190" i="106"/>
  <c r="Q189" i="106"/>
  <c r="Q188" i="106"/>
  <c r="Q187" i="106"/>
  <c r="Q186" i="106"/>
  <c r="Q185" i="106"/>
  <c r="Q184" i="106"/>
  <c r="Q183" i="106"/>
  <c r="Q182" i="106"/>
  <c r="Q181" i="106"/>
  <c r="Q180" i="106"/>
  <c r="Q179" i="106"/>
  <c r="Q178" i="106"/>
  <c r="Q177" i="106"/>
  <c r="Q176" i="106"/>
  <c r="Q175" i="106"/>
  <c r="Q174" i="106"/>
  <c r="Q173" i="106"/>
  <c r="Q172" i="106"/>
  <c r="Q171" i="106"/>
  <c r="Q170" i="106"/>
  <c r="Q169" i="106"/>
  <c r="Q168" i="106"/>
  <c r="Q167" i="106"/>
  <c r="Q166" i="106"/>
  <c r="Q165" i="106"/>
  <c r="Q164" i="106"/>
  <c r="Q163" i="106"/>
  <c r="Q162" i="106"/>
  <c r="Q161" i="106"/>
  <c r="Q160" i="106"/>
  <c r="Q159" i="106"/>
  <c r="Q158" i="106"/>
  <c r="Q157" i="106"/>
  <c r="Q156" i="106"/>
  <c r="Q155" i="106"/>
  <c r="Q154" i="106"/>
  <c r="Q153" i="106"/>
  <c r="Q152" i="106"/>
  <c r="Q151" i="106"/>
  <c r="Q150" i="106"/>
  <c r="Q149" i="106"/>
  <c r="Q148" i="106"/>
  <c r="Q147" i="106"/>
  <c r="Q146" i="106"/>
  <c r="Q145" i="106"/>
  <c r="Q144" i="106"/>
  <c r="Q143" i="106"/>
  <c r="Q142" i="106"/>
  <c r="Q141" i="106"/>
  <c r="Q140" i="106"/>
  <c r="Q139" i="106"/>
  <c r="Q138" i="106"/>
  <c r="Q137" i="106"/>
  <c r="Q136" i="106"/>
  <c r="Q135" i="106"/>
  <c r="Q134" i="106"/>
  <c r="Q133" i="106"/>
  <c r="Q132" i="106"/>
  <c r="Q131" i="106"/>
  <c r="Q130" i="106"/>
  <c r="Q129" i="106"/>
  <c r="Q128" i="106"/>
  <c r="Q127" i="106"/>
  <c r="Q126" i="106"/>
  <c r="Q125" i="106"/>
  <c r="Q124" i="106"/>
  <c r="Q123" i="106"/>
  <c r="Q122" i="106"/>
  <c r="Q121" i="106"/>
  <c r="Q120" i="106"/>
  <c r="Q119" i="106"/>
  <c r="Q118" i="106"/>
  <c r="Q117" i="106"/>
  <c r="Q116" i="106"/>
  <c r="Q115" i="106"/>
  <c r="Q114" i="106"/>
  <c r="Q113" i="106"/>
  <c r="Q112" i="106"/>
  <c r="Q111" i="106"/>
  <c r="Q110" i="106"/>
  <c r="Q109" i="106"/>
  <c r="Q108" i="106"/>
  <c r="Q107" i="106"/>
  <c r="Q106" i="106"/>
  <c r="Q105" i="106"/>
  <c r="Q104" i="106"/>
  <c r="Q103" i="106"/>
  <c r="Q102" i="106"/>
  <c r="Q101" i="106"/>
  <c r="Q100" i="106"/>
  <c r="Q99" i="106"/>
  <c r="Q98" i="106"/>
  <c r="Q97" i="106"/>
  <c r="Q96" i="106"/>
  <c r="Q95" i="106"/>
  <c r="Q94" i="106"/>
  <c r="Q93" i="106"/>
  <c r="Q92" i="106"/>
  <c r="Q91" i="106"/>
  <c r="Q90" i="106"/>
  <c r="Q89" i="106"/>
  <c r="Q88" i="106"/>
  <c r="Q87" i="106"/>
  <c r="Q86" i="106"/>
  <c r="Q85" i="106"/>
  <c r="Q84" i="106"/>
  <c r="Q83" i="106"/>
  <c r="Q82" i="106"/>
  <c r="Q81" i="106"/>
  <c r="Q80" i="106"/>
  <c r="Q79" i="106"/>
  <c r="Q78" i="106"/>
  <c r="Q77" i="106"/>
  <c r="Q76" i="106"/>
  <c r="Q75" i="106"/>
  <c r="Q74" i="106"/>
  <c r="Q73" i="106"/>
  <c r="Q72" i="106"/>
  <c r="Q71" i="106"/>
  <c r="Q70" i="106"/>
  <c r="Q69" i="106"/>
  <c r="Q68" i="106"/>
  <c r="Q67" i="106"/>
  <c r="Q66" i="106"/>
  <c r="Q65" i="106"/>
  <c r="Q64" i="106"/>
  <c r="Q63" i="106"/>
  <c r="Q62" i="106"/>
  <c r="Q61" i="106"/>
  <c r="Q60" i="106"/>
  <c r="Q59" i="106"/>
  <c r="Q58" i="106"/>
  <c r="Q57" i="106"/>
  <c r="Q56" i="106"/>
  <c r="Q55" i="106"/>
  <c r="Q54" i="106"/>
  <c r="Q53" i="106"/>
  <c r="Q52" i="106"/>
  <c r="Q51" i="106"/>
  <c r="Q50" i="106"/>
  <c r="Q49" i="106"/>
  <c r="Q48" i="106"/>
  <c r="Q47" i="106"/>
  <c r="Q46" i="106"/>
  <c r="Q45" i="106"/>
  <c r="Q44" i="106"/>
  <c r="Q43" i="106"/>
  <c r="Q42" i="106"/>
  <c r="Q41" i="106"/>
  <c r="Q40" i="106"/>
  <c r="Q39" i="106"/>
  <c r="Q38" i="106"/>
  <c r="Q37" i="106"/>
  <c r="Q36" i="106"/>
  <c r="Q35" i="106"/>
  <c r="Q34" i="106"/>
  <c r="Q33" i="106"/>
  <c r="Q32" i="106"/>
  <c r="Q31" i="106"/>
  <c r="Q30" i="106"/>
  <c r="Q29" i="106"/>
  <c r="Q28" i="106"/>
  <c r="Q27" i="106"/>
  <c r="Q26" i="106"/>
  <c r="Q25" i="106"/>
  <c r="Q24" i="106"/>
  <c r="Q23" i="106"/>
  <c r="Q22" i="106"/>
  <c r="Q21" i="106"/>
  <c r="Q20" i="106"/>
  <c r="Q19" i="106"/>
  <c r="Q18" i="106"/>
  <c r="Q17" i="106"/>
  <c r="Q16" i="106"/>
  <c r="Q15" i="106"/>
  <c r="Q14" i="106"/>
  <c r="Q13" i="106"/>
  <c r="Q12" i="106"/>
  <c r="Q11" i="106"/>
  <c r="Q10" i="106"/>
  <c r="Q235" i="106" s="1"/>
  <c r="B9" i="106"/>
  <c r="C9" i="106" s="1"/>
  <c r="D9" i="106" s="1"/>
  <c r="E9" i="106" s="1"/>
  <c r="F9" i="106" s="1"/>
  <c r="G9" i="106" s="1"/>
  <c r="H9" i="106" s="1"/>
  <c r="I9" i="106" s="1"/>
  <c r="J9" i="106" s="1"/>
  <c r="K9" i="106" s="1"/>
  <c r="L9" i="106" s="1"/>
  <c r="M9" i="106" s="1"/>
  <c r="N9" i="106" s="1"/>
  <c r="O9" i="106" s="1"/>
  <c r="P9" i="106" s="1"/>
  <c r="Q9" i="106" s="1"/>
  <c r="Q235" i="109" l="1"/>
  <c r="Q235" i="108"/>
  <c r="Q235" i="107"/>
  <c r="Q187" i="1"/>
  <c r="Q188" i="1"/>
  <c r="Q226" i="1" l="1"/>
  <c r="Q226" i="102"/>
  <c r="M226" i="102"/>
  <c r="Q226" i="103"/>
  <c r="M226" i="103"/>
  <c r="P235" i="102"/>
  <c r="O235" i="102"/>
  <c r="N235" i="102"/>
  <c r="L235" i="102"/>
  <c r="K235" i="102"/>
  <c r="J235" i="102"/>
  <c r="I235" i="102"/>
  <c r="H235" i="102"/>
  <c r="P235" i="103"/>
  <c r="O235" i="103"/>
  <c r="N235" i="103"/>
  <c r="L235" i="103"/>
  <c r="K235" i="103"/>
  <c r="J235" i="103"/>
  <c r="I235" i="103"/>
  <c r="H235" i="103"/>
  <c r="P235" i="105"/>
  <c r="O235" i="105"/>
  <c r="N235" i="105"/>
  <c r="L235" i="105"/>
  <c r="K235" i="105"/>
  <c r="J235" i="105"/>
  <c r="I235" i="105"/>
  <c r="H235" i="105"/>
  <c r="I235" i="104"/>
  <c r="J235" i="104"/>
  <c r="K235" i="104"/>
  <c r="L235" i="104"/>
  <c r="M235" i="104"/>
  <c r="N235" i="104"/>
  <c r="O235" i="104"/>
  <c r="P235" i="104"/>
  <c r="H235" i="104"/>
  <c r="Q226" i="105"/>
  <c r="M226" i="105"/>
  <c r="Q225" i="105" l="1"/>
  <c r="M225" i="105"/>
  <c r="Q224" i="105"/>
  <c r="M224" i="105"/>
  <c r="Q223" i="105"/>
  <c r="M223" i="105"/>
  <c r="Q222" i="105"/>
  <c r="M222" i="105"/>
  <c r="Q221" i="105"/>
  <c r="M221" i="105"/>
  <c r="Q220" i="105"/>
  <c r="M220" i="105"/>
  <c r="Q219" i="105"/>
  <c r="M219" i="105"/>
  <c r="Q218" i="105"/>
  <c r="M218" i="105"/>
  <c r="Q217" i="105"/>
  <c r="M217" i="105"/>
  <c r="Q216" i="105"/>
  <c r="M216" i="105"/>
  <c r="Q215" i="105"/>
  <c r="M215" i="105"/>
  <c r="Q214" i="105"/>
  <c r="M214" i="105"/>
  <c r="Q213" i="105"/>
  <c r="M213" i="105"/>
  <c r="Q212" i="105"/>
  <c r="M212" i="105"/>
  <c r="Q211" i="105"/>
  <c r="M211" i="105"/>
  <c r="Q210" i="105"/>
  <c r="M210" i="105"/>
  <c r="Q209" i="105"/>
  <c r="M209" i="105"/>
  <c r="Q208" i="105"/>
  <c r="M208" i="105"/>
  <c r="Q207" i="105"/>
  <c r="M207" i="105"/>
  <c r="Q206" i="105"/>
  <c r="M206" i="105"/>
  <c r="Q205" i="105"/>
  <c r="M205" i="105"/>
  <c r="Q204" i="105"/>
  <c r="M204" i="105"/>
  <c r="Q203" i="105"/>
  <c r="M203" i="105"/>
  <c r="Q202" i="105"/>
  <c r="M202" i="105"/>
  <c r="Q201" i="105"/>
  <c r="M201" i="105"/>
  <c r="Q200" i="105"/>
  <c r="M200" i="105"/>
  <c r="Q199" i="105"/>
  <c r="M199" i="105"/>
  <c r="Q198" i="105"/>
  <c r="M198" i="105"/>
  <c r="Q197" i="105"/>
  <c r="M197" i="105"/>
  <c r="Q196" i="105"/>
  <c r="M196" i="105"/>
  <c r="Q195" i="105"/>
  <c r="M195" i="105"/>
  <c r="Q194" i="105"/>
  <c r="M194" i="105"/>
  <c r="Q193" i="105"/>
  <c r="M193" i="105"/>
  <c r="Q192" i="105"/>
  <c r="M192" i="105"/>
  <c r="Q191" i="105"/>
  <c r="M191" i="105"/>
  <c r="Q190" i="105"/>
  <c r="M190" i="105"/>
  <c r="Q189" i="105"/>
  <c r="M189" i="105"/>
  <c r="Q188" i="105"/>
  <c r="M188" i="105"/>
  <c r="Q187" i="105"/>
  <c r="M187" i="105"/>
  <c r="Q186" i="105"/>
  <c r="M186" i="105"/>
  <c r="Q185" i="105"/>
  <c r="M185" i="105"/>
  <c r="Q184" i="105"/>
  <c r="M184" i="105"/>
  <c r="Q183" i="105"/>
  <c r="M183" i="105"/>
  <c r="Q182" i="105"/>
  <c r="M182" i="105"/>
  <c r="Q181" i="105"/>
  <c r="M181" i="105"/>
  <c r="Q180" i="105"/>
  <c r="M180" i="105"/>
  <c r="Q179" i="105"/>
  <c r="M179" i="105"/>
  <c r="Q178" i="105"/>
  <c r="M178" i="105"/>
  <c r="Q177" i="105"/>
  <c r="M177" i="105"/>
  <c r="Q176" i="105"/>
  <c r="M176" i="105"/>
  <c r="Q175" i="105"/>
  <c r="M175" i="105"/>
  <c r="Q174" i="105"/>
  <c r="M174" i="105"/>
  <c r="Q173" i="105"/>
  <c r="M173" i="105"/>
  <c r="Q172" i="105"/>
  <c r="M172" i="105"/>
  <c r="Q171" i="105"/>
  <c r="M171" i="105"/>
  <c r="Q170" i="105"/>
  <c r="M170" i="105"/>
  <c r="Q169" i="105"/>
  <c r="M169" i="105"/>
  <c r="Q168" i="105"/>
  <c r="M168" i="105"/>
  <c r="Q167" i="105"/>
  <c r="M167" i="105"/>
  <c r="Q166" i="105"/>
  <c r="M166" i="105"/>
  <c r="Q165" i="105"/>
  <c r="M165" i="105"/>
  <c r="Q164" i="105"/>
  <c r="M164" i="105"/>
  <c r="Q163" i="105"/>
  <c r="M163" i="105"/>
  <c r="Q162" i="105"/>
  <c r="M162" i="105"/>
  <c r="Q161" i="105"/>
  <c r="M161" i="105"/>
  <c r="Q160" i="105"/>
  <c r="M160" i="105"/>
  <c r="Q159" i="105"/>
  <c r="M159" i="105"/>
  <c r="Q158" i="105"/>
  <c r="M158" i="105"/>
  <c r="Q157" i="105"/>
  <c r="M157" i="105"/>
  <c r="Q156" i="105"/>
  <c r="M156" i="105"/>
  <c r="Q155" i="105"/>
  <c r="M155" i="105"/>
  <c r="Q154" i="105"/>
  <c r="M154" i="105"/>
  <c r="Q153" i="105"/>
  <c r="M153" i="105"/>
  <c r="Q152" i="105"/>
  <c r="M152" i="105"/>
  <c r="Q151" i="105"/>
  <c r="M151" i="105"/>
  <c r="Q150" i="105"/>
  <c r="M150" i="105"/>
  <c r="Q149" i="105"/>
  <c r="M149" i="105"/>
  <c r="Q148" i="105"/>
  <c r="M148" i="105"/>
  <c r="Q147" i="105"/>
  <c r="M147" i="105"/>
  <c r="Q146" i="105"/>
  <c r="M146" i="105"/>
  <c r="Q145" i="105"/>
  <c r="M145" i="105"/>
  <c r="Q144" i="105"/>
  <c r="M144" i="105"/>
  <c r="Q143" i="105"/>
  <c r="M143" i="105"/>
  <c r="Q142" i="105"/>
  <c r="M142" i="105"/>
  <c r="Q141" i="105"/>
  <c r="M141" i="105"/>
  <c r="Q140" i="105"/>
  <c r="M140" i="105"/>
  <c r="Q139" i="105"/>
  <c r="M139" i="105"/>
  <c r="Q138" i="105"/>
  <c r="M138" i="105"/>
  <c r="Q137" i="105"/>
  <c r="M137" i="105"/>
  <c r="Q136" i="105"/>
  <c r="M136" i="105"/>
  <c r="Q135" i="105"/>
  <c r="M135" i="105"/>
  <c r="Q134" i="105"/>
  <c r="M134" i="105"/>
  <c r="Q133" i="105"/>
  <c r="M133" i="105"/>
  <c r="Q132" i="105"/>
  <c r="M132" i="105"/>
  <c r="Q131" i="105"/>
  <c r="M131" i="105"/>
  <c r="Q130" i="105"/>
  <c r="M130" i="105"/>
  <c r="Q129" i="105"/>
  <c r="M129" i="105"/>
  <c r="Q128" i="105"/>
  <c r="M128" i="105"/>
  <c r="Q127" i="105"/>
  <c r="M127" i="105"/>
  <c r="Q126" i="105"/>
  <c r="M126" i="105"/>
  <c r="Q125" i="105"/>
  <c r="M125" i="105"/>
  <c r="Q124" i="105"/>
  <c r="M124" i="105"/>
  <c r="Q123" i="105"/>
  <c r="M123" i="105"/>
  <c r="Q122" i="105"/>
  <c r="M122" i="105"/>
  <c r="Q121" i="105"/>
  <c r="M121" i="105"/>
  <c r="Q120" i="105"/>
  <c r="M120" i="105"/>
  <c r="Q119" i="105"/>
  <c r="M119" i="105"/>
  <c r="Q118" i="105"/>
  <c r="M118" i="105"/>
  <c r="Q117" i="105"/>
  <c r="M117" i="105"/>
  <c r="Q116" i="105"/>
  <c r="M116" i="105"/>
  <c r="Q115" i="105"/>
  <c r="M115" i="105"/>
  <c r="Q114" i="105"/>
  <c r="M114" i="105"/>
  <c r="Q113" i="105"/>
  <c r="M113" i="105"/>
  <c r="Q112" i="105"/>
  <c r="M112" i="105"/>
  <c r="Q111" i="105"/>
  <c r="M111" i="105"/>
  <c r="Q110" i="105"/>
  <c r="M110" i="105"/>
  <c r="Q109" i="105"/>
  <c r="M109" i="105"/>
  <c r="Q108" i="105"/>
  <c r="M108" i="105"/>
  <c r="Q107" i="105"/>
  <c r="M107" i="105"/>
  <c r="Q106" i="105"/>
  <c r="M106" i="105"/>
  <c r="Q105" i="105"/>
  <c r="M105" i="105"/>
  <c r="Q104" i="105"/>
  <c r="M104" i="105"/>
  <c r="Q103" i="105"/>
  <c r="M103" i="105"/>
  <c r="Q102" i="105"/>
  <c r="M102" i="105"/>
  <c r="Q101" i="105"/>
  <c r="M101" i="105"/>
  <c r="Q100" i="105"/>
  <c r="M100" i="105"/>
  <c r="Q99" i="105"/>
  <c r="M99" i="105"/>
  <c r="Q98" i="105"/>
  <c r="M98" i="105"/>
  <c r="Q97" i="105"/>
  <c r="M97" i="105"/>
  <c r="Q96" i="105"/>
  <c r="M96" i="105"/>
  <c r="Q95" i="105"/>
  <c r="M95" i="105"/>
  <c r="Q94" i="105"/>
  <c r="M94" i="105"/>
  <c r="Q93" i="105"/>
  <c r="M93" i="105"/>
  <c r="Q92" i="105"/>
  <c r="M92" i="105"/>
  <c r="Q91" i="105"/>
  <c r="M91" i="105"/>
  <c r="Q90" i="105"/>
  <c r="M90" i="105"/>
  <c r="Q89" i="105"/>
  <c r="M89" i="105"/>
  <c r="Q88" i="105"/>
  <c r="M88" i="105"/>
  <c r="Q87" i="105"/>
  <c r="M87" i="105"/>
  <c r="Q86" i="105"/>
  <c r="M86" i="105"/>
  <c r="Q85" i="105"/>
  <c r="M85" i="105"/>
  <c r="Q84" i="105"/>
  <c r="M84" i="105"/>
  <c r="Q83" i="105"/>
  <c r="M83" i="105"/>
  <c r="Q82" i="105"/>
  <c r="M82" i="105"/>
  <c r="Q81" i="105"/>
  <c r="M81" i="105"/>
  <c r="Q80" i="105"/>
  <c r="M80" i="105"/>
  <c r="Q79" i="105"/>
  <c r="M79" i="105"/>
  <c r="Q78" i="105"/>
  <c r="M78" i="105"/>
  <c r="Q77" i="105"/>
  <c r="M77" i="105"/>
  <c r="Q76" i="105"/>
  <c r="M76" i="105"/>
  <c r="Q75" i="105"/>
  <c r="M75" i="105"/>
  <c r="Q74" i="105"/>
  <c r="M74" i="105"/>
  <c r="Q73" i="105"/>
  <c r="M73" i="105"/>
  <c r="Q72" i="105"/>
  <c r="M72" i="105"/>
  <c r="Q71" i="105"/>
  <c r="M71" i="105"/>
  <c r="Q70" i="105"/>
  <c r="M70" i="105"/>
  <c r="Q69" i="105"/>
  <c r="M69" i="105"/>
  <c r="Q68" i="105"/>
  <c r="M68" i="105"/>
  <c r="Q67" i="105"/>
  <c r="M67" i="105"/>
  <c r="Q66" i="105"/>
  <c r="M66" i="105"/>
  <c r="Q65" i="105"/>
  <c r="M65" i="105"/>
  <c r="Q64" i="105"/>
  <c r="M64" i="105"/>
  <c r="Q63" i="105"/>
  <c r="M63" i="105"/>
  <c r="Q62" i="105"/>
  <c r="M62" i="105"/>
  <c r="Q61" i="105"/>
  <c r="M61" i="105"/>
  <c r="Q60" i="105"/>
  <c r="M60" i="105"/>
  <c r="Q59" i="105"/>
  <c r="M59" i="105"/>
  <c r="Q58" i="105"/>
  <c r="M58" i="105"/>
  <c r="Q57" i="105"/>
  <c r="M57" i="105"/>
  <c r="Q56" i="105"/>
  <c r="M56" i="105"/>
  <c r="Q55" i="105"/>
  <c r="M55" i="105"/>
  <c r="Q54" i="105"/>
  <c r="M54" i="105"/>
  <c r="Q53" i="105"/>
  <c r="M53" i="105"/>
  <c r="Q52" i="105"/>
  <c r="M52" i="105"/>
  <c r="Q51" i="105"/>
  <c r="M51" i="105"/>
  <c r="Q50" i="105"/>
  <c r="M50" i="105"/>
  <c r="Q49" i="105"/>
  <c r="M49" i="105"/>
  <c r="Q48" i="105"/>
  <c r="M48" i="105"/>
  <c r="Q47" i="105"/>
  <c r="M47" i="105"/>
  <c r="Q46" i="105"/>
  <c r="M46" i="105"/>
  <c r="Q45" i="105"/>
  <c r="M45" i="105"/>
  <c r="Q44" i="105"/>
  <c r="M44" i="105"/>
  <c r="Q43" i="105"/>
  <c r="M43" i="105"/>
  <c r="Q42" i="105"/>
  <c r="M42" i="105"/>
  <c r="Q41" i="105"/>
  <c r="M41" i="105"/>
  <c r="Q40" i="105"/>
  <c r="M40" i="105"/>
  <c r="Q39" i="105"/>
  <c r="M39" i="105"/>
  <c r="Q38" i="105"/>
  <c r="M38" i="105"/>
  <c r="Q37" i="105"/>
  <c r="M37" i="105"/>
  <c r="Q36" i="105"/>
  <c r="M36" i="105"/>
  <c r="Q35" i="105"/>
  <c r="M35" i="105"/>
  <c r="Q34" i="105"/>
  <c r="M34" i="105"/>
  <c r="Q33" i="105"/>
  <c r="M33" i="105"/>
  <c r="Q32" i="105"/>
  <c r="M32" i="105"/>
  <c r="Q31" i="105"/>
  <c r="M31" i="105"/>
  <c r="Q30" i="105"/>
  <c r="M30" i="105"/>
  <c r="Q29" i="105"/>
  <c r="M29" i="105"/>
  <c r="Q28" i="105"/>
  <c r="M28" i="105"/>
  <c r="Q27" i="105"/>
  <c r="M27" i="105"/>
  <c r="Q26" i="105"/>
  <c r="M26" i="105"/>
  <c r="Q25" i="105"/>
  <c r="M25" i="105"/>
  <c r="Q24" i="105"/>
  <c r="M24" i="105"/>
  <c r="Q23" i="105"/>
  <c r="M23" i="105"/>
  <c r="Q22" i="105"/>
  <c r="M22" i="105"/>
  <c r="Q21" i="105"/>
  <c r="M21" i="105"/>
  <c r="Q20" i="105"/>
  <c r="M20" i="105"/>
  <c r="Q19" i="105"/>
  <c r="M19" i="105"/>
  <c r="Q18" i="105"/>
  <c r="M18" i="105"/>
  <c r="Q17" i="105"/>
  <c r="M17" i="105"/>
  <c r="Q16" i="105"/>
  <c r="M16" i="105"/>
  <c r="Q15" i="105"/>
  <c r="M15" i="105"/>
  <c r="Q14" i="105"/>
  <c r="M14" i="105"/>
  <c r="Q13" i="105"/>
  <c r="M13" i="105"/>
  <c r="Q12" i="105"/>
  <c r="M12" i="105"/>
  <c r="Q11" i="105"/>
  <c r="M11" i="105"/>
  <c r="Q10" i="105"/>
  <c r="M10" i="105"/>
  <c r="M235" i="105" s="1"/>
  <c r="B9" i="105"/>
  <c r="C9" i="105" s="1"/>
  <c r="D9" i="105" s="1"/>
  <c r="E9" i="105" s="1"/>
  <c r="F9" i="105" s="1"/>
  <c r="G9" i="105" s="1"/>
  <c r="H9" i="105" s="1"/>
  <c r="I9" i="105" s="1"/>
  <c r="J9" i="105" s="1"/>
  <c r="K9" i="105" s="1"/>
  <c r="L9" i="105" s="1"/>
  <c r="M9" i="105" s="1"/>
  <c r="N9" i="105" s="1"/>
  <c r="O9" i="105" s="1"/>
  <c r="P9" i="105" s="1"/>
  <c r="Q9" i="105" s="1"/>
  <c r="Q235" i="104"/>
  <c r="B9" i="104"/>
  <c r="C9" i="104" s="1"/>
  <c r="D9" i="104" s="1"/>
  <c r="E9" i="104" s="1"/>
  <c r="F9" i="104" s="1"/>
  <c r="G9" i="104" s="1"/>
  <c r="H9" i="104" s="1"/>
  <c r="I9" i="104" s="1"/>
  <c r="J9" i="104" s="1"/>
  <c r="K9" i="104" s="1"/>
  <c r="L9" i="104" s="1"/>
  <c r="M9" i="104" s="1"/>
  <c r="N9" i="104" s="1"/>
  <c r="O9" i="104" s="1"/>
  <c r="P9" i="104" s="1"/>
  <c r="Q9" i="104" s="1"/>
  <c r="Q225" i="103"/>
  <c r="M225" i="103"/>
  <c r="Q224" i="103"/>
  <c r="M224" i="103"/>
  <c r="Q223" i="103"/>
  <c r="M223" i="103"/>
  <c r="Q222" i="103"/>
  <c r="M222" i="103"/>
  <c r="Q221" i="103"/>
  <c r="M221" i="103"/>
  <c r="Q220" i="103"/>
  <c r="M220" i="103"/>
  <c r="Q219" i="103"/>
  <c r="M219" i="103"/>
  <c r="Q218" i="103"/>
  <c r="M218" i="103"/>
  <c r="Q217" i="103"/>
  <c r="M217" i="103"/>
  <c r="Q216" i="103"/>
  <c r="M216" i="103"/>
  <c r="Q215" i="103"/>
  <c r="M215" i="103"/>
  <c r="Q214" i="103"/>
  <c r="M214" i="103"/>
  <c r="Q213" i="103"/>
  <c r="M213" i="103"/>
  <c r="Q212" i="103"/>
  <c r="M212" i="103"/>
  <c r="Q211" i="103"/>
  <c r="M211" i="103"/>
  <c r="Q210" i="103"/>
  <c r="M210" i="103"/>
  <c r="Q209" i="103"/>
  <c r="M209" i="103"/>
  <c r="Q208" i="103"/>
  <c r="M208" i="103"/>
  <c r="Q207" i="103"/>
  <c r="M207" i="103"/>
  <c r="Q206" i="103"/>
  <c r="M206" i="103"/>
  <c r="Q205" i="103"/>
  <c r="M205" i="103"/>
  <c r="Q204" i="103"/>
  <c r="M204" i="103"/>
  <c r="Q203" i="103"/>
  <c r="M203" i="103"/>
  <c r="Q202" i="103"/>
  <c r="M202" i="103"/>
  <c r="Q201" i="103"/>
  <c r="M201" i="103"/>
  <c r="Q200" i="103"/>
  <c r="M200" i="103"/>
  <c r="Q199" i="103"/>
  <c r="M199" i="103"/>
  <c r="Q198" i="103"/>
  <c r="M198" i="103"/>
  <c r="Q197" i="103"/>
  <c r="M197" i="103"/>
  <c r="Q196" i="103"/>
  <c r="M196" i="103"/>
  <c r="Q195" i="103"/>
  <c r="M195" i="103"/>
  <c r="Q194" i="103"/>
  <c r="M194" i="103"/>
  <c r="Q193" i="103"/>
  <c r="M193" i="103"/>
  <c r="Q192" i="103"/>
  <c r="M192" i="103"/>
  <c r="Q191" i="103"/>
  <c r="M191" i="103"/>
  <c r="Q190" i="103"/>
  <c r="M190" i="103"/>
  <c r="Q189" i="103"/>
  <c r="M189" i="103"/>
  <c r="Q188" i="103"/>
  <c r="M188" i="103"/>
  <c r="Q187" i="103"/>
  <c r="M187" i="103"/>
  <c r="Q186" i="103"/>
  <c r="M186" i="103"/>
  <c r="Q185" i="103"/>
  <c r="M185" i="103"/>
  <c r="Q184" i="103"/>
  <c r="M184" i="103"/>
  <c r="Q183" i="103"/>
  <c r="M183" i="103"/>
  <c r="Q182" i="103"/>
  <c r="M182" i="103"/>
  <c r="Q181" i="103"/>
  <c r="M181" i="103"/>
  <c r="Q180" i="103"/>
  <c r="M180" i="103"/>
  <c r="Q179" i="103"/>
  <c r="M179" i="103"/>
  <c r="Q178" i="103"/>
  <c r="M178" i="103"/>
  <c r="Q177" i="103"/>
  <c r="M177" i="103"/>
  <c r="Q176" i="103"/>
  <c r="M176" i="103"/>
  <c r="Q175" i="103"/>
  <c r="M175" i="103"/>
  <c r="Q174" i="103"/>
  <c r="M174" i="103"/>
  <c r="Q173" i="103"/>
  <c r="M173" i="103"/>
  <c r="Q172" i="103"/>
  <c r="M172" i="103"/>
  <c r="Q171" i="103"/>
  <c r="M171" i="103"/>
  <c r="Q170" i="103"/>
  <c r="M170" i="103"/>
  <c r="Q169" i="103"/>
  <c r="M169" i="103"/>
  <c r="Q168" i="103"/>
  <c r="M168" i="103"/>
  <c r="Q167" i="103"/>
  <c r="M167" i="103"/>
  <c r="Q166" i="103"/>
  <c r="M166" i="103"/>
  <c r="Q165" i="103"/>
  <c r="M165" i="103"/>
  <c r="Q164" i="103"/>
  <c r="M164" i="103"/>
  <c r="Q163" i="103"/>
  <c r="M163" i="103"/>
  <c r="Q162" i="103"/>
  <c r="M162" i="103"/>
  <c r="Q161" i="103"/>
  <c r="M161" i="103"/>
  <c r="Q160" i="103"/>
  <c r="M160" i="103"/>
  <c r="Q159" i="103"/>
  <c r="M159" i="103"/>
  <c r="Q158" i="103"/>
  <c r="M158" i="103"/>
  <c r="Q157" i="103"/>
  <c r="M157" i="103"/>
  <c r="Q156" i="103"/>
  <c r="M156" i="103"/>
  <c r="Q155" i="103"/>
  <c r="M155" i="103"/>
  <c r="Q154" i="103"/>
  <c r="M154" i="103"/>
  <c r="Q153" i="103"/>
  <c r="M153" i="103"/>
  <c r="Q152" i="103"/>
  <c r="M152" i="103"/>
  <c r="Q151" i="103"/>
  <c r="M151" i="103"/>
  <c r="Q150" i="103"/>
  <c r="M150" i="103"/>
  <c r="Q149" i="103"/>
  <c r="M149" i="103"/>
  <c r="Q148" i="103"/>
  <c r="M148" i="103"/>
  <c r="Q147" i="103"/>
  <c r="M147" i="103"/>
  <c r="Q146" i="103"/>
  <c r="M146" i="103"/>
  <c r="Q145" i="103"/>
  <c r="M145" i="103"/>
  <c r="Q144" i="103"/>
  <c r="M144" i="103"/>
  <c r="Q143" i="103"/>
  <c r="M143" i="103"/>
  <c r="Q142" i="103"/>
  <c r="M142" i="103"/>
  <c r="Q141" i="103"/>
  <c r="M141" i="103"/>
  <c r="Q140" i="103"/>
  <c r="M140" i="103"/>
  <c r="Q139" i="103"/>
  <c r="M139" i="103"/>
  <c r="Q138" i="103"/>
  <c r="M138" i="103"/>
  <c r="Q137" i="103"/>
  <c r="M137" i="103"/>
  <c r="Q136" i="103"/>
  <c r="M136" i="103"/>
  <c r="Q135" i="103"/>
  <c r="M135" i="103"/>
  <c r="Q134" i="103"/>
  <c r="M134" i="103"/>
  <c r="Q133" i="103"/>
  <c r="M133" i="103"/>
  <c r="Q132" i="103"/>
  <c r="M132" i="103"/>
  <c r="Q131" i="103"/>
  <c r="M131" i="103"/>
  <c r="Q130" i="103"/>
  <c r="M130" i="103"/>
  <c r="Q129" i="103"/>
  <c r="M129" i="103"/>
  <c r="Q128" i="103"/>
  <c r="M128" i="103"/>
  <c r="Q127" i="103"/>
  <c r="M127" i="103"/>
  <c r="Q126" i="103"/>
  <c r="M126" i="103"/>
  <c r="Q125" i="103"/>
  <c r="M125" i="103"/>
  <c r="Q124" i="103"/>
  <c r="M124" i="103"/>
  <c r="Q123" i="103"/>
  <c r="M123" i="103"/>
  <c r="Q122" i="103"/>
  <c r="M122" i="103"/>
  <c r="Q121" i="103"/>
  <c r="M121" i="103"/>
  <c r="Q120" i="103"/>
  <c r="M120" i="103"/>
  <c r="Q119" i="103"/>
  <c r="M119" i="103"/>
  <c r="Q118" i="103"/>
  <c r="M118" i="103"/>
  <c r="Q117" i="103"/>
  <c r="M117" i="103"/>
  <c r="Q116" i="103"/>
  <c r="M116" i="103"/>
  <c r="Q115" i="103"/>
  <c r="M115" i="103"/>
  <c r="Q114" i="103"/>
  <c r="M114" i="103"/>
  <c r="Q113" i="103"/>
  <c r="M113" i="103"/>
  <c r="Q112" i="103"/>
  <c r="M112" i="103"/>
  <c r="Q111" i="103"/>
  <c r="M111" i="103"/>
  <c r="Q110" i="103"/>
  <c r="M110" i="103"/>
  <c r="Q109" i="103"/>
  <c r="M109" i="103"/>
  <c r="Q108" i="103"/>
  <c r="M108" i="103"/>
  <c r="Q107" i="103"/>
  <c r="M107" i="103"/>
  <c r="Q106" i="103"/>
  <c r="M106" i="103"/>
  <c r="Q105" i="103"/>
  <c r="M105" i="103"/>
  <c r="Q104" i="103"/>
  <c r="M104" i="103"/>
  <c r="Q103" i="103"/>
  <c r="M103" i="103"/>
  <c r="Q102" i="103"/>
  <c r="M102" i="103"/>
  <c r="Q101" i="103"/>
  <c r="M101" i="103"/>
  <c r="Q100" i="103"/>
  <c r="M100" i="103"/>
  <c r="Q99" i="103"/>
  <c r="M99" i="103"/>
  <c r="Q98" i="103"/>
  <c r="M98" i="103"/>
  <c r="Q97" i="103"/>
  <c r="M97" i="103"/>
  <c r="Q96" i="103"/>
  <c r="M96" i="103"/>
  <c r="Q95" i="103"/>
  <c r="M95" i="103"/>
  <c r="Q94" i="103"/>
  <c r="M94" i="103"/>
  <c r="Q93" i="103"/>
  <c r="M93" i="103"/>
  <c r="Q92" i="103"/>
  <c r="M92" i="103"/>
  <c r="Q91" i="103"/>
  <c r="M91" i="103"/>
  <c r="Q90" i="103"/>
  <c r="M90" i="103"/>
  <c r="Q89" i="103"/>
  <c r="M89" i="103"/>
  <c r="Q88" i="103"/>
  <c r="M88" i="103"/>
  <c r="Q87" i="103"/>
  <c r="M87" i="103"/>
  <c r="Q86" i="103"/>
  <c r="M86" i="103"/>
  <c r="Q85" i="103"/>
  <c r="M85" i="103"/>
  <c r="Q84" i="103"/>
  <c r="M84" i="103"/>
  <c r="Q83" i="103"/>
  <c r="M83" i="103"/>
  <c r="Q82" i="103"/>
  <c r="M82" i="103"/>
  <c r="Q81" i="103"/>
  <c r="M81" i="103"/>
  <c r="Q80" i="103"/>
  <c r="M80" i="103"/>
  <c r="Q79" i="103"/>
  <c r="M79" i="103"/>
  <c r="Q78" i="103"/>
  <c r="M78" i="103"/>
  <c r="Q77" i="103"/>
  <c r="M77" i="103"/>
  <c r="Q76" i="103"/>
  <c r="M76" i="103"/>
  <c r="Q75" i="103"/>
  <c r="M75" i="103"/>
  <c r="Q74" i="103"/>
  <c r="M74" i="103"/>
  <c r="Q73" i="103"/>
  <c r="M73" i="103"/>
  <c r="Q72" i="103"/>
  <c r="M72" i="103"/>
  <c r="Q71" i="103"/>
  <c r="M71" i="103"/>
  <c r="Q70" i="103"/>
  <c r="M70" i="103"/>
  <c r="Q69" i="103"/>
  <c r="M69" i="103"/>
  <c r="Q68" i="103"/>
  <c r="M68" i="103"/>
  <c r="Q67" i="103"/>
  <c r="M67" i="103"/>
  <c r="Q66" i="103"/>
  <c r="M66" i="103"/>
  <c r="Q65" i="103"/>
  <c r="M65" i="103"/>
  <c r="Q64" i="103"/>
  <c r="M64" i="103"/>
  <c r="Q63" i="103"/>
  <c r="M63" i="103"/>
  <c r="Q62" i="103"/>
  <c r="M62" i="103"/>
  <c r="Q61" i="103"/>
  <c r="M61" i="103"/>
  <c r="Q60" i="103"/>
  <c r="M60" i="103"/>
  <c r="Q59" i="103"/>
  <c r="M59" i="103"/>
  <c r="Q58" i="103"/>
  <c r="M58" i="103"/>
  <c r="Q57" i="103"/>
  <c r="M57" i="103"/>
  <c r="Q56" i="103"/>
  <c r="M56" i="103"/>
  <c r="Q55" i="103"/>
  <c r="M55" i="103"/>
  <c r="Q54" i="103"/>
  <c r="M54" i="103"/>
  <c r="Q53" i="103"/>
  <c r="M53" i="103"/>
  <c r="Q52" i="103"/>
  <c r="M52" i="103"/>
  <c r="Q51" i="103"/>
  <c r="M51" i="103"/>
  <c r="Q50" i="103"/>
  <c r="M50" i="103"/>
  <c r="Q49" i="103"/>
  <c r="M49" i="103"/>
  <c r="Q48" i="103"/>
  <c r="M48" i="103"/>
  <c r="Q47" i="103"/>
  <c r="M47" i="103"/>
  <c r="Q46" i="103"/>
  <c r="M46" i="103"/>
  <c r="Q45" i="103"/>
  <c r="M45" i="103"/>
  <c r="Q44" i="103"/>
  <c r="M44" i="103"/>
  <c r="Q43" i="103"/>
  <c r="M43" i="103"/>
  <c r="Q42" i="103"/>
  <c r="M42" i="103"/>
  <c r="Q41" i="103"/>
  <c r="M41" i="103"/>
  <c r="Q40" i="103"/>
  <c r="M40" i="103"/>
  <c r="Q39" i="103"/>
  <c r="M39" i="103"/>
  <c r="Q38" i="103"/>
  <c r="M38" i="103"/>
  <c r="Q37" i="103"/>
  <c r="M37" i="103"/>
  <c r="Q36" i="103"/>
  <c r="M36" i="103"/>
  <c r="Q35" i="103"/>
  <c r="M35" i="103"/>
  <c r="Q34" i="103"/>
  <c r="M34" i="103"/>
  <c r="Q33" i="103"/>
  <c r="M33" i="103"/>
  <c r="Q32" i="103"/>
  <c r="M32" i="103"/>
  <c r="Q31" i="103"/>
  <c r="M31" i="103"/>
  <c r="Q30" i="103"/>
  <c r="M30" i="103"/>
  <c r="Q29" i="103"/>
  <c r="M29" i="103"/>
  <c r="Q28" i="103"/>
  <c r="M28" i="103"/>
  <c r="Q27" i="103"/>
  <c r="M27" i="103"/>
  <c r="Q26" i="103"/>
  <c r="M26" i="103"/>
  <c r="Q25" i="103"/>
  <c r="M25" i="103"/>
  <c r="Q24" i="103"/>
  <c r="M24" i="103"/>
  <c r="Q23" i="103"/>
  <c r="M23" i="103"/>
  <c r="Q22" i="103"/>
  <c r="M22" i="103"/>
  <c r="Q21" i="103"/>
  <c r="M21" i="103"/>
  <c r="Q20" i="103"/>
  <c r="M20" i="103"/>
  <c r="Q19" i="103"/>
  <c r="M19" i="103"/>
  <c r="Q18" i="103"/>
  <c r="M18" i="103"/>
  <c r="Q17" i="103"/>
  <c r="M17" i="103"/>
  <c r="Q16" i="103"/>
  <c r="M16" i="103"/>
  <c r="Q15" i="103"/>
  <c r="M15" i="103"/>
  <c r="Q14" i="103"/>
  <c r="M14" i="103"/>
  <c r="Q13" i="103"/>
  <c r="M13" i="103"/>
  <c r="Q12" i="103"/>
  <c r="M12" i="103"/>
  <c r="Q11" i="103"/>
  <c r="M11" i="103"/>
  <c r="Q10" i="103"/>
  <c r="Q235" i="103" s="1"/>
  <c r="M10" i="103"/>
  <c r="B9" i="103"/>
  <c r="C9" i="103" s="1"/>
  <c r="D9" i="103" s="1"/>
  <c r="E9" i="103" s="1"/>
  <c r="F9" i="103" s="1"/>
  <c r="G9" i="103" s="1"/>
  <c r="H9" i="103" s="1"/>
  <c r="I9" i="103" s="1"/>
  <c r="J9" i="103" s="1"/>
  <c r="K9" i="103" s="1"/>
  <c r="L9" i="103" s="1"/>
  <c r="M9" i="103" s="1"/>
  <c r="N9" i="103" s="1"/>
  <c r="O9" i="103" s="1"/>
  <c r="P9" i="103" s="1"/>
  <c r="Q9" i="103" s="1"/>
  <c r="Q225" i="102"/>
  <c r="M225" i="102"/>
  <c r="Q224" i="102"/>
  <c r="M224" i="102"/>
  <c r="Q223" i="102"/>
  <c r="M223" i="102"/>
  <c r="Q222" i="102"/>
  <c r="M222" i="102"/>
  <c r="Q221" i="102"/>
  <c r="M221" i="102"/>
  <c r="Q220" i="102"/>
  <c r="M220" i="102"/>
  <c r="Q219" i="102"/>
  <c r="M219" i="102"/>
  <c r="Q218" i="102"/>
  <c r="M218" i="102"/>
  <c r="Q217" i="102"/>
  <c r="M217" i="102"/>
  <c r="Q216" i="102"/>
  <c r="M216" i="102"/>
  <c r="Q215" i="102"/>
  <c r="M215" i="102"/>
  <c r="Q214" i="102"/>
  <c r="M214" i="102"/>
  <c r="Q213" i="102"/>
  <c r="M213" i="102"/>
  <c r="Q212" i="102"/>
  <c r="M212" i="102"/>
  <c r="Q211" i="102"/>
  <c r="M211" i="102"/>
  <c r="Q210" i="102"/>
  <c r="M210" i="102"/>
  <c r="Q209" i="102"/>
  <c r="M209" i="102"/>
  <c r="Q208" i="102"/>
  <c r="M208" i="102"/>
  <c r="Q207" i="102"/>
  <c r="M207" i="102"/>
  <c r="Q206" i="102"/>
  <c r="M206" i="102"/>
  <c r="Q205" i="102"/>
  <c r="M205" i="102"/>
  <c r="Q204" i="102"/>
  <c r="M204" i="102"/>
  <c r="Q203" i="102"/>
  <c r="M203" i="102"/>
  <c r="Q202" i="102"/>
  <c r="M202" i="102"/>
  <c r="Q201" i="102"/>
  <c r="M201" i="102"/>
  <c r="Q200" i="102"/>
  <c r="M200" i="102"/>
  <c r="Q199" i="102"/>
  <c r="M199" i="102"/>
  <c r="Q198" i="102"/>
  <c r="M198" i="102"/>
  <c r="Q197" i="102"/>
  <c r="M197" i="102"/>
  <c r="Q196" i="102"/>
  <c r="M196" i="102"/>
  <c r="Q195" i="102"/>
  <c r="M195" i="102"/>
  <c r="Q194" i="102"/>
  <c r="M194" i="102"/>
  <c r="Q193" i="102"/>
  <c r="M193" i="102"/>
  <c r="Q192" i="102"/>
  <c r="M192" i="102"/>
  <c r="Q191" i="102"/>
  <c r="M191" i="102"/>
  <c r="Q190" i="102"/>
  <c r="M190" i="102"/>
  <c r="Q189" i="102"/>
  <c r="M189" i="102"/>
  <c r="Q188" i="102"/>
  <c r="M188" i="102"/>
  <c r="Q187" i="102"/>
  <c r="M187" i="102"/>
  <c r="Q186" i="102"/>
  <c r="M186" i="102"/>
  <c r="Q185" i="102"/>
  <c r="M185" i="102"/>
  <c r="Q184" i="102"/>
  <c r="M184" i="102"/>
  <c r="Q183" i="102"/>
  <c r="M183" i="102"/>
  <c r="Q182" i="102"/>
  <c r="M182" i="102"/>
  <c r="Q181" i="102"/>
  <c r="M181" i="102"/>
  <c r="Q180" i="102"/>
  <c r="M180" i="102"/>
  <c r="Q179" i="102"/>
  <c r="M179" i="102"/>
  <c r="Q178" i="102"/>
  <c r="M178" i="102"/>
  <c r="Q177" i="102"/>
  <c r="M177" i="102"/>
  <c r="Q176" i="102"/>
  <c r="M176" i="102"/>
  <c r="Q175" i="102"/>
  <c r="M175" i="102"/>
  <c r="Q174" i="102"/>
  <c r="M174" i="102"/>
  <c r="Q173" i="102"/>
  <c r="M173" i="102"/>
  <c r="Q172" i="102"/>
  <c r="M172" i="102"/>
  <c r="Q171" i="102"/>
  <c r="M171" i="102"/>
  <c r="Q170" i="102"/>
  <c r="M170" i="102"/>
  <c r="Q169" i="102"/>
  <c r="M169" i="102"/>
  <c r="Q168" i="102"/>
  <c r="M168" i="102"/>
  <c r="Q167" i="102"/>
  <c r="M167" i="102"/>
  <c r="Q166" i="102"/>
  <c r="M166" i="102"/>
  <c r="Q165" i="102"/>
  <c r="M165" i="102"/>
  <c r="Q164" i="102"/>
  <c r="M164" i="102"/>
  <c r="Q163" i="102"/>
  <c r="M163" i="102"/>
  <c r="Q162" i="102"/>
  <c r="M162" i="102"/>
  <c r="Q161" i="102"/>
  <c r="M161" i="102"/>
  <c r="Q160" i="102"/>
  <c r="M160" i="102"/>
  <c r="Q159" i="102"/>
  <c r="M159" i="102"/>
  <c r="Q158" i="102"/>
  <c r="M158" i="102"/>
  <c r="Q157" i="102"/>
  <c r="M157" i="102"/>
  <c r="Q156" i="102"/>
  <c r="M156" i="102"/>
  <c r="Q155" i="102"/>
  <c r="M155" i="102"/>
  <c r="Q154" i="102"/>
  <c r="M154" i="102"/>
  <c r="Q153" i="102"/>
  <c r="M153" i="102"/>
  <c r="Q152" i="102"/>
  <c r="M152" i="102"/>
  <c r="Q151" i="102"/>
  <c r="M151" i="102"/>
  <c r="Q150" i="102"/>
  <c r="M150" i="102"/>
  <c r="Q149" i="102"/>
  <c r="M149" i="102"/>
  <c r="Q148" i="102"/>
  <c r="M148" i="102"/>
  <c r="Q147" i="102"/>
  <c r="M147" i="102"/>
  <c r="Q146" i="102"/>
  <c r="M146" i="102"/>
  <c r="Q145" i="102"/>
  <c r="M145" i="102"/>
  <c r="Q144" i="102"/>
  <c r="M144" i="102"/>
  <c r="Q143" i="102"/>
  <c r="M143" i="102"/>
  <c r="Q142" i="102"/>
  <c r="M142" i="102"/>
  <c r="Q141" i="102"/>
  <c r="M141" i="102"/>
  <c r="Q140" i="102"/>
  <c r="M140" i="102"/>
  <c r="Q139" i="102"/>
  <c r="M139" i="102"/>
  <c r="Q138" i="102"/>
  <c r="M138" i="102"/>
  <c r="Q137" i="102"/>
  <c r="M137" i="102"/>
  <c r="Q136" i="102"/>
  <c r="M136" i="102"/>
  <c r="Q135" i="102"/>
  <c r="M135" i="102"/>
  <c r="Q134" i="102"/>
  <c r="M134" i="102"/>
  <c r="Q133" i="102"/>
  <c r="M133" i="102"/>
  <c r="Q132" i="102"/>
  <c r="M132" i="102"/>
  <c r="Q131" i="102"/>
  <c r="M131" i="102"/>
  <c r="Q130" i="102"/>
  <c r="M130" i="102"/>
  <c r="Q129" i="102"/>
  <c r="M129" i="102"/>
  <c r="Q128" i="102"/>
  <c r="M128" i="102"/>
  <c r="Q127" i="102"/>
  <c r="M127" i="102"/>
  <c r="Q126" i="102"/>
  <c r="M126" i="102"/>
  <c r="Q125" i="102"/>
  <c r="M125" i="102"/>
  <c r="Q124" i="102"/>
  <c r="M124" i="102"/>
  <c r="Q123" i="102"/>
  <c r="M123" i="102"/>
  <c r="Q122" i="102"/>
  <c r="M122" i="102"/>
  <c r="Q121" i="102"/>
  <c r="M121" i="102"/>
  <c r="Q120" i="102"/>
  <c r="M120" i="102"/>
  <c r="Q119" i="102"/>
  <c r="M119" i="102"/>
  <c r="Q118" i="102"/>
  <c r="M118" i="102"/>
  <c r="Q117" i="102"/>
  <c r="M117" i="102"/>
  <c r="Q116" i="102"/>
  <c r="M116" i="102"/>
  <c r="Q115" i="102"/>
  <c r="M115" i="102"/>
  <c r="Q114" i="102"/>
  <c r="M114" i="102"/>
  <c r="Q113" i="102"/>
  <c r="M113" i="102"/>
  <c r="Q112" i="102"/>
  <c r="M112" i="102"/>
  <c r="Q111" i="102"/>
  <c r="M111" i="102"/>
  <c r="Q110" i="102"/>
  <c r="M110" i="102"/>
  <c r="Q109" i="102"/>
  <c r="M109" i="102"/>
  <c r="Q108" i="102"/>
  <c r="M108" i="102"/>
  <c r="Q107" i="102"/>
  <c r="M107" i="102"/>
  <c r="Q106" i="102"/>
  <c r="M106" i="102"/>
  <c r="Q105" i="102"/>
  <c r="M105" i="102"/>
  <c r="Q104" i="102"/>
  <c r="M104" i="102"/>
  <c r="Q103" i="102"/>
  <c r="M103" i="102"/>
  <c r="Q102" i="102"/>
  <c r="M102" i="102"/>
  <c r="Q101" i="102"/>
  <c r="M101" i="102"/>
  <c r="Q100" i="102"/>
  <c r="M100" i="102"/>
  <c r="Q99" i="102"/>
  <c r="M99" i="102"/>
  <c r="Q98" i="102"/>
  <c r="M98" i="102"/>
  <c r="Q97" i="102"/>
  <c r="M97" i="102"/>
  <c r="Q96" i="102"/>
  <c r="M96" i="102"/>
  <c r="Q95" i="102"/>
  <c r="M95" i="102"/>
  <c r="Q94" i="102"/>
  <c r="M94" i="102"/>
  <c r="Q93" i="102"/>
  <c r="M93" i="102"/>
  <c r="Q92" i="102"/>
  <c r="M92" i="102"/>
  <c r="Q91" i="102"/>
  <c r="M91" i="102"/>
  <c r="Q90" i="102"/>
  <c r="M90" i="102"/>
  <c r="Q89" i="102"/>
  <c r="M89" i="102"/>
  <c r="Q88" i="102"/>
  <c r="M88" i="102"/>
  <c r="Q87" i="102"/>
  <c r="M87" i="102"/>
  <c r="Q86" i="102"/>
  <c r="M86" i="102"/>
  <c r="Q85" i="102"/>
  <c r="M85" i="102"/>
  <c r="Q84" i="102"/>
  <c r="M84" i="102"/>
  <c r="Q83" i="102"/>
  <c r="M83" i="102"/>
  <c r="Q82" i="102"/>
  <c r="M82" i="102"/>
  <c r="Q81" i="102"/>
  <c r="M81" i="102"/>
  <c r="Q80" i="102"/>
  <c r="M80" i="102"/>
  <c r="Q79" i="102"/>
  <c r="M79" i="102"/>
  <c r="Q78" i="102"/>
  <c r="M78" i="102"/>
  <c r="Q77" i="102"/>
  <c r="M77" i="102"/>
  <c r="Q76" i="102"/>
  <c r="M76" i="102"/>
  <c r="Q75" i="102"/>
  <c r="M75" i="102"/>
  <c r="Q74" i="102"/>
  <c r="M74" i="102"/>
  <c r="Q73" i="102"/>
  <c r="M73" i="102"/>
  <c r="Q72" i="102"/>
  <c r="M72" i="102"/>
  <c r="Q71" i="102"/>
  <c r="M71" i="102"/>
  <c r="Q70" i="102"/>
  <c r="M70" i="102"/>
  <c r="Q69" i="102"/>
  <c r="M69" i="102"/>
  <c r="Q68" i="102"/>
  <c r="M68" i="102"/>
  <c r="Q67" i="102"/>
  <c r="M67" i="102"/>
  <c r="Q66" i="102"/>
  <c r="M66" i="102"/>
  <c r="Q65" i="102"/>
  <c r="M65" i="102"/>
  <c r="Q64" i="102"/>
  <c r="M64" i="102"/>
  <c r="Q63" i="102"/>
  <c r="M63" i="102"/>
  <c r="Q62" i="102"/>
  <c r="M62" i="102"/>
  <c r="Q61" i="102"/>
  <c r="M61" i="102"/>
  <c r="Q60" i="102"/>
  <c r="M60" i="102"/>
  <c r="Q59" i="102"/>
  <c r="M59" i="102"/>
  <c r="Q58" i="102"/>
  <c r="M58" i="102"/>
  <c r="Q57" i="102"/>
  <c r="M57" i="102"/>
  <c r="Q56" i="102"/>
  <c r="M56" i="102"/>
  <c r="Q55" i="102"/>
  <c r="M55" i="102"/>
  <c r="Q54" i="102"/>
  <c r="M54" i="102"/>
  <c r="Q53" i="102"/>
  <c r="M53" i="102"/>
  <c r="Q52" i="102"/>
  <c r="M52" i="102"/>
  <c r="Q51" i="102"/>
  <c r="M51" i="102"/>
  <c r="Q50" i="102"/>
  <c r="M50" i="102"/>
  <c r="Q49" i="102"/>
  <c r="M49" i="102"/>
  <c r="Q48" i="102"/>
  <c r="M48" i="102"/>
  <c r="Q47" i="102"/>
  <c r="M47" i="102"/>
  <c r="Q46" i="102"/>
  <c r="M46" i="102"/>
  <c r="Q45" i="102"/>
  <c r="M45" i="102"/>
  <c r="Q44" i="102"/>
  <c r="M44" i="102"/>
  <c r="Q43" i="102"/>
  <c r="M43" i="102"/>
  <c r="Q42" i="102"/>
  <c r="M42" i="102"/>
  <c r="Q41" i="102"/>
  <c r="M41" i="102"/>
  <c r="Q40" i="102"/>
  <c r="M40" i="102"/>
  <c r="Q39" i="102"/>
  <c r="M39" i="102"/>
  <c r="Q38" i="102"/>
  <c r="M38" i="102"/>
  <c r="Q37" i="102"/>
  <c r="M37" i="102"/>
  <c r="Q36" i="102"/>
  <c r="M36" i="102"/>
  <c r="Q35" i="102"/>
  <c r="M35" i="102"/>
  <c r="Q34" i="102"/>
  <c r="M34" i="102"/>
  <c r="Q33" i="102"/>
  <c r="M33" i="102"/>
  <c r="Q32" i="102"/>
  <c r="M32" i="102"/>
  <c r="Q31" i="102"/>
  <c r="M31" i="102"/>
  <c r="Q30" i="102"/>
  <c r="M30" i="102"/>
  <c r="Q29" i="102"/>
  <c r="M29" i="102"/>
  <c r="Q28" i="102"/>
  <c r="M28" i="102"/>
  <c r="Q27" i="102"/>
  <c r="M27" i="102"/>
  <c r="Q26" i="102"/>
  <c r="M26" i="102"/>
  <c r="Q25" i="102"/>
  <c r="M25" i="102"/>
  <c r="Q24" i="102"/>
  <c r="M24" i="102"/>
  <c r="Q23" i="102"/>
  <c r="M23" i="102"/>
  <c r="Q22" i="102"/>
  <c r="M22" i="102"/>
  <c r="Q21" i="102"/>
  <c r="M21" i="102"/>
  <c r="Q20" i="102"/>
  <c r="M20" i="102"/>
  <c r="Q19" i="102"/>
  <c r="M19" i="102"/>
  <c r="Q18" i="102"/>
  <c r="M18" i="102"/>
  <c r="Q17" i="102"/>
  <c r="M17" i="102"/>
  <c r="Q16" i="102"/>
  <c r="M16" i="102"/>
  <c r="Q15" i="102"/>
  <c r="M15" i="102"/>
  <c r="Q14" i="102"/>
  <c r="M14" i="102"/>
  <c r="Q13" i="102"/>
  <c r="M13" i="102"/>
  <c r="Q12" i="102"/>
  <c r="M12" i="102"/>
  <c r="Q11" i="102"/>
  <c r="M11" i="102"/>
  <c r="Q10" i="102"/>
  <c r="Q235" i="102" s="1"/>
  <c r="M10" i="102"/>
  <c r="M235" i="102" s="1"/>
  <c r="B9" i="102"/>
  <c r="C9" i="102" s="1"/>
  <c r="D9" i="102" s="1"/>
  <c r="E9" i="102" s="1"/>
  <c r="F9" i="102" s="1"/>
  <c r="G9" i="102" s="1"/>
  <c r="H9" i="102" s="1"/>
  <c r="I9" i="102" s="1"/>
  <c r="J9" i="102" s="1"/>
  <c r="K9" i="102" s="1"/>
  <c r="L9" i="102" s="1"/>
  <c r="M9" i="102" s="1"/>
  <c r="N9" i="102" s="1"/>
  <c r="O9" i="102" s="1"/>
  <c r="P9" i="102" s="1"/>
  <c r="Q9" i="102" s="1"/>
  <c r="P226" i="101"/>
  <c r="O226" i="101"/>
  <c r="N226" i="101"/>
  <c r="L226" i="101"/>
  <c r="K226" i="101"/>
  <c r="J226" i="101"/>
  <c r="I226" i="101"/>
  <c r="H226" i="101"/>
  <c r="Q225" i="101"/>
  <c r="M225" i="101"/>
  <c r="Q224" i="101"/>
  <c r="M224" i="101"/>
  <c r="Q223" i="101"/>
  <c r="M223" i="101"/>
  <c r="Q222" i="101"/>
  <c r="M222" i="101"/>
  <c r="Q221" i="101"/>
  <c r="M221" i="101"/>
  <c r="Q220" i="101"/>
  <c r="M220" i="101"/>
  <c r="Q219" i="101"/>
  <c r="M219" i="101"/>
  <c r="Q218" i="101"/>
  <c r="M218" i="101"/>
  <c r="Q217" i="101"/>
  <c r="M217" i="101"/>
  <c r="Q216" i="101"/>
  <c r="M216" i="101"/>
  <c r="Q215" i="101"/>
  <c r="M215" i="101"/>
  <c r="Q214" i="101"/>
  <c r="M214" i="101"/>
  <c r="Q213" i="101"/>
  <c r="M213" i="101"/>
  <c r="Q212" i="101"/>
  <c r="M212" i="101"/>
  <c r="Q211" i="101"/>
  <c r="M211" i="101"/>
  <c r="Q210" i="101"/>
  <c r="M210" i="101"/>
  <c r="Q209" i="101"/>
  <c r="M209" i="101"/>
  <c r="Q208" i="101"/>
  <c r="M208" i="101"/>
  <c r="Q207" i="101"/>
  <c r="M207" i="101"/>
  <c r="Q206" i="101"/>
  <c r="M206" i="101"/>
  <c r="Q205" i="101"/>
  <c r="M205" i="101"/>
  <c r="Q204" i="101"/>
  <c r="M204" i="101"/>
  <c r="Q203" i="101"/>
  <c r="M203" i="101"/>
  <c r="Q202" i="101"/>
  <c r="M202" i="101"/>
  <c r="Q201" i="101"/>
  <c r="M201" i="101"/>
  <c r="Q200" i="101"/>
  <c r="M200" i="101"/>
  <c r="Q199" i="101"/>
  <c r="M199" i="101"/>
  <c r="Q198" i="101"/>
  <c r="M198" i="101"/>
  <c r="Q197" i="101"/>
  <c r="M197" i="101"/>
  <c r="Q196" i="101"/>
  <c r="M196" i="101"/>
  <c r="Q195" i="101"/>
  <c r="M195" i="101"/>
  <c r="Q194" i="101"/>
  <c r="M194" i="101"/>
  <c r="Q193" i="101"/>
  <c r="M193" i="101"/>
  <c r="Q192" i="101"/>
  <c r="M192" i="101"/>
  <c r="Q191" i="101"/>
  <c r="M191" i="101"/>
  <c r="Q190" i="101"/>
  <c r="M190" i="101"/>
  <c r="Q189" i="101"/>
  <c r="M189" i="101"/>
  <c r="Q188" i="101"/>
  <c r="M188" i="101"/>
  <c r="Q187" i="101"/>
  <c r="M187" i="101"/>
  <c r="Q186" i="101"/>
  <c r="M186" i="101"/>
  <c r="Q185" i="101"/>
  <c r="M185" i="101"/>
  <c r="Q184" i="101"/>
  <c r="M184" i="101"/>
  <c r="Q183" i="101"/>
  <c r="M183" i="101"/>
  <c r="Q182" i="101"/>
  <c r="M182" i="101"/>
  <c r="Q181" i="101"/>
  <c r="M181" i="101"/>
  <c r="Q180" i="101"/>
  <c r="M180" i="101"/>
  <c r="Q179" i="101"/>
  <c r="M179" i="101"/>
  <c r="Q178" i="101"/>
  <c r="M178" i="101"/>
  <c r="Q177" i="101"/>
  <c r="M177" i="101"/>
  <c r="Q176" i="101"/>
  <c r="M176" i="101"/>
  <c r="Q175" i="101"/>
  <c r="M175" i="101"/>
  <c r="Q174" i="101"/>
  <c r="M174" i="101"/>
  <c r="Q173" i="101"/>
  <c r="M173" i="101"/>
  <c r="Q172" i="101"/>
  <c r="M172" i="101"/>
  <c r="Q171" i="101"/>
  <c r="M171" i="101"/>
  <c r="Q170" i="101"/>
  <c r="M170" i="101"/>
  <c r="Q169" i="101"/>
  <c r="M169" i="101"/>
  <c r="Q168" i="101"/>
  <c r="M168" i="101"/>
  <c r="Q167" i="101"/>
  <c r="M167" i="101"/>
  <c r="Q166" i="101"/>
  <c r="M166" i="101"/>
  <c r="Q165" i="101"/>
  <c r="M165" i="101"/>
  <c r="Q164" i="101"/>
  <c r="M164" i="101"/>
  <c r="Q163" i="101"/>
  <c r="M163" i="101"/>
  <c r="Q162" i="101"/>
  <c r="M162" i="101"/>
  <c r="Q161" i="101"/>
  <c r="M161" i="101"/>
  <c r="Q160" i="101"/>
  <c r="M160" i="101"/>
  <c r="Q159" i="101"/>
  <c r="M159" i="101"/>
  <c r="Q158" i="101"/>
  <c r="M158" i="101"/>
  <c r="Q157" i="101"/>
  <c r="M157" i="101"/>
  <c r="Q156" i="101"/>
  <c r="M156" i="101"/>
  <c r="Q155" i="101"/>
  <c r="M155" i="101"/>
  <c r="Q154" i="101"/>
  <c r="M154" i="101"/>
  <c r="Q153" i="101"/>
  <c r="M153" i="101"/>
  <c r="Q152" i="101"/>
  <c r="M152" i="101"/>
  <c r="Q151" i="101"/>
  <c r="M151" i="101"/>
  <c r="Q150" i="101"/>
  <c r="M150" i="101"/>
  <c r="Q149" i="101"/>
  <c r="M149" i="101"/>
  <c r="Q148" i="101"/>
  <c r="M148" i="101"/>
  <c r="Q147" i="101"/>
  <c r="M147" i="101"/>
  <c r="Q146" i="101"/>
  <c r="M146" i="101"/>
  <c r="Q145" i="101"/>
  <c r="M145" i="101"/>
  <c r="Q144" i="101"/>
  <c r="M144" i="101"/>
  <c r="Q143" i="101"/>
  <c r="M143" i="101"/>
  <c r="Q142" i="101"/>
  <c r="M142" i="101"/>
  <c r="Q141" i="101"/>
  <c r="M141" i="101"/>
  <c r="Q140" i="101"/>
  <c r="M140" i="101"/>
  <c r="Q139" i="101"/>
  <c r="M139" i="101"/>
  <c r="Q138" i="101"/>
  <c r="M138" i="101"/>
  <c r="Q137" i="101"/>
  <c r="M137" i="101"/>
  <c r="Q136" i="101"/>
  <c r="M136" i="101"/>
  <c r="Q135" i="101"/>
  <c r="M135" i="101"/>
  <c r="Q134" i="101"/>
  <c r="M134" i="101"/>
  <c r="Q133" i="101"/>
  <c r="M133" i="101"/>
  <c r="Q132" i="101"/>
  <c r="M132" i="101"/>
  <c r="Q131" i="101"/>
  <c r="M131" i="101"/>
  <c r="Q130" i="101"/>
  <c r="M130" i="101"/>
  <c r="Q129" i="101"/>
  <c r="M129" i="101"/>
  <c r="Q128" i="101"/>
  <c r="M128" i="101"/>
  <c r="Q127" i="101"/>
  <c r="M127" i="101"/>
  <c r="Q126" i="101"/>
  <c r="M126" i="101"/>
  <c r="Q125" i="101"/>
  <c r="M125" i="101"/>
  <c r="Q124" i="101"/>
  <c r="M124" i="101"/>
  <c r="Q123" i="101"/>
  <c r="M123" i="101"/>
  <c r="Q122" i="101"/>
  <c r="M122" i="101"/>
  <c r="Q121" i="101"/>
  <c r="M121" i="101"/>
  <c r="Q120" i="101"/>
  <c r="M120" i="101"/>
  <c r="Q119" i="101"/>
  <c r="M119" i="101"/>
  <c r="Q118" i="101"/>
  <c r="M118" i="101"/>
  <c r="Q117" i="101"/>
  <c r="M117" i="101"/>
  <c r="Q116" i="101"/>
  <c r="M116" i="101"/>
  <c r="Q115" i="101"/>
  <c r="M115" i="101"/>
  <c r="Q114" i="101"/>
  <c r="M114" i="101"/>
  <c r="Q113" i="101"/>
  <c r="M113" i="101"/>
  <c r="Q112" i="101"/>
  <c r="M112" i="101"/>
  <c r="Q111" i="101"/>
  <c r="M111" i="101"/>
  <c r="Q110" i="101"/>
  <c r="M110" i="101"/>
  <c r="Q109" i="101"/>
  <c r="M109" i="101"/>
  <c r="Q108" i="101"/>
  <c r="M108" i="101"/>
  <c r="Q107" i="101"/>
  <c r="M107" i="101"/>
  <c r="Q106" i="101"/>
  <c r="M106" i="101"/>
  <c r="Q105" i="101"/>
  <c r="M105" i="101"/>
  <c r="Q104" i="101"/>
  <c r="M104" i="101"/>
  <c r="Q103" i="101"/>
  <c r="M103" i="101"/>
  <c r="Q102" i="101"/>
  <c r="M102" i="101"/>
  <c r="Q101" i="101"/>
  <c r="M101" i="101"/>
  <c r="Q100" i="101"/>
  <c r="M100" i="101"/>
  <c r="Q99" i="101"/>
  <c r="M99" i="101"/>
  <c r="Q98" i="101"/>
  <c r="M98" i="101"/>
  <c r="Q97" i="101"/>
  <c r="M97" i="101"/>
  <c r="Q96" i="101"/>
  <c r="M96" i="101"/>
  <c r="Q95" i="101"/>
  <c r="M95" i="101"/>
  <c r="Q94" i="101"/>
  <c r="M94" i="101"/>
  <c r="Q93" i="101"/>
  <c r="M93" i="101"/>
  <c r="Q92" i="101"/>
  <c r="M92" i="101"/>
  <c r="Q91" i="101"/>
  <c r="M91" i="101"/>
  <c r="Q90" i="101"/>
  <c r="M90" i="101"/>
  <c r="Q89" i="101"/>
  <c r="M89" i="101"/>
  <c r="Q88" i="101"/>
  <c r="M88" i="101"/>
  <c r="Q87" i="101"/>
  <c r="M87" i="101"/>
  <c r="Q86" i="101"/>
  <c r="M86" i="101"/>
  <c r="Q85" i="101"/>
  <c r="M85" i="101"/>
  <c r="Q84" i="101"/>
  <c r="M84" i="101"/>
  <c r="Q83" i="101"/>
  <c r="M83" i="101"/>
  <c r="Q82" i="101"/>
  <c r="M82" i="101"/>
  <c r="Q81" i="101"/>
  <c r="M81" i="101"/>
  <c r="Q80" i="101"/>
  <c r="M80" i="101"/>
  <c r="Q79" i="101"/>
  <c r="M79" i="101"/>
  <c r="Q78" i="101"/>
  <c r="M78" i="101"/>
  <c r="Q77" i="101"/>
  <c r="M77" i="101"/>
  <c r="Q76" i="101"/>
  <c r="M76" i="101"/>
  <c r="Q75" i="101"/>
  <c r="M75" i="101"/>
  <c r="Q74" i="101"/>
  <c r="M74" i="101"/>
  <c r="Q73" i="101"/>
  <c r="M73" i="101"/>
  <c r="Q72" i="101"/>
  <c r="M72" i="101"/>
  <c r="Q71" i="101"/>
  <c r="M71" i="101"/>
  <c r="Q70" i="101"/>
  <c r="M70" i="101"/>
  <c r="Q69" i="101"/>
  <c r="M69" i="101"/>
  <c r="Q68" i="101"/>
  <c r="M68" i="101"/>
  <c r="Q67" i="101"/>
  <c r="M67" i="101"/>
  <c r="Q66" i="101"/>
  <c r="M66" i="101"/>
  <c r="Q65" i="101"/>
  <c r="M65" i="101"/>
  <c r="Q64" i="101"/>
  <c r="M64" i="101"/>
  <c r="Q63" i="101"/>
  <c r="M63" i="101"/>
  <c r="Q62" i="101"/>
  <c r="M62" i="101"/>
  <c r="Q61" i="101"/>
  <c r="M61" i="101"/>
  <c r="Q60" i="101"/>
  <c r="M60" i="101"/>
  <c r="Q59" i="101"/>
  <c r="M59" i="101"/>
  <c r="Q58" i="101"/>
  <c r="M58" i="101"/>
  <c r="Q57" i="101"/>
  <c r="M57" i="101"/>
  <c r="Q56" i="101"/>
  <c r="M56" i="101"/>
  <c r="Q55" i="101"/>
  <c r="M55" i="101"/>
  <c r="Q54" i="101"/>
  <c r="M54" i="101"/>
  <c r="Q53" i="101"/>
  <c r="M53" i="101"/>
  <c r="Q52" i="101"/>
  <c r="M52" i="101"/>
  <c r="Q51" i="101"/>
  <c r="M51" i="101"/>
  <c r="Q50" i="101"/>
  <c r="M50" i="101"/>
  <c r="Q49" i="101"/>
  <c r="M49" i="101"/>
  <c r="Q48" i="101"/>
  <c r="M48" i="101"/>
  <c r="Q47" i="101"/>
  <c r="M47" i="101"/>
  <c r="Q46" i="101"/>
  <c r="M46" i="101"/>
  <c r="Q45" i="101"/>
  <c r="M45" i="101"/>
  <c r="Q44" i="101"/>
  <c r="M44" i="101"/>
  <c r="Q43" i="101"/>
  <c r="M43" i="101"/>
  <c r="Q42" i="101"/>
  <c r="M42" i="101"/>
  <c r="Q41" i="101"/>
  <c r="M41" i="101"/>
  <c r="Q40" i="101"/>
  <c r="M40" i="101"/>
  <c r="Q39" i="101"/>
  <c r="M39" i="101"/>
  <c r="Q38" i="101"/>
  <c r="M38" i="101"/>
  <c r="Q37" i="101"/>
  <c r="M37" i="101"/>
  <c r="Q36" i="101"/>
  <c r="M36" i="101"/>
  <c r="Q35" i="101"/>
  <c r="M35" i="101"/>
  <c r="Q34" i="101"/>
  <c r="M34" i="101"/>
  <c r="Q33" i="101"/>
  <c r="M33" i="101"/>
  <c r="Q32" i="101"/>
  <c r="M32" i="101"/>
  <c r="Q31" i="101"/>
  <c r="M31" i="101"/>
  <c r="Q30" i="101"/>
  <c r="M30" i="101"/>
  <c r="Q29" i="101"/>
  <c r="M29" i="101"/>
  <c r="Q28" i="101"/>
  <c r="M28" i="101"/>
  <c r="Q27" i="101"/>
  <c r="M27" i="101"/>
  <c r="Q26" i="101"/>
  <c r="M26" i="101"/>
  <c r="Q25" i="101"/>
  <c r="M25" i="101"/>
  <c r="Q24" i="101"/>
  <c r="M24" i="101"/>
  <c r="Q23" i="101"/>
  <c r="M23" i="101"/>
  <c r="Q22" i="101"/>
  <c r="M22" i="101"/>
  <c r="Q21" i="101"/>
  <c r="M21" i="101"/>
  <c r="Q20" i="101"/>
  <c r="M20" i="101"/>
  <c r="Q19" i="101"/>
  <c r="M19" i="101"/>
  <c r="Q18" i="101"/>
  <c r="M18" i="101"/>
  <c r="Q17" i="101"/>
  <c r="M17" i="101"/>
  <c r="Q16" i="101"/>
  <c r="M16" i="101"/>
  <c r="Q15" i="101"/>
  <c r="M15" i="101"/>
  <c r="Q14" i="101"/>
  <c r="M14" i="101"/>
  <c r="Q13" i="101"/>
  <c r="M13" i="101"/>
  <c r="Q12" i="101"/>
  <c r="M12" i="101"/>
  <c r="Q11" i="101"/>
  <c r="M11" i="101"/>
  <c r="Q10" i="101"/>
  <c r="Q226" i="101" s="1"/>
  <c r="M10" i="101"/>
  <c r="M226" i="101" s="1"/>
  <c r="B9" i="101"/>
  <c r="C9" i="101" s="1"/>
  <c r="D9" i="101" s="1"/>
  <c r="E9" i="101" s="1"/>
  <c r="F9" i="101" s="1"/>
  <c r="G9" i="101" s="1"/>
  <c r="H9" i="101" s="1"/>
  <c r="I9" i="101" s="1"/>
  <c r="J9" i="101" s="1"/>
  <c r="K9" i="101" s="1"/>
  <c r="L9" i="101" s="1"/>
  <c r="M9" i="101" s="1"/>
  <c r="N9" i="101" s="1"/>
  <c r="O9" i="101" s="1"/>
  <c r="P9" i="101" s="1"/>
  <c r="Q9" i="101" s="1"/>
  <c r="M235" i="103" l="1"/>
  <c r="Q235" i="105"/>
  <c r="M225" i="99"/>
  <c r="M224" i="99"/>
  <c r="M223" i="99"/>
  <c r="M222" i="99"/>
  <c r="M221" i="99"/>
  <c r="M220" i="99"/>
  <c r="M219" i="99"/>
  <c r="M218" i="99"/>
  <c r="M217" i="99"/>
  <c r="M216" i="99"/>
  <c r="M215" i="99"/>
  <c r="M214" i="99"/>
  <c r="M213" i="99"/>
  <c r="M212" i="99"/>
  <c r="M211" i="99"/>
  <c r="M210" i="99"/>
  <c r="M209" i="99"/>
  <c r="M208" i="99"/>
  <c r="M207" i="99"/>
  <c r="M206" i="99"/>
  <c r="M205" i="99"/>
  <c r="M204" i="99"/>
  <c r="M203" i="99"/>
  <c r="M202" i="99"/>
  <c r="M201" i="99"/>
  <c r="M200" i="99"/>
  <c r="M199" i="99"/>
  <c r="M198" i="99"/>
  <c r="M197" i="99"/>
  <c r="M196" i="99"/>
  <c r="M195" i="99"/>
  <c r="M194" i="99"/>
  <c r="M193" i="99"/>
  <c r="M192" i="99"/>
  <c r="M191" i="99"/>
  <c r="M190" i="99"/>
  <c r="M189" i="99"/>
  <c r="M188" i="99"/>
  <c r="M187" i="99"/>
  <c r="M186" i="99"/>
  <c r="M185" i="99"/>
  <c r="M184" i="99"/>
  <c r="M183" i="99"/>
  <c r="M182" i="99"/>
  <c r="M181" i="99"/>
  <c r="M180" i="99"/>
  <c r="M179" i="99"/>
  <c r="M178" i="99"/>
  <c r="M177" i="99"/>
  <c r="M176" i="99"/>
  <c r="M175" i="99"/>
  <c r="M174" i="99"/>
  <c r="M173" i="99"/>
  <c r="M172" i="99"/>
  <c r="M171" i="99"/>
  <c r="M170" i="99"/>
  <c r="M169" i="99"/>
  <c r="M168" i="99"/>
  <c r="M167" i="99"/>
  <c r="M166" i="99"/>
  <c r="M165" i="99"/>
  <c r="M164" i="99"/>
  <c r="M163" i="99"/>
  <c r="M162" i="99"/>
  <c r="M161" i="99"/>
  <c r="M160" i="99"/>
  <c r="M159" i="99"/>
  <c r="M158" i="99"/>
  <c r="M157" i="99"/>
  <c r="M156" i="99"/>
  <c r="M155" i="99"/>
  <c r="M154" i="99"/>
  <c r="M153" i="99"/>
  <c r="M152" i="99"/>
  <c r="M151" i="99"/>
  <c r="M150" i="99"/>
  <c r="M149" i="99"/>
  <c r="M148" i="99"/>
  <c r="M147" i="99"/>
  <c r="M146" i="99"/>
  <c r="M145" i="99"/>
  <c r="M144" i="99"/>
  <c r="M143" i="99"/>
  <c r="M142" i="99"/>
  <c r="M141" i="99"/>
  <c r="M140" i="99"/>
  <c r="M139" i="99"/>
  <c r="M138" i="99"/>
  <c r="M137" i="99"/>
  <c r="M136" i="99"/>
  <c r="M135" i="99"/>
  <c r="M134" i="99"/>
  <c r="M133" i="99"/>
  <c r="M132" i="99"/>
  <c r="M131" i="99"/>
  <c r="M130" i="99"/>
  <c r="M129" i="99"/>
  <c r="M128" i="99"/>
  <c r="M127" i="99"/>
  <c r="M126" i="99"/>
  <c r="M125" i="99"/>
  <c r="M124" i="99"/>
  <c r="M123" i="99"/>
  <c r="M122" i="99"/>
  <c r="M121" i="99"/>
  <c r="M120" i="99"/>
  <c r="M119" i="99"/>
  <c r="M118" i="99"/>
  <c r="M117" i="99"/>
  <c r="M116" i="99"/>
  <c r="M115" i="99"/>
  <c r="M114" i="99"/>
  <c r="M113" i="99"/>
  <c r="M112" i="99"/>
  <c r="M111" i="99"/>
  <c r="M110" i="99"/>
  <c r="M109" i="99"/>
  <c r="M108" i="99"/>
  <c r="M107" i="99"/>
  <c r="M106" i="99"/>
  <c r="M105" i="99"/>
  <c r="M104" i="99"/>
  <c r="M103" i="99"/>
  <c r="M102" i="99"/>
  <c r="M101" i="99"/>
  <c r="M100" i="99"/>
  <c r="M99" i="99"/>
  <c r="M98" i="99"/>
  <c r="M97" i="99"/>
  <c r="M96" i="99"/>
  <c r="M95" i="99"/>
  <c r="M94" i="99"/>
  <c r="M93" i="99"/>
  <c r="M92" i="99"/>
  <c r="M91" i="99"/>
  <c r="M90" i="99"/>
  <c r="M89" i="99"/>
  <c r="M88" i="99"/>
  <c r="M87" i="99"/>
  <c r="M86" i="99"/>
  <c r="M85" i="99"/>
  <c r="M84" i="99"/>
  <c r="M83" i="99"/>
  <c r="M82" i="99"/>
  <c r="M79" i="99"/>
  <c r="M78" i="99"/>
  <c r="M77" i="99"/>
  <c r="M76" i="99"/>
  <c r="M75" i="99"/>
  <c r="M74" i="99"/>
  <c r="M73" i="99"/>
  <c r="M72" i="99"/>
  <c r="M71" i="99"/>
  <c r="M70" i="99"/>
  <c r="M69" i="99"/>
  <c r="M68" i="99"/>
  <c r="M67" i="99"/>
  <c r="M66" i="99"/>
  <c r="M65" i="99"/>
  <c r="M64" i="99"/>
  <c r="M63" i="99"/>
  <c r="M62" i="99"/>
  <c r="M61" i="99"/>
  <c r="M60" i="99"/>
  <c r="M59" i="99"/>
  <c r="M58" i="99"/>
  <c r="M57" i="99"/>
  <c r="M56" i="99"/>
  <c r="M55" i="99"/>
  <c r="M54" i="99"/>
  <c r="M53" i="99"/>
  <c r="M52" i="99"/>
  <c r="M51" i="99"/>
  <c r="M50" i="99"/>
  <c r="M49" i="99"/>
  <c r="M48" i="99"/>
  <c r="M47" i="99"/>
  <c r="M46" i="99"/>
  <c r="M45" i="99"/>
  <c r="M44" i="99"/>
  <c r="M43" i="99"/>
  <c r="M42" i="99"/>
  <c r="M41" i="99"/>
  <c r="M40" i="99"/>
  <c r="M39" i="99"/>
  <c r="M38" i="99"/>
  <c r="M37" i="99"/>
  <c r="M36" i="99"/>
  <c r="M35" i="99"/>
  <c r="M34" i="99"/>
  <c r="M33" i="99"/>
  <c r="M32" i="99"/>
  <c r="M31" i="99"/>
  <c r="M30" i="99"/>
  <c r="M29" i="99"/>
  <c r="M28" i="99"/>
  <c r="M27" i="99"/>
  <c r="M26" i="99"/>
  <c r="M25" i="99"/>
  <c r="M24" i="99"/>
  <c r="M23" i="99"/>
  <c r="M22" i="99"/>
  <c r="M21" i="99"/>
  <c r="M20" i="99"/>
  <c r="M19" i="99"/>
  <c r="M18" i="99"/>
  <c r="M17" i="99"/>
  <c r="M16" i="99"/>
  <c r="M15" i="99"/>
  <c r="M14" i="99"/>
  <c r="M13" i="99"/>
  <c r="M12" i="99"/>
  <c r="M11" i="99"/>
  <c r="M10" i="99"/>
  <c r="Q81" i="1" l="1"/>
  <c r="Q81" i="100"/>
  <c r="M81" i="100"/>
  <c r="Q81" i="99"/>
  <c r="M81" i="99"/>
  <c r="Q223" i="99" l="1"/>
  <c r="Q224" i="99"/>
  <c r="Q223" i="98"/>
  <c r="M223" i="98"/>
  <c r="Q223" i="97"/>
  <c r="M223" i="97"/>
  <c r="Q223" i="96"/>
  <c r="Q224" i="96"/>
  <c r="M223" i="96"/>
  <c r="M224" i="96"/>
  <c r="Q223" i="95"/>
  <c r="Q224" i="95"/>
  <c r="M223" i="95"/>
  <c r="M224" i="95"/>
  <c r="Q223" i="94"/>
  <c r="Q224" i="94"/>
  <c r="M223" i="94"/>
  <c r="M224" i="94"/>
  <c r="Q223" i="93"/>
  <c r="Q224" i="93"/>
  <c r="M223" i="93"/>
  <c r="M224" i="93"/>
  <c r="Q223" i="100"/>
  <c r="Q224" i="100"/>
  <c r="M223" i="100"/>
  <c r="M224" i="100"/>
  <c r="M225" i="100"/>
  <c r="Q223" i="70"/>
  <c r="Q224" i="70"/>
  <c r="Q225" i="70"/>
  <c r="M223" i="70"/>
  <c r="M224" i="70"/>
  <c r="Q223" i="1" l="1"/>
  <c r="Q224" i="1"/>
  <c r="P226" i="100"/>
  <c r="O226" i="100"/>
  <c r="N226" i="100"/>
  <c r="L226" i="100"/>
  <c r="K226" i="100"/>
  <c r="J226" i="100"/>
  <c r="I226" i="100"/>
  <c r="H226" i="100"/>
  <c r="Q225" i="100"/>
  <c r="Q222" i="100"/>
  <c r="M222" i="100"/>
  <c r="Q221" i="100"/>
  <c r="M221" i="100"/>
  <c r="Q220" i="100"/>
  <c r="M220" i="100"/>
  <c r="Q219" i="100"/>
  <c r="M219" i="100"/>
  <c r="Q218" i="100"/>
  <c r="M218" i="100"/>
  <c r="Q217" i="100"/>
  <c r="M217" i="100"/>
  <c r="Q216" i="100"/>
  <c r="M216" i="100"/>
  <c r="Q215" i="100"/>
  <c r="M215" i="100"/>
  <c r="Q214" i="100"/>
  <c r="M214" i="100"/>
  <c r="Q213" i="100"/>
  <c r="M213" i="100"/>
  <c r="Q212" i="100"/>
  <c r="M212" i="100"/>
  <c r="Q211" i="100"/>
  <c r="M211" i="100"/>
  <c r="Q210" i="100"/>
  <c r="M210" i="100"/>
  <c r="Q209" i="100"/>
  <c r="M209" i="100"/>
  <c r="Q208" i="100"/>
  <c r="M208" i="100"/>
  <c r="Q207" i="100"/>
  <c r="M207" i="100"/>
  <c r="Q206" i="100"/>
  <c r="M206" i="100"/>
  <c r="Q205" i="100"/>
  <c r="M205" i="100"/>
  <c r="Q204" i="100"/>
  <c r="M204" i="100"/>
  <c r="Q203" i="100"/>
  <c r="M203" i="100"/>
  <c r="Q202" i="100"/>
  <c r="M202" i="100"/>
  <c r="Q201" i="100"/>
  <c r="M201" i="100"/>
  <c r="Q200" i="100"/>
  <c r="M200" i="100"/>
  <c r="Q199" i="100"/>
  <c r="M199" i="100"/>
  <c r="Q198" i="100"/>
  <c r="M198" i="100"/>
  <c r="Q197" i="100"/>
  <c r="M197" i="100"/>
  <c r="Q196" i="100"/>
  <c r="M196" i="100"/>
  <c r="Q195" i="100"/>
  <c r="M195" i="100"/>
  <c r="Q194" i="100"/>
  <c r="M194" i="100"/>
  <c r="Q193" i="100"/>
  <c r="M193" i="100"/>
  <c r="Q192" i="100"/>
  <c r="M192" i="100"/>
  <c r="Q191" i="100"/>
  <c r="M191" i="100"/>
  <c r="Q190" i="100"/>
  <c r="M190" i="100"/>
  <c r="Q189" i="100"/>
  <c r="M189" i="100"/>
  <c r="Q188" i="100"/>
  <c r="M188" i="100"/>
  <c r="Q187" i="100"/>
  <c r="M187" i="100"/>
  <c r="Q186" i="100"/>
  <c r="M186" i="100"/>
  <c r="Q185" i="100"/>
  <c r="M185" i="100"/>
  <c r="Q184" i="100"/>
  <c r="M184" i="100"/>
  <c r="Q183" i="100"/>
  <c r="M183" i="100"/>
  <c r="Q182" i="100"/>
  <c r="M182" i="100"/>
  <c r="Q181" i="100"/>
  <c r="M181" i="100"/>
  <c r="Q180" i="100"/>
  <c r="M180" i="100"/>
  <c r="Q179" i="100"/>
  <c r="M179" i="100"/>
  <c r="Q178" i="100"/>
  <c r="M178" i="100"/>
  <c r="Q177" i="100"/>
  <c r="M177" i="100"/>
  <c r="Q176" i="100"/>
  <c r="M176" i="100"/>
  <c r="Q175" i="100"/>
  <c r="M175" i="100"/>
  <c r="Q174" i="100"/>
  <c r="M174" i="100"/>
  <c r="Q173" i="100"/>
  <c r="M173" i="100"/>
  <c r="Q172" i="100"/>
  <c r="M172" i="100"/>
  <c r="Q171" i="100"/>
  <c r="M171" i="100"/>
  <c r="Q170" i="100"/>
  <c r="M170" i="100"/>
  <c r="Q169" i="100"/>
  <c r="M169" i="100"/>
  <c r="Q168" i="100"/>
  <c r="M168" i="100"/>
  <c r="Q167" i="100"/>
  <c r="M167" i="100"/>
  <c r="Q166" i="100"/>
  <c r="M166" i="100"/>
  <c r="Q165" i="100"/>
  <c r="M165" i="100"/>
  <c r="Q164" i="100"/>
  <c r="M164" i="100"/>
  <c r="Q163" i="100"/>
  <c r="M163" i="100"/>
  <c r="Q162" i="100"/>
  <c r="M162" i="100"/>
  <c r="Q161" i="100"/>
  <c r="M161" i="100"/>
  <c r="Q160" i="100"/>
  <c r="M160" i="100"/>
  <c r="Q159" i="100"/>
  <c r="M159" i="100"/>
  <c r="Q158" i="100"/>
  <c r="M158" i="100"/>
  <c r="Q157" i="100"/>
  <c r="M157" i="100"/>
  <c r="Q156" i="100"/>
  <c r="M156" i="100"/>
  <c r="Q155" i="100"/>
  <c r="M155" i="100"/>
  <c r="Q154" i="100"/>
  <c r="M154" i="100"/>
  <c r="Q153" i="100"/>
  <c r="M153" i="100"/>
  <c r="Q152" i="100"/>
  <c r="M152" i="100"/>
  <c r="Q151" i="100"/>
  <c r="M151" i="100"/>
  <c r="Q150" i="100"/>
  <c r="M150" i="100"/>
  <c r="Q149" i="100"/>
  <c r="M149" i="100"/>
  <c r="Q148" i="100"/>
  <c r="M148" i="100"/>
  <c r="Q147" i="100"/>
  <c r="M147" i="100"/>
  <c r="Q146" i="100"/>
  <c r="M146" i="100"/>
  <c r="Q145" i="100"/>
  <c r="M145" i="100"/>
  <c r="Q144" i="100"/>
  <c r="M144" i="100"/>
  <c r="Q143" i="100"/>
  <c r="M143" i="100"/>
  <c r="Q142" i="100"/>
  <c r="M142" i="100"/>
  <c r="Q141" i="100"/>
  <c r="M141" i="100"/>
  <c r="Q140" i="100"/>
  <c r="M140" i="100"/>
  <c r="Q139" i="100"/>
  <c r="M139" i="100"/>
  <c r="Q138" i="100"/>
  <c r="M138" i="100"/>
  <c r="Q137" i="100"/>
  <c r="M137" i="100"/>
  <c r="Q136" i="100"/>
  <c r="M136" i="100"/>
  <c r="Q135" i="100"/>
  <c r="M135" i="100"/>
  <c r="Q134" i="100"/>
  <c r="M134" i="100"/>
  <c r="Q133" i="100"/>
  <c r="M133" i="100"/>
  <c r="Q132" i="100"/>
  <c r="M132" i="100"/>
  <c r="Q131" i="100"/>
  <c r="M131" i="100"/>
  <c r="Q130" i="100"/>
  <c r="M130" i="100"/>
  <c r="Q129" i="100"/>
  <c r="M129" i="100"/>
  <c r="Q128" i="100"/>
  <c r="M128" i="100"/>
  <c r="Q127" i="100"/>
  <c r="M127" i="100"/>
  <c r="Q126" i="100"/>
  <c r="M126" i="100"/>
  <c r="Q125" i="100"/>
  <c r="M125" i="100"/>
  <c r="Q124" i="100"/>
  <c r="M124" i="100"/>
  <c r="Q123" i="100"/>
  <c r="M123" i="100"/>
  <c r="Q122" i="100"/>
  <c r="M122" i="100"/>
  <c r="Q121" i="100"/>
  <c r="M121" i="100"/>
  <c r="Q120" i="100"/>
  <c r="M120" i="100"/>
  <c r="Q119" i="100"/>
  <c r="M119" i="100"/>
  <c r="Q118" i="100"/>
  <c r="M118" i="100"/>
  <c r="Q117" i="100"/>
  <c r="M117" i="100"/>
  <c r="Q116" i="100"/>
  <c r="M116" i="100"/>
  <c r="Q115" i="100"/>
  <c r="M115" i="100"/>
  <c r="Q114" i="100"/>
  <c r="M114" i="100"/>
  <c r="Q113" i="100"/>
  <c r="M113" i="100"/>
  <c r="Q112" i="100"/>
  <c r="M112" i="100"/>
  <c r="Q111" i="100"/>
  <c r="M111" i="100"/>
  <c r="Q110" i="100"/>
  <c r="M110" i="100"/>
  <c r="Q109" i="100"/>
  <c r="M109" i="100"/>
  <c r="Q108" i="100"/>
  <c r="M108" i="100"/>
  <c r="Q107" i="100"/>
  <c r="M107" i="100"/>
  <c r="Q106" i="100"/>
  <c r="M106" i="100"/>
  <c r="Q105" i="100"/>
  <c r="M105" i="100"/>
  <c r="Q104" i="100"/>
  <c r="M104" i="100"/>
  <c r="Q103" i="100"/>
  <c r="M103" i="100"/>
  <c r="Q102" i="100"/>
  <c r="M102" i="100"/>
  <c r="Q101" i="100"/>
  <c r="M101" i="100"/>
  <c r="Q100" i="100"/>
  <c r="M100" i="100"/>
  <c r="Q99" i="100"/>
  <c r="M99" i="100"/>
  <c r="Q98" i="100"/>
  <c r="M98" i="100"/>
  <c r="Q97" i="100"/>
  <c r="M97" i="100"/>
  <c r="Q96" i="100"/>
  <c r="M96" i="100"/>
  <c r="Q95" i="100"/>
  <c r="M95" i="100"/>
  <c r="Q94" i="100"/>
  <c r="M94" i="100"/>
  <c r="Q93" i="100"/>
  <c r="M93" i="100"/>
  <c r="Q92" i="100"/>
  <c r="M92" i="100"/>
  <c r="Q91" i="100"/>
  <c r="M91" i="100"/>
  <c r="Q90" i="100"/>
  <c r="M90" i="100"/>
  <c r="Q89" i="100"/>
  <c r="M89" i="100"/>
  <c r="Q88" i="100"/>
  <c r="M88" i="100"/>
  <c r="Q87" i="100"/>
  <c r="M87" i="100"/>
  <c r="Q86" i="100"/>
  <c r="M86" i="100"/>
  <c r="Q85" i="100"/>
  <c r="M85" i="100"/>
  <c r="Q84" i="100"/>
  <c r="M84" i="100"/>
  <c r="Q83" i="100"/>
  <c r="M83" i="100"/>
  <c r="Q82" i="100"/>
  <c r="M82" i="100"/>
  <c r="Q80" i="100"/>
  <c r="M80" i="100"/>
  <c r="Q79" i="100"/>
  <c r="M79" i="100"/>
  <c r="Q78" i="100"/>
  <c r="M78" i="100"/>
  <c r="Q77" i="100"/>
  <c r="M77" i="100"/>
  <c r="Q76" i="100"/>
  <c r="M76" i="100"/>
  <c r="Q75" i="100"/>
  <c r="M75" i="100"/>
  <c r="Q74" i="100"/>
  <c r="M74" i="100"/>
  <c r="Q73" i="100"/>
  <c r="M73" i="100"/>
  <c r="Q72" i="100"/>
  <c r="M72" i="100"/>
  <c r="Q71" i="100"/>
  <c r="M71" i="100"/>
  <c r="Q70" i="100"/>
  <c r="M70" i="100"/>
  <c r="Q69" i="100"/>
  <c r="M69" i="100"/>
  <c r="Q68" i="100"/>
  <c r="M68" i="100"/>
  <c r="Q67" i="100"/>
  <c r="M67" i="100"/>
  <c r="Q66" i="100"/>
  <c r="M66" i="100"/>
  <c r="Q65" i="100"/>
  <c r="M65" i="100"/>
  <c r="Q64" i="100"/>
  <c r="M64" i="100"/>
  <c r="Q63" i="100"/>
  <c r="M63" i="100"/>
  <c r="Q62" i="100"/>
  <c r="M62" i="100"/>
  <c r="Q61" i="100"/>
  <c r="M61" i="100"/>
  <c r="Q60" i="100"/>
  <c r="M60" i="100"/>
  <c r="Q59" i="100"/>
  <c r="M59" i="100"/>
  <c r="Q58" i="100"/>
  <c r="M58" i="100"/>
  <c r="Q57" i="100"/>
  <c r="M57" i="100"/>
  <c r="Q56" i="100"/>
  <c r="M56" i="100"/>
  <c r="Q55" i="100"/>
  <c r="M55" i="100"/>
  <c r="Q54" i="100"/>
  <c r="M54" i="100"/>
  <c r="Q53" i="100"/>
  <c r="M53" i="100"/>
  <c r="Q52" i="100"/>
  <c r="M52" i="100"/>
  <c r="Q51" i="100"/>
  <c r="M51" i="100"/>
  <c r="Q50" i="100"/>
  <c r="M50" i="100"/>
  <c r="Q49" i="100"/>
  <c r="M49" i="100"/>
  <c r="Q48" i="100"/>
  <c r="M48" i="100"/>
  <c r="Q47" i="100"/>
  <c r="M47" i="100"/>
  <c r="Q46" i="100"/>
  <c r="M46" i="100"/>
  <c r="Q45" i="100"/>
  <c r="M45" i="100"/>
  <c r="Q44" i="100"/>
  <c r="M44" i="100"/>
  <c r="Q43" i="100"/>
  <c r="M43" i="100"/>
  <c r="Q42" i="100"/>
  <c r="M42" i="100"/>
  <c r="Q41" i="100"/>
  <c r="M41" i="100"/>
  <c r="Q40" i="100"/>
  <c r="M40" i="100"/>
  <c r="Q39" i="100"/>
  <c r="M39" i="100"/>
  <c r="Q38" i="100"/>
  <c r="M38" i="100"/>
  <c r="Q37" i="100"/>
  <c r="M37" i="100"/>
  <c r="Q36" i="100"/>
  <c r="M36" i="100"/>
  <c r="Q35" i="100"/>
  <c r="M35" i="100"/>
  <c r="Q34" i="100"/>
  <c r="M34" i="100"/>
  <c r="Q33" i="100"/>
  <c r="M33" i="100"/>
  <c r="Q32" i="100"/>
  <c r="M32" i="100"/>
  <c r="Q31" i="100"/>
  <c r="M31" i="100"/>
  <c r="Q30" i="100"/>
  <c r="M30" i="100"/>
  <c r="Q29" i="100"/>
  <c r="M29" i="100"/>
  <c r="Q28" i="100"/>
  <c r="M28" i="100"/>
  <c r="Q27" i="100"/>
  <c r="M27" i="100"/>
  <c r="Q26" i="100"/>
  <c r="M26" i="100"/>
  <c r="Q25" i="100"/>
  <c r="M25" i="100"/>
  <c r="Q24" i="100"/>
  <c r="M24" i="100"/>
  <c r="Q23" i="100"/>
  <c r="M23" i="100"/>
  <c r="Q22" i="100"/>
  <c r="M22" i="100"/>
  <c r="Q21" i="100"/>
  <c r="M21" i="100"/>
  <c r="Q20" i="100"/>
  <c r="M20" i="100"/>
  <c r="Q19" i="100"/>
  <c r="M19" i="100"/>
  <c r="Q18" i="100"/>
  <c r="M18" i="100"/>
  <c r="Q17" i="100"/>
  <c r="M17" i="100"/>
  <c r="Q16" i="100"/>
  <c r="M16" i="100"/>
  <c r="Q15" i="100"/>
  <c r="M15" i="100"/>
  <c r="Q14" i="100"/>
  <c r="M14" i="100"/>
  <c r="Q13" i="100"/>
  <c r="M13" i="100"/>
  <c r="Q12" i="100"/>
  <c r="M12" i="100"/>
  <c r="Q11" i="100"/>
  <c r="M11" i="100"/>
  <c r="Q10" i="100"/>
  <c r="M10" i="100"/>
  <c r="M226" i="100" s="1"/>
  <c r="B9" i="100"/>
  <c r="C9" i="100" s="1"/>
  <c r="D9" i="100" s="1"/>
  <c r="E9" i="100" s="1"/>
  <c r="F9" i="100" s="1"/>
  <c r="G9" i="100" s="1"/>
  <c r="H9" i="100" s="1"/>
  <c r="I9" i="100" s="1"/>
  <c r="J9" i="100" s="1"/>
  <c r="K9" i="100" s="1"/>
  <c r="L9" i="100" s="1"/>
  <c r="M9" i="100" s="1"/>
  <c r="N9" i="100" s="1"/>
  <c r="O9" i="100" s="1"/>
  <c r="P9" i="100" s="1"/>
  <c r="Q9" i="100" s="1"/>
  <c r="P226" i="99"/>
  <c r="O226" i="99"/>
  <c r="N226" i="99"/>
  <c r="L226" i="99"/>
  <c r="K226" i="99"/>
  <c r="J226" i="99"/>
  <c r="I226" i="99"/>
  <c r="H226" i="99"/>
  <c r="Q225" i="99"/>
  <c r="Q222" i="99"/>
  <c r="Q221" i="99"/>
  <c r="Q220" i="99"/>
  <c r="Q219" i="99"/>
  <c r="Q218" i="99"/>
  <c r="Q217" i="99"/>
  <c r="Q216" i="99"/>
  <c r="Q215" i="99"/>
  <c r="Q214" i="99"/>
  <c r="Q213" i="99"/>
  <c r="Q212" i="99"/>
  <c r="Q211" i="99"/>
  <c r="Q210" i="99"/>
  <c r="Q209" i="99"/>
  <c r="Q208" i="99"/>
  <c r="Q207" i="99"/>
  <c r="Q206" i="99"/>
  <c r="Q205" i="99"/>
  <c r="Q204" i="99"/>
  <c r="Q203" i="99"/>
  <c r="Q202" i="99"/>
  <c r="Q201" i="99"/>
  <c r="Q200" i="99"/>
  <c r="Q199" i="99"/>
  <c r="Q198" i="99"/>
  <c r="Q197" i="99"/>
  <c r="Q196" i="99"/>
  <c r="Q195" i="99"/>
  <c r="Q194" i="99"/>
  <c r="Q193" i="99"/>
  <c r="Q192" i="99"/>
  <c r="Q191" i="99"/>
  <c r="Q190" i="99"/>
  <c r="Q189" i="99"/>
  <c r="Q188" i="99"/>
  <c r="Q187" i="99"/>
  <c r="Q186" i="99"/>
  <c r="Q185" i="99"/>
  <c r="Q184" i="99"/>
  <c r="Q183" i="99"/>
  <c r="Q182" i="99"/>
  <c r="Q181" i="99"/>
  <c r="Q180" i="99"/>
  <c r="Q179" i="99"/>
  <c r="Q178" i="99"/>
  <c r="Q177" i="99"/>
  <c r="Q176" i="99"/>
  <c r="Q175" i="99"/>
  <c r="Q174" i="99"/>
  <c r="Q173" i="99"/>
  <c r="Q172" i="99"/>
  <c r="Q171" i="99"/>
  <c r="Q170" i="99"/>
  <c r="Q169" i="99"/>
  <c r="Q168" i="99"/>
  <c r="Q167" i="99"/>
  <c r="Q166" i="99"/>
  <c r="Q165" i="99"/>
  <c r="Q164" i="99"/>
  <c r="Q163" i="99"/>
  <c r="Q162" i="99"/>
  <c r="Q161" i="99"/>
  <c r="Q160" i="99"/>
  <c r="Q159" i="99"/>
  <c r="Q158" i="99"/>
  <c r="Q157" i="99"/>
  <c r="Q156" i="99"/>
  <c r="Q155" i="99"/>
  <c r="Q154" i="99"/>
  <c r="Q153" i="99"/>
  <c r="Q152" i="99"/>
  <c r="Q151" i="99"/>
  <c r="Q150" i="99"/>
  <c r="Q149" i="99"/>
  <c r="Q148" i="99"/>
  <c r="Q147" i="99"/>
  <c r="Q146" i="99"/>
  <c r="Q145" i="99"/>
  <c r="Q144" i="99"/>
  <c r="Q143" i="99"/>
  <c r="Q142" i="99"/>
  <c r="Q141" i="99"/>
  <c r="Q140" i="99"/>
  <c r="Q139" i="99"/>
  <c r="Q138" i="99"/>
  <c r="Q137" i="99"/>
  <c r="Q136" i="99"/>
  <c r="Q135" i="99"/>
  <c r="Q134" i="99"/>
  <c r="Q133" i="99"/>
  <c r="Q132" i="99"/>
  <c r="Q131" i="99"/>
  <c r="Q130" i="99"/>
  <c r="Q129" i="99"/>
  <c r="Q128" i="99"/>
  <c r="Q127" i="99"/>
  <c r="Q126" i="99"/>
  <c r="Q125" i="99"/>
  <c r="Q124" i="99"/>
  <c r="Q123" i="99"/>
  <c r="Q122" i="99"/>
  <c r="Q121" i="99"/>
  <c r="Q120" i="99"/>
  <c r="Q119" i="99"/>
  <c r="Q118" i="99"/>
  <c r="Q117" i="99"/>
  <c r="Q116" i="99"/>
  <c r="Q115" i="99"/>
  <c r="Q114" i="99"/>
  <c r="Q113" i="99"/>
  <c r="Q112" i="99"/>
  <c r="Q111" i="99"/>
  <c r="Q110" i="99"/>
  <c r="Q109" i="99"/>
  <c r="Q108" i="99"/>
  <c r="Q107" i="99"/>
  <c r="Q106" i="99"/>
  <c r="Q105" i="99"/>
  <c r="Q104" i="99"/>
  <c r="Q103" i="99"/>
  <c r="Q102" i="99"/>
  <c r="Q101" i="99"/>
  <c r="Q100" i="99"/>
  <c r="Q99" i="99"/>
  <c r="Q98" i="99"/>
  <c r="Q97" i="99"/>
  <c r="Q96" i="99"/>
  <c r="Q95" i="99"/>
  <c r="Q94" i="99"/>
  <c r="Q93" i="99"/>
  <c r="Q92" i="99"/>
  <c r="Q91" i="99"/>
  <c r="Q90" i="99"/>
  <c r="Q89" i="99"/>
  <c r="Q88" i="99"/>
  <c r="Q87" i="99"/>
  <c r="Q86" i="99"/>
  <c r="Q85" i="99"/>
  <c r="Q84" i="99"/>
  <c r="Q83" i="99"/>
  <c r="Q82" i="99"/>
  <c r="Q80" i="99"/>
  <c r="M80" i="99"/>
  <c r="Q79" i="99"/>
  <c r="Q78" i="99"/>
  <c r="Q77" i="99"/>
  <c r="Q76" i="99"/>
  <c r="Q75" i="99"/>
  <c r="Q74" i="99"/>
  <c r="Q73" i="99"/>
  <c r="Q72" i="99"/>
  <c r="Q71" i="99"/>
  <c r="Q70" i="99"/>
  <c r="Q69" i="99"/>
  <c r="Q68" i="99"/>
  <c r="Q67" i="99"/>
  <c r="Q66" i="99"/>
  <c r="Q65" i="99"/>
  <c r="Q64" i="99"/>
  <c r="Q63" i="99"/>
  <c r="Q62" i="99"/>
  <c r="Q61" i="99"/>
  <c r="Q60" i="99"/>
  <c r="Q59" i="99"/>
  <c r="Q58" i="99"/>
  <c r="Q57" i="99"/>
  <c r="Q56" i="99"/>
  <c r="Q55" i="99"/>
  <c r="Q54" i="99"/>
  <c r="Q53" i="99"/>
  <c r="Q52" i="99"/>
  <c r="Q51" i="99"/>
  <c r="Q50" i="99"/>
  <c r="Q49" i="99"/>
  <c r="Q48" i="99"/>
  <c r="Q47" i="99"/>
  <c r="Q46" i="99"/>
  <c r="Q45" i="99"/>
  <c r="Q44" i="99"/>
  <c r="Q43" i="99"/>
  <c r="Q42" i="99"/>
  <c r="Q41" i="99"/>
  <c r="Q40" i="99"/>
  <c r="Q39" i="99"/>
  <c r="Q38" i="99"/>
  <c r="Q37" i="99"/>
  <c r="Q36" i="99"/>
  <c r="Q35" i="99"/>
  <c r="Q34" i="99"/>
  <c r="Q33" i="99"/>
  <c r="Q32" i="99"/>
  <c r="Q31" i="99"/>
  <c r="Q30" i="99"/>
  <c r="Q29" i="99"/>
  <c r="Q28" i="99"/>
  <c r="Q27" i="99"/>
  <c r="Q26" i="99"/>
  <c r="Q25" i="99"/>
  <c r="Q24" i="99"/>
  <c r="Q23" i="99"/>
  <c r="Q22" i="99"/>
  <c r="Q21" i="99"/>
  <c r="Q20" i="99"/>
  <c r="Q19" i="99"/>
  <c r="Q18" i="99"/>
  <c r="Q17" i="99"/>
  <c r="Q16" i="99"/>
  <c r="Q15" i="99"/>
  <c r="Q14" i="99"/>
  <c r="Q13" i="99"/>
  <c r="Q12" i="99"/>
  <c r="Q11" i="99"/>
  <c r="Q10" i="99"/>
  <c r="M226" i="99"/>
  <c r="B9" i="99"/>
  <c r="C9" i="99" s="1"/>
  <c r="D9" i="99" s="1"/>
  <c r="E9" i="99" s="1"/>
  <c r="F9" i="99" s="1"/>
  <c r="G9" i="99" s="1"/>
  <c r="H9" i="99" s="1"/>
  <c r="I9" i="99" s="1"/>
  <c r="J9" i="99" s="1"/>
  <c r="K9" i="99" s="1"/>
  <c r="L9" i="99" s="1"/>
  <c r="M9" i="99" s="1"/>
  <c r="N9" i="99" s="1"/>
  <c r="O9" i="99" s="1"/>
  <c r="P9" i="99" s="1"/>
  <c r="Q9" i="99" s="1"/>
  <c r="P226" i="98"/>
  <c r="O226" i="98"/>
  <c r="N226" i="98"/>
  <c r="L226" i="98"/>
  <c r="K226" i="98"/>
  <c r="J226" i="98"/>
  <c r="I226" i="98"/>
  <c r="H226" i="98"/>
  <c r="Q225" i="98"/>
  <c r="M225" i="98"/>
  <c r="Q224" i="98"/>
  <c r="M224" i="98"/>
  <c r="Q222" i="98"/>
  <c r="M222" i="98"/>
  <c r="Q221" i="98"/>
  <c r="M221" i="98"/>
  <c r="Q220" i="98"/>
  <c r="M220" i="98"/>
  <c r="Q219" i="98"/>
  <c r="M219" i="98"/>
  <c r="Q218" i="98"/>
  <c r="M218" i="98"/>
  <c r="Q217" i="98"/>
  <c r="M217" i="98"/>
  <c r="Q216" i="98"/>
  <c r="M216" i="98"/>
  <c r="Q215" i="98"/>
  <c r="M215" i="98"/>
  <c r="Q214" i="98"/>
  <c r="M214" i="98"/>
  <c r="Q213" i="98"/>
  <c r="M213" i="98"/>
  <c r="Q212" i="98"/>
  <c r="M212" i="98"/>
  <c r="Q211" i="98"/>
  <c r="M211" i="98"/>
  <c r="Q210" i="98"/>
  <c r="M210" i="98"/>
  <c r="Q209" i="98"/>
  <c r="M209" i="98"/>
  <c r="Q208" i="98"/>
  <c r="M208" i="98"/>
  <c r="Q207" i="98"/>
  <c r="M207" i="98"/>
  <c r="Q206" i="98"/>
  <c r="M206" i="98"/>
  <c r="Q205" i="98"/>
  <c r="M205" i="98"/>
  <c r="Q204" i="98"/>
  <c r="M204" i="98"/>
  <c r="Q203" i="98"/>
  <c r="M203" i="98"/>
  <c r="Q202" i="98"/>
  <c r="M202" i="98"/>
  <c r="Q201" i="98"/>
  <c r="M201" i="98"/>
  <c r="Q200" i="98"/>
  <c r="M200" i="98"/>
  <c r="Q199" i="98"/>
  <c r="M199" i="98"/>
  <c r="Q198" i="98"/>
  <c r="M198" i="98"/>
  <c r="Q197" i="98"/>
  <c r="M197" i="98"/>
  <c r="Q196" i="98"/>
  <c r="M196" i="98"/>
  <c r="Q195" i="98"/>
  <c r="M195" i="98"/>
  <c r="Q194" i="98"/>
  <c r="M194" i="98"/>
  <c r="Q193" i="98"/>
  <c r="M193" i="98"/>
  <c r="Q192" i="98"/>
  <c r="M192" i="98"/>
  <c r="Q191" i="98"/>
  <c r="M191" i="98"/>
  <c r="Q190" i="98"/>
  <c r="M190" i="98"/>
  <c r="Q189" i="98"/>
  <c r="M189" i="98"/>
  <c r="Q188" i="98"/>
  <c r="M188" i="98"/>
  <c r="Q187" i="98"/>
  <c r="M187" i="98"/>
  <c r="Q186" i="98"/>
  <c r="M186" i="98"/>
  <c r="Q185" i="98"/>
  <c r="M185" i="98"/>
  <c r="Q184" i="98"/>
  <c r="M184" i="98"/>
  <c r="Q183" i="98"/>
  <c r="M183" i="98"/>
  <c r="Q182" i="98"/>
  <c r="M182" i="98"/>
  <c r="Q181" i="98"/>
  <c r="M181" i="98"/>
  <c r="Q180" i="98"/>
  <c r="M180" i="98"/>
  <c r="Q179" i="98"/>
  <c r="M179" i="98"/>
  <c r="Q178" i="98"/>
  <c r="M178" i="98"/>
  <c r="Q177" i="98"/>
  <c r="M177" i="98"/>
  <c r="Q176" i="98"/>
  <c r="M176" i="98"/>
  <c r="Q175" i="98"/>
  <c r="M175" i="98"/>
  <c r="Q174" i="98"/>
  <c r="M174" i="98"/>
  <c r="Q173" i="98"/>
  <c r="M173" i="98"/>
  <c r="Q172" i="98"/>
  <c r="M172" i="98"/>
  <c r="Q171" i="98"/>
  <c r="M171" i="98"/>
  <c r="Q170" i="98"/>
  <c r="M170" i="98"/>
  <c r="Q169" i="98"/>
  <c r="M169" i="98"/>
  <c r="Q168" i="98"/>
  <c r="M168" i="98"/>
  <c r="Q167" i="98"/>
  <c r="M167" i="98"/>
  <c r="Q166" i="98"/>
  <c r="M166" i="98"/>
  <c r="Q165" i="98"/>
  <c r="M165" i="98"/>
  <c r="Q164" i="98"/>
  <c r="M164" i="98"/>
  <c r="Q163" i="98"/>
  <c r="M163" i="98"/>
  <c r="Q162" i="98"/>
  <c r="M162" i="98"/>
  <c r="Q161" i="98"/>
  <c r="M161" i="98"/>
  <c r="Q160" i="98"/>
  <c r="M160" i="98"/>
  <c r="Q159" i="98"/>
  <c r="M159" i="98"/>
  <c r="Q158" i="98"/>
  <c r="M158" i="98"/>
  <c r="Q157" i="98"/>
  <c r="M157" i="98"/>
  <c r="Q156" i="98"/>
  <c r="M156" i="98"/>
  <c r="Q155" i="98"/>
  <c r="M155" i="98"/>
  <c r="Q154" i="98"/>
  <c r="M154" i="98"/>
  <c r="Q153" i="98"/>
  <c r="M153" i="98"/>
  <c r="Q152" i="98"/>
  <c r="M152" i="98"/>
  <c r="Q151" i="98"/>
  <c r="M151" i="98"/>
  <c r="Q150" i="98"/>
  <c r="M150" i="98"/>
  <c r="Q149" i="98"/>
  <c r="M149" i="98"/>
  <c r="Q148" i="98"/>
  <c r="M148" i="98"/>
  <c r="Q147" i="98"/>
  <c r="M147" i="98"/>
  <c r="Q146" i="98"/>
  <c r="M146" i="98"/>
  <c r="Q145" i="98"/>
  <c r="M145" i="98"/>
  <c r="Q144" i="98"/>
  <c r="M144" i="98"/>
  <c r="Q143" i="98"/>
  <c r="M143" i="98"/>
  <c r="Q142" i="98"/>
  <c r="M142" i="98"/>
  <c r="Q141" i="98"/>
  <c r="M141" i="98"/>
  <c r="Q140" i="98"/>
  <c r="M140" i="98"/>
  <c r="Q139" i="98"/>
  <c r="M139" i="98"/>
  <c r="Q138" i="98"/>
  <c r="M138" i="98"/>
  <c r="Q137" i="98"/>
  <c r="M137" i="98"/>
  <c r="Q136" i="98"/>
  <c r="M136" i="98"/>
  <c r="Q135" i="98"/>
  <c r="M135" i="98"/>
  <c r="Q134" i="98"/>
  <c r="M134" i="98"/>
  <c r="Q133" i="98"/>
  <c r="M133" i="98"/>
  <c r="Q132" i="98"/>
  <c r="M132" i="98"/>
  <c r="Q131" i="98"/>
  <c r="M131" i="98"/>
  <c r="Q130" i="98"/>
  <c r="M130" i="98"/>
  <c r="Q129" i="98"/>
  <c r="M129" i="98"/>
  <c r="Q128" i="98"/>
  <c r="M128" i="98"/>
  <c r="Q127" i="98"/>
  <c r="M127" i="98"/>
  <c r="Q126" i="98"/>
  <c r="M126" i="98"/>
  <c r="Q125" i="98"/>
  <c r="M125" i="98"/>
  <c r="Q124" i="98"/>
  <c r="M124" i="98"/>
  <c r="Q123" i="98"/>
  <c r="M123" i="98"/>
  <c r="Q122" i="98"/>
  <c r="M122" i="98"/>
  <c r="Q121" i="98"/>
  <c r="M121" i="98"/>
  <c r="Q120" i="98"/>
  <c r="M120" i="98"/>
  <c r="Q119" i="98"/>
  <c r="M119" i="98"/>
  <c r="Q118" i="98"/>
  <c r="M118" i="98"/>
  <c r="Q117" i="98"/>
  <c r="M117" i="98"/>
  <c r="Q116" i="98"/>
  <c r="M116" i="98"/>
  <c r="Q115" i="98"/>
  <c r="M115" i="98"/>
  <c r="Q114" i="98"/>
  <c r="M114" i="98"/>
  <c r="Q113" i="98"/>
  <c r="M113" i="98"/>
  <c r="Q112" i="98"/>
  <c r="M112" i="98"/>
  <c r="Q111" i="98"/>
  <c r="M111" i="98"/>
  <c r="Q110" i="98"/>
  <c r="M110" i="98"/>
  <c r="Q109" i="98"/>
  <c r="M109" i="98"/>
  <c r="Q108" i="98"/>
  <c r="M108" i="98"/>
  <c r="Q107" i="98"/>
  <c r="M107" i="98"/>
  <c r="Q106" i="98"/>
  <c r="M106" i="98"/>
  <c r="Q105" i="98"/>
  <c r="M105" i="98"/>
  <c r="Q104" i="98"/>
  <c r="M104" i="98"/>
  <c r="Q103" i="98"/>
  <c r="M103" i="98"/>
  <c r="Q102" i="98"/>
  <c r="M102" i="98"/>
  <c r="Q101" i="98"/>
  <c r="M101" i="98"/>
  <c r="Q100" i="98"/>
  <c r="M100" i="98"/>
  <c r="Q99" i="98"/>
  <c r="M99" i="98"/>
  <c r="Q98" i="98"/>
  <c r="M98" i="98"/>
  <c r="Q97" i="98"/>
  <c r="M97" i="98"/>
  <c r="Q96" i="98"/>
  <c r="M96" i="98"/>
  <c r="Q95" i="98"/>
  <c r="M95" i="98"/>
  <c r="Q94" i="98"/>
  <c r="M94" i="98"/>
  <c r="Q93" i="98"/>
  <c r="M93" i="98"/>
  <c r="Q92" i="98"/>
  <c r="M92" i="98"/>
  <c r="Q91" i="98"/>
  <c r="M91" i="98"/>
  <c r="Q90" i="98"/>
  <c r="M90" i="98"/>
  <c r="Q89" i="98"/>
  <c r="M89" i="98"/>
  <c r="Q88" i="98"/>
  <c r="M88" i="98"/>
  <c r="Q87" i="98"/>
  <c r="M87" i="98"/>
  <c r="Q86" i="98"/>
  <c r="M86" i="98"/>
  <c r="Q85" i="98"/>
  <c r="M85" i="98"/>
  <c r="Q84" i="98"/>
  <c r="M84" i="98"/>
  <c r="Q83" i="98"/>
  <c r="M83" i="98"/>
  <c r="Q82" i="98"/>
  <c r="M82" i="98"/>
  <c r="Q80" i="98"/>
  <c r="M80" i="98"/>
  <c r="Q79" i="98"/>
  <c r="M79" i="98"/>
  <c r="Q78" i="98"/>
  <c r="M78" i="98"/>
  <c r="Q77" i="98"/>
  <c r="M77" i="98"/>
  <c r="Q76" i="98"/>
  <c r="M76" i="98"/>
  <c r="Q75" i="98"/>
  <c r="M75" i="98"/>
  <c r="Q74" i="98"/>
  <c r="M74" i="98"/>
  <c r="Q73" i="98"/>
  <c r="M73" i="98"/>
  <c r="Q72" i="98"/>
  <c r="M72" i="98"/>
  <c r="Q71" i="98"/>
  <c r="M71" i="98"/>
  <c r="Q70" i="98"/>
  <c r="M70" i="98"/>
  <c r="Q69" i="98"/>
  <c r="M69" i="98"/>
  <c r="Q68" i="98"/>
  <c r="M68" i="98"/>
  <c r="Q67" i="98"/>
  <c r="M67" i="98"/>
  <c r="Q66" i="98"/>
  <c r="M66" i="98"/>
  <c r="Q65" i="98"/>
  <c r="M65" i="98"/>
  <c r="Q64" i="98"/>
  <c r="M64" i="98"/>
  <c r="Q63" i="98"/>
  <c r="M63" i="98"/>
  <c r="Q62" i="98"/>
  <c r="M62" i="98"/>
  <c r="Q61" i="98"/>
  <c r="M61" i="98"/>
  <c r="Q60" i="98"/>
  <c r="M60" i="98"/>
  <c r="Q59" i="98"/>
  <c r="M59" i="98"/>
  <c r="Q58" i="98"/>
  <c r="M58" i="98"/>
  <c r="Q57" i="98"/>
  <c r="M57" i="98"/>
  <c r="Q56" i="98"/>
  <c r="M56" i="98"/>
  <c r="Q55" i="98"/>
  <c r="M55" i="98"/>
  <c r="Q54" i="98"/>
  <c r="M54" i="98"/>
  <c r="Q53" i="98"/>
  <c r="M53" i="98"/>
  <c r="Q52" i="98"/>
  <c r="M52" i="98"/>
  <c r="Q51" i="98"/>
  <c r="M51" i="98"/>
  <c r="Q50" i="98"/>
  <c r="M50" i="98"/>
  <c r="Q49" i="98"/>
  <c r="M49" i="98"/>
  <c r="Q48" i="98"/>
  <c r="M48" i="98"/>
  <c r="Q47" i="98"/>
  <c r="M47" i="98"/>
  <c r="Q46" i="98"/>
  <c r="M46" i="98"/>
  <c r="Q45" i="98"/>
  <c r="M45" i="98"/>
  <c r="Q44" i="98"/>
  <c r="M44" i="98"/>
  <c r="Q43" i="98"/>
  <c r="M43" i="98"/>
  <c r="Q42" i="98"/>
  <c r="M42" i="98"/>
  <c r="Q41" i="98"/>
  <c r="M41" i="98"/>
  <c r="Q40" i="98"/>
  <c r="M40" i="98"/>
  <c r="Q39" i="98"/>
  <c r="M39" i="98"/>
  <c r="Q38" i="98"/>
  <c r="M38" i="98"/>
  <c r="Q37" i="98"/>
  <c r="M37" i="98"/>
  <c r="Q36" i="98"/>
  <c r="M36" i="98"/>
  <c r="Q35" i="98"/>
  <c r="M35" i="98"/>
  <c r="Q34" i="98"/>
  <c r="M34" i="98"/>
  <c r="Q33" i="98"/>
  <c r="M33" i="98"/>
  <c r="Q32" i="98"/>
  <c r="M32" i="98"/>
  <c r="Q31" i="98"/>
  <c r="M31" i="98"/>
  <c r="Q30" i="98"/>
  <c r="M30" i="98"/>
  <c r="Q29" i="98"/>
  <c r="M29" i="98"/>
  <c r="Q28" i="98"/>
  <c r="M28" i="98"/>
  <c r="Q27" i="98"/>
  <c r="M27" i="98"/>
  <c r="Q26" i="98"/>
  <c r="M26" i="98"/>
  <c r="Q25" i="98"/>
  <c r="M25" i="98"/>
  <c r="Q24" i="98"/>
  <c r="M24" i="98"/>
  <c r="Q23" i="98"/>
  <c r="M23" i="98"/>
  <c r="Q22" i="98"/>
  <c r="M22" i="98"/>
  <c r="Q21" i="98"/>
  <c r="M21" i="98"/>
  <c r="Q20" i="98"/>
  <c r="M20" i="98"/>
  <c r="Q19" i="98"/>
  <c r="M19" i="98"/>
  <c r="Q18" i="98"/>
  <c r="M18" i="98"/>
  <c r="Q17" i="98"/>
  <c r="M17" i="98"/>
  <c r="Q16" i="98"/>
  <c r="M16" i="98"/>
  <c r="Q15" i="98"/>
  <c r="M15" i="98"/>
  <c r="Q14" i="98"/>
  <c r="M14" i="98"/>
  <c r="Q13" i="98"/>
  <c r="M13" i="98"/>
  <c r="Q12" i="98"/>
  <c r="M12" i="98"/>
  <c r="Q11" i="98"/>
  <c r="M11" i="98"/>
  <c r="Q10" i="98"/>
  <c r="Q226" i="98" s="1"/>
  <c r="M10" i="98"/>
  <c r="M226" i="98" s="1"/>
  <c r="B9" i="98"/>
  <c r="C9" i="98" s="1"/>
  <c r="D9" i="98" s="1"/>
  <c r="E9" i="98" s="1"/>
  <c r="F9" i="98" s="1"/>
  <c r="G9" i="98" s="1"/>
  <c r="H9" i="98" s="1"/>
  <c r="I9" i="98" s="1"/>
  <c r="J9" i="98" s="1"/>
  <c r="K9" i="98" s="1"/>
  <c r="L9" i="98" s="1"/>
  <c r="M9" i="98" s="1"/>
  <c r="N9" i="98" s="1"/>
  <c r="O9" i="98" s="1"/>
  <c r="P9" i="98" s="1"/>
  <c r="Q9" i="98" s="1"/>
  <c r="M10" i="97"/>
  <c r="M11" i="97"/>
  <c r="M12" i="97"/>
  <c r="M13" i="97"/>
  <c r="M14" i="97"/>
  <c r="M15" i="97"/>
  <c r="M16" i="97"/>
  <c r="M17" i="97"/>
  <c r="M18" i="97"/>
  <c r="M19" i="97"/>
  <c r="M20" i="97"/>
  <c r="M21" i="97"/>
  <c r="M22" i="97"/>
  <c r="M23" i="97"/>
  <c r="M24" i="97"/>
  <c r="M25" i="97"/>
  <c r="M26" i="97"/>
  <c r="M27" i="97"/>
  <c r="M28" i="97"/>
  <c r="M29" i="97"/>
  <c r="M30" i="97"/>
  <c r="M31" i="97"/>
  <c r="M32" i="97"/>
  <c r="M33" i="97"/>
  <c r="M34" i="97"/>
  <c r="M35" i="97"/>
  <c r="M36" i="97"/>
  <c r="M37" i="97"/>
  <c r="M38" i="97"/>
  <c r="M39" i="97"/>
  <c r="M40" i="97"/>
  <c r="M41" i="97"/>
  <c r="M42" i="97"/>
  <c r="M43" i="97"/>
  <c r="M44" i="97"/>
  <c r="M45" i="97"/>
  <c r="M46" i="97"/>
  <c r="M47" i="97"/>
  <c r="M48" i="97"/>
  <c r="M49" i="97"/>
  <c r="M50" i="97"/>
  <c r="M51" i="97"/>
  <c r="M52" i="97"/>
  <c r="M53" i="97"/>
  <c r="M54" i="97"/>
  <c r="M55" i="97"/>
  <c r="M56" i="97"/>
  <c r="M57" i="97"/>
  <c r="M58" i="97"/>
  <c r="M59" i="97"/>
  <c r="M60" i="97"/>
  <c r="M61" i="97"/>
  <c r="M62" i="97"/>
  <c r="M63" i="97"/>
  <c r="M64" i="97"/>
  <c r="M65" i="97"/>
  <c r="M66" i="97"/>
  <c r="M67" i="97"/>
  <c r="M68" i="97"/>
  <c r="M69" i="97"/>
  <c r="M70" i="97"/>
  <c r="M71" i="97"/>
  <c r="M72" i="97"/>
  <c r="M73" i="97"/>
  <c r="M74" i="97"/>
  <c r="M75" i="97"/>
  <c r="M76" i="97"/>
  <c r="M77" i="97"/>
  <c r="M78" i="97"/>
  <c r="M79" i="97"/>
  <c r="M80" i="97"/>
  <c r="M82" i="97"/>
  <c r="M83" i="97"/>
  <c r="M84" i="97"/>
  <c r="M85" i="97"/>
  <c r="M86" i="97"/>
  <c r="M87" i="97"/>
  <c r="M88" i="97"/>
  <c r="M89" i="97"/>
  <c r="M90" i="97"/>
  <c r="M91" i="97"/>
  <c r="M92" i="97"/>
  <c r="M93" i="97"/>
  <c r="M94" i="97"/>
  <c r="M95" i="97"/>
  <c r="M96" i="97"/>
  <c r="M97" i="97"/>
  <c r="M98" i="97"/>
  <c r="M99" i="97"/>
  <c r="M100" i="97"/>
  <c r="M101" i="97"/>
  <c r="M102" i="97"/>
  <c r="M103" i="97"/>
  <c r="M104" i="97"/>
  <c r="M105" i="97"/>
  <c r="M106" i="97"/>
  <c r="M107" i="97"/>
  <c r="M108" i="97"/>
  <c r="M109" i="97"/>
  <c r="M110" i="97"/>
  <c r="M111" i="97"/>
  <c r="M112" i="97"/>
  <c r="M113" i="97"/>
  <c r="M114" i="97"/>
  <c r="M115" i="97"/>
  <c r="M116" i="97"/>
  <c r="M117" i="97"/>
  <c r="M118" i="97"/>
  <c r="M119" i="97"/>
  <c r="M120" i="97"/>
  <c r="M121" i="97"/>
  <c r="M122" i="97"/>
  <c r="M123" i="97"/>
  <c r="M124" i="97"/>
  <c r="M125" i="97"/>
  <c r="M126" i="97"/>
  <c r="M127" i="97"/>
  <c r="M128" i="97"/>
  <c r="M129" i="97"/>
  <c r="M130" i="97"/>
  <c r="M131" i="97"/>
  <c r="M132" i="97"/>
  <c r="M133" i="97"/>
  <c r="M134" i="97"/>
  <c r="M135" i="97"/>
  <c r="M136" i="97"/>
  <c r="M137" i="97"/>
  <c r="M138" i="97"/>
  <c r="M139" i="97"/>
  <c r="M140" i="97"/>
  <c r="M141" i="97"/>
  <c r="M142" i="97"/>
  <c r="M143" i="97"/>
  <c r="M144" i="97"/>
  <c r="M145" i="97"/>
  <c r="M146" i="97"/>
  <c r="M147" i="97"/>
  <c r="M148" i="97"/>
  <c r="M149" i="97"/>
  <c r="M150" i="97"/>
  <c r="M151" i="97"/>
  <c r="M152" i="97"/>
  <c r="M153" i="97"/>
  <c r="M154" i="97"/>
  <c r="M155" i="97"/>
  <c r="M156" i="97"/>
  <c r="M157" i="97"/>
  <c r="M158" i="97"/>
  <c r="M159" i="97"/>
  <c r="M160" i="97"/>
  <c r="M161" i="97"/>
  <c r="M162" i="97"/>
  <c r="M163" i="97"/>
  <c r="M164" i="97"/>
  <c r="M165" i="97"/>
  <c r="M166" i="97"/>
  <c r="M167" i="97"/>
  <c r="M168" i="97"/>
  <c r="M169" i="97"/>
  <c r="M170" i="97"/>
  <c r="M171" i="97"/>
  <c r="M172" i="97"/>
  <c r="M173" i="97"/>
  <c r="M174" i="97"/>
  <c r="M175" i="97"/>
  <c r="M176" i="97"/>
  <c r="M177" i="97"/>
  <c r="M178" i="97"/>
  <c r="M179" i="97"/>
  <c r="M180" i="97"/>
  <c r="M181" i="97"/>
  <c r="M182" i="97"/>
  <c r="M183" i="97"/>
  <c r="M184" i="97"/>
  <c r="M185" i="97"/>
  <c r="M186" i="97"/>
  <c r="M187" i="97"/>
  <c r="M188" i="97"/>
  <c r="M189" i="97"/>
  <c r="M190" i="97"/>
  <c r="M191" i="97"/>
  <c r="M192" i="97"/>
  <c r="M193" i="97"/>
  <c r="M194" i="97"/>
  <c r="M195" i="97"/>
  <c r="M196" i="97"/>
  <c r="M197" i="97"/>
  <c r="M198" i="97"/>
  <c r="M199" i="97"/>
  <c r="M200" i="97"/>
  <c r="M201" i="97"/>
  <c r="M202" i="97"/>
  <c r="M203" i="97"/>
  <c r="M204" i="97"/>
  <c r="M205" i="97"/>
  <c r="M206" i="97"/>
  <c r="M207" i="97"/>
  <c r="M208" i="97"/>
  <c r="M209" i="97"/>
  <c r="M210" i="97"/>
  <c r="M211" i="97"/>
  <c r="M212" i="97"/>
  <c r="M213" i="97"/>
  <c r="M214" i="97"/>
  <c r="M215" i="97"/>
  <c r="M216" i="97"/>
  <c r="M217" i="97"/>
  <c r="M218" i="97"/>
  <c r="M219" i="97"/>
  <c r="M220" i="97"/>
  <c r="M221" i="97"/>
  <c r="M222" i="97"/>
  <c r="M224" i="97"/>
  <c r="M225" i="97"/>
  <c r="Q226" i="100" l="1"/>
  <c r="Q226" i="99"/>
  <c r="E71" i="75"/>
  <c r="E69" i="75"/>
  <c r="E67" i="75"/>
  <c r="E65" i="75"/>
  <c r="E63" i="75"/>
  <c r="E61" i="75"/>
  <c r="E59" i="75"/>
  <c r="E57" i="75"/>
  <c r="E55" i="75"/>
  <c r="E53" i="75"/>
  <c r="E51" i="75"/>
  <c r="E49" i="75"/>
  <c r="E47" i="75"/>
  <c r="E45" i="75"/>
  <c r="E43" i="75"/>
  <c r="E41" i="75"/>
  <c r="E39" i="75"/>
  <c r="E37" i="75"/>
  <c r="E35" i="75"/>
  <c r="E33" i="75"/>
  <c r="E31" i="75"/>
  <c r="E29" i="75"/>
  <c r="E27" i="75"/>
  <c r="E25" i="75"/>
  <c r="E23" i="75"/>
  <c r="E21" i="75"/>
  <c r="E19" i="75"/>
  <c r="E17" i="75"/>
  <c r="E15" i="75"/>
  <c r="E13" i="75"/>
  <c r="E11" i="75"/>
  <c r="E9" i="75"/>
  <c r="E7" i="75"/>
  <c r="E5" i="75"/>
  <c r="E3" i="75"/>
  <c r="F62" i="75"/>
  <c r="F60" i="75"/>
  <c r="F58" i="75"/>
  <c r="F56" i="75"/>
  <c r="F54" i="75"/>
  <c r="F52" i="75"/>
  <c r="F50" i="75"/>
  <c r="F48" i="75"/>
  <c r="F46" i="75"/>
  <c r="F44" i="75"/>
  <c r="F42" i="75"/>
  <c r="F40" i="75"/>
  <c r="F38" i="75"/>
  <c r="F36" i="75"/>
  <c r="F34" i="75"/>
  <c r="F32" i="75"/>
  <c r="F30" i="75"/>
  <c r="F28" i="75"/>
  <c r="F26" i="75"/>
  <c r="F24" i="75"/>
  <c r="F22" i="75"/>
  <c r="F20" i="75"/>
  <c r="F18" i="75"/>
  <c r="F16" i="75"/>
  <c r="F14" i="75"/>
  <c r="F12" i="75"/>
  <c r="F10" i="75"/>
  <c r="F8" i="75"/>
  <c r="F6" i="75"/>
  <c r="F4" i="75"/>
  <c r="G63" i="75"/>
  <c r="G61" i="75"/>
  <c r="G57" i="75"/>
  <c r="G55" i="75"/>
  <c r="G51" i="75"/>
  <c r="G49" i="75"/>
  <c r="G47" i="75"/>
  <c r="G43" i="75"/>
  <c r="G39" i="75"/>
  <c r="G37" i="75"/>
  <c r="G35" i="75"/>
  <c r="G33" i="75"/>
  <c r="G31" i="75"/>
  <c r="G29" i="75"/>
  <c r="G27" i="75"/>
  <c r="G25" i="75"/>
  <c r="G23" i="75"/>
  <c r="G21" i="75"/>
  <c r="G19" i="75"/>
  <c r="G17" i="75"/>
  <c r="G15" i="75"/>
  <c r="G13" i="75"/>
  <c r="G11" i="75"/>
  <c r="G9" i="75"/>
  <c r="G7" i="75"/>
  <c r="G5" i="75"/>
  <c r="G3" i="75"/>
  <c r="E70" i="75"/>
  <c r="E68" i="75"/>
  <c r="E66" i="75"/>
  <c r="E64" i="75"/>
  <c r="E62" i="75"/>
  <c r="E60" i="75"/>
  <c r="E58" i="75"/>
  <c r="E56" i="75"/>
  <c r="E54" i="75"/>
  <c r="E52" i="75"/>
  <c r="E50" i="75"/>
  <c r="E48" i="75"/>
  <c r="E46" i="75"/>
  <c r="E44" i="75"/>
  <c r="E42" i="75"/>
  <c r="E40" i="75"/>
  <c r="E38" i="75"/>
  <c r="E36" i="75"/>
  <c r="E34" i="75"/>
  <c r="E32" i="75"/>
  <c r="E30" i="75"/>
  <c r="E28" i="75"/>
  <c r="E26" i="75"/>
  <c r="E24" i="75"/>
  <c r="E22" i="75"/>
  <c r="E20" i="75"/>
  <c r="E18" i="75"/>
  <c r="E16" i="75"/>
  <c r="E14" i="75"/>
  <c r="E12" i="75"/>
  <c r="E10" i="75"/>
  <c r="E8" i="75"/>
  <c r="E6" i="75"/>
  <c r="E4" i="75"/>
  <c r="F63" i="75"/>
  <c r="F61" i="75"/>
  <c r="F59" i="75"/>
  <c r="F57" i="75"/>
  <c r="F55" i="75"/>
  <c r="F53" i="75"/>
  <c r="F51" i="75"/>
  <c r="F49" i="75"/>
  <c r="F47" i="75"/>
  <c r="F45" i="75"/>
  <c r="F43" i="75"/>
  <c r="F41" i="75"/>
  <c r="F39" i="75"/>
  <c r="F37" i="75"/>
  <c r="F35" i="75"/>
  <c r="F33" i="75"/>
  <c r="F31" i="75"/>
  <c r="F29" i="75"/>
  <c r="F27" i="75"/>
  <c r="F25" i="75"/>
  <c r="F23" i="75"/>
  <c r="F21" i="75"/>
  <c r="F19" i="75"/>
  <c r="F17" i="75"/>
  <c r="F15" i="75"/>
  <c r="F13" i="75"/>
  <c r="F11" i="75"/>
  <c r="F9" i="75"/>
  <c r="F7" i="75"/>
  <c r="F5" i="75"/>
  <c r="F3" i="75"/>
  <c r="G62" i="75"/>
  <c r="G60" i="75"/>
  <c r="G58" i="75"/>
  <c r="G56" i="75"/>
  <c r="G54" i="75"/>
  <c r="G52" i="75"/>
  <c r="G50" i="75"/>
  <c r="G48" i="75"/>
  <c r="G46" i="75"/>
  <c r="G44" i="75"/>
  <c r="G42" i="75"/>
  <c r="G40" i="75"/>
  <c r="G38" i="75"/>
  <c r="G36" i="75"/>
  <c r="G34" i="75"/>
  <c r="G30" i="75"/>
  <c r="G28" i="75"/>
  <c r="G26" i="75"/>
  <c r="G24" i="75"/>
  <c r="G22" i="75"/>
  <c r="G20" i="75"/>
  <c r="G18" i="75"/>
  <c r="G12" i="75"/>
  <c r="G10" i="75"/>
  <c r="G8" i="75"/>
  <c r="G4" i="75"/>
  <c r="Q210" i="97"/>
  <c r="Q211" i="97"/>
  <c r="Q212" i="97"/>
  <c r="Q213" i="97"/>
  <c r="Q214" i="97"/>
  <c r="Q215" i="97"/>
  <c r="Q216" i="97"/>
  <c r="Q217" i="97"/>
  <c r="Q218" i="97"/>
  <c r="Q219" i="97"/>
  <c r="Q220" i="97"/>
  <c r="Q221" i="97"/>
  <c r="Q222" i="97"/>
  <c r="Q224" i="97"/>
  <c r="Q225" i="97"/>
  <c r="P226" i="97"/>
  <c r="O226" i="97"/>
  <c r="N226" i="97"/>
  <c r="L226" i="97"/>
  <c r="K226" i="97"/>
  <c r="J226" i="97"/>
  <c r="I226" i="97"/>
  <c r="H226" i="97"/>
  <c r="Q209" i="97"/>
  <c r="Q208" i="97"/>
  <c r="Q207" i="97"/>
  <c r="Q206" i="97"/>
  <c r="Q205" i="97"/>
  <c r="Q204" i="97"/>
  <c r="Q203" i="97"/>
  <c r="Q202" i="97"/>
  <c r="Q201" i="97"/>
  <c r="Q200" i="97"/>
  <c r="Q199" i="97"/>
  <c r="Q198" i="97"/>
  <c r="Q197" i="97"/>
  <c r="Q196" i="97"/>
  <c r="Q195" i="97"/>
  <c r="Q194" i="97"/>
  <c r="Q193" i="97"/>
  <c r="Q192" i="97"/>
  <c r="Q191" i="97"/>
  <c r="Q190" i="97"/>
  <c r="Q189" i="97"/>
  <c r="Q188" i="97"/>
  <c r="Q187" i="97"/>
  <c r="Q186" i="97"/>
  <c r="Q185" i="97"/>
  <c r="Q184" i="97"/>
  <c r="Q183" i="97"/>
  <c r="Q182" i="97"/>
  <c r="Q181" i="97"/>
  <c r="Q180" i="97"/>
  <c r="Q179" i="97"/>
  <c r="Q178" i="97"/>
  <c r="Q177" i="97"/>
  <c r="Q176" i="97"/>
  <c r="Q175" i="97"/>
  <c r="Q174" i="97"/>
  <c r="Q173" i="97"/>
  <c r="Q172" i="97"/>
  <c r="Q171" i="97"/>
  <c r="Q170" i="97"/>
  <c r="Q169" i="97"/>
  <c r="Q168" i="97"/>
  <c r="Q167" i="97"/>
  <c r="Q166" i="97"/>
  <c r="Q165" i="97"/>
  <c r="Q164" i="97"/>
  <c r="Q163" i="97"/>
  <c r="Q162" i="97"/>
  <c r="Q161" i="97"/>
  <c r="Q160" i="97"/>
  <c r="Q159" i="97"/>
  <c r="Q158" i="97"/>
  <c r="Q157" i="97"/>
  <c r="Q156" i="97"/>
  <c r="Q155" i="97"/>
  <c r="Q154" i="97"/>
  <c r="Q153" i="97"/>
  <c r="Q152" i="97"/>
  <c r="Q151" i="97"/>
  <c r="Q150" i="97"/>
  <c r="Q149" i="97"/>
  <c r="Q148" i="97"/>
  <c r="Q147" i="97"/>
  <c r="Q146" i="97"/>
  <c r="Q145" i="97"/>
  <c r="Q144" i="97"/>
  <c r="Q143" i="97"/>
  <c r="Q142" i="97"/>
  <c r="Q141" i="97"/>
  <c r="Q140" i="97"/>
  <c r="Q139" i="97"/>
  <c r="Q138" i="97"/>
  <c r="Q137" i="97"/>
  <c r="Q136" i="97"/>
  <c r="Q135" i="97"/>
  <c r="Q134" i="97"/>
  <c r="Q133" i="97"/>
  <c r="Q132" i="97"/>
  <c r="Q131" i="97"/>
  <c r="Q130" i="97"/>
  <c r="Q129" i="97"/>
  <c r="Q128" i="97"/>
  <c r="Q127" i="97"/>
  <c r="Q126" i="97"/>
  <c r="Q125" i="97"/>
  <c r="Q124" i="97"/>
  <c r="Q123" i="97"/>
  <c r="Q122" i="97"/>
  <c r="Q121" i="97"/>
  <c r="Q120" i="97"/>
  <c r="Q119" i="97"/>
  <c r="Q118" i="97"/>
  <c r="Q117" i="97"/>
  <c r="Q116" i="97"/>
  <c r="Q115" i="97"/>
  <c r="Q114" i="97"/>
  <c r="Q113" i="97"/>
  <c r="Q112" i="97"/>
  <c r="Q111" i="97"/>
  <c r="Q110" i="97"/>
  <c r="Q109" i="97"/>
  <c r="Q108" i="97"/>
  <c r="Q107" i="97"/>
  <c r="Q106" i="97"/>
  <c r="Q105" i="97"/>
  <c r="Q104" i="97"/>
  <c r="Q103" i="97"/>
  <c r="Q102" i="97"/>
  <c r="Q101" i="97"/>
  <c r="Q100" i="97"/>
  <c r="Q99" i="97"/>
  <c r="Q98" i="97"/>
  <c r="Q97" i="97"/>
  <c r="Q96" i="97"/>
  <c r="Q95" i="97"/>
  <c r="Q94" i="97"/>
  <c r="Q93" i="97"/>
  <c r="Q92" i="97"/>
  <c r="Q91" i="97"/>
  <c r="Q90" i="97"/>
  <c r="Q89" i="97"/>
  <c r="Q88" i="97"/>
  <c r="Q87" i="97"/>
  <c r="Q86" i="97"/>
  <c r="Q85" i="97"/>
  <c r="Q84" i="97"/>
  <c r="Q83" i="97"/>
  <c r="Q82" i="97"/>
  <c r="Q80" i="97"/>
  <c r="Q79" i="97"/>
  <c r="Q78" i="97"/>
  <c r="Q77" i="97"/>
  <c r="Q76" i="97"/>
  <c r="Q75" i="97"/>
  <c r="Q74" i="97"/>
  <c r="Q73" i="97"/>
  <c r="Q72" i="97"/>
  <c r="Q71" i="97"/>
  <c r="Q70" i="97"/>
  <c r="Q69" i="97"/>
  <c r="Q68" i="97"/>
  <c r="Q67" i="97"/>
  <c r="Q66" i="97"/>
  <c r="Q65" i="97"/>
  <c r="Q64" i="97"/>
  <c r="Q63" i="97"/>
  <c r="Q62" i="97"/>
  <c r="Q61" i="97"/>
  <c r="Q60" i="97"/>
  <c r="Q59" i="97"/>
  <c r="Q58" i="97"/>
  <c r="Q57" i="97"/>
  <c r="Q56" i="97"/>
  <c r="Q55" i="97"/>
  <c r="Q54" i="97"/>
  <c r="Q53" i="97"/>
  <c r="Q52" i="97"/>
  <c r="Q51" i="97"/>
  <c r="Q50" i="97"/>
  <c r="Q49" i="97"/>
  <c r="Q48" i="97"/>
  <c r="Q47" i="97"/>
  <c r="Q46" i="97"/>
  <c r="Q45" i="97"/>
  <c r="Q44" i="97"/>
  <c r="Q43" i="97"/>
  <c r="Q42" i="97"/>
  <c r="Q41" i="97"/>
  <c r="Q40" i="97"/>
  <c r="Q39" i="97"/>
  <c r="Q38" i="97"/>
  <c r="Q37" i="97"/>
  <c r="Q36" i="97"/>
  <c r="Q35" i="97"/>
  <c r="Q34" i="97"/>
  <c r="Q33" i="97"/>
  <c r="Q32" i="97"/>
  <c r="Q31" i="97"/>
  <c r="Q30" i="97"/>
  <c r="Q29" i="97"/>
  <c r="Q28" i="97"/>
  <c r="Q27" i="97"/>
  <c r="Q26" i="97"/>
  <c r="Q25" i="97"/>
  <c r="Q24" i="97"/>
  <c r="Q23" i="97"/>
  <c r="Q22" i="97"/>
  <c r="Q21" i="97"/>
  <c r="Q20" i="97"/>
  <c r="Q19" i="97"/>
  <c r="Q18" i="97"/>
  <c r="Q17" i="97"/>
  <c r="Q16" i="97"/>
  <c r="Q15" i="97"/>
  <c r="Q14" i="97"/>
  <c r="Q13" i="97"/>
  <c r="Q12" i="97"/>
  <c r="Q11" i="97"/>
  <c r="Q10" i="97"/>
  <c r="B9" i="97"/>
  <c r="C9" i="97" s="1"/>
  <c r="D9" i="97" s="1"/>
  <c r="E9" i="97" s="1"/>
  <c r="F9" i="97" s="1"/>
  <c r="G9" i="97" s="1"/>
  <c r="H9" i="97" s="1"/>
  <c r="I9" i="97" s="1"/>
  <c r="J9" i="97" s="1"/>
  <c r="K9" i="97" s="1"/>
  <c r="L9" i="97" s="1"/>
  <c r="M9" i="97" s="1"/>
  <c r="N9" i="97" s="1"/>
  <c r="O9" i="97" s="1"/>
  <c r="P9" i="97" s="1"/>
  <c r="Q9" i="97" s="1"/>
  <c r="Q212" i="1"/>
  <c r="Q214" i="1"/>
  <c r="Q220" i="1"/>
  <c r="Q222" i="1"/>
  <c r="Q216" i="1" l="1"/>
  <c r="Q226" i="97"/>
  <c r="M226" i="97"/>
  <c r="Q210" i="1"/>
  <c r="Q218" i="1"/>
  <c r="Q221" i="1"/>
  <c r="Q219" i="1"/>
  <c r="Q217" i="1"/>
  <c r="Q215" i="1"/>
  <c r="Q213" i="1"/>
  <c r="Q211" i="1"/>
  <c r="O182" i="95"/>
  <c r="O182" i="1" s="1"/>
  <c r="G174" i="75" s="1"/>
  <c r="O156" i="95"/>
  <c r="O156" i="1" s="1"/>
  <c r="G148" i="75" s="1"/>
  <c r="G2" i="75" l="1"/>
  <c r="P226" i="96"/>
  <c r="O226" i="96"/>
  <c r="N226" i="96"/>
  <c r="L226" i="96"/>
  <c r="K226" i="96"/>
  <c r="J226" i="96"/>
  <c r="I226" i="96"/>
  <c r="H226" i="96"/>
  <c r="Q225" i="96"/>
  <c r="M225" i="96"/>
  <c r="Q222" i="96"/>
  <c r="M222" i="96"/>
  <c r="Q221" i="96"/>
  <c r="M221" i="96"/>
  <c r="Q220" i="96"/>
  <c r="M220" i="96"/>
  <c r="Q219" i="96"/>
  <c r="M219" i="96"/>
  <c r="Q218" i="96"/>
  <c r="M218" i="96"/>
  <c r="Q217" i="96"/>
  <c r="M217" i="96"/>
  <c r="Q215" i="96"/>
  <c r="M215" i="96"/>
  <c r="Q214" i="96"/>
  <c r="M214" i="96"/>
  <c r="Q213" i="96"/>
  <c r="M213" i="96"/>
  <c r="Q212" i="96"/>
  <c r="M212" i="96"/>
  <c r="Q211" i="96"/>
  <c r="M211" i="96"/>
  <c r="Q209" i="96"/>
  <c r="M209" i="96"/>
  <c r="Q208" i="96"/>
  <c r="M208" i="96"/>
  <c r="Q207" i="96"/>
  <c r="M207" i="96"/>
  <c r="Q206" i="96"/>
  <c r="M206" i="96"/>
  <c r="Q205" i="96"/>
  <c r="M205" i="96"/>
  <c r="Q204" i="96"/>
  <c r="M204" i="96"/>
  <c r="Q203" i="96"/>
  <c r="M203" i="96"/>
  <c r="Q202" i="96"/>
  <c r="M202" i="96"/>
  <c r="Q201" i="96"/>
  <c r="M201" i="96"/>
  <c r="Q200" i="96"/>
  <c r="M200" i="96"/>
  <c r="Q199" i="96"/>
  <c r="M199" i="96"/>
  <c r="Q198" i="96"/>
  <c r="M198" i="96"/>
  <c r="Q197" i="96"/>
  <c r="M197" i="96"/>
  <c r="Q196" i="96"/>
  <c r="M196" i="96"/>
  <c r="Q195" i="96"/>
  <c r="M195" i="96"/>
  <c r="Q194" i="96"/>
  <c r="M194" i="96"/>
  <c r="Q193" i="96"/>
  <c r="M193" i="96"/>
  <c r="Q192" i="96"/>
  <c r="M192" i="96"/>
  <c r="Q191" i="96"/>
  <c r="M191" i="96"/>
  <c r="Q190" i="96"/>
  <c r="M190" i="96"/>
  <c r="Q189" i="96"/>
  <c r="M189" i="96"/>
  <c r="Q188" i="96"/>
  <c r="M188" i="96"/>
  <c r="Q187" i="96"/>
  <c r="M187" i="96"/>
  <c r="Q186" i="96"/>
  <c r="M186" i="96"/>
  <c r="Q185" i="96"/>
  <c r="M185" i="96"/>
  <c r="Q184" i="96"/>
  <c r="M184" i="96"/>
  <c r="Q183" i="96"/>
  <c r="M183" i="96"/>
  <c r="Q182" i="96"/>
  <c r="M182" i="96"/>
  <c r="Q181" i="96"/>
  <c r="M181" i="96"/>
  <c r="Q180" i="96"/>
  <c r="M180" i="96"/>
  <c r="Q179" i="96"/>
  <c r="M179" i="96"/>
  <c r="Q178" i="96"/>
  <c r="M178" i="96"/>
  <c r="Q177" i="96"/>
  <c r="M177" i="96"/>
  <c r="Q176" i="96"/>
  <c r="M176" i="96"/>
  <c r="Q175" i="96"/>
  <c r="M175" i="96"/>
  <c r="Q174" i="96"/>
  <c r="M174" i="96"/>
  <c r="Q173" i="96"/>
  <c r="M173" i="96"/>
  <c r="Q172" i="96"/>
  <c r="M172" i="96"/>
  <c r="Q171" i="96"/>
  <c r="M171" i="96"/>
  <c r="Q170" i="96"/>
  <c r="M170" i="96"/>
  <c r="Q169" i="96"/>
  <c r="M169" i="96"/>
  <c r="Q168" i="96"/>
  <c r="M168" i="96"/>
  <c r="Q167" i="96"/>
  <c r="M167" i="96"/>
  <c r="Q166" i="96"/>
  <c r="M166" i="96"/>
  <c r="Q165" i="96"/>
  <c r="M165" i="96"/>
  <c r="Q164" i="96"/>
  <c r="M164" i="96"/>
  <c r="Q163" i="96"/>
  <c r="M163" i="96"/>
  <c r="Q162" i="96"/>
  <c r="M162" i="96"/>
  <c r="Q161" i="96"/>
  <c r="M161" i="96"/>
  <c r="Q160" i="96"/>
  <c r="M160" i="96"/>
  <c r="Q159" i="96"/>
  <c r="M159" i="96"/>
  <c r="Q158" i="96"/>
  <c r="M158" i="96"/>
  <c r="Q157" i="96"/>
  <c r="M157" i="96"/>
  <c r="Q156" i="96"/>
  <c r="M156" i="96"/>
  <c r="Q155" i="96"/>
  <c r="M155" i="96"/>
  <c r="Q154" i="96"/>
  <c r="M154" i="96"/>
  <c r="Q153" i="96"/>
  <c r="M153" i="96"/>
  <c r="Q152" i="96"/>
  <c r="M152" i="96"/>
  <c r="Q151" i="96"/>
  <c r="M151" i="96"/>
  <c r="Q150" i="96"/>
  <c r="M150" i="96"/>
  <c r="Q149" i="96"/>
  <c r="M149" i="96"/>
  <c r="Q148" i="96"/>
  <c r="M148" i="96"/>
  <c r="Q147" i="96"/>
  <c r="M147" i="96"/>
  <c r="Q146" i="96"/>
  <c r="M146" i="96"/>
  <c r="Q145" i="96"/>
  <c r="M145" i="96"/>
  <c r="Q144" i="96"/>
  <c r="M144" i="96"/>
  <c r="Q143" i="96"/>
  <c r="M143" i="96"/>
  <c r="Q142" i="96"/>
  <c r="M142" i="96"/>
  <c r="Q141" i="96"/>
  <c r="M141" i="96"/>
  <c r="Q140" i="96"/>
  <c r="M140" i="96"/>
  <c r="Q139" i="96"/>
  <c r="M139" i="96"/>
  <c r="Q138" i="96"/>
  <c r="M138" i="96"/>
  <c r="Q137" i="96"/>
  <c r="M137" i="96"/>
  <c r="Q136" i="96"/>
  <c r="M136" i="96"/>
  <c r="Q135" i="96"/>
  <c r="M135" i="96"/>
  <c r="Q134" i="96"/>
  <c r="M134" i="96"/>
  <c r="Q133" i="96"/>
  <c r="M133" i="96"/>
  <c r="Q132" i="96"/>
  <c r="M132" i="96"/>
  <c r="Q131" i="96"/>
  <c r="M131" i="96"/>
  <c r="Q130" i="96"/>
  <c r="M130" i="96"/>
  <c r="Q129" i="96"/>
  <c r="M129" i="96"/>
  <c r="Q128" i="96"/>
  <c r="M128" i="96"/>
  <c r="Q127" i="96"/>
  <c r="M127" i="96"/>
  <c r="Q126" i="96"/>
  <c r="M126" i="96"/>
  <c r="Q125" i="96"/>
  <c r="M125" i="96"/>
  <c r="Q124" i="96"/>
  <c r="M124" i="96"/>
  <c r="Q123" i="96"/>
  <c r="M123" i="96"/>
  <c r="Q122" i="96"/>
  <c r="M122" i="96"/>
  <c r="Q121" i="96"/>
  <c r="M121" i="96"/>
  <c r="Q120" i="96"/>
  <c r="M120" i="96"/>
  <c r="Q119" i="96"/>
  <c r="M119" i="96"/>
  <c r="Q118" i="96"/>
  <c r="M118" i="96"/>
  <c r="Q117" i="96"/>
  <c r="M117" i="96"/>
  <c r="Q116" i="96"/>
  <c r="M116" i="96"/>
  <c r="Q115" i="96"/>
  <c r="M115" i="96"/>
  <c r="Q114" i="96"/>
  <c r="M114" i="96"/>
  <c r="Q113" i="96"/>
  <c r="M113" i="96"/>
  <c r="Q112" i="96"/>
  <c r="M112" i="96"/>
  <c r="Q111" i="96"/>
  <c r="M111" i="96"/>
  <c r="Q110" i="96"/>
  <c r="M110" i="96"/>
  <c r="Q109" i="96"/>
  <c r="M109" i="96"/>
  <c r="Q108" i="96"/>
  <c r="M108" i="96"/>
  <c r="Q107" i="96"/>
  <c r="M107" i="96"/>
  <c r="Q106" i="96"/>
  <c r="M106" i="96"/>
  <c r="Q105" i="96"/>
  <c r="M105" i="96"/>
  <c r="Q104" i="96"/>
  <c r="M104" i="96"/>
  <c r="Q103" i="96"/>
  <c r="M103" i="96"/>
  <c r="Q102" i="96"/>
  <c r="M102" i="96"/>
  <c r="Q101" i="96"/>
  <c r="M101" i="96"/>
  <c r="Q100" i="96"/>
  <c r="M100" i="96"/>
  <c r="Q99" i="96"/>
  <c r="M99" i="96"/>
  <c r="Q98" i="96"/>
  <c r="M98" i="96"/>
  <c r="Q97" i="96"/>
  <c r="M97" i="96"/>
  <c r="Q96" i="96"/>
  <c r="M96" i="96"/>
  <c r="Q95" i="96"/>
  <c r="M95" i="96"/>
  <c r="Q94" i="96"/>
  <c r="M94" i="96"/>
  <c r="Q93" i="96"/>
  <c r="M93" i="96"/>
  <c r="Q92" i="96"/>
  <c r="M92" i="96"/>
  <c r="Q91" i="96"/>
  <c r="M91" i="96"/>
  <c r="Q90" i="96"/>
  <c r="M90" i="96"/>
  <c r="Q89" i="96"/>
  <c r="M89" i="96"/>
  <c r="Q88" i="96"/>
  <c r="M88" i="96"/>
  <c r="Q87" i="96"/>
  <c r="M87" i="96"/>
  <c r="Q86" i="96"/>
  <c r="M86" i="96"/>
  <c r="Q85" i="96"/>
  <c r="M85" i="96"/>
  <c r="Q84" i="96"/>
  <c r="M84" i="96"/>
  <c r="Q83" i="96"/>
  <c r="M83" i="96"/>
  <c r="Q82" i="96"/>
  <c r="M82" i="96"/>
  <c r="Q80" i="96"/>
  <c r="M80" i="96"/>
  <c r="Q79" i="96"/>
  <c r="M79" i="96"/>
  <c r="Q78" i="96"/>
  <c r="M78" i="96"/>
  <c r="Q77" i="96"/>
  <c r="M77" i="96"/>
  <c r="Q76" i="96"/>
  <c r="M76" i="96"/>
  <c r="Q75" i="96"/>
  <c r="M75" i="96"/>
  <c r="Q74" i="96"/>
  <c r="M74" i="96"/>
  <c r="Q73" i="96"/>
  <c r="M73" i="96"/>
  <c r="Q72" i="96"/>
  <c r="M72" i="96"/>
  <c r="Q71" i="96"/>
  <c r="M71" i="96"/>
  <c r="Q70" i="96"/>
  <c r="M70" i="96"/>
  <c r="Q69" i="96"/>
  <c r="M69" i="96"/>
  <c r="Q68" i="96"/>
  <c r="M68" i="96"/>
  <c r="Q67" i="96"/>
  <c r="M67" i="96"/>
  <c r="Q66" i="96"/>
  <c r="M66" i="96"/>
  <c r="Q65" i="96"/>
  <c r="M65" i="96"/>
  <c r="Q64" i="96"/>
  <c r="M64" i="96"/>
  <c r="Q63" i="96"/>
  <c r="M63" i="96"/>
  <c r="Q62" i="96"/>
  <c r="M62" i="96"/>
  <c r="Q61" i="96"/>
  <c r="M61" i="96"/>
  <c r="Q60" i="96"/>
  <c r="M60" i="96"/>
  <c r="Q59" i="96"/>
  <c r="M59" i="96"/>
  <c r="Q58" i="96"/>
  <c r="M58" i="96"/>
  <c r="Q57" i="96"/>
  <c r="M57" i="96"/>
  <c r="Q56" i="96"/>
  <c r="M56" i="96"/>
  <c r="Q55" i="96"/>
  <c r="M55" i="96"/>
  <c r="Q54" i="96"/>
  <c r="M54" i="96"/>
  <c r="Q53" i="96"/>
  <c r="M53" i="96"/>
  <c r="Q52" i="96"/>
  <c r="M52" i="96"/>
  <c r="Q51" i="96"/>
  <c r="M51" i="96"/>
  <c r="Q50" i="96"/>
  <c r="M50" i="96"/>
  <c r="Q49" i="96"/>
  <c r="M49" i="96"/>
  <c r="Q48" i="96"/>
  <c r="M48" i="96"/>
  <c r="Q47" i="96"/>
  <c r="M47" i="96"/>
  <c r="Q46" i="96"/>
  <c r="M46" i="96"/>
  <c r="Q45" i="96"/>
  <c r="M45" i="96"/>
  <c r="Q44" i="96"/>
  <c r="M44" i="96"/>
  <c r="Q43" i="96"/>
  <c r="M43" i="96"/>
  <c r="Q42" i="96"/>
  <c r="M42" i="96"/>
  <c r="Q41" i="96"/>
  <c r="M41" i="96"/>
  <c r="Q40" i="96"/>
  <c r="M40" i="96"/>
  <c r="Q39" i="96"/>
  <c r="M39" i="96"/>
  <c r="Q38" i="96"/>
  <c r="M38" i="96"/>
  <c r="Q37" i="96"/>
  <c r="M37" i="96"/>
  <c r="Q36" i="96"/>
  <c r="M36" i="96"/>
  <c r="Q35" i="96"/>
  <c r="M35" i="96"/>
  <c r="Q34" i="96"/>
  <c r="M34" i="96"/>
  <c r="Q33" i="96"/>
  <c r="M33" i="96"/>
  <c r="Q32" i="96"/>
  <c r="M32" i="96"/>
  <c r="Q31" i="96"/>
  <c r="M31" i="96"/>
  <c r="Q30" i="96"/>
  <c r="M30" i="96"/>
  <c r="Q29" i="96"/>
  <c r="M29" i="96"/>
  <c r="Q28" i="96"/>
  <c r="M28" i="96"/>
  <c r="Q27" i="96"/>
  <c r="M27" i="96"/>
  <c r="Q26" i="96"/>
  <c r="M26" i="96"/>
  <c r="Q25" i="96"/>
  <c r="M25" i="96"/>
  <c r="Q24" i="96"/>
  <c r="M24" i="96"/>
  <c r="Q23" i="96"/>
  <c r="M23" i="96"/>
  <c r="Q22" i="96"/>
  <c r="M22" i="96"/>
  <c r="Q21" i="96"/>
  <c r="M21" i="96"/>
  <c r="Q20" i="96"/>
  <c r="M20" i="96"/>
  <c r="Q19" i="96"/>
  <c r="M19" i="96"/>
  <c r="Q18" i="96"/>
  <c r="M18" i="96"/>
  <c r="Q17" i="96"/>
  <c r="M17" i="96"/>
  <c r="Q16" i="96"/>
  <c r="M16" i="96"/>
  <c r="Q15" i="96"/>
  <c r="M15" i="96"/>
  <c r="Q14" i="96"/>
  <c r="M14" i="96"/>
  <c r="Q13" i="96"/>
  <c r="M13" i="96"/>
  <c r="Q12" i="96"/>
  <c r="M12" i="96"/>
  <c r="Q11" i="96"/>
  <c r="M11" i="96"/>
  <c r="Q10" i="96"/>
  <c r="Q226" i="96" s="1"/>
  <c r="M10" i="96"/>
  <c r="M226" i="96" s="1"/>
  <c r="B9" i="96"/>
  <c r="C9" i="96" s="1"/>
  <c r="D9" i="96" s="1"/>
  <c r="E9" i="96" s="1"/>
  <c r="F9" i="96" s="1"/>
  <c r="G9" i="96" s="1"/>
  <c r="H9" i="96" s="1"/>
  <c r="I9" i="96" s="1"/>
  <c r="J9" i="96" s="1"/>
  <c r="K9" i="96" s="1"/>
  <c r="L9" i="96" s="1"/>
  <c r="M9" i="96" s="1"/>
  <c r="N9" i="96" s="1"/>
  <c r="O9" i="96" s="1"/>
  <c r="P9" i="96" s="1"/>
  <c r="Q9" i="96" s="1"/>
  <c r="P226" i="95"/>
  <c r="O226" i="95"/>
  <c r="N226" i="95"/>
  <c r="L226" i="95"/>
  <c r="K226" i="95"/>
  <c r="J226" i="95"/>
  <c r="I226" i="95"/>
  <c r="H226" i="95"/>
  <c r="Q225" i="95"/>
  <c r="M225" i="95"/>
  <c r="Q222" i="95"/>
  <c r="M222" i="95"/>
  <c r="Q221" i="95"/>
  <c r="M221" i="95"/>
  <c r="Q220" i="95"/>
  <c r="M220" i="95"/>
  <c r="Q219" i="95"/>
  <c r="M219" i="95"/>
  <c r="Q218" i="95"/>
  <c r="M218" i="95"/>
  <c r="Q217" i="95"/>
  <c r="M217" i="95"/>
  <c r="Q215" i="95"/>
  <c r="M215" i="95"/>
  <c r="Q214" i="95"/>
  <c r="M214" i="95"/>
  <c r="Q213" i="95"/>
  <c r="M213" i="95"/>
  <c r="Q212" i="95"/>
  <c r="M212" i="95"/>
  <c r="Q211" i="95"/>
  <c r="M211" i="95"/>
  <c r="Q209" i="95"/>
  <c r="M209" i="95"/>
  <c r="Q208" i="95"/>
  <c r="M208" i="95"/>
  <c r="Q207" i="95"/>
  <c r="M207" i="95"/>
  <c r="Q206" i="95"/>
  <c r="M206" i="95"/>
  <c r="Q205" i="95"/>
  <c r="M205" i="95"/>
  <c r="Q204" i="95"/>
  <c r="M204" i="95"/>
  <c r="Q203" i="95"/>
  <c r="M203" i="95"/>
  <c r="Q202" i="95"/>
  <c r="M202" i="95"/>
  <c r="Q201" i="95"/>
  <c r="M201" i="95"/>
  <c r="Q200" i="95"/>
  <c r="M200" i="95"/>
  <c r="Q199" i="95"/>
  <c r="M199" i="95"/>
  <c r="Q198" i="95"/>
  <c r="M198" i="95"/>
  <c r="Q197" i="95"/>
  <c r="M197" i="95"/>
  <c r="Q196" i="95"/>
  <c r="M196" i="95"/>
  <c r="Q195" i="95"/>
  <c r="M195" i="95"/>
  <c r="Q194" i="95"/>
  <c r="M194" i="95"/>
  <c r="Q193" i="95"/>
  <c r="M193" i="95"/>
  <c r="Q192" i="95"/>
  <c r="M192" i="95"/>
  <c r="Q191" i="95"/>
  <c r="M191" i="95"/>
  <c r="Q190" i="95"/>
  <c r="M190" i="95"/>
  <c r="Q189" i="95"/>
  <c r="M189" i="95"/>
  <c r="Q188" i="95"/>
  <c r="M188" i="95"/>
  <c r="Q187" i="95"/>
  <c r="M187" i="95"/>
  <c r="Q186" i="95"/>
  <c r="M186" i="95"/>
  <c r="Q185" i="95"/>
  <c r="M185" i="95"/>
  <c r="Q184" i="95"/>
  <c r="M184" i="95"/>
  <c r="Q183" i="95"/>
  <c r="M183" i="95"/>
  <c r="Q182" i="95"/>
  <c r="M182" i="95"/>
  <c r="Q181" i="95"/>
  <c r="M181" i="95"/>
  <c r="Q180" i="95"/>
  <c r="M180" i="95"/>
  <c r="Q179" i="95"/>
  <c r="M179" i="95"/>
  <c r="Q178" i="95"/>
  <c r="M178" i="95"/>
  <c r="Q177" i="95"/>
  <c r="M177" i="95"/>
  <c r="Q176" i="95"/>
  <c r="M176" i="95"/>
  <c r="Q175" i="95"/>
  <c r="M175" i="95"/>
  <c r="Q174" i="95"/>
  <c r="M174" i="95"/>
  <c r="Q173" i="95"/>
  <c r="M173" i="95"/>
  <c r="Q172" i="95"/>
  <c r="M172" i="95"/>
  <c r="Q171" i="95"/>
  <c r="M171" i="95"/>
  <c r="Q170" i="95"/>
  <c r="M170" i="95"/>
  <c r="Q169" i="95"/>
  <c r="M169" i="95"/>
  <c r="Q168" i="95"/>
  <c r="M168" i="95"/>
  <c r="Q167" i="95"/>
  <c r="M167" i="95"/>
  <c r="Q166" i="95"/>
  <c r="M166" i="95"/>
  <c r="Q165" i="95"/>
  <c r="M165" i="95"/>
  <c r="Q164" i="95"/>
  <c r="M164" i="95"/>
  <c r="Q163" i="95"/>
  <c r="M163" i="95"/>
  <c r="Q162" i="95"/>
  <c r="M162" i="95"/>
  <c r="Q161" i="95"/>
  <c r="M161" i="95"/>
  <c r="Q160" i="95"/>
  <c r="M160" i="95"/>
  <c r="Q159" i="95"/>
  <c r="M159" i="95"/>
  <c r="Q158" i="95"/>
  <c r="M158" i="95"/>
  <c r="Q157" i="95"/>
  <c r="M157" i="95"/>
  <c r="Q156" i="95"/>
  <c r="M156" i="95"/>
  <c r="Q155" i="95"/>
  <c r="M155" i="95"/>
  <c r="Q154" i="95"/>
  <c r="M154" i="95"/>
  <c r="Q153" i="95"/>
  <c r="M153" i="95"/>
  <c r="Q152" i="95"/>
  <c r="M152" i="95"/>
  <c r="Q151" i="95"/>
  <c r="M151" i="95"/>
  <c r="Q150" i="95"/>
  <c r="M150" i="95"/>
  <c r="Q149" i="95"/>
  <c r="M149" i="95"/>
  <c r="Q148" i="95"/>
  <c r="M148" i="95"/>
  <c r="Q147" i="95"/>
  <c r="M147" i="95"/>
  <c r="Q146" i="95"/>
  <c r="M146" i="95"/>
  <c r="Q145" i="95"/>
  <c r="M145" i="95"/>
  <c r="Q144" i="95"/>
  <c r="M144" i="95"/>
  <c r="Q143" i="95"/>
  <c r="M143" i="95"/>
  <c r="Q142" i="95"/>
  <c r="M142" i="95"/>
  <c r="Q141" i="95"/>
  <c r="M141" i="95"/>
  <c r="Q140" i="95"/>
  <c r="M140" i="95"/>
  <c r="Q139" i="95"/>
  <c r="M139" i="95"/>
  <c r="Q138" i="95"/>
  <c r="M138" i="95"/>
  <c r="Q137" i="95"/>
  <c r="M137" i="95"/>
  <c r="Q136" i="95"/>
  <c r="M136" i="95"/>
  <c r="Q135" i="95"/>
  <c r="M135" i="95"/>
  <c r="Q134" i="95"/>
  <c r="M134" i="95"/>
  <c r="Q133" i="95"/>
  <c r="M133" i="95"/>
  <c r="Q132" i="95"/>
  <c r="M132" i="95"/>
  <c r="Q131" i="95"/>
  <c r="M131" i="95"/>
  <c r="Q130" i="95"/>
  <c r="M130" i="95"/>
  <c r="Q129" i="95"/>
  <c r="M129" i="95"/>
  <c r="Q128" i="95"/>
  <c r="M128" i="95"/>
  <c r="Q127" i="95"/>
  <c r="M127" i="95"/>
  <c r="Q126" i="95"/>
  <c r="M126" i="95"/>
  <c r="Q125" i="95"/>
  <c r="M125" i="95"/>
  <c r="Q124" i="95"/>
  <c r="M124" i="95"/>
  <c r="Q123" i="95"/>
  <c r="M123" i="95"/>
  <c r="Q122" i="95"/>
  <c r="M122" i="95"/>
  <c r="Q121" i="95"/>
  <c r="M121" i="95"/>
  <c r="Q120" i="95"/>
  <c r="M120" i="95"/>
  <c r="Q119" i="95"/>
  <c r="M119" i="95"/>
  <c r="Q118" i="95"/>
  <c r="M118" i="95"/>
  <c r="Q117" i="95"/>
  <c r="M117" i="95"/>
  <c r="Q116" i="95"/>
  <c r="M116" i="95"/>
  <c r="Q115" i="95"/>
  <c r="M115" i="95"/>
  <c r="Q114" i="95"/>
  <c r="M114" i="95"/>
  <c r="Q113" i="95"/>
  <c r="M113" i="95"/>
  <c r="Q112" i="95"/>
  <c r="M112" i="95"/>
  <c r="Q111" i="95"/>
  <c r="M111" i="95"/>
  <c r="Q110" i="95"/>
  <c r="M110" i="95"/>
  <c r="Q109" i="95"/>
  <c r="M109" i="95"/>
  <c r="Q108" i="95"/>
  <c r="M108" i="95"/>
  <c r="Q107" i="95"/>
  <c r="M107" i="95"/>
  <c r="Q106" i="95"/>
  <c r="M106" i="95"/>
  <c r="Q105" i="95"/>
  <c r="M105" i="95"/>
  <c r="Q104" i="95"/>
  <c r="M104" i="95"/>
  <c r="Q103" i="95"/>
  <c r="M103" i="95"/>
  <c r="Q102" i="95"/>
  <c r="M102" i="95"/>
  <c r="Q101" i="95"/>
  <c r="M101" i="95"/>
  <c r="Q100" i="95"/>
  <c r="M100" i="95"/>
  <c r="Q99" i="95"/>
  <c r="M99" i="95"/>
  <c r="Q98" i="95"/>
  <c r="M98" i="95"/>
  <c r="Q97" i="95"/>
  <c r="M97" i="95"/>
  <c r="Q96" i="95"/>
  <c r="M96" i="95"/>
  <c r="Q95" i="95"/>
  <c r="M95" i="95"/>
  <c r="Q94" i="95"/>
  <c r="M94" i="95"/>
  <c r="Q93" i="95"/>
  <c r="M93" i="95"/>
  <c r="Q92" i="95"/>
  <c r="M92" i="95"/>
  <c r="Q91" i="95"/>
  <c r="M91" i="95"/>
  <c r="Q90" i="95"/>
  <c r="M90" i="95"/>
  <c r="Q89" i="95"/>
  <c r="M89" i="95"/>
  <c r="Q88" i="95"/>
  <c r="M88" i="95"/>
  <c r="Q87" i="95"/>
  <c r="M87" i="95"/>
  <c r="Q86" i="95"/>
  <c r="M86" i="95"/>
  <c r="Q85" i="95"/>
  <c r="M85" i="95"/>
  <c r="Q84" i="95"/>
  <c r="M84" i="95"/>
  <c r="Q83" i="95"/>
  <c r="M83" i="95"/>
  <c r="Q82" i="95"/>
  <c r="M82" i="95"/>
  <c r="Q80" i="95"/>
  <c r="M80" i="95"/>
  <c r="Q79" i="95"/>
  <c r="M79" i="95"/>
  <c r="Q78" i="95"/>
  <c r="M78" i="95"/>
  <c r="Q77" i="95"/>
  <c r="M77" i="95"/>
  <c r="Q76" i="95"/>
  <c r="M76" i="95"/>
  <c r="Q75" i="95"/>
  <c r="M75" i="95"/>
  <c r="Q74" i="95"/>
  <c r="M74" i="95"/>
  <c r="Q73" i="95"/>
  <c r="M73" i="95"/>
  <c r="Q72" i="95"/>
  <c r="M72" i="95"/>
  <c r="Q71" i="95"/>
  <c r="M71" i="95"/>
  <c r="Q70" i="95"/>
  <c r="M70" i="95"/>
  <c r="Q69" i="95"/>
  <c r="M69" i="95"/>
  <c r="Q68" i="95"/>
  <c r="M68" i="95"/>
  <c r="Q67" i="95"/>
  <c r="M67" i="95"/>
  <c r="Q66" i="95"/>
  <c r="M66" i="95"/>
  <c r="Q65" i="95"/>
  <c r="M65" i="95"/>
  <c r="Q64" i="95"/>
  <c r="M64" i="95"/>
  <c r="Q63" i="95"/>
  <c r="M63" i="95"/>
  <c r="Q62" i="95"/>
  <c r="M62" i="95"/>
  <c r="Q61" i="95"/>
  <c r="M61" i="95"/>
  <c r="Q60" i="95"/>
  <c r="M60" i="95"/>
  <c r="Q59" i="95"/>
  <c r="M59" i="95"/>
  <c r="Q58" i="95"/>
  <c r="M58" i="95"/>
  <c r="Q57" i="95"/>
  <c r="M57" i="95"/>
  <c r="Q56" i="95"/>
  <c r="M56" i="95"/>
  <c r="Q55" i="95"/>
  <c r="M55" i="95"/>
  <c r="Q54" i="95"/>
  <c r="M54" i="95"/>
  <c r="Q53" i="95"/>
  <c r="M53" i="95"/>
  <c r="Q52" i="95"/>
  <c r="M52" i="95"/>
  <c r="Q51" i="95"/>
  <c r="M51" i="95"/>
  <c r="Q50" i="95"/>
  <c r="M50" i="95"/>
  <c r="Q49" i="95"/>
  <c r="M49" i="95"/>
  <c r="Q48" i="95"/>
  <c r="M48" i="95"/>
  <c r="Q47" i="95"/>
  <c r="M47" i="95"/>
  <c r="Q46" i="95"/>
  <c r="M46" i="95"/>
  <c r="Q45" i="95"/>
  <c r="M45" i="95"/>
  <c r="Q44" i="95"/>
  <c r="M44" i="95"/>
  <c r="Q43" i="95"/>
  <c r="M43" i="95"/>
  <c r="Q42" i="95"/>
  <c r="M42" i="95"/>
  <c r="Q41" i="95"/>
  <c r="M41" i="95"/>
  <c r="Q40" i="95"/>
  <c r="M40" i="95"/>
  <c r="Q39" i="95"/>
  <c r="M39" i="95"/>
  <c r="Q38" i="95"/>
  <c r="M38" i="95"/>
  <c r="Q37" i="95"/>
  <c r="M37" i="95"/>
  <c r="Q36" i="95"/>
  <c r="M36" i="95"/>
  <c r="Q35" i="95"/>
  <c r="M35" i="95"/>
  <c r="Q34" i="95"/>
  <c r="M34" i="95"/>
  <c r="Q33" i="95"/>
  <c r="M33" i="95"/>
  <c r="Q32" i="95"/>
  <c r="M32" i="95"/>
  <c r="Q31" i="95"/>
  <c r="M31" i="95"/>
  <c r="Q30" i="95"/>
  <c r="M30" i="95"/>
  <c r="Q29" i="95"/>
  <c r="M29" i="95"/>
  <c r="Q28" i="95"/>
  <c r="M28" i="95"/>
  <c r="Q27" i="95"/>
  <c r="M27" i="95"/>
  <c r="Q26" i="95"/>
  <c r="M26" i="95"/>
  <c r="Q25" i="95"/>
  <c r="M25" i="95"/>
  <c r="Q24" i="95"/>
  <c r="M24" i="95"/>
  <c r="Q23" i="95"/>
  <c r="M23" i="95"/>
  <c r="Q22" i="95"/>
  <c r="M22" i="95"/>
  <c r="Q21" i="95"/>
  <c r="M21" i="95"/>
  <c r="Q20" i="95"/>
  <c r="M20" i="95"/>
  <c r="Q19" i="95"/>
  <c r="M19" i="95"/>
  <c r="Q18" i="95"/>
  <c r="M18" i="95"/>
  <c r="Q17" i="95"/>
  <c r="M17" i="95"/>
  <c r="Q16" i="95"/>
  <c r="M16" i="95"/>
  <c r="Q15" i="95"/>
  <c r="M15" i="95"/>
  <c r="Q14" i="95"/>
  <c r="M14" i="95"/>
  <c r="Q13" i="95"/>
  <c r="M13" i="95"/>
  <c r="Q12" i="95"/>
  <c r="M12" i="95"/>
  <c r="Q11" i="95"/>
  <c r="M11" i="95"/>
  <c r="Q10" i="95"/>
  <c r="Q226" i="95" s="1"/>
  <c r="M10" i="95"/>
  <c r="M226" i="95" s="1"/>
  <c r="B9" i="95"/>
  <c r="C9" i="95" s="1"/>
  <c r="D9" i="95" s="1"/>
  <c r="E9" i="95" s="1"/>
  <c r="F9" i="95" s="1"/>
  <c r="G9" i="95" s="1"/>
  <c r="H9" i="95" s="1"/>
  <c r="I9" i="95" s="1"/>
  <c r="J9" i="95" s="1"/>
  <c r="K9" i="95" s="1"/>
  <c r="L9" i="95" s="1"/>
  <c r="M9" i="95" s="1"/>
  <c r="N9" i="95" s="1"/>
  <c r="O9" i="95" s="1"/>
  <c r="P9" i="95" s="1"/>
  <c r="Q9" i="95" s="1"/>
  <c r="P226" i="94"/>
  <c r="O226" i="94"/>
  <c r="N226" i="94"/>
  <c r="L226" i="94"/>
  <c r="K226" i="94"/>
  <c r="J226" i="94"/>
  <c r="I226" i="94"/>
  <c r="H226" i="94"/>
  <c r="Q225" i="94"/>
  <c r="M225" i="94"/>
  <c r="Q222" i="94"/>
  <c r="M222" i="94"/>
  <c r="Q221" i="94"/>
  <c r="M221" i="94"/>
  <c r="Q220" i="94"/>
  <c r="M220" i="94"/>
  <c r="Q219" i="94"/>
  <c r="M219" i="94"/>
  <c r="Q218" i="94"/>
  <c r="M218" i="94"/>
  <c r="Q217" i="94"/>
  <c r="M217" i="94"/>
  <c r="Q215" i="94"/>
  <c r="M215" i="94"/>
  <c r="Q214" i="94"/>
  <c r="M214" i="94"/>
  <c r="Q213" i="94"/>
  <c r="M213" i="94"/>
  <c r="Q212" i="94"/>
  <c r="M212" i="94"/>
  <c r="Q211" i="94"/>
  <c r="M211" i="94"/>
  <c r="Q209" i="94"/>
  <c r="M209" i="94"/>
  <c r="Q208" i="94"/>
  <c r="M208" i="94"/>
  <c r="Q207" i="94"/>
  <c r="M207" i="94"/>
  <c r="Q206" i="94"/>
  <c r="M206" i="94"/>
  <c r="Q205" i="94"/>
  <c r="M205" i="94"/>
  <c r="Q204" i="94"/>
  <c r="M204" i="94"/>
  <c r="Q203" i="94"/>
  <c r="M203" i="94"/>
  <c r="Q202" i="94"/>
  <c r="M202" i="94"/>
  <c r="Q201" i="94"/>
  <c r="M201" i="94"/>
  <c r="Q200" i="94"/>
  <c r="M200" i="94"/>
  <c r="Q199" i="94"/>
  <c r="M199" i="94"/>
  <c r="Q198" i="94"/>
  <c r="M198" i="94"/>
  <c r="Q197" i="94"/>
  <c r="M197" i="94"/>
  <c r="Q196" i="94"/>
  <c r="M196" i="94"/>
  <c r="Q195" i="94"/>
  <c r="M195" i="94"/>
  <c r="Q194" i="94"/>
  <c r="M194" i="94"/>
  <c r="Q193" i="94"/>
  <c r="M193" i="94"/>
  <c r="Q192" i="94"/>
  <c r="M192" i="94"/>
  <c r="Q191" i="94"/>
  <c r="M191" i="94"/>
  <c r="Q190" i="94"/>
  <c r="M190" i="94"/>
  <c r="Q189" i="94"/>
  <c r="M189" i="94"/>
  <c r="Q188" i="94"/>
  <c r="M188" i="94"/>
  <c r="Q187" i="94"/>
  <c r="M187" i="94"/>
  <c r="Q186" i="94"/>
  <c r="M186" i="94"/>
  <c r="Q185" i="94"/>
  <c r="M185" i="94"/>
  <c r="Q184" i="94"/>
  <c r="M184" i="94"/>
  <c r="Q183" i="94"/>
  <c r="M183" i="94"/>
  <c r="Q182" i="94"/>
  <c r="M182" i="94"/>
  <c r="Q181" i="94"/>
  <c r="M181" i="94"/>
  <c r="Q180" i="94"/>
  <c r="M180" i="94"/>
  <c r="Q179" i="94"/>
  <c r="M179" i="94"/>
  <c r="Q178" i="94"/>
  <c r="M178" i="94"/>
  <c r="Q177" i="94"/>
  <c r="M177" i="94"/>
  <c r="Q176" i="94"/>
  <c r="M176" i="94"/>
  <c r="Q175" i="94"/>
  <c r="M175" i="94"/>
  <c r="Q174" i="94"/>
  <c r="M174" i="94"/>
  <c r="Q173" i="94"/>
  <c r="M173" i="94"/>
  <c r="Q172" i="94"/>
  <c r="M172" i="94"/>
  <c r="Q171" i="94"/>
  <c r="M171" i="94"/>
  <c r="Q170" i="94"/>
  <c r="M170" i="94"/>
  <c r="Q169" i="94"/>
  <c r="M169" i="94"/>
  <c r="Q168" i="94"/>
  <c r="M168" i="94"/>
  <c r="Q167" i="94"/>
  <c r="M167" i="94"/>
  <c r="Q166" i="94"/>
  <c r="M166" i="94"/>
  <c r="Q165" i="94"/>
  <c r="M165" i="94"/>
  <c r="Q164" i="94"/>
  <c r="M164" i="94"/>
  <c r="Q163" i="94"/>
  <c r="M163" i="94"/>
  <c r="Q162" i="94"/>
  <c r="M162" i="94"/>
  <c r="Q161" i="94"/>
  <c r="M161" i="94"/>
  <c r="Q160" i="94"/>
  <c r="M160" i="94"/>
  <c r="Q159" i="94"/>
  <c r="M159" i="94"/>
  <c r="Q158" i="94"/>
  <c r="M158" i="94"/>
  <c r="Q157" i="94"/>
  <c r="M157" i="94"/>
  <c r="Q156" i="94"/>
  <c r="M156" i="94"/>
  <c r="Q155" i="94"/>
  <c r="M155" i="94"/>
  <c r="Q154" i="94"/>
  <c r="M154" i="94"/>
  <c r="Q153" i="94"/>
  <c r="M153" i="94"/>
  <c r="Q152" i="94"/>
  <c r="M152" i="94"/>
  <c r="Q151" i="94"/>
  <c r="M151" i="94"/>
  <c r="Q150" i="94"/>
  <c r="M150" i="94"/>
  <c r="Q149" i="94"/>
  <c r="M149" i="94"/>
  <c r="Q148" i="94"/>
  <c r="M148" i="94"/>
  <c r="Q147" i="94"/>
  <c r="M147" i="94"/>
  <c r="Q146" i="94"/>
  <c r="M146" i="94"/>
  <c r="Q145" i="94"/>
  <c r="M145" i="94"/>
  <c r="Q144" i="94"/>
  <c r="M144" i="94"/>
  <c r="Q143" i="94"/>
  <c r="M143" i="94"/>
  <c r="Q142" i="94"/>
  <c r="M142" i="94"/>
  <c r="Q141" i="94"/>
  <c r="M141" i="94"/>
  <c r="Q140" i="94"/>
  <c r="M140" i="94"/>
  <c r="Q139" i="94"/>
  <c r="M139" i="94"/>
  <c r="Q138" i="94"/>
  <c r="M138" i="94"/>
  <c r="Q137" i="94"/>
  <c r="M137" i="94"/>
  <c r="Q136" i="94"/>
  <c r="M136" i="94"/>
  <c r="Q135" i="94"/>
  <c r="M135" i="94"/>
  <c r="Q134" i="94"/>
  <c r="M134" i="94"/>
  <c r="Q133" i="94"/>
  <c r="M133" i="94"/>
  <c r="Q132" i="94"/>
  <c r="M132" i="94"/>
  <c r="Q131" i="94"/>
  <c r="M131" i="94"/>
  <c r="Q130" i="94"/>
  <c r="M130" i="94"/>
  <c r="Q129" i="94"/>
  <c r="M129" i="94"/>
  <c r="Q128" i="94"/>
  <c r="M128" i="94"/>
  <c r="Q127" i="94"/>
  <c r="M127" i="94"/>
  <c r="Q126" i="94"/>
  <c r="M126" i="94"/>
  <c r="Q125" i="94"/>
  <c r="M125" i="94"/>
  <c r="Q124" i="94"/>
  <c r="M124" i="94"/>
  <c r="Q123" i="94"/>
  <c r="M123" i="94"/>
  <c r="Q122" i="94"/>
  <c r="M122" i="94"/>
  <c r="Q121" i="94"/>
  <c r="M121" i="94"/>
  <c r="Q120" i="94"/>
  <c r="M120" i="94"/>
  <c r="Q119" i="94"/>
  <c r="M119" i="94"/>
  <c r="Q118" i="94"/>
  <c r="M118" i="94"/>
  <c r="Q117" i="94"/>
  <c r="M117" i="94"/>
  <c r="Q116" i="94"/>
  <c r="M116" i="94"/>
  <c r="Q115" i="94"/>
  <c r="M115" i="94"/>
  <c r="Q114" i="94"/>
  <c r="M114" i="94"/>
  <c r="Q113" i="94"/>
  <c r="M113" i="94"/>
  <c r="Q112" i="94"/>
  <c r="M112" i="94"/>
  <c r="Q111" i="94"/>
  <c r="M111" i="94"/>
  <c r="Q110" i="94"/>
  <c r="M110" i="94"/>
  <c r="Q109" i="94"/>
  <c r="M109" i="94"/>
  <c r="Q108" i="94"/>
  <c r="M108" i="94"/>
  <c r="Q107" i="94"/>
  <c r="M107" i="94"/>
  <c r="Q106" i="94"/>
  <c r="M106" i="94"/>
  <c r="Q105" i="94"/>
  <c r="M105" i="94"/>
  <c r="Q104" i="94"/>
  <c r="M104" i="94"/>
  <c r="Q103" i="94"/>
  <c r="M103" i="94"/>
  <c r="Q102" i="94"/>
  <c r="M102" i="94"/>
  <c r="Q101" i="94"/>
  <c r="M101" i="94"/>
  <c r="Q100" i="94"/>
  <c r="M100" i="94"/>
  <c r="Q99" i="94"/>
  <c r="M99" i="94"/>
  <c r="Q98" i="94"/>
  <c r="M98" i="94"/>
  <c r="Q97" i="94"/>
  <c r="M97" i="94"/>
  <c r="Q96" i="94"/>
  <c r="M96" i="94"/>
  <c r="Q95" i="94"/>
  <c r="M95" i="94"/>
  <c r="Q94" i="94"/>
  <c r="M94" i="94"/>
  <c r="Q93" i="94"/>
  <c r="M93" i="94"/>
  <c r="Q92" i="94"/>
  <c r="M92" i="94"/>
  <c r="Q91" i="94"/>
  <c r="M91" i="94"/>
  <c r="Q90" i="94"/>
  <c r="M90" i="94"/>
  <c r="Q89" i="94"/>
  <c r="M89" i="94"/>
  <c r="Q88" i="94"/>
  <c r="M88" i="94"/>
  <c r="Q87" i="94"/>
  <c r="M87" i="94"/>
  <c r="Q86" i="94"/>
  <c r="M86" i="94"/>
  <c r="Q85" i="94"/>
  <c r="M85" i="94"/>
  <c r="Q84" i="94"/>
  <c r="M84" i="94"/>
  <c r="Q83" i="94"/>
  <c r="M83" i="94"/>
  <c r="Q82" i="94"/>
  <c r="M82" i="94"/>
  <c r="Q80" i="94"/>
  <c r="M80" i="94"/>
  <c r="Q79" i="94"/>
  <c r="M79" i="94"/>
  <c r="Q78" i="94"/>
  <c r="M78" i="94"/>
  <c r="Q77" i="94"/>
  <c r="M77" i="94"/>
  <c r="Q76" i="94"/>
  <c r="M76" i="94"/>
  <c r="Q75" i="94"/>
  <c r="M75" i="94"/>
  <c r="Q74" i="94"/>
  <c r="M74" i="94"/>
  <c r="Q73" i="94"/>
  <c r="M73" i="94"/>
  <c r="Q72" i="94"/>
  <c r="M72" i="94"/>
  <c r="Q71" i="94"/>
  <c r="M71" i="94"/>
  <c r="Q70" i="94"/>
  <c r="M70" i="94"/>
  <c r="Q69" i="94"/>
  <c r="M69" i="94"/>
  <c r="Q68" i="94"/>
  <c r="M68" i="94"/>
  <c r="Q67" i="94"/>
  <c r="M67" i="94"/>
  <c r="Q66" i="94"/>
  <c r="M66" i="94"/>
  <c r="Q65" i="94"/>
  <c r="M65" i="94"/>
  <c r="Q64" i="94"/>
  <c r="M64" i="94"/>
  <c r="Q63" i="94"/>
  <c r="M63" i="94"/>
  <c r="Q62" i="94"/>
  <c r="M62" i="94"/>
  <c r="Q61" i="94"/>
  <c r="M61" i="94"/>
  <c r="Q60" i="94"/>
  <c r="M60" i="94"/>
  <c r="Q59" i="94"/>
  <c r="M59" i="94"/>
  <c r="Q58" i="94"/>
  <c r="M58" i="94"/>
  <c r="Q57" i="94"/>
  <c r="M57" i="94"/>
  <c r="Q56" i="94"/>
  <c r="M56" i="94"/>
  <c r="Q55" i="94"/>
  <c r="M55" i="94"/>
  <c r="Q54" i="94"/>
  <c r="M54" i="94"/>
  <c r="Q53" i="94"/>
  <c r="M53" i="94"/>
  <c r="Q52" i="94"/>
  <c r="M52" i="94"/>
  <c r="Q51" i="94"/>
  <c r="M51" i="94"/>
  <c r="Q50" i="94"/>
  <c r="M50" i="94"/>
  <c r="Q49" i="94"/>
  <c r="M49" i="94"/>
  <c r="Q48" i="94"/>
  <c r="M48" i="94"/>
  <c r="Q47" i="94"/>
  <c r="M47" i="94"/>
  <c r="Q46" i="94"/>
  <c r="M46" i="94"/>
  <c r="Q45" i="94"/>
  <c r="M45" i="94"/>
  <c r="Q44" i="94"/>
  <c r="M44" i="94"/>
  <c r="Q43" i="94"/>
  <c r="M43" i="94"/>
  <c r="Q42" i="94"/>
  <c r="M42" i="94"/>
  <c r="Q41" i="94"/>
  <c r="M41" i="94"/>
  <c r="Q40" i="94"/>
  <c r="M40" i="94"/>
  <c r="Q39" i="94"/>
  <c r="M39" i="94"/>
  <c r="Q38" i="94"/>
  <c r="M38" i="94"/>
  <c r="Q37" i="94"/>
  <c r="M37" i="94"/>
  <c r="Q36" i="94"/>
  <c r="M36" i="94"/>
  <c r="Q35" i="94"/>
  <c r="M35" i="94"/>
  <c r="Q34" i="94"/>
  <c r="M34" i="94"/>
  <c r="Q33" i="94"/>
  <c r="M33" i="94"/>
  <c r="Q32" i="94"/>
  <c r="M32" i="94"/>
  <c r="Q31" i="94"/>
  <c r="M31" i="94"/>
  <c r="Q30" i="94"/>
  <c r="M30" i="94"/>
  <c r="Q29" i="94"/>
  <c r="M29" i="94"/>
  <c r="Q28" i="94"/>
  <c r="M28" i="94"/>
  <c r="Q27" i="94"/>
  <c r="M27" i="94"/>
  <c r="Q26" i="94"/>
  <c r="M26" i="94"/>
  <c r="Q25" i="94"/>
  <c r="M25" i="94"/>
  <c r="Q24" i="94"/>
  <c r="M24" i="94"/>
  <c r="Q23" i="94"/>
  <c r="M23" i="94"/>
  <c r="Q22" i="94"/>
  <c r="M22" i="94"/>
  <c r="Q21" i="94"/>
  <c r="M21" i="94"/>
  <c r="Q20" i="94"/>
  <c r="M20" i="94"/>
  <c r="Q19" i="94"/>
  <c r="M19" i="94"/>
  <c r="Q18" i="94"/>
  <c r="M18" i="94"/>
  <c r="Q17" i="94"/>
  <c r="M17" i="94"/>
  <c r="Q16" i="94"/>
  <c r="M16" i="94"/>
  <c r="Q15" i="94"/>
  <c r="M15" i="94"/>
  <c r="Q14" i="94"/>
  <c r="M14" i="94"/>
  <c r="Q13" i="94"/>
  <c r="M13" i="94"/>
  <c r="Q12" i="94"/>
  <c r="M12" i="94"/>
  <c r="Q11" i="94"/>
  <c r="M11" i="94"/>
  <c r="Q10" i="94"/>
  <c r="Q226" i="94" s="1"/>
  <c r="M10" i="94"/>
  <c r="M226" i="94" s="1"/>
  <c r="B9" i="94"/>
  <c r="C9" i="94" s="1"/>
  <c r="D9" i="94" s="1"/>
  <c r="E9" i="94" s="1"/>
  <c r="F9" i="94" s="1"/>
  <c r="G9" i="94" s="1"/>
  <c r="H9" i="94" s="1"/>
  <c r="I9" i="94" s="1"/>
  <c r="J9" i="94" s="1"/>
  <c r="K9" i="94" s="1"/>
  <c r="L9" i="94" s="1"/>
  <c r="M9" i="94" s="1"/>
  <c r="N9" i="94" s="1"/>
  <c r="O9" i="94" s="1"/>
  <c r="P9" i="94" s="1"/>
  <c r="Q9" i="94" s="1"/>
  <c r="P226" i="93"/>
  <c r="O226" i="93"/>
  <c r="N226" i="93"/>
  <c r="L226" i="93"/>
  <c r="K226" i="93"/>
  <c r="J226" i="93"/>
  <c r="I226" i="93"/>
  <c r="H226" i="93"/>
  <c r="Q225" i="93"/>
  <c r="M225" i="93"/>
  <c r="Q222" i="93"/>
  <c r="M222" i="93"/>
  <c r="Q221" i="93"/>
  <c r="M221" i="93"/>
  <c r="Q220" i="93"/>
  <c r="M220" i="93"/>
  <c r="Q219" i="93"/>
  <c r="M219" i="93"/>
  <c r="Q218" i="93"/>
  <c r="M218" i="93"/>
  <c r="Q217" i="93"/>
  <c r="M217" i="93"/>
  <c r="Q215" i="93"/>
  <c r="M215" i="93"/>
  <c r="Q214" i="93"/>
  <c r="M214" i="93"/>
  <c r="Q213" i="93"/>
  <c r="M213" i="93"/>
  <c r="Q212" i="93"/>
  <c r="M212" i="93"/>
  <c r="Q211" i="93"/>
  <c r="M211" i="93"/>
  <c r="Q209" i="93"/>
  <c r="M209" i="93"/>
  <c r="Q208" i="93"/>
  <c r="M208" i="93"/>
  <c r="Q207" i="93"/>
  <c r="M207" i="93"/>
  <c r="Q206" i="93"/>
  <c r="M206" i="93"/>
  <c r="Q205" i="93"/>
  <c r="M205" i="93"/>
  <c r="Q204" i="93"/>
  <c r="M204" i="93"/>
  <c r="Q203" i="93"/>
  <c r="M203" i="93"/>
  <c r="Q202" i="93"/>
  <c r="M202" i="93"/>
  <c r="Q201" i="93"/>
  <c r="M201" i="93"/>
  <c r="Q200" i="93"/>
  <c r="M200" i="93"/>
  <c r="Q199" i="93"/>
  <c r="M199" i="93"/>
  <c r="Q198" i="93"/>
  <c r="M198" i="93"/>
  <c r="Q197" i="93"/>
  <c r="M197" i="93"/>
  <c r="Q196" i="93"/>
  <c r="M196" i="93"/>
  <c r="Q195" i="93"/>
  <c r="M195" i="93"/>
  <c r="Q194" i="93"/>
  <c r="M194" i="93"/>
  <c r="Q193" i="93"/>
  <c r="M193" i="93"/>
  <c r="Q192" i="93"/>
  <c r="M192" i="93"/>
  <c r="Q191" i="93"/>
  <c r="M191" i="93"/>
  <c r="Q190" i="93"/>
  <c r="M190" i="93"/>
  <c r="Q189" i="93"/>
  <c r="M189" i="93"/>
  <c r="Q188" i="93"/>
  <c r="M188" i="93"/>
  <c r="Q187" i="93"/>
  <c r="M187" i="93"/>
  <c r="Q186" i="93"/>
  <c r="M186" i="93"/>
  <c r="Q185" i="93"/>
  <c r="M185" i="93"/>
  <c r="Q184" i="93"/>
  <c r="M184" i="93"/>
  <c r="Q183" i="93"/>
  <c r="M183" i="93"/>
  <c r="Q182" i="93"/>
  <c r="M182" i="93"/>
  <c r="Q181" i="93"/>
  <c r="M181" i="93"/>
  <c r="Q180" i="93"/>
  <c r="M180" i="93"/>
  <c r="Q179" i="93"/>
  <c r="M179" i="93"/>
  <c r="Q178" i="93"/>
  <c r="M178" i="93"/>
  <c r="Q177" i="93"/>
  <c r="M177" i="93"/>
  <c r="Q176" i="93"/>
  <c r="M176" i="93"/>
  <c r="Q175" i="93"/>
  <c r="M175" i="93"/>
  <c r="Q174" i="93"/>
  <c r="M174" i="93"/>
  <c r="Q173" i="93"/>
  <c r="M173" i="93"/>
  <c r="Q172" i="93"/>
  <c r="M172" i="93"/>
  <c r="Q171" i="93"/>
  <c r="M171" i="93"/>
  <c r="Q170" i="93"/>
  <c r="M170" i="93"/>
  <c r="Q169" i="93"/>
  <c r="M169" i="93"/>
  <c r="Q168" i="93"/>
  <c r="M168" i="93"/>
  <c r="Q167" i="93"/>
  <c r="M167" i="93"/>
  <c r="Q166" i="93"/>
  <c r="M166" i="93"/>
  <c r="Q165" i="93"/>
  <c r="M165" i="93"/>
  <c r="Q164" i="93"/>
  <c r="M164" i="93"/>
  <c r="Q163" i="93"/>
  <c r="M163" i="93"/>
  <c r="Q162" i="93"/>
  <c r="M162" i="93"/>
  <c r="Q161" i="93"/>
  <c r="M161" i="93"/>
  <c r="Q160" i="93"/>
  <c r="M160" i="93"/>
  <c r="Q159" i="93"/>
  <c r="M159" i="93"/>
  <c r="Q158" i="93"/>
  <c r="M158" i="93"/>
  <c r="Q157" i="93"/>
  <c r="M157" i="93"/>
  <c r="Q156" i="93"/>
  <c r="M156" i="93"/>
  <c r="Q155" i="93"/>
  <c r="M155" i="93"/>
  <c r="Q154" i="93"/>
  <c r="M154" i="93"/>
  <c r="Q153" i="93"/>
  <c r="M153" i="93"/>
  <c r="Q152" i="93"/>
  <c r="M152" i="93"/>
  <c r="Q151" i="93"/>
  <c r="M151" i="93"/>
  <c r="Q150" i="93"/>
  <c r="M150" i="93"/>
  <c r="Q149" i="93"/>
  <c r="M149" i="93"/>
  <c r="Q148" i="93"/>
  <c r="M148" i="93"/>
  <c r="Q147" i="93"/>
  <c r="M147" i="93"/>
  <c r="Q146" i="93"/>
  <c r="M146" i="93"/>
  <c r="Q145" i="93"/>
  <c r="M145" i="93"/>
  <c r="Q144" i="93"/>
  <c r="M144" i="93"/>
  <c r="Q143" i="93"/>
  <c r="M143" i="93"/>
  <c r="Q142" i="93"/>
  <c r="M142" i="93"/>
  <c r="Q141" i="93"/>
  <c r="M141" i="93"/>
  <c r="Q140" i="93"/>
  <c r="M140" i="93"/>
  <c r="Q139" i="93"/>
  <c r="M139" i="93"/>
  <c r="Q138" i="93"/>
  <c r="M138" i="93"/>
  <c r="Q137" i="93"/>
  <c r="M137" i="93"/>
  <c r="Q136" i="93"/>
  <c r="M136" i="93"/>
  <c r="Q135" i="93"/>
  <c r="M135" i="93"/>
  <c r="Q134" i="93"/>
  <c r="M134" i="93"/>
  <c r="Q133" i="93"/>
  <c r="M133" i="93"/>
  <c r="Q132" i="93"/>
  <c r="M132" i="93"/>
  <c r="Q131" i="93"/>
  <c r="M131" i="93"/>
  <c r="Q130" i="93"/>
  <c r="M130" i="93"/>
  <c r="Q129" i="93"/>
  <c r="M129" i="93"/>
  <c r="Q128" i="93"/>
  <c r="M128" i="93"/>
  <c r="Q127" i="93"/>
  <c r="M127" i="93"/>
  <c r="Q126" i="93"/>
  <c r="M126" i="93"/>
  <c r="Q125" i="93"/>
  <c r="M125" i="93"/>
  <c r="Q124" i="93"/>
  <c r="M124" i="93"/>
  <c r="Q123" i="93"/>
  <c r="M123" i="93"/>
  <c r="Q122" i="93"/>
  <c r="M122" i="93"/>
  <c r="Q121" i="93"/>
  <c r="M121" i="93"/>
  <c r="Q120" i="93"/>
  <c r="M120" i="93"/>
  <c r="Q119" i="93"/>
  <c r="M119" i="93"/>
  <c r="Q118" i="93"/>
  <c r="M118" i="93"/>
  <c r="Q117" i="93"/>
  <c r="M117" i="93"/>
  <c r="Q116" i="93"/>
  <c r="M116" i="93"/>
  <c r="Q115" i="93"/>
  <c r="M115" i="93"/>
  <c r="Q114" i="93"/>
  <c r="M114" i="93"/>
  <c r="Q113" i="93"/>
  <c r="M113" i="93"/>
  <c r="Q112" i="93"/>
  <c r="M112" i="93"/>
  <c r="Q111" i="93"/>
  <c r="M111" i="93"/>
  <c r="Q110" i="93"/>
  <c r="M110" i="93"/>
  <c r="Q109" i="93"/>
  <c r="M109" i="93"/>
  <c r="Q108" i="93"/>
  <c r="M108" i="93"/>
  <c r="Q107" i="93"/>
  <c r="M107" i="93"/>
  <c r="Q106" i="93"/>
  <c r="M106" i="93"/>
  <c r="Q105" i="93"/>
  <c r="M105" i="93"/>
  <c r="Q104" i="93"/>
  <c r="M104" i="93"/>
  <c r="Q103" i="93"/>
  <c r="M103" i="93"/>
  <c r="Q102" i="93"/>
  <c r="M102" i="93"/>
  <c r="Q101" i="93"/>
  <c r="M101" i="93"/>
  <c r="Q100" i="93"/>
  <c r="M100" i="93"/>
  <c r="Q99" i="93"/>
  <c r="M99" i="93"/>
  <c r="Q98" i="93"/>
  <c r="M98" i="93"/>
  <c r="Q97" i="93"/>
  <c r="M97" i="93"/>
  <c r="Q96" i="93"/>
  <c r="M96" i="93"/>
  <c r="Q95" i="93"/>
  <c r="M95" i="93"/>
  <c r="Q94" i="93"/>
  <c r="M94" i="93"/>
  <c r="Q93" i="93"/>
  <c r="M93" i="93"/>
  <c r="Q92" i="93"/>
  <c r="M92" i="93"/>
  <c r="Q91" i="93"/>
  <c r="M91" i="93"/>
  <c r="Q90" i="93"/>
  <c r="M90" i="93"/>
  <c r="Q89" i="93"/>
  <c r="M89" i="93"/>
  <c r="Q88" i="93"/>
  <c r="M88" i="93"/>
  <c r="Q87" i="93"/>
  <c r="M87" i="93"/>
  <c r="Q86" i="93"/>
  <c r="M86" i="93"/>
  <c r="Q85" i="93"/>
  <c r="M85" i="93"/>
  <c r="Q84" i="93"/>
  <c r="M84" i="93"/>
  <c r="Q83" i="93"/>
  <c r="M83" i="93"/>
  <c r="Q82" i="93"/>
  <c r="M82" i="93"/>
  <c r="Q80" i="93"/>
  <c r="M80" i="93"/>
  <c r="Q79" i="93"/>
  <c r="M79" i="93"/>
  <c r="Q78" i="93"/>
  <c r="M78" i="93"/>
  <c r="Q77" i="93"/>
  <c r="M77" i="93"/>
  <c r="Q76" i="93"/>
  <c r="M76" i="93"/>
  <c r="Q75" i="93"/>
  <c r="M75" i="93"/>
  <c r="Q74" i="93"/>
  <c r="M74" i="93"/>
  <c r="Q73" i="93"/>
  <c r="M73" i="93"/>
  <c r="Q72" i="93"/>
  <c r="M72" i="93"/>
  <c r="Q71" i="93"/>
  <c r="M71" i="93"/>
  <c r="Q70" i="93"/>
  <c r="M70" i="93"/>
  <c r="Q69" i="93"/>
  <c r="M69" i="93"/>
  <c r="Q68" i="93"/>
  <c r="M68" i="93"/>
  <c r="Q67" i="93"/>
  <c r="M67" i="93"/>
  <c r="Q66" i="93"/>
  <c r="M66" i="93"/>
  <c r="Q65" i="93"/>
  <c r="M65" i="93"/>
  <c r="Q64" i="93"/>
  <c r="M64" i="93"/>
  <c r="Q63" i="93"/>
  <c r="M63" i="93"/>
  <c r="Q62" i="93"/>
  <c r="M62" i="93"/>
  <c r="Q61" i="93"/>
  <c r="M61" i="93"/>
  <c r="Q60" i="93"/>
  <c r="M60" i="93"/>
  <c r="Q59" i="93"/>
  <c r="M59" i="93"/>
  <c r="Q58" i="93"/>
  <c r="M58" i="93"/>
  <c r="Q57" i="93"/>
  <c r="M57" i="93"/>
  <c r="Q56" i="93"/>
  <c r="M56" i="93"/>
  <c r="Q55" i="93"/>
  <c r="M55" i="93"/>
  <c r="Q54" i="93"/>
  <c r="M54" i="93"/>
  <c r="Q53" i="93"/>
  <c r="M53" i="93"/>
  <c r="Q52" i="93"/>
  <c r="M52" i="93"/>
  <c r="Q51" i="93"/>
  <c r="M51" i="93"/>
  <c r="Q50" i="93"/>
  <c r="M50" i="93"/>
  <c r="Q49" i="93"/>
  <c r="M49" i="93"/>
  <c r="Q48" i="93"/>
  <c r="M48" i="93"/>
  <c r="Q47" i="93"/>
  <c r="M47" i="93"/>
  <c r="Q46" i="93"/>
  <c r="M46" i="93"/>
  <c r="Q45" i="93"/>
  <c r="M45" i="93"/>
  <c r="Q44" i="93"/>
  <c r="M44" i="93"/>
  <c r="Q43" i="93"/>
  <c r="M43" i="93"/>
  <c r="Q42" i="93"/>
  <c r="M42" i="93"/>
  <c r="Q41" i="93"/>
  <c r="M41" i="93"/>
  <c r="Q40" i="93"/>
  <c r="M40" i="93"/>
  <c r="Q39" i="93"/>
  <c r="M39" i="93"/>
  <c r="Q38" i="93"/>
  <c r="M38" i="93"/>
  <c r="Q37" i="93"/>
  <c r="M37" i="93"/>
  <c r="Q36" i="93"/>
  <c r="M36" i="93"/>
  <c r="Q35" i="93"/>
  <c r="M35" i="93"/>
  <c r="Q34" i="93"/>
  <c r="M34" i="93"/>
  <c r="Q33" i="93"/>
  <c r="M33" i="93"/>
  <c r="Q32" i="93"/>
  <c r="M32" i="93"/>
  <c r="Q31" i="93"/>
  <c r="M31" i="93"/>
  <c r="Q30" i="93"/>
  <c r="M30" i="93"/>
  <c r="Q29" i="93"/>
  <c r="M29" i="93"/>
  <c r="Q28" i="93"/>
  <c r="M28" i="93"/>
  <c r="Q27" i="93"/>
  <c r="M27" i="93"/>
  <c r="Q26" i="93"/>
  <c r="M26" i="93"/>
  <c r="Q25" i="93"/>
  <c r="M25" i="93"/>
  <c r="Q24" i="93"/>
  <c r="M24" i="93"/>
  <c r="Q23" i="93"/>
  <c r="M23" i="93"/>
  <c r="Q22" i="93"/>
  <c r="M22" i="93"/>
  <c r="Q21" i="93"/>
  <c r="M21" i="93"/>
  <c r="Q20" i="93"/>
  <c r="M20" i="93"/>
  <c r="Q19" i="93"/>
  <c r="M19" i="93"/>
  <c r="Q18" i="93"/>
  <c r="M18" i="93"/>
  <c r="Q17" i="93"/>
  <c r="M17" i="93"/>
  <c r="Q16" i="93"/>
  <c r="M16" i="93"/>
  <c r="Q15" i="93"/>
  <c r="M15" i="93"/>
  <c r="Q14" i="93"/>
  <c r="M14" i="93"/>
  <c r="Q13" i="93"/>
  <c r="M13" i="93"/>
  <c r="Q12" i="93"/>
  <c r="M12" i="93"/>
  <c r="Q11" i="93"/>
  <c r="M11" i="93"/>
  <c r="Q10" i="93"/>
  <c r="Q226" i="93" s="1"/>
  <c r="M10" i="93"/>
  <c r="M226" i="93" s="1"/>
  <c r="B9" i="93"/>
  <c r="C9" i="93" s="1"/>
  <c r="D9" i="93" s="1"/>
  <c r="E9" i="93" s="1"/>
  <c r="F9" i="93" s="1"/>
  <c r="G9" i="93" s="1"/>
  <c r="H9" i="93" s="1"/>
  <c r="I9" i="93" s="1"/>
  <c r="J9" i="93" s="1"/>
  <c r="K9" i="93" s="1"/>
  <c r="L9" i="93" s="1"/>
  <c r="M9" i="93" s="1"/>
  <c r="N9" i="93" s="1"/>
  <c r="O9" i="93" s="1"/>
  <c r="P9" i="93" s="1"/>
  <c r="Q9" i="93" s="1"/>
  <c r="E2" i="75" l="1"/>
  <c r="F2" i="75"/>
  <c r="Q205" i="60"/>
  <c r="Q206" i="60"/>
  <c r="Q207" i="60"/>
  <c r="Q208" i="60"/>
  <c r="Q209" i="60"/>
  <c r="Q211" i="60"/>
  <c r="Q212" i="60"/>
  <c r="Q213" i="60"/>
  <c r="Q214" i="60"/>
  <c r="Q215" i="60"/>
  <c r="Q217" i="60"/>
  <c r="Q218" i="60"/>
  <c r="Q219" i="60"/>
  <c r="Q220" i="60"/>
  <c r="Q221" i="60"/>
  <c r="Q222" i="60"/>
  <c r="Q225" i="60"/>
  <c r="M205" i="60"/>
  <c r="M206" i="60"/>
  <c r="M207" i="60"/>
  <c r="M208" i="60"/>
  <c r="M209" i="60"/>
  <c r="M211" i="60"/>
  <c r="M212" i="60"/>
  <c r="M213" i="60"/>
  <c r="M214" i="60"/>
  <c r="M215" i="60"/>
  <c r="M217" i="60"/>
  <c r="M218" i="60"/>
  <c r="M219" i="60"/>
  <c r="M220" i="60"/>
  <c r="M221" i="60"/>
  <c r="M222" i="60"/>
  <c r="M225" i="60"/>
  <c r="I226" i="70"/>
  <c r="J226" i="70"/>
  <c r="K226" i="70"/>
  <c r="L226" i="70"/>
  <c r="N226" i="70"/>
  <c r="O226" i="70"/>
  <c r="P226" i="70"/>
  <c r="H226" i="70"/>
  <c r="Q220" i="70"/>
  <c r="Q221" i="70"/>
  <c r="Q222" i="70"/>
  <c r="M220" i="70"/>
  <c r="M221" i="70"/>
  <c r="M222" i="70"/>
  <c r="M225" i="70"/>
  <c r="Q195" i="1" l="1"/>
  <c r="Q196" i="1"/>
  <c r="Q198" i="1"/>
  <c r="Q199" i="1"/>
  <c r="Q200" i="1"/>
  <c r="Q201" i="1"/>
  <c r="Q202" i="1"/>
  <c r="Q203" i="1"/>
  <c r="Q204" i="1"/>
  <c r="Q205" i="1"/>
  <c r="Q207" i="1"/>
  <c r="Q209" i="1"/>
  <c r="Q197" i="1"/>
  <c r="Q195" i="70"/>
  <c r="M195" i="70"/>
  <c r="M219" i="70"/>
  <c r="Q219" i="70"/>
  <c r="Q219" i="69"/>
  <c r="Q221" i="69"/>
  <c r="M219" i="69"/>
  <c r="M221" i="69"/>
  <c r="Q195" i="69"/>
  <c r="M195" i="69"/>
  <c r="Q221" i="68"/>
  <c r="Q219" i="68"/>
  <c r="M219" i="68"/>
  <c r="M221" i="68"/>
  <c r="Q195" i="68"/>
  <c r="M195" i="68"/>
  <c r="Q195" i="67"/>
  <c r="M195" i="67"/>
  <c r="Q219" i="67"/>
  <c r="Q221" i="67"/>
  <c r="M219" i="67"/>
  <c r="M221" i="67"/>
  <c r="Q219" i="66"/>
  <c r="Q221" i="66"/>
  <c r="M219" i="66"/>
  <c r="M221" i="66"/>
  <c r="Q195" i="66"/>
  <c r="M195" i="66"/>
  <c r="Q218" i="65"/>
  <c r="Q219" i="65"/>
  <c r="Q221" i="65"/>
  <c r="M218" i="65"/>
  <c r="M219" i="65"/>
  <c r="M221" i="65"/>
  <c r="Q195" i="65"/>
  <c r="M195" i="65"/>
  <c r="Q195" i="64"/>
  <c r="Q196" i="64"/>
  <c r="Q197" i="64"/>
  <c r="Q198" i="64"/>
  <c r="Q199" i="64"/>
  <c r="Q200" i="64"/>
  <c r="Q201" i="64"/>
  <c r="Q202" i="64"/>
  <c r="Q203" i="64"/>
  <c r="Q204" i="64"/>
  <c r="Q205" i="64"/>
  <c r="Q206" i="64"/>
  <c r="Q207" i="64"/>
  <c r="Q208" i="64"/>
  <c r="Q209" i="64"/>
  <c r="Q211" i="64"/>
  <c r="Q212" i="64"/>
  <c r="Q213" i="64"/>
  <c r="Q214" i="64"/>
  <c r="Q215" i="64"/>
  <c r="Q217" i="64"/>
  <c r="Q218" i="64"/>
  <c r="Q219" i="64"/>
  <c r="Q221" i="64"/>
  <c r="M195" i="64"/>
  <c r="M196" i="64"/>
  <c r="M197" i="64"/>
  <c r="M198" i="64"/>
  <c r="M199" i="64"/>
  <c r="M200" i="64"/>
  <c r="M201" i="64"/>
  <c r="M202" i="64"/>
  <c r="M203" i="64"/>
  <c r="M204" i="64"/>
  <c r="M205" i="64"/>
  <c r="M206" i="64"/>
  <c r="M207" i="64"/>
  <c r="M208" i="64"/>
  <c r="M209" i="64"/>
  <c r="M211" i="64"/>
  <c r="M212" i="64"/>
  <c r="M213" i="64"/>
  <c r="M214" i="64"/>
  <c r="M215" i="64"/>
  <c r="M217" i="64"/>
  <c r="M218" i="64"/>
  <c r="M219" i="64"/>
  <c r="M221" i="64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1" i="63"/>
  <c r="Q212" i="63"/>
  <c r="Q213" i="63"/>
  <c r="Q214" i="63"/>
  <c r="Q215" i="63"/>
  <c r="Q217" i="63"/>
  <c r="Q218" i="63"/>
  <c r="Q219" i="63"/>
  <c r="Q221" i="63"/>
  <c r="M195" i="63"/>
  <c r="M196" i="63"/>
  <c r="M197" i="63"/>
  <c r="M198" i="63"/>
  <c r="M199" i="63"/>
  <c r="M200" i="63"/>
  <c r="M201" i="63"/>
  <c r="M202" i="63"/>
  <c r="M203" i="63"/>
  <c r="M204" i="63"/>
  <c r="M205" i="63"/>
  <c r="M206" i="63"/>
  <c r="M207" i="63"/>
  <c r="M208" i="63"/>
  <c r="M209" i="63"/>
  <c r="M211" i="63"/>
  <c r="M212" i="63"/>
  <c r="M213" i="63"/>
  <c r="M214" i="63"/>
  <c r="M215" i="63"/>
  <c r="M217" i="63"/>
  <c r="M218" i="63"/>
  <c r="M219" i="63"/>
  <c r="M221" i="63"/>
  <c r="Q195" i="62"/>
  <c r="Q196" i="62"/>
  <c r="Q197" i="62"/>
  <c r="Q198" i="62"/>
  <c r="Q199" i="62"/>
  <c r="Q200" i="62"/>
  <c r="Q201" i="62"/>
  <c r="Q202" i="62"/>
  <c r="Q203" i="62"/>
  <c r="Q204" i="62"/>
  <c r="Q205" i="62"/>
  <c r="Q206" i="62"/>
  <c r="Q207" i="62"/>
  <c r="Q208" i="62"/>
  <c r="Q209" i="62"/>
  <c r="Q211" i="62"/>
  <c r="Q212" i="62"/>
  <c r="Q213" i="62"/>
  <c r="Q214" i="62"/>
  <c r="Q215" i="62"/>
  <c r="Q217" i="62"/>
  <c r="Q218" i="62"/>
  <c r="Q219" i="62"/>
  <c r="Q221" i="62"/>
  <c r="M195" i="62"/>
  <c r="M196" i="62"/>
  <c r="M197" i="62"/>
  <c r="M198" i="62"/>
  <c r="M199" i="62"/>
  <c r="M200" i="62"/>
  <c r="M201" i="62"/>
  <c r="M202" i="62"/>
  <c r="M203" i="62"/>
  <c r="M204" i="62"/>
  <c r="M205" i="62"/>
  <c r="M206" i="62"/>
  <c r="M207" i="62"/>
  <c r="M208" i="62"/>
  <c r="M209" i="62"/>
  <c r="M211" i="62"/>
  <c r="M212" i="62"/>
  <c r="M213" i="62"/>
  <c r="M214" i="62"/>
  <c r="M215" i="62"/>
  <c r="M217" i="62"/>
  <c r="M218" i="62"/>
  <c r="M219" i="62"/>
  <c r="M221" i="62"/>
  <c r="Q193" i="61"/>
  <c r="Q194" i="61"/>
  <c r="Q195" i="61"/>
  <c r="Q196" i="61"/>
  <c r="Q197" i="61"/>
  <c r="Q198" i="61"/>
  <c r="Q199" i="61"/>
  <c r="Q200" i="61"/>
  <c r="Q201" i="61"/>
  <c r="Q202" i="61"/>
  <c r="Q203" i="61"/>
  <c r="Q204" i="61"/>
  <c r="Q205" i="61"/>
  <c r="Q206" i="61"/>
  <c r="Q207" i="61"/>
  <c r="Q208" i="61"/>
  <c r="Q209" i="61"/>
  <c r="Q211" i="61"/>
  <c r="Q212" i="61"/>
  <c r="Q213" i="61"/>
  <c r="Q214" i="61"/>
  <c r="Q215" i="61"/>
  <c r="Q217" i="61"/>
  <c r="Q218" i="61"/>
  <c r="Q219" i="61"/>
  <c r="Q221" i="61"/>
  <c r="M195" i="61"/>
  <c r="M196" i="61"/>
  <c r="M197" i="61"/>
  <c r="M198" i="61"/>
  <c r="M199" i="61"/>
  <c r="M200" i="61"/>
  <c r="M201" i="61"/>
  <c r="M202" i="61"/>
  <c r="M203" i="61"/>
  <c r="M204" i="61"/>
  <c r="M205" i="61"/>
  <c r="M206" i="61"/>
  <c r="M207" i="61"/>
  <c r="M208" i="61"/>
  <c r="M209" i="61"/>
  <c r="M211" i="61"/>
  <c r="M212" i="61"/>
  <c r="M213" i="61"/>
  <c r="M214" i="61"/>
  <c r="M215" i="61"/>
  <c r="M217" i="61"/>
  <c r="M218" i="61"/>
  <c r="M219" i="61"/>
  <c r="M221" i="61"/>
  <c r="Q195" i="60"/>
  <c r="M195" i="60"/>
  <c r="M194" i="60"/>
  <c r="Q194" i="60"/>
  <c r="Q208" i="1" l="1"/>
  <c r="Q206" i="1"/>
  <c r="Q174" i="70"/>
  <c r="M174" i="70"/>
  <c r="Q174" i="69"/>
  <c r="M174" i="69"/>
  <c r="Q217" i="68" l="1"/>
  <c r="Q218" i="68"/>
  <c r="M217" i="68"/>
  <c r="M218" i="68"/>
  <c r="P226" i="69" l="1"/>
  <c r="O226" i="69"/>
  <c r="N226" i="69"/>
  <c r="L226" i="69"/>
  <c r="K226" i="69"/>
  <c r="J226" i="69"/>
  <c r="I226" i="69"/>
  <c r="H226" i="69"/>
  <c r="P226" i="68"/>
  <c r="O226" i="68"/>
  <c r="N226" i="68"/>
  <c r="L226" i="68"/>
  <c r="K226" i="68"/>
  <c r="J226" i="68"/>
  <c r="I226" i="68"/>
  <c r="H226" i="68"/>
  <c r="P226" i="67"/>
  <c r="O226" i="67"/>
  <c r="N226" i="67"/>
  <c r="L226" i="67"/>
  <c r="K226" i="67"/>
  <c r="J226" i="67"/>
  <c r="I226" i="67"/>
  <c r="H226" i="67"/>
  <c r="P226" i="66"/>
  <c r="O226" i="66"/>
  <c r="N226" i="66"/>
  <c r="L226" i="66"/>
  <c r="K226" i="66"/>
  <c r="J226" i="66"/>
  <c r="I226" i="66"/>
  <c r="H226" i="66"/>
  <c r="Q217" i="70"/>
  <c r="Q218" i="70"/>
  <c r="M217" i="70"/>
  <c r="M218" i="70"/>
  <c r="Q217" i="69"/>
  <c r="Q218" i="69"/>
  <c r="M217" i="69"/>
  <c r="M218" i="69"/>
  <c r="Q217" i="67"/>
  <c r="Q218" i="67"/>
  <c r="M217" i="67"/>
  <c r="M218" i="67"/>
  <c r="Q217" i="66"/>
  <c r="Q218" i="66"/>
  <c r="M217" i="66"/>
  <c r="M218" i="66"/>
  <c r="P226" i="65"/>
  <c r="O226" i="65"/>
  <c r="N226" i="65"/>
  <c r="L226" i="65"/>
  <c r="K226" i="65"/>
  <c r="J226" i="65"/>
  <c r="I226" i="65"/>
  <c r="H226" i="65"/>
  <c r="Q217" i="65"/>
  <c r="M217" i="65"/>
  <c r="Q213" i="70" l="1"/>
  <c r="M213" i="70"/>
  <c r="Q213" i="69"/>
  <c r="M213" i="69"/>
  <c r="Q213" i="68"/>
  <c r="M213" i="68"/>
  <c r="Q213" i="67"/>
  <c r="Q214" i="67"/>
  <c r="Q215" i="67"/>
  <c r="M213" i="67"/>
  <c r="M214" i="67"/>
  <c r="M215" i="67"/>
  <c r="Q213" i="66"/>
  <c r="M213" i="66"/>
  <c r="Q213" i="65"/>
  <c r="M213" i="65"/>
  <c r="Q215" i="70" l="1"/>
  <c r="M215" i="70"/>
  <c r="Q214" i="70"/>
  <c r="M214" i="70"/>
  <c r="Q212" i="70"/>
  <c r="M212" i="70"/>
  <c r="Q211" i="70"/>
  <c r="M211" i="70"/>
  <c r="Q209" i="70"/>
  <c r="M209" i="70"/>
  <c r="Q208" i="70"/>
  <c r="M208" i="70"/>
  <c r="Q207" i="70"/>
  <c r="M207" i="70"/>
  <c r="Q206" i="70"/>
  <c r="M206" i="70"/>
  <c r="Q205" i="70"/>
  <c r="M205" i="70"/>
  <c r="Q204" i="70"/>
  <c r="M204" i="70"/>
  <c r="Q203" i="70"/>
  <c r="M203" i="70"/>
  <c r="Q202" i="70"/>
  <c r="M202" i="70"/>
  <c r="Q201" i="70"/>
  <c r="M201" i="70"/>
  <c r="Q200" i="70"/>
  <c r="M200" i="70"/>
  <c r="Q199" i="70"/>
  <c r="M199" i="70"/>
  <c r="Q198" i="70"/>
  <c r="M198" i="70"/>
  <c r="Q197" i="70"/>
  <c r="M197" i="70"/>
  <c r="Q196" i="70"/>
  <c r="M196" i="70"/>
  <c r="Q194" i="70"/>
  <c r="M194" i="70"/>
  <c r="Q193" i="70"/>
  <c r="M193" i="70"/>
  <c r="Q192" i="70"/>
  <c r="M192" i="70"/>
  <c r="Q191" i="70"/>
  <c r="M191" i="70"/>
  <c r="Q190" i="70"/>
  <c r="M190" i="70"/>
  <c r="Q189" i="70"/>
  <c r="M189" i="70"/>
  <c r="Q188" i="70"/>
  <c r="M188" i="70"/>
  <c r="Q187" i="70"/>
  <c r="M187" i="70"/>
  <c r="Q186" i="70"/>
  <c r="M186" i="70"/>
  <c r="Q185" i="70"/>
  <c r="M185" i="70"/>
  <c r="Q184" i="70"/>
  <c r="M184" i="70"/>
  <c r="Q183" i="70"/>
  <c r="M183" i="70"/>
  <c r="Q182" i="70"/>
  <c r="M182" i="70"/>
  <c r="Q181" i="70"/>
  <c r="M181" i="70"/>
  <c r="Q180" i="70"/>
  <c r="M180" i="70"/>
  <c r="Q179" i="70"/>
  <c r="M179" i="70"/>
  <c r="Q178" i="70"/>
  <c r="M178" i="70"/>
  <c r="Q177" i="70"/>
  <c r="M177" i="70"/>
  <c r="Q176" i="70"/>
  <c r="M176" i="70"/>
  <c r="Q175" i="70"/>
  <c r="M175" i="70"/>
  <c r="Q173" i="70"/>
  <c r="M173" i="70"/>
  <c r="Q172" i="70"/>
  <c r="M172" i="70"/>
  <c r="Q171" i="70"/>
  <c r="M171" i="70"/>
  <c r="Q170" i="70"/>
  <c r="M170" i="70"/>
  <c r="Q169" i="70"/>
  <c r="M169" i="70"/>
  <c r="Q168" i="70"/>
  <c r="M168" i="70"/>
  <c r="Q167" i="70"/>
  <c r="M167" i="70"/>
  <c r="Q166" i="70"/>
  <c r="M166" i="70"/>
  <c r="Q165" i="70"/>
  <c r="M165" i="70"/>
  <c r="Q164" i="70"/>
  <c r="M164" i="70"/>
  <c r="Q163" i="70"/>
  <c r="M163" i="70"/>
  <c r="Q162" i="70"/>
  <c r="M162" i="70"/>
  <c r="Q161" i="70"/>
  <c r="M161" i="70"/>
  <c r="Q160" i="70"/>
  <c r="M160" i="70"/>
  <c r="Q159" i="70"/>
  <c r="M159" i="70"/>
  <c r="Q158" i="70"/>
  <c r="M158" i="70"/>
  <c r="Q157" i="70"/>
  <c r="M157" i="70"/>
  <c r="Q156" i="70"/>
  <c r="M156" i="70"/>
  <c r="Q155" i="70"/>
  <c r="M155" i="70"/>
  <c r="Q154" i="70"/>
  <c r="M154" i="70"/>
  <c r="Q153" i="70"/>
  <c r="M153" i="70"/>
  <c r="Q152" i="70"/>
  <c r="M152" i="70"/>
  <c r="Q151" i="70"/>
  <c r="M151" i="70"/>
  <c r="Q150" i="70"/>
  <c r="M150" i="70"/>
  <c r="Q149" i="70"/>
  <c r="M149" i="70"/>
  <c r="Q148" i="70"/>
  <c r="M148" i="70"/>
  <c r="Q147" i="70"/>
  <c r="M147" i="70"/>
  <c r="Q146" i="70"/>
  <c r="M146" i="70"/>
  <c r="Q145" i="70"/>
  <c r="M145" i="70"/>
  <c r="Q144" i="70"/>
  <c r="M144" i="70"/>
  <c r="Q143" i="70"/>
  <c r="M143" i="70"/>
  <c r="Q142" i="70"/>
  <c r="M142" i="70"/>
  <c r="Q141" i="70"/>
  <c r="M141" i="70"/>
  <c r="Q140" i="70"/>
  <c r="M140" i="70"/>
  <c r="Q139" i="70"/>
  <c r="M139" i="70"/>
  <c r="Q138" i="70"/>
  <c r="M138" i="70"/>
  <c r="Q137" i="70"/>
  <c r="M137" i="70"/>
  <c r="Q136" i="70"/>
  <c r="M136" i="70"/>
  <c r="Q135" i="70"/>
  <c r="M135" i="70"/>
  <c r="Q134" i="70"/>
  <c r="M134" i="70"/>
  <c r="Q133" i="70"/>
  <c r="M133" i="70"/>
  <c r="Q132" i="70"/>
  <c r="M132" i="70"/>
  <c r="Q131" i="70"/>
  <c r="M131" i="70"/>
  <c r="Q130" i="70"/>
  <c r="M130" i="70"/>
  <c r="Q129" i="70"/>
  <c r="M129" i="70"/>
  <c r="Q128" i="70"/>
  <c r="M128" i="70"/>
  <c r="Q127" i="70"/>
  <c r="M127" i="70"/>
  <c r="Q126" i="70"/>
  <c r="M126" i="70"/>
  <c r="Q125" i="70"/>
  <c r="M125" i="70"/>
  <c r="Q124" i="70"/>
  <c r="M124" i="70"/>
  <c r="Q123" i="70"/>
  <c r="M123" i="70"/>
  <c r="Q122" i="70"/>
  <c r="M122" i="70"/>
  <c r="Q121" i="70"/>
  <c r="M121" i="70"/>
  <c r="Q120" i="70"/>
  <c r="M120" i="70"/>
  <c r="Q119" i="70"/>
  <c r="M119" i="70"/>
  <c r="Q118" i="70"/>
  <c r="M118" i="70"/>
  <c r="Q117" i="70"/>
  <c r="M117" i="70"/>
  <c r="Q116" i="70"/>
  <c r="M116" i="70"/>
  <c r="Q115" i="70"/>
  <c r="M115" i="70"/>
  <c r="Q114" i="70"/>
  <c r="M114" i="70"/>
  <c r="Q113" i="70"/>
  <c r="M113" i="70"/>
  <c r="Q112" i="70"/>
  <c r="M112" i="70"/>
  <c r="Q111" i="70"/>
  <c r="M111" i="70"/>
  <c r="Q110" i="70"/>
  <c r="M110" i="70"/>
  <c r="Q109" i="70"/>
  <c r="M109" i="70"/>
  <c r="Q108" i="70"/>
  <c r="M108" i="70"/>
  <c r="Q107" i="70"/>
  <c r="M107" i="70"/>
  <c r="Q106" i="70"/>
  <c r="M106" i="70"/>
  <c r="Q105" i="70"/>
  <c r="M105" i="70"/>
  <c r="Q104" i="70"/>
  <c r="M104" i="70"/>
  <c r="Q103" i="70"/>
  <c r="M103" i="70"/>
  <c r="Q102" i="70"/>
  <c r="M102" i="70"/>
  <c r="Q101" i="70"/>
  <c r="M101" i="70"/>
  <c r="Q100" i="70"/>
  <c r="M100" i="70"/>
  <c r="Q99" i="70"/>
  <c r="M99" i="70"/>
  <c r="Q98" i="70"/>
  <c r="M98" i="70"/>
  <c r="Q97" i="70"/>
  <c r="M97" i="70"/>
  <c r="Q96" i="70"/>
  <c r="M96" i="70"/>
  <c r="Q95" i="70"/>
  <c r="M95" i="70"/>
  <c r="Q94" i="70"/>
  <c r="M94" i="70"/>
  <c r="Q93" i="70"/>
  <c r="M93" i="70"/>
  <c r="Q92" i="70"/>
  <c r="M92" i="70"/>
  <c r="Q91" i="70"/>
  <c r="M91" i="70"/>
  <c r="Q90" i="70"/>
  <c r="M90" i="70"/>
  <c r="Q89" i="70"/>
  <c r="M89" i="70"/>
  <c r="Q88" i="70"/>
  <c r="M88" i="70"/>
  <c r="Q87" i="70"/>
  <c r="M87" i="70"/>
  <c r="Q86" i="70"/>
  <c r="M86" i="70"/>
  <c r="Q85" i="70"/>
  <c r="M85" i="70"/>
  <c r="Q84" i="70"/>
  <c r="M84" i="70"/>
  <c r="Q83" i="70"/>
  <c r="M83" i="70"/>
  <c r="Q82" i="70"/>
  <c r="M82" i="70"/>
  <c r="Q80" i="70"/>
  <c r="M80" i="70"/>
  <c r="Q79" i="70"/>
  <c r="M79" i="70"/>
  <c r="Q78" i="70"/>
  <c r="M78" i="70"/>
  <c r="Q77" i="70"/>
  <c r="M77" i="70"/>
  <c r="Q76" i="70"/>
  <c r="M76" i="70"/>
  <c r="Q75" i="70"/>
  <c r="M75" i="70"/>
  <c r="Q74" i="70"/>
  <c r="M74" i="70"/>
  <c r="Q73" i="70"/>
  <c r="M73" i="70"/>
  <c r="Q72" i="70"/>
  <c r="M72" i="70"/>
  <c r="Q71" i="70"/>
  <c r="M71" i="70"/>
  <c r="Q70" i="70"/>
  <c r="M70" i="70"/>
  <c r="Q69" i="70"/>
  <c r="M69" i="70"/>
  <c r="Q68" i="70"/>
  <c r="M68" i="70"/>
  <c r="Q67" i="70"/>
  <c r="M67" i="70"/>
  <c r="Q66" i="70"/>
  <c r="M66" i="70"/>
  <c r="Q65" i="70"/>
  <c r="M65" i="70"/>
  <c r="Q64" i="70"/>
  <c r="M64" i="70"/>
  <c r="Q63" i="70"/>
  <c r="M63" i="70"/>
  <c r="Q62" i="70"/>
  <c r="M62" i="70"/>
  <c r="Q61" i="70"/>
  <c r="M61" i="70"/>
  <c r="Q60" i="70"/>
  <c r="M60" i="70"/>
  <c r="Q59" i="70"/>
  <c r="M59" i="70"/>
  <c r="Q58" i="70"/>
  <c r="M58" i="70"/>
  <c r="Q57" i="70"/>
  <c r="M57" i="70"/>
  <c r="Q56" i="70"/>
  <c r="M56" i="70"/>
  <c r="Q55" i="70"/>
  <c r="M55" i="70"/>
  <c r="Q54" i="70"/>
  <c r="M54" i="70"/>
  <c r="Q53" i="70"/>
  <c r="M53" i="70"/>
  <c r="Q52" i="70"/>
  <c r="M52" i="70"/>
  <c r="Q51" i="70"/>
  <c r="M51" i="70"/>
  <c r="Q50" i="70"/>
  <c r="M50" i="70"/>
  <c r="Q49" i="70"/>
  <c r="M49" i="70"/>
  <c r="Q48" i="70"/>
  <c r="M48" i="70"/>
  <c r="Q47" i="70"/>
  <c r="M47" i="70"/>
  <c r="Q46" i="70"/>
  <c r="M46" i="70"/>
  <c r="Q45" i="70"/>
  <c r="M45" i="70"/>
  <c r="Q44" i="70"/>
  <c r="M44" i="70"/>
  <c r="Q43" i="70"/>
  <c r="M43" i="70"/>
  <c r="Q42" i="70"/>
  <c r="M42" i="70"/>
  <c r="Q41" i="70"/>
  <c r="M41" i="70"/>
  <c r="Q40" i="70"/>
  <c r="M40" i="70"/>
  <c r="Q39" i="70"/>
  <c r="M39" i="70"/>
  <c r="Q38" i="70"/>
  <c r="M38" i="70"/>
  <c r="Q37" i="70"/>
  <c r="M37" i="70"/>
  <c r="Q36" i="70"/>
  <c r="M36" i="70"/>
  <c r="Q35" i="70"/>
  <c r="M35" i="70"/>
  <c r="Q34" i="70"/>
  <c r="M34" i="70"/>
  <c r="Q33" i="70"/>
  <c r="M33" i="70"/>
  <c r="Q32" i="70"/>
  <c r="M32" i="70"/>
  <c r="Q31" i="70"/>
  <c r="M31" i="70"/>
  <c r="Q30" i="70"/>
  <c r="M30" i="70"/>
  <c r="Q29" i="70"/>
  <c r="M29" i="70"/>
  <c r="Q28" i="70"/>
  <c r="M28" i="70"/>
  <c r="Q27" i="70"/>
  <c r="M27" i="70"/>
  <c r="Q26" i="70"/>
  <c r="M26" i="70"/>
  <c r="Q25" i="70"/>
  <c r="M25" i="70"/>
  <c r="Q24" i="70"/>
  <c r="M24" i="70"/>
  <c r="Q23" i="70"/>
  <c r="M23" i="70"/>
  <c r="Q22" i="70"/>
  <c r="M22" i="70"/>
  <c r="Q21" i="70"/>
  <c r="M21" i="70"/>
  <c r="Q20" i="70"/>
  <c r="M20" i="70"/>
  <c r="Q19" i="70"/>
  <c r="M19" i="70"/>
  <c r="Q18" i="70"/>
  <c r="M18" i="70"/>
  <c r="Q17" i="70"/>
  <c r="M17" i="70"/>
  <c r="Q16" i="70"/>
  <c r="M16" i="70"/>
  <c r="Q15" i="70"/>
  <c r="M15" i="70"/>
  <c r="Q14" i="70"/>
  <c r="M14" i="70"/>
  <c r="Q13" i="70"/>
  <c r="M13" i="70"/>
  <c r="Q12" i="70"/>
  <c r="M12" i="70"/>
  <c r="Q11" i="70"/>
  <c r="M11" i="70"/>
  <c r="Q10" i="70"/>
  <c r="Q226" i="70" s="1"/>
  <c r="M10" i="70"/>
  <c r="M226" i="70" s="1"/>
  <c r="B9" i="70"/>
  <c r="C9" i="70" s="1"/>
  <c r="D9" i="70" s="1"/>
  <c r="E9" i="70" s="1"/>
  <c r="F9" i="70" s="1"/>
  <c r="G9" i="70" s="1"/>
  <c r="H9" i="70" s="1"/>
  <c r="I9" i="70" s="1"/>
  <c r="J9" i="70" s="1"/>
  <c r="K9" i="70" s="1"/>
  <c r="L9" i="70" s="1"/>
  <c r="M9" i="70" s="1"/>
  <c r="N9" i="70" s="1"/>
  <c r="O9" i="70" s="1"/>
  <c r="P9" i="70" s="1"/>
  <c r="Q9" i="70" s="1"/>
  <c r="Q215" i="69"/>
  <c r="M215" i="69"/>
  <c r="Q214" i="69"/>
  <c r="M214" i="69"/>
  <c r="Q212" i="69"/>
  <c r="M212" i="69"/>
  <c r="Q211" i="69"/>
  <c r="M211" i="69"/>
  <c r="Q209" i="69"/>
  <c r="M209" i="69"/>
  <c r="Q208" i="69"/>
  <c r="M208" i="69"/>
  <c r="Q207" i="69"/>
  <c r="M207" i="69"/>
  <c r="Q206" i="69"/>
  <c r="M206" i="69"/>
  <c r="Q205" i="69"/>
  <c r="M205" i="69"/>
  <c r="Q204" i="69"/>
  <c r="M204" i="69"/>
  <c r="Q203" i="69"/>
  <c r="M203" i="69"/>
  <c r="Q202" i="69"/>
  <c r="M202" i="69"/>
  <c r="Q201" i="69"/>
  <c r="M201" i="69"/>
  <c r="Q200" i="69"/>
  <c r="M200" i="69"/>
  <c r="Q199" i="69"/>
  <c r="M199" i="69"/>
  <c r="Q198" i="69"/>
  <c r="M198" i="69"/>
  <c r="Q197" i="69"/>
  <c r="M197" i="69"/>
  <c r="Q196" i="69"/>
  <c r="M196" i="69"/>
  <c r="Q194" i="69"/>
  <c r="M194" i="69"/>
  <c r="Q193" i="69"/>
  <c r="M193" i="69"/>
  <c r="Q192" i="69"/>
  <c r="M192" i="69"/>
  <c r="Q191" i="69"/>
  <c r="M191" i="69"/>
  <c r="Q190" i="69"/>
  <c r="M190" i="69"/>
  <c r="Q189" i="69"/>
  <c r="M189" i="69"/>
  <c r="Q188" i="69"/>
  <c r="M188" i="69"/>
  <c r="Q187" i="69"/>
  <c r="M187" i="69"/>
  <c r="Q186" i="69"/>
  <c r="M186" i="69"/>
  <c r="Q185" i="69"/>
  <c r="M185" i="69"/>
  <c r="Q184" i="69"/>
  <c r="M184" i="69"/>
  <c r="Q183" i="69"/>
  <c r="M183" i="69"/>
  <c r="Q182" i="69"/>
  <c r="M182" i="69"/>
  <c r="Q181" i="69"/>
  <c r="M181" i="69"/>
  <c r="Q180" i="69"/>
  <c r="M180" i="69"/>
  <c r="Q179" i="69"/>
  <c r="M179" i="69"/>
  <c r="Q178" i="69"/>
  <c r="M178" i="69"/>
  <c r="Q177" i="69"/>
  <c r="M177" i="69"/>
  <c r="Q176" i="69"/>
  <c r="M176" i="69"/>
  <c r="Q175" i="69"/>
  <c r="M175" i="69"/>
  <c r="Q173" i="69"/>
  <c r="M173" i="69"/>
  <c r="Q172" i="69"/>
  <c r="M172" i="69"/>
  <c r="Q171" i="69"/>
  <c r="M171" i="69"/>
  <c r="Q170" i="69"/>
  <c r="M170" i="69"/>
  <c r="Q169" i="69"/>
  <c r="M169" i="69"/>
  <c r="Q168" i="69"/>
  <c r="M168" i="69"/>
  <c r="Q167" i="69"/>
  <c r="M167" i="69"/>
  <c r="Q166" i="69"/>
  <c r="M166" i="69"/>
  <c r="Q165" i="69"/>
  <c r="M165" i="69"/>
  <c r="Q164" i="69"/>
  <c r="M164" i="69"/>
  <c r="Q163" i="69"/>
  <c r="M163" i="69"/>
  <c r="Q162" i="69"/>
  <c r="M162" i="69"/>
  <c r="Q161" i="69"/>
  <c r="M161" i="69"/>
  <c r="Q160" i="69"/>
  <c r="M160" i="69"/>
  <c r="Q159" i="69"/>
  <c r="M159" i="69"/>
  <c r="Q158" i="69"/>
  <c r="M158" i="69"/>
  <c r="Q157" i="69"/>
  <c r="M157" i="69"/>
  <c r="Q156" i="69"/>
  <c r="M156" i="69"/>
  <c r="Q155" i="69"/>
  <c r="M155" i="69"/>
  <c r="Q154" i="69"/>
  <c r="M154" i="69"/>
  <c r="Q153" i="69"/>
  <c r="M153" i="69"/>
  <c r="Q152" i="69"/>
  <c r="M152" i="69"/>
  <c r="Q151" i="69"/>
  <c r="M151" i="69"/>
  <c r="Q150" i="69"/>
  <c r="M150" i="69"/>
  <c r="Q149" i="69"/>
  <c r="M149" i="69"/>
  <c r="Q148" i="69"/>
  <c r="M148" i="69"/>
  <c r="Q147" i="69"/>
  <c r="M147" i="69"/>
  <c r="Q146" i="69"/>
  <c r="M146" i="69"/>
  <c r="Q145" i="69"/>
  <c r="M145" i="69"/>
  <c r="Q144" i="69"/>
  <c r="M144" i="69"/>
  <c r="Q143" i="69"/>
  <c r="M143" i="69"/>
  <c r="Q142" i="69"/>
  <c r="M142" i="69"/>
  <c r="Q141" i="69"/>
  <c r="M141" i="69"/>
  <c r="Q140" i="69"/>
  <c r="M140" i="69"/>
  <c r="Q139" i="69"/>
  <c r="M139" i="69"/>
  <c r="Q138" i="69"/>
  <c r="M138" i="69"/>
  <c r="Q137" i="69"/>
  <c r="M137" i="69"/>
  <c r="Q136" i="69"/>
  <c r="M136" i="69"/>
  <c r="Q135" i="69"/>
  <c r="M135" i="69"/>
  <c r="Q134" i="69"/>
  <c r="M134" i="69"/>
  <c r="Q133" i="69"/>
  <c r="M133" i="69"/>
  <c r="Q132" i="69"/>
  <c r="M132" i="69"/>
  <c r="Q131" i="69"/>
  <c r="M131" i="69"/>
  <c r="Q130" i="69"/>
  <c r="M130" i="69"/>
  <c r="Q129" i="69"/>
  <c r="M129" i="69"/>
  <c r="Q128" i="69"/>
  <c r="M128" i="69"/>
  <c r="Q127" i="69"/>
  <c r="M127" i="69"/>
  <c r="Q126" i="69"/>
  <c r="M126" i="69"/>
  <c r="Q125" i="69"/>
  <c r="M125" i="69"/>
  <c r="Q124" i="69"/>
  <c r="M124" i="69"/>
  <c r="Q123" i="69"/>
  <c r="M123" i="69"/>
  <c r="Q122" i="69"/>
  <c r="M122" i="69"/>
  <c r="Q121" i="69"/>
  <c r="M121" i="69"/>
  <c r="Q120" i="69"/>
  <c r="M120" i="69"/>
  <c r="Q119" i="69"/>
  <c r="M119" i="69"/>
  <c r="Q118" i="69"/>
  <c r="M118" i="69"/>
  <c r="Q117" i="69"/>
  <c r="M117" i="69"/>
  <c r="Q116" i="69"/>
  <c r="M116" i="69"/>
  <c r="Q115" i="69"/>
  <c r="M115" i="69"/>
  <c r="Q114" i="69"/>
  <c r="M114" i="69"/>
  <c r="Q113" i="69"/>
  <c r="M113" i="69"/>
  <c r="Q112" i="69"/>
  <c r="M112" i="69"/>
  <c r="Q111" i="69"/>
  <c r="M111" i="69"/>
  <c r="Q110" i="69"/>
  <c r="M110" i="69"/>
  <c r="Q109" i="69"/>
  <c r="M109" i="69"/>
  <c r="Q108" i="69"/>
  <c r="M108" i="69"/>
  <c r="Q107" i="69"/>
  <c r="M107" i="69"/>
  <c r="Q106" i="69"/>
  <c r="M106" i="69"/>
  <c r="Q105" i="69"/>
  <c r="M105" i="69"/>
  <c r="Q104" i="69"/>
  <c r="M104" i="69"/>
  <c r="Q103" i="69"/>
  <c r="M103" i="69"/>
  <c r="Q102" i="69"/>
  <c r="M102" i="69"/>
  <c r="Q101" i="69"/>
  <c r="M101" i="69"/>
  <c r="Q100" i="69"/>
  <c r="M100" i="69"/>
  <c r="Q99" i="69"/>
  <c r="M99" i="69"/>
  <c r="Q98" i="69"/>
  <c r="M98" i="69"/>
  <c r="Q97" i="69"/>
  <c r="M97" i="69"/>
  <c r="Q96" i="69"/>
  <c r="M96" i="69"/>
  <c r="Q95" i="69"/>
  <c r="M95" i="69"/>
  <c r="Q94" i="69"/>
  <c r="M94" i="69"/>
  <c r="Q93" i="69"/>
  <c r="M93" i="69"/>
  <c r="Q92" i="69"/>
  <c r="M92" i="69"/>
  <c r="Q91" i="69"/>
  <c r="M91" i="69"/>
  <c r="Q90" i="69"/>
  <c r="M90" i="69"/>
  <c r="Q89" i="69"/>
  <c r="M89" i="69"/>
  <c r="Q88" i="69"/>
  <c r="M88" i="69"/>
  <c r="Q87" i="69"/>
  <c r="M87" i="69"/>
  <c r="Q86" i="69"/>
  <c r="M86" i="69"/>
  <c r="Q85" i="69"/>
  <c r="M85" i="69"/>
  <c r="Q84" i="69"/>
  <c r="M84" i="69"/>
  <c r="Q83" i="69"/>
  <c r="M83" i="69"/>
  <c r="Q82" i="69"/>
  <c r="M82" i="69"/>
  <c r="Q80" i="69"/>
  <c r="M80" i="69"/>
  <c r="Q79" i="69"/>
  <c r="M79" i="69"/>
  <c r="Q78" i="69"/>
  <c r="M78" i="69"/>
  <c r="Q77" i="69"/>
  <c r="M77" i="69"/>
  <c r="Q76" i="69"/>
  <c r="M76" i="69"/>
  <c r="Q75" i="69"/>
  <c r="M75" i="69"/>
  <c r="Q74" i="69"/>
  <c r="M74" i="69"/>
  <c r="Q73" i="69"/>
  <c r="M73" i="69"/>
  <c r="Q72" i="69"/>
  <c r="M72" i="69"/>
  <c r="Q71" i="69"/>
  <c r="M71" i="69"/>
  <c r="Q70" i="69"/>
  <c r="M70" i="69"/>
  <c r="Q69" i="69"/>
  <c r="M69" i="69"/>
  <c r="Q68" i="69"/>
  <c r="M68" i="69"/>
  <c r="Q67" i="69"/>
  <c r="M67" i="69"/>
  <c r="Q66" i="69"/>
  <c r="M66" i="69"/>
  <c r="Q65" i="69"/>
  <c r="M65" i="69"/>
  <c r="Q64" i="69"/>
  <c r="M64" i="69"/>
  <c r="Q63" i="69"/>
  <c r="M63" i="69"/>
  <c r="Q62" i="69"/>
  <c r="M62" i="69"/>
  <c r="Q61" i="69"/>
  <c r="M61" i="69"/>
  <c r="Q60" i="69"/>
  <c r="M60" i="69"/>
  <c r="Q59" i="69"/>
  <c r="M59" i="69"/>
  <c r="Q58" i="69"/>
  <c r="M58" i="69"/>
  <c r="Q57" i="69"/>
  <c r="M57" i="69"/>
  <c r="Q56" i="69"/>
  <c r="M56" i="69"/>
  <c r="Q55" i="69"/>
  <c r="M55" i="69"/>
  <c r="Q54" i="69"/>
  <c r="M54" i="69"/>
  <c r="Q53" i="69"/>
  <c r="M53" i="69"/>
  <c r="Q52" i="69"/>
  <c r="M52" i="69"/>
  <c r="Q51" i="69"/>
  <c r="M51" i="69"/>
  <c r="Q50" i="69"/>
  <c r="M50" i="69"/>
  <c r="Q49" i="69"/>
  <c r="M49" i="69"/>
  <c r="Q48" i="69"/>
  <c r="M48" i="69"/>
  <c r="Q47" i="69"/>
  <c r="M47" i="69"/>
  <c r="Q46" i="69"/>
  <c r="M46" i="69"/>
  <c r="Q45" i="69"/>
  <c r="M45" i="69"/>
  <c r="Q44" i="69"/>
  <c r="M44" i="69"/>
  <c r="Q43" i="69"/>
  <c r="M43" i="69"/>
  <c r="Q42" i="69"/>
  <c r="M42" i="69"/>
  <c r="Q41" i="69"/>
  <c r="M41" i="69"/>
  <c r="Q40" i="69"/>
  <c r="M40" i="69"/>
  <c r="Q39" i="69"/>
  <c r="M39" i="69"/>
  <c r="Q38" i="69"/>
  <c r="M38" i="69"/>
  <c r="Q37" i="69"/>
  <c r="M37" i="69"/>
  <c r="Q36" i="69"/>
  <c r="M36" i="69"/>
  <c r="Q35" i="69"/>
  <c r="M35" i="69"/>
  <c r="Q34" i="69"/>
  <c r="M34" i="69"/>
  <c r="Q33" i="69"/>
  <c r="M33" i="69"/>
  <c r="Q32" i="69"/>
  <c r="M32" i="69"/>
  <c r="Q31" i="69"/>
  <c r="M31" i="69"/>
  <c r="Q30" i="69"/>
  <c r="M30" i="69"/>
  <c r="Q29" i="69"/>
  <c r="M29" i="69"/>
  <c r="Q28" i="69"/>
  <c r="M28" i="69"/>
  <c r="Q27" i="69"/>
  <c r="M27" i="69"/>
  <c r="Q26" i="69"/>
  <c r="M26" i="69"/>
  <c r="Q25" i="69"/>
  <c r="M25" i="69"/>
  <c r="Q24" i="69"/>
  <c r="M24" i="69"/>
  <c r="Q23" i="69"/>
  <c r="M23" i="69"/>
  <c r="Q22" i="69"/>
  <c r="M22" i="69"/>
  <c r="Q21" i="69"/>
  <c r="M21" i="69"/>
  <c r="Q20" i="69"/>
  <c r="M20" i="69"/>
  <c r="Q19" i="69"/>
  <c r="M19" i="69"/>
  <c r="Q18" i="69"/>
  <c r="M18" i="69"/>
  <c r="Q17" i="69"/>
  <c r="M17" i="69"/>
  <c r="Q16" i="69"/>
  <c r="M16" i="69"/>
  <c r="Q15" i="69"/>
  <c r="M15" i="69"/>
  <c r="Q14" i="69"/>
  <c r="M14" i="69"/>
  <c r="Q13" i="69"/>
  <c r="M13" i="69"/>
  <c r="Q12" i="69"/>
  <c r="M12" i="69"/>
  <c r="Q11" i="69"/>
  <c r="M11" i="69"/>
  <c r="Q10" i="69"/>
  <c r="M10" i="69"/>
  <c r="M226" i="69" s="1"/>
  <c r="B9" i="69"/>
  <c r="C9" i="69" s="1"/>
  <c r="D9" i="69" s="1"/>
  <c r="E9" i="69" s="1"/>
  <c r="F9" i="69" s="1"/>
  <c r="G9" i="69" s="1"/>
  <c r="H9" i="69" s="1"/>
  <c r="I9" i="69" s="1"/>
  <c r="J9" i="69" s="1"/>
  <c r="K9" i="69" s="1"/>
  <c r="L9" i="69" s="1"/>
  <c r="M9" i="69" s="1"/>
  <c r="N9" i="69" s="1"/>
  <c r="O9" i="69" s="1"/>
  <c r="P9" i="69" s="1"/>
  <c r="Q9" i="69" s="1"/>
  <c r="Q215" i="68"/>
  <c r="M215" i="68"/>
  <c r="Q214" i="68"/>
  <c r="M214" i="68"/>
  <c r="Q212" i="68"/>
  <c r="M212" i="68"/>
  <c r="Q211" i="68"/>
  <c r="M211" i="68"/>
  <c r="Q209" i="68"/>
  <c r="M209" i="68"/>
  <c r="Q208" i="68"/>
  <c r="M208" i="68"/>
  <c r="Q207" i="68"/>
  <c r="M207" i="68"/>
  <c r="Q206" i="68"/>
  <c r="M206" i="68"/>
  <c r="Q205" i="68"/>
  <c r="M205" i="68"/>
  <c r="Q204" i="68"/>
  <c r="M204" i="68"/>
  <c r="Q203" i="68"/>
  <c r="M203" i="68"/>
  <c r="Q202" i="68"/>
  <c r="M202" i="68"/>
  <c r="Q201" i="68"/>
  <c r="M201" i="68"/>
  <c r="Q200" i="68"/>
  <c r="M200" i="68"/>
  <c r="Q199" i="68"/>
  <c r="M199" i="68"/>
  <c r="Q198" i="68"/>
  <c r="M198" i="68"/>
  <c r="Q197" i="68"/>
  <c r="M197" i="68"/>
  <c r="Q196" i="68"/>
  <c r="M196" i="68"/>
  <c r="Q194" i="68"/>
  <c r="M194" i="68"/>
  <c r="Q193" i="68"/>
  <c r="M193" i="68"/>
  <c r="Q192" i="68"/>
  <c r="M192" i="68"/>
  <c r="Q191" i="68"/>
  <c r="M191" i="68"/>
  <c r="Q190" i="68"/>
  <c r="M190" i="68"/>
  <c r="Q189" i="68"/>
  <c r="M189" i="68"/>
  <c r="Q188" i="68"/>
  <c r="M188" i="68"/>
  <c r="Q187" i="68"/>
  <c r="M187" i="68"/>
  <c r="Q186" i="68"/>
  <c r="M186" i="68"/>
  <c r="Q185" i="68"/>
  <c r="M185" i="68"/>
  <c r="Q184" i="68"/>
  <c r="M184" i="68"/>
  <c r="Q183" i="68"/>
  <c r="M183" i="68"/>
  <c r="Q182" i="68"/>
  <c r="M182" i="68"/>
  <c r="Q181" i="68"/>
  <c r="M181" i="68"/>
  <c r="Q180" i="68"/>
  <c r="M180" i="68"/>
  <c r="Q179" i="68"/>
  <c r="M179" i="68"/>
  <c r="Q178" i="68"/>
  <c r="M178" i="68"/>
  <c r="Q177" i="68"/>
  <c r="M177" i="68"/>
  <c r="Q176" i="68"/>
  <c r="M176" i="68"/>
  <c r="Q175" i="68"/>
  <c r="M175" i="68"/>
  <c r="Q174" i="68"/>
  <c r="M174" i="68"/>
  <c r="Q173" i="68"/>
  <c r="M173" i="68"/>
  <c r="Q172" i="68"/>
  <c r="M172" i="68"/>
  <c r="Q171" i="68"/>
  <c r="M171" i="68"/>
  <c r="Q170" i="68"/>
  <c r="M170" i="68"/>
  <c r="Q169" i="68"/>
  <c r="M169" i="68"/>
  <c r="Q168" i="68"/>
  <c r="M168" i="68"/>
  <c r="Q167" i="68"/>
  <c r="M167" i="68"/>
  <c r="Q166" i="68"/>
  <c r="M166" i="68"/>
  <c r="Q165" i="68"/>
  <c r="M165" i="68"/>
  <c r="Q164" i="68"/>
  <c r="M164" i="68"/>
  <c r="Q163" i="68"/>
  <c r="M163" i="68"/>
  <c r="Q162" i="68"/>
  <c r="M162" i="68"/>
  <c r="Q161" i="68"/>
  <c r="M161" i="68"/>
  <c r="Q160" i="68"/>
  <c r="M160" i="68"/>
  <c r="Q159" i="68"/>
  <c r="M159" i="68"/>
  <c r="Q158" i="68"/>
  <c r="M158" i="68"/>
  <c r="Q157" i="68"/>
  <c r="M157" i="68"/>
  <c r="Q156" i="68"/>
  <c r="M156" i="68"/>
  <c r="Q155" i="68"/>
  <c r="M155" i="68"/>
  <c r="Q154" i="68"/>
  <c r="M154" i="68"/>
  <c r="Q153" i="68"/>
  <c r="M153" i="68"/>
  <c r="Q152" i="68"/>
  <c r="M152" i="68"/>
  <c r="Q151" i="68"/>
  <c r="M151" i="68"/>
  <c r="Q150" i="68"/>
  <c r="M150" i="68"/>
  <c r="Q149" i="68"/>
  <c r="M149" i="68"/>
  <c r="Q148" i="68"/>
  <c r="M148" i="68"/>
  <c r="Q147" i="68"/>
  <c r="M147" i="68"/>
  <c r="Q146" i="68"/>
  <c r="M146" i="68"/>
  <c r="Q145" i="68"/>
  <c r="M145" i="68"/>
  <c r="Q144" i="68"/>
  <c r="M144" i="68"/>
  <c r="Q143" i="68"/>
  <c r="M143" i="68"/>
  <c r="Q142" i="68"/>
  <c r="M142" i="68"/>
  <c r="Q141" i="68"/>
  <c r="M141" i="68"/>
  <c r="Q140" i="68"/>
  <c r="M140" i="68"/>
  <c r="Q139" i="68"/>
  <c r="M139" i="68"/>
  <c r="Q138" i="68"/>
  <c r="M138" i="68"/>
  <c r="Q137" i="68"/>
  <c r="M137" i="68"/>
  <c r="Q136" i="68"/>
  <c r="M136" i="68"/>
  <c r="Q135" i="68"/>
  <c r="M135" i="68"/>
  <c r="Q134" i="68"/>
  <c r="M134" i="68"/>
  <c r="Q133" i="68"/>
  <c r="M133" i="68"/>
  <c r="Q132" i="68"/>
  <c r="M132" i="68"/>
  <c r="Q131" i="68"/>
  <c r="M131" i="68"/>
  <c r="Q130" i="68"/>
  <c r="M130" i="68"/>
  <c r="Q129" i="68"/>
  <c r="M129" i="68"/>
  <c r="Q128" i="68"/>
  <c r="M128" i="68"/>
  <c r="Q127" i="68"/>
  <c r="M127" i="68"/>
  <c r="Q126" i="68"/>
  <c r="M126" i="68"/>
  <c r="Q125" i="68"/>
  <c r="M125" i="68"/>
  <c r="Q124" i="68"/>
  <c r="M124" i="68"/>
  <c r="Q123" i="68"/>
  <c r="M123" i="68"/>
  <c r="Q122" i="68"/>
  <c r="M122" i="68"/>
  <c r="Q121" i="68"/>
  <c r="M121" i="68"/>
  <c r="Q120" i="68"/>
  <c r="M120" i="68"/>
  <c r="Q119" i="68"/>
  <c r="M119" i="68"/>
  <c r="Q118" i="68"/>
  <c r="M118" i="68"/>
  <c r="Q117" i="68"/>
  <c r="M117" i="68"/>
  <c r="Q116" i="68"/>
  <c r="M116" i="68"/>
  <c r="Q115" i="68"/>
  <c r="M115" i="68"/>
  <c r="Q114" i="68"/>
  <c r="M114" i="68"/>
  <c r="Q113" i="68"/>
  <c r="M113" i="68"/>
  <c r="Q112" i="68"/>
  <c r="M112" i="68"/>
  <c r="Q111" i="68"/>
  <c r="M111" i="68"/>
  <c r="Q110" i="68"/>
  <c r="M110" i="68"/>
  <c r="Q109" i="68"/>
  <c r="M109" i="68"/>
  <c r="Q108" i="68"/>
  <c r="M108" i="68"/>
  <c r="Q107" i="68"/>
  <c r="M107" i="68"/>
  <c r="Q106" i="68"/>
  <c r="M106" i="68"/>
  <c r="Q105" i="68"/>
  <c r="M105" i="68"/>
  <c r="Q104" i="68"/>
  <c r="M104" i="68"/>
  <c r="Q103" i="68"/>
  <c r="M103" i="68"/>
  <c r="Q102" i="68"/>
  <c r="M102" i="68"/>
  <c r="Q101" i="68"/>
  <c r="M101" i="68"/>
  <c r="Q100" i="68"/>
  <c r="M100" i="68"/>
  <c r="Q99" i="68"/>
  <c r="M99" i="68"/>
  <c r="Q98" i="68"/>
  <c r="M98" i="68"/>
  <c r="Q97" i="68"/>
  <c r="M97" i="68"/>
  <c r="Q96" i="68"/>
  <c r="M96" i="68"/>
  <c r="Q95" i="68"/>
  <c r="M95" i="68"/>
  <c r="Q94" i="68"/>
  <c r="M94" i="68"/>
  <c r="Q93" i="68"/>
  <c r="M93" i="68"/>
  <c r="Q92" i="68"/>
  <c r="M92" i="68"/>
  <c r="Q91" i="68"/>
  <c r="M91" i="68"/>
  <c r="Q90" i="68"/>
  <c r="M90" i="68"/>
  <c r="Q89" i="68"/>
  <c r="M89" i="68"/>
  <c r="Q88" i="68"/>
  <c r="M88" i="68"/>
  <c r="Q87" i="68"/>
  <c r="M87" i="68"/>
  <c r="Q86" i="68"/>
  <c r="M86" i="68"/>
  <c r="Q85" i="68"/>
  <c r="M85" i="68"/>
  <c r="Q84" i="68"/>
  <c r="M84" i="68"/>
  <c r="Q83" i="68"/>
  <c r="M83" i="68"/>
  <c r="Q82" i="68"/>
  <c r="M82" i="68"/>
  <c r="Q80" i="68"/>
  <c r="M80" i="68"/>
  <c r="Q79" i="68"/>
  <c r="M79" i="68"/>
  <c r="Q78" i="68"/>
  <c r="M78" i="68"/>
  <c r="Q77" i="68"/>
  <c r="M77" i="68"/>
  <c r="Q76" i="68"/>
  <c r="M76" i="68"/>
  <c r="Q75" i="68"/>
  <c r="M75" i="68"/>
  <c r="Q74" i="68"/>
  <c r="M74" i="68"/>
  <c r="Q73" i="68"/>
  <c r="M73" i="68"/>
  <c r="Q72" i="68"/>
  <c r="M72" i="68"/>
  <c r="Q71" i="68"/>
  <c r="M71" i="68"/>
  <c r="Q70" i="68"/>
  <c r="M70" i="68"/>
  <c r="Q69" i="68"/>
  <c r="M69" i="68"/>
  <c r="Q68" i="68"/>
  <c r="M68" i="68"/>
  <c r="Q67" i="68"/>
  <c r="M67" i="68"/>
  <c r="Q66" i="68"/>
  <c r="M66" i="68"/>
  <c r="Q65" i="68"/>
  <c r="M65" i="68"/>
  <c r="Q64" i="68"/>
  <c r="M64" i="68"/>
  <c r="Q63" i="68"/>
  <c r="M63" i="68"/>
  <c r="Q62" i="68"/>
  <c r="M62" i="68"/>
  <c r="Q61" i="68"/>
  <c r="M61" i="68"/>
  <c r="Q60" i="68"/>
  <c r="M60" i="68"/>
  <c r="Q59" i="68"/>
  <c r="M59" i="68"/>
  <c r="Q58" i="68"/>
  <c r="M58" i="68"/>
  <c r="Q57" i="68"/>
  <c r="M57" i="68"/>
  <c r="Q56" i="68"/>
  <c r="M56" i="68"/>
  <c r="Q55" i="68"/>
  <c r="M55" i="68"/>
  <c r="Q54" i="68"/>
  <c r="M54" i="68"/>
  <c r="Q53" i="68"/>
  <c r="M53" i="68"/>
  <c r="Q52" i="68"/>
  <c r="M52" i="68"/>
  <c r="Q51" i="68"/>
  <c r="M51" i="68"/>
  <c r="Q50" i="68"/>
  <c r="M50" i="68"/>
  <c r="Q49" i="68"/>
  <c r="M49" i="68"/>
  <c r="Q48" i="68"/>
  <c r="M48" i="68"/>
  <c r="Q47" i="68"/>
  <c r="M47" i="68"/>
  <c r="Q46" i="68"/>
  <c r="M46" i="68"/>
  <c r="Q45" i="68"/>
  <c r="M45" i="68"/>
  <c r="Q44" i="68"/>
  <c r="M44" i="68"/>
  <c r="Q43" i="68"/>
  <c r="M43" i="68"/>
  <c r="Q42" i="68"/>
  <c r="M42" i="68"/>
  <c r="Q41" i="68"/>
  <c r="M41" i="68"/>
  <c r="Q40" i="68"/>
  <c r="M40" i="68"/>
  <c r="Q39" i="68"/>
  <c r="M39" i="68"/>
  <c r="Q38" i="68"/>
  <c r="M38" i="68"/>
  <c r="Q37" i="68"/>
  <c r="M37" i="68"/>
  <c r="Q36" i="68"/>
  <c r="M36" i="68"/>
  <c r="Q35" i="68"/>
  <c r="M35" i="68"/>
  <c r="Q34" i="68"/>
  <c r="M34" i="68"/>
  <c r="Q33" i="68"/>
  <c r="M33" i="68"/>
  <c r="Q32" i="68"/>
  <c r="M32" i="68"/>
  <c r="Q31" i="68"/>
  <c r="M31" i="68"/>
  <c r="Q30" i="68"/>
  <c r="M30" i="68"/>
  <c r="Q29" i="68"/>
  <c r="M29" i="68"/>
  <c r="Q28" i="68"/>
  <c r="M28" i="68"/>
  <c r="Q27" i="68"/>
  <c r="M27" i="68"/>
  <c r="Q26" i="68"/>
  <c r="M26" i="68"/>
  <c r="Q25" i="68"/>
  <c r="M25" i="68"/>
  <c r="Q24" i="68"/>
  <c r="M24" i="68"/>
  <c r="Q23" i="68"/>
  <c r="M23" i="68"/>
  <c r="Q22" i="68"/>
  <c r="M22" i="68"/>
  <c r="Q21" i="68"/>
  <c r="M21" i="68"/>
  <c r="Q20" i="68"/>
  <c r="M20" i="68"/>
  <c r="Q19" i="68"/>
  <c r="M19" i="68"/>
  <c r="Q18" i="68"/>
  <c r="M18" i="68"/>
  <c r="Q17" i="68"/>
  <c r="M17" i="68"/>
  <c r="Q16" i="68"/>
  <c r="M16" i="68"/>
  <c r="Q15" i="68"/>
  <c r="M15" i="68"/>
  <c r="Q14" i="68"/>
  <c r="M14" i="68"/>
  <c r="Q13" i="68"/>
  <c r="M13" i="68"/>
  <c r="Q12" i="68"/>
  <c r="M12" i="68"/>
  <c r="Q11" i="68"/>
  <c r="M11" i="68"/>
  <c r="Q10" i="68"/>
  <c r="Q226" i="68" s="1"/>
  <c r="M10" i="68"/>
  <c r="M226" i="68" s="1"/>
  <c r="B9" i="68"/>
  <c r="C9" i="68" s="1"/>
  <c r="D9" i="68" s="1"/>
  <c r="E9" i="68" s="1"/>
  <c r="F9" i="68" s="1"/>
  <c r="G9" i="68" s="1"/>
  <c r="H9" i="68" s="1"/>
  <c r="I9" i="68" s="1"/>
  <c r="J9" i="68" s="1"/>
  <c r="K9" i="68" s="1"/>
  <c r="L9" i="68" s="1"/>
  <c r="M9" i="68" s="1"/>
  <c r="N9" i="68" s="1"/>
  <c r="O9" i="68" s="1"/>
  <c r="P9" i="68" s="1"/>
  <c r="Q9" i="68" s="1"/>
  <c r="Q212" i="67"/>
  <c r="M212" i="67"/>
  <c r="Q211" i="67"/>
  <c r="M211" i="67"/>
  <c r="Q209" i="67"/>
  <c r="M209" i="67"/>
  <c r="Q208" i="67"/>
  <c r="M208" i="67"/>
  <c r="Q207" i="67"/>
  <c r="M207" i="67"/>
  <c r="Q206" i="67"/>
  <c r="M206" i="67"/>
  <c r="Q205" i="67"/>
  <c r="M205" i="67"/>
  <c r="Q204" i="67"/>
  <c r="M204" i="67"/>
  <c r="Q203" i="67"/>
  <c r="M203" i="67"/>
  <c r="Q202" i="67"/>
  <c r="M202" i="67"/>
  <c r="Q201" i="67"/>
  <c r="M201" i="67"/>
  <c r="Q200" i="67"/>
  <c r="M200" i="67"/>
  <c r="Q199" i="67"/>
  <c r="M199" i="67"/>
  <c r="Q198" i="67"/>
  <c r="M198" i="67"/>
  <c r="Q197" i="67"/>
  <c r="M197" i="67"/>
  <c r="Q196" i="67"/>
  <c r="M196" i="67"/>
  <c r="Q194" i="67"/>
  <c r="M194" i="67"/>
  <c r="Q193" i="67"/>
  <c r="M193" i="67"/>
  <c r="Q192" i="67"/>
  <c r="M192" i="67"/>
  <c r="Q191" i="67"/>
  <c r="M191" i="67"/>
  <c r="Q190" i="67"/>
  <c r="M190" i="67"/>
  <c r="Q189" i="67"/>
  <c r="M189" i="67"/>
  <c r="Q188" i="67"/>
  <c r="M188" i="67"/>
  <c r="Q187" i="67"/>
  <c r="M187" i="67"/>
  <c r="Q186" i="67"/>
  <c r="M186" i="67"/>
  <c r="Q185" i="67"/>
  <c r="M185" i="67"/>
  <c r="Q184" i="67"/>
  <c r="M184" i="67"/>
  <c r="Q183" i="67"/>
  <c r="M183" i="67"/>
  <c r="Q182" i="67"/>
  <c r="M182" i="67"/>
  <c r="Q181" i="67"/>
  <c r="M181" i="67"/>
  <c r="Q180" i="67"/>
  <c r="M180" i="67"/>
  <c r="Q179" i="67"/>
  <c r="M179" i="67"/>
  <c r="Q178" i="67"/>
  <c r="M178" i="67"/>
  <c r="Q177" i="67"/>
  <c r="M177" i="67"/>
  <c r="Q176" i="67"/>
  <c r="M176" i="67"/>
  <c r="Q175" i="67"/>
  <c r="M175" i="67"/>
  <c r="Q174" i="67"/>
  <c r="M174" i="67"/>
  <c r="Q173" i="67"/>
  <c r="M173" i="67"/>
  <c r="Q172" i="67"/>
  <c r="M172" i="67"/>
  <c r="Q171" i="67"/>
  <c r="M171" i="67"/>
  <c r="Q170" i="67"/>
  <c r="M170" i="67"/>
  <c r="Q169" i="67"/>
  <c r="M169" i="67"/>
  <c r="Q168" i="67"/>
  <c r="M168" i="67"/>
  <c r="Q167" i="67"/>
  <c r="M167" i="67"/>
  <c r="Q166" i="67"/>
  <c r="M166" i="67"/>
  <c r="Q165" i="67"/>
  <c r="M165" i="67"/>
  <c r="Q164" i="67"/>
  <c r="M164" i="67"/>
  <c r="Q163" i="67"/>
  <c r="M163" i="67"/>
  <c r="Q162" i="67"/>
  <c r="M162" i="67"/>
  <c r="Q161" i="67"/>
  <c r="M161" i="67"/>
  <c r="Q160" i="67"/>
  <c r="M160" i="67"/>
  <c r="Q159" i="67"/>
  <c r="M159" i="67"/>
  <c r="Q158" i="67"/>
  <c r="M158" i="67"/>
  <c r="Q157" i="67"/>
  <c r="M157" i="67"/>
  <c r="Q156" i="67"/>
  <c r="M156" i="67"/>
  <c r="Q155" i="67"/>
  <c r="M155" i="67"/>
  <c r="Q154" i="67"/>
  <c r="M154" i="67"/>
  <c r="Q153" i="67"/>
  <c r="M153" i="67"/>
  <c r="Q152" i="67"/>
  <c r="M152" i="67"/>
  <c r="Q151" i="67"/>
  <c r="M151" i="67"/>
  <c r="Q150" i="67"/>
  <c r="M150" i="67"/>
  <c r="Q149" i="67"/>
  <c r="M149" i="67"/>
  <c r="Q148" i="67"/>
  <c r="M148" i="67"/>
  <c r="Q147" i="67"/>
  <c r="M147" i="67"/>
  <c r="Q146" i="67"/>
  <c r="M146" i="67"/>
  <c r="Q145" i="67"/>
  <c r="M145" i="67"/>
  <c r="Q144" i="67"/>
  <c r="M144" i="67"/>
  <c r="Q143" i="67"/>
  <c r="M143" i="67"/>
  <c r="Q142" i="67"/>
  <c r="M142" i="67"/>
  <c r="Q141" i="67"/>
  <c r="M141" i="67"/>
  <c r="Q140" i="67"/>
  <c r="M140" i="67"/>
  <c r="Q139" i="67"/>
  <c r="M139" i="67"/>
  <c r="Q138" i="67"/>
  <c r="M138" i="67"/>
  <c r="Q137" i="67"/>
  <c r="M137" i="67"/>
  <c r="Q136" i="67"/>
  <c r="M136" i="67"/>
  <c r="Q135" i="67"/>
  <c r="M135" i="67"/>
  <c r="Q134" i="67"/>
  <c r="M134" i="67"/>
  <c r="Q133" i="67"/>
  <c r="M133" i="67"/>
  <c r="Q132" i="67"/>
  <c r="M132" i="67"/>
  <c r="Q131" i="67"/>
  <c r="M131" i="67"/>
  <c r="Q130" i="67"/>
  <c r="M130" i="67"/>
  <c r="Q129" i="67"/>
  <c r="M129" i="67"/>
  <c r="Q128" i="67"/>
  <c r="M128" i="67"/>
  <c r="Q127" i="67"/>
  <c r="M127" i="67"/>
  <c r="Q126" i="67"/>
  <c r="M126" i="67"/>
  <c r="Q125" i="67"/>
  <c r="M125" i="67"/>
  <c r="Q124" i="67"/>
  <c r="M124" i="67"/>
  <c r="Q123" i="67"/>
  <c r="M123" i="67"/>
  <c r="Q122" i="67"/>
  <c r="M122" i="67"/>
  <c r="Q121" i="67"/>
  <c r="M121" i="67"/>
  <c r="Q120" i="67"/>
  <c r="M120" i="67"/>
  <c r="Q119" i="67"/>
  <c r="M119" i="67"/>
  <c r="Q118" i="67"/>
  <c r="M118" i="67"/>
  <c r="Q117" i="67"/>
  <c r="M117" i="67"/>
  <c r="Q116" i="67"/>
  <c r="M116" i="67"/>
  <c r="Q115" i="67"/>
  <c r="M115" i="67"/>
  <c r="Q114" i="67"/>
  <c r="M114" i="67"/>
  <c r="Q113" i="67"/>
  <c r="M113" i="67"/>
  <c r="Q112" i="67"/>
  <c r="M112" i="67"/>
  <c r="Q111" i="67"/>
  <c r="M111" i="67"/>
  <c r="Q110" i="67"/>
  <c r="M110" i="67"/>
  <c r="Q109" i="67"/>
  <c r="M109" i="67"/>
  <c r="Q108" i="67"/>
  <c r="M108" i="67"/>
  <c r="Q107" i="67"/>
  <c r="M107" i="67"/>
  <c r="Q106" i="67"/>
  <c r="M106" i="67"/>
  <c r="Q105" i="67"/>
  <c r="M105" i="67"/>
  <c r="Q104" i="67"/>
  <c r="M104" i="67"/>
  <c r="Q103" i="67"/>
  <c r="M103" i="67"/>
  <c r="Q102" i="67"/>
  <c r="M102" i="67"/>
  <c r="Q101" i="67"/>
  <c r="M101" i="67"/>
  <c r="Q100" i="67"/>
  <c r="M100" i="67"/>
  <c r="Q99" i="67"/>
  <c r="M99" i="67"/>
  <c r="Q98" i="67"/>
  <c r="M98" i="67"/>
  <c r="Q97" i="67"/>
  <c r="M97" i="67"/>
  <c r="Q96" i="67"/>
  <c r="M96" i="67"/>
  <c r="Q95" i="67"/>
  <c r="M95" i="67"/>
  <c r="Q94" i="67"/>
  <c r="M94" i="67"/>
  <c r="Q93" i="67"/>
  <c r="M93" i="67"/>
  <c r="Q92" i="67"/>
  <c r="M92" i="67"/>
  <c r="Q91" i="67"/>
  <c r="M91" i="67"/>
  <c r="Q90" i="67"/>
  <c r="M90" i="67"/>
  <c r="Q89" i="67"/>
  <c r="M89" i="67"/>
  <c r="Q88" i="67"/>
  <c r="M88" i="67"/>
  <c r="Q87" i="67"/>
  <c r="M87" i="67"/>
  <c r="Q86" i="67"/>
  <c r="M86" i="67"/>
  <c r="Q85" i="67"/>
  <c r="M85" i="67"/>
  <c r="Q84" i="67"/>
  <c r="M84" i="67"/>
  <c r="Q83" i="67"/>
  <c r="M83" i="67"/>
  <c r="Q82" i="67"/>
  <c r="M82" i="67"/>
  <c r="Q80" i="67"/>
  <c r="M80" i="67"/>
  <c r="Q79" i="67"/>
  <c r="M79" i="67"/>
  <c r="Q78" i="67"/>
  <c r="M78" i="67"/>
  <c r="Q77" i="67"/>
  <c r="M77" i="67"/>
  <c r="Q76" i="67"/>
  <c r="M76" i="67"/>
  <c r="Q75" i="67"/>
  <c r="M75" i="67"/>
  <c r="Q74" i="67"/>
  <c r="M74" i="67"/>
  <c r="Q73" i="67"/>
  <c r="M73" i="67"/>
  <c r="Q72" i="67"/>
  <c r="M72" i="67"/>
  <c r="Q71" i="67"/>
  <c r="M71" i="67"/>
  <c r="Q70" i="67"/>
  <c r="M70" i="67"/>
  <c r="Q69" i="67"/>
  <c r="M69" i="67"/>
  <c r="Q68" i="67"/>
  <c r="M68" i="67"/>
  <c r="Q67" i="67"/>
  <c r="M67" i="67"/>
  <c r="Q66" i="67"/>
  <c r="M66" i="67"/>
  <c r="Q65" i="67"/>
  <c r="M65" i="67"/>
  <c r="Q64" i="67"/>
  <c r="M64" i="67"/>
  <c r="Q63" i="67"/>
  <c r="M63" i="67"/>
  <c r="Q62" i="67"/>
  <c r="M62" i="67"/>
  <c r="Q61" i="67"/>
  <c r="M61" i="67"/>
  <c r="Q60" i="67"/>
  <c r="M60" i="67"/>
  <c r="Q59" i="67"/>
  <c r="M59" i="67"/>
  <c r="Q58" i="67"/>
  <c r="M58" i="67"/>
  <c r="Q57" i="67"/>
  <c r="M57" i="67"/>
  <c r="Q56" i="67"/>
  <c r="M56" i="67"/>
  <c r="Q55" i="67"/>
  <c r="M55" i="67"/>
  <c r="Q54" i="67"/>
  <c r="M54" i="67"/>
  <c r="Q53" i="67"/>
  <c r="M53" i="67"/>
  <c r="Q52" i="67"/>
  <c r="M52" i="67"/>
  <c r="Q51" i="67"/>
  <c r="M51" i="67"/>
  <c r="Q50" i="67"/>
  <c r="M50" i="67"/>
  <c r="Q49" i="67"/>
  <c r="M49" i="67"/>
  <c r="Q48" i="67"/>
  <c r="M48" i="67"/>
  <c r="Q47" i="67"/>
  <c r="M47" i="67"/>
  <c r="Q46" i="67"/>
  <c r="M46" i="67"/>
  <c r="Q45" i="67"/>
  <c r="M45" i="67"/>
  <c r="Q44" i="67"/>
  <c r="M44" i="67"/>
  <c r="Q43" i="67"/>
  <c r="M43" i="67"/>
  <c r="Q42" i="67"/>
  <c r="M42" i="67"/>
  <c r="Q41" i="67"/>
  <c r="M41" i="67"/>
  <c r="Q40" i="67"/>
  <c r="M40" i="67"/>
  <c r="Q39" i="67"/>
  <c r="M39" i="67"/>
  <c r="Q38" i="67"/>
  <c r="M38" i="67"/>
  <c r="Q37" i="67"/>
  <c r="M37" i="67"/>
  <c r="Q36" i="67"/>
  <c r="M36" i="67"/>
  <c r="Q35" i="67"/>
  <c r="M35" i="67"/>
  <c r="Q34" i="67"/>
  <c r="M34" i="67"/>
  <c r="Q33" i="67"/>
  <c r="M33" i="67"/>
  <c r="Q32" i="67"/>
  <c r="M32" i="67"/>
  <c r="Q31" i="67"/>
  <c r="M31" i="67"/>
  <c r="Q30" i="67"/>
  <c r="M30" i="67"/>
  <c r="Q29" i="67"/>
  <c r="M29" i="67"/>
  <c r="Q28" i="67"/>
  <c r="M28" i="67"/>
  <c r="Q27" i="67"/>
  <c r="M27" i="67"/>
  <c r="Q26" i="67"/>
  <c r="M26" i="67"/>
  <c r="Q25" i="67"/>
  <c r="M25" i="67"/>
  <c r="Q24" i="67"/>
  <c r="M24" i="67"/>
  <c r="Q23" i="67"/>
  <c r="M23" i="67"/>
  <c r="Q22" i="67"/>
  <c r="M22" i="67"/>
  <c r="Q21" i="67"/>
  <c r="M21" i="67"/>
  <c r="Q20" i="67"/>
  <c r="M20" i="67"/>
  <c r="Q19" i="67"/>
  <c r="M19" i="67"/>
  <c r="Q18" i="67"/>
  <c r="M18" i="67"/>
  <c r="Q17" i="67"/>
  <c r="M17" i="67"/>
  <c r="Q16" i="67"/>
  <c r="M16" i="67"/>
  <c r="Q15" i="67"/>
  <c r="M15" i="67"/>
  <c r="Q14" i="67"/>
  <c r="M14" i="67"/>
  <c r="Q13" i="67"/>
  <c r="M13" i="67"/>
  <c r="Q12" i="67"/>
  <c r="M12" i="67"/>
  <c r="Q11" i="67"/>
  <c r="M11" i="67"/>
  <c r="Q10" i="67"/>
  <c r="M10" i="67"/>
  <c r="B9" i="67"/>
  <c r="C9" i="67" s="1"/>
  <c r="D9" i="67" s="1"/>
  <c r="E9" i="67" s="1"/>
  <c r="F9" i="67" s="1"/>
  <c r="G9" i="67" s="1"/>
  <c r="H9" i="67" s="1"/>
  <c r="I9" i="67" s="1"/>
  <c r="J9" i="67" s="1"/>
  <c r="K9" i="67" s="1"/>
  <c r="L9" i="67" s="1"/>
  <c r="M9" i="67" s="1"/>
  <c r="N9" i="67" s="1"/>
  <c r="O9" i="67" s="1"/>
  <c r="P9" i="67" s="1"/>
  <c r="Q9" i="67" s="1"/>
  <c r="Q215" i="66"/>
  <c r="M215" i="66"/>
  <c r="Q214" i="66"/>
  <c r="M214" i="66"/>
  <c r="Q212" i="66"/>
  <c r="M212" i="66"/>
  <c r="Q211" i="66"/>
  <c r="M211" i="66"/>
  <c r="Q209" i="66"/>
  <c r="M209" i="66"/>
  <c r="Q208" i="66"/>
  <c r="M208" i="66"/>
  <c r="Q207" i="66"/>
  <c r="M207" i="66"/>
  <c r="Q206" i="66"/>
  <c r="M206" i="66"/>
  <c r="Q205" i="66"/>
  <c r="M205" i="66"/>
  <c r="Q204" i="66"/>
  <c r="M204" i="66"/>
  <c r="Q203" i="66"/>
  <c r="M203" i="66"/>
  <c r="Q202" i="66"/>
  <c r="M202" i="66"/>
  <c r="Q201" i="66"/>
  <c r="M201" i="66"/>
  <c r="Q200" i="66"/>
  <c r="M200" i="66"/>
  <c r="Q199" i="66"/>
  <c r="M199" i="66"/>
  <c r="Q198" i="66"/>
  <c r="M198" i="66"/>
  <c r="Q197" i="66"/>
  <c r="M197" i="66"/>
  <c r="Q196" i="66"/>
  <c r="M196" i="66"/>
  <c r="Q194" i="66"/>
  <c r="M194" i="66"/>
  <c r="Q193" i="66"/>
  <c r="M193" i="66"/>
  <c r="Q192" i="66"/>
  <c r="M192" i="66"/>
  <c r="Q191" i="66"/>
  <c r="M191" i="66"/>
  <c r="Q190" i="66"/>
  <c r="M190" i="66"/>
  <c r="Q189" i="66"/>
  <c r="M189" i="66"/>
  <c r="Q188" i="66"/>
  <c r="M188" i="66"/>
  <c r="Q187" i="66"/>
  <c r="M187" i="66"/>
  <c r="Q186" i="66"/>
  <c r="M186" i="66"/>
  <c r="Q185" i="66"/>
  <c r="M185" i="66"/>
  <c r="Q184" i="66"/>
  <c r="M184" i="66"/>
  <c r="Q183" i="66"/>
  <c r="M183" i="66"/>
  <c r="Q182" i="66"/>
  <c r="M182" i="66"/>
  <c r="Q181" i="66"/>
  <c r="M181" i="66"/>
  <c r="Q180" i="66"/>
  <c r="M180" i="66"/>
  <c r="Q179" i="66"/>
  <c r="M179" i="66"/>
  <c r="Q178" i="66"/>
  <c r="M178" i="66"/>
  <c r="Q177" i="66"/>
  <c r="M177" i="66"/>
  <c r="Q176" i="66"/>
  <c r="M176" i="66"/>
  <c r="Q175" i="66"/>
  <c r="M175" i="66"/>
  <c r="Q174" i="66"/>
  <c r="M174" i="66"/>
  <c r="Q173" i="66"/>
  <c r="M173" i="66"/>
  <c r="Q172" i="66"/>
  <c r="M172" i="66"/>
  <c r="Q171" i="66"/>
  <c r="M171" i="66"/>
  <c r="Q170" i="66"/>
  <c r="M170" i="66"/>
  <c r="Q169" i="66"/>
  <c r="M169" i="66"/>
  <c r="Q168" i="66"/>
  <c r="M168" i="66"/>
  <c r="Q167" i="66"/>
  <c r="M167" i="66"/>
  <c r="Q166" i="66"/>
  <c r="M166" i="66"/>
  <c r="Q165" i="66"/>
  <c r="M165" i="66"/>
  <c r="Q164" i="66"/>
  <c r="M164" i="66"/>
  <c r="Q163" i="66"/>
  <c r="M163" i="66"/>
  <c r="Q162" i="66"/>
  <c r="M162" i="66"/>
  <c r="Q161" i="66"/>
  <c r="M161" i="66"/>
  <c r="Q160" i="66"/>
  <c r="M160" i="66"/>
  <c r="Q159" i="66"/>
  <c r="M159" i="66"/>
  <c r="Q158" i="66"/>
  <c r="M158" i="66"/>
  <c r="Q157" i="66"/>
  <c r="M157" i="66"/>
  <c r="Q156" i="66"/>
  <c r="M156" i="66"/>
  <c r="Q155" i="66"/>
  <c r="M155" i="66"/>
  <c r="Q154" i="66"/>
  <c r="M154" i="66"/>
  <c r="Q153" i="66"/>
  <c r="M153" i="66"/>
  <c r="Q152" i="66"/>
  <c r="M152" i="66"/>
  <c r="Q151" i="66"/>
  <c r="M151" i="66"/>
  <c r="Q150" i="66"/>
  <c r="M150" i="66"/>
  <c r="Q149" i="66"/>
  <c r="M149" i="66"/>
  <c r="Q148" i="66"/>
  <c r="M148" i="66"/>
  <c r="Q147" i="66"/>
  <c r="M147" i="66"/>
  <c r="Q146" i="66"/>
  <c r="M146" i="66"/>
  <c r="Q145" i="66"/>
  <c r="M145" i="66"/>
  <c r="Q144" i="66"/>
  <c r="M144" i="66"/>
  <c r="Q143" i="66"/>
  <c r="M143" i="66"/>
  <c r="Q142" i="66"/>
  <c r="M142" i="66"/>
  <c r="Q141" i="66"/>
  <c r="M141" i="66"/>
  <c r="Q140" i="66"/>
  <c r="M140" i="66"/>
  <c r="Q139" i="66"/>
  <c r="M139" i="66"/>
  <c r="Q138" i="66"/>
  <c r="M138" i="66"/>
  <c r="Q137" i="66"/>
  <c r="M137" i="66"/>
  <c r="Q136" i="66"/>
  <c r="M136" i="66"/>
  <c r="Q135" i="66"/>
  <c r="M135" i="66"/>
  <c r="Q134" i="66"/>
  <c r="M134" i="66"/>
  <c r="Q133" i="66"/>
  <c r="M133" i="66"/>
  <c r="Q132" i="66"/>
  <c r="M132" i="66"/>
  <c r="Q131" i="66"/>
  <c r="M131" i="66"/>
  <c r="Q130" i="66"/>
  <c r="M130" i="66"/>
  <c r="Q129" i="66"/>
  <c r="M129" i="66"/>
  <c r="Q128" i="66"/>
  <c r="M128" i="66"/>
  <c r="Q127" i="66"/>
  <c r="M127" i="66"/>
  <c r="Q126" i="66"/>
  <c r="M126" i="66"/>
  <c r="Q125" i="66"/>
  <c r="M125" i="66"/>
  <c r="Q124" i="66"/>
  <c r="M124" i="66"/>
  <c r="Q123" i="66"/>
  <c r="M123" i="66"/>
  <c r="Q122" i="66"/>
  <c r="M122" i="66"/>
  <c r="Q121" i="66"/>
  <c r="M121" i="66"/>
  <c r="Q120" i="66"/>
  <c r="M120" i="66"/>
  <c r="Q119" i="66"/>
  <c r="M119" i="66"/>
  <c r="Q118" i="66"/>
  <c r="M118" i="66"/>
  <c r="Q117" i="66"/>
  <c r="M117" i="66"/>
  <c r="Q116" i="66"/>
  <c r="M116" i="66"/>
  <c r="Q115" i="66"/>
  <c r="M115" i="66"/>
  <c r="Q114" i="66"/>
  <c r="M114" i="66"/>
  <c r="Q113" i="66"/>
  <c r="M113" i="66"/>
  <c r="Q112" i="66"/>
  <c r="M112" i="66"/>
  <c r="Q111" i="66"/>
  <c r="M111" i="66"/>
  <c r="Q110" i="66"/>
  <c r="M110" i="66"/>
  <c r="Q109" i="66"/>
  <c r="M109" i="66"/>
  <c r="Q108" i="66"/>
  <c r="M108" i="66"/>
  <c r="Q107" i="66"/>
  <c r="M107" i="66"/>
  <c r="Q106" i="66"/>
  <c r="M106" i="66"/>
  <c r="Q105" i="66"/>
  <c r="M105" i="66"/>
  <c r="Q104" i="66"/>
  <c r="M104" i="66"/>
  <c r="Q103" i="66"/>
  <c r="M103" i="66"/>
  <c r="Q102" i="66"/>
  <c r="M102" i="66"/>
  <c r="Q101" i="66"/>
  <c r="M101" i="66"/>
  <c r="Q100" i="66"/>
  <c r="M100" i="66"/>
  <c r="Q99" i="66"/>
  <c r="M99" i="66"/>
  <c r="Q98" i="66"/>
  <c r="M98" i="66"/>
  <c r="Q97" i="66"/>
  <c r="M97" i="66"/>
  <c r="Q96" i="66"/>
  <c r="M96" i="66"/>
  <c r="Q95" i="66"/>
  <c r="M95" i="66"/>
  <c r="Q94" i="66"/>
  <c r="M94" i="66"/>
  <c r="Q93" i="66"/>
  <c r="M93" i="66"/>
  <c r="Q92" i="66"/>
  <c r="M92" i="66"/>
  <c r="Q91" i="66"/>
  <c r="M91" i="66"/>
  <c r="Q90" i="66"/>
  <c r="M90" i="66"/>
  <c r="Q89" i="66"/>
  <c r="M89" i="66"/>
  <c r="Q88" i="66"/>
  <c r="M88" i="66"/>
  <c r="Q87" i="66"/>
  <c r="M87" i="66"/>
  <c r="Q86" i="66"/>
  <c r="M86" i="66"/>
  <c r="Q85" i="66"/>
  <c r="M85" i="66"/>
  <c r="Q84" i="66"/>
  <c r="M84" i="66"/>
  <c r="Q83" i="66"/>
  <c r="M83" i="66"/>
  <c r="Q82" i="66"/>
  <c r="M82" i="66"/>
  <c r="Q80" i="66"/>
  <c r="M80" i="66"/>
  <c r="Q79" i="66"/>
  <c r="M79" i="66"/>
  <c r="Q78" i="66"/>
  <c r="M78" i="66"/>
  <c r="Q77" i="66"/>
  <c r="M77" i="66"/>
  <c r="Q76" i="66"/>
  <c r="M76" i="66"/>
  <c r="Q75" i="66"/>
  <c r="M75" i="66"/>
  <c r="Q74" i="66"/>
  <c r="M74" i="66"/>
  <c r="Q73" i="66"/>
  <c r="M73" i="66"/>
  <c r="Q72" i="66"/>
  <c r="M72" i="66"/>
  <c r="Q71" i="66"/>
  <c r="M71" i="66"/>
  <c r="Q70" i="66"/>
  <c r="M70" i="66"/>
  <c r="Q69" i="66"/>
  <c r="M69" i="66"/>
  <c r="Q68" i="66"/>
  <c r="M68" i="66"/>
  <c r="Q67" i="66"/>
  <c r="M67" i="66"/>
  <c r="Q66" i="66"/>
  <c r="M66" i="66"/>
  <c r="Q65" i="66"/>
  <c r="M65" i="66"/>
  <c r="Q64" i="66"/>
  <c r="M64" i="66"/>
  <c r="Q63" i="66"/>
  <c r="M63" i="66"/>
  <c r="Q62" i="66"/>
  <c r="M62" i="66"/>
  <c r="Q61" i="66"/>
  <c r="M61" i="66"/>
  <c r="Q60" i="66"/>
  <c r="M60" i="66"/>
  <c r="Q59" i="66"/>
  <c r="M59" i="66"/>
  <c r="Q58" i="66"/>
  <c r="M58" i="66"/>
  <c r="Q57" i="66"/>
  <c r="M57" i="66"/>
  <c r="Q56" i="66"/>
  <c r="M56" i="66"/>
  <c r="Q55" i="66"/>
  <c r="M55" i="66"/>
  <c r="Q54" i="66"/>
  <c r="M54" i="66"/>
  <c r="Q53" i="66"/>
  <c r="M53" i="66"/>
  <c r="Q52" i="66"/>
  <c r="M52" i="66"/>
  <c r="Q51" i="66"/>
  <c r="M51" i="66"/>
  <c r="Q50" i="66"/>
  <c r="M50" i="66"/>
  <c r="Q49" i="66"/>
  <c r="M49" i="66"/>
  <c r="Q48" i="66"/>
  <c r="M48" i="66"/>
  <c r="Q47" i="66"/>
  <c r="M47" i="66"/>
  <c r="Q46" i="66"/>
  <c r="M46" i="66"/>
  <c r="Q45" i="66"/>
  <c r="M45" i="66"/>
  <c r="Q44" i="66"/>
  <c r="M44" i="66"/>
  <c r="Q43" i="66"/>
  <c r="M43" i="66"/>
  <c r="Q42" i="66"/>
  <c r="M42" i="66"/>
  <c r="Q41" i="66"/>
  <c r="M41" i="66"/>
  <c r="Q40" i="66"/>
  <c r="M40" i="66"/>
  <c r="Q39" i="66"/>
  <c r="M39" i="66"/>
  <c r="Q38" i="66"/>
  <c r="M38" i="66"/>
  <c r="Q37" i="66"/>
  <c r="M37" i="66"/>
  <c r="Q36" i="66"/>
  <c r="M36" i="66"/>
  <c r="Q35" i="66"/>
  <c r="M35" i="66"/>
  <c r="Q34" i="66"/>
  <c r="M34" i="66"/>
  <c r="Q33" i="66"/>
  <c r="M33" i="66"/>
  <c r="Q32" i="66"/>
  <c r="M32" i="66"/>
  <c r="Q31" i="66"/>
  <c r="M31" i="66"/>
  <c r="Q30" i="66"/>
  <c r="M30" i="66"/>
  <c r="Q29" i="66"/>
  <c r="M29" i="66"/>
  <c r="Q28" i="66"/>
  <c r="M28" i="66"/>
  <c r="Q27" i="66"/>
  <c r="M27" i="66"/>
  <c r="Q26" i="66"/>
  <c r="M26" i="66"/>
  <c r="Q25" i="66"/>
  <c r="M25" i="66"/>
  <c r="Q24" i="66"/>
  <c r="M24" i="66"/>
  <c r="Q23" i="66"/>
  <c r="M23" i="66"/>
  <c r="Q22" i="66"/>
  <c r="M22" i="66"/>
  <c r="Q21" i="66"/>
  <c r="M21" i="66"/>
  <c r="Q20" i="66"/>
  <c r="M20" i="66"/>
  <c r="Q19" i="66"/>
  <c r="M19" i="66"/>
  <c r="Q18" i="66"/>
  <c r="M18" i="66"/>
  <c r="Q17" i="66"/>
  <c r="M17" i="66"/>
  <c r="Q16" i="66"/>
  <c r="M16" i="66"/>
  <c r="Q15" i="66"/>
  <c r="M15" i="66"/>
  <c r="Q14" i="66"/>
  <c r="M14" i="66"/>
  <c r="Q13" i="66"/>
  <c r="M13" i="66"/>
  <c r="Q12" i="66"/>
  <c r="M12" i="66"/>
  <c r="Q11" i="66"/>
  <c r="M11" i="66"/>
  <c r="Q10" i="66"/>
  <c r="Q226" i="66" s="1"/>
  <c r="M10" i="66"/>
  <c r="B9" i="66"/>
  <c r="C9" i="66" s="1"/>
  <c r="D9" i="66" s="1"/>
  <c r="E9" i="66" s="1"/>
  <c r="F9" i="66" s="1"/>
  <c r="G9" i="66" s="1"/>
  <c r="H9" i="66" s="1"/>
  <c r="I9" i="66" s="1"/>
  <c r="J9" i="66" s="1"/>
  <c r="K9" i="66" s="1"/>
  <c r="L9" i="66" s="1"/>
  <c r="M9" i="66" s="1"/>
  <c r="N9" i="66" s="1"/>
  <c r="O9" i="66" s="1"/>
  <c r="P9" i="66" s="1"/>
  <c r="Q9" i="66" s="1"/>
  <c r="Q226" i="67" l="1"/>
  <c r="M226" i="66"/>
  <c r="Q226" i="69"/>
  <c r="M226" i="67"/>
  <c r="P226" i="64" l="1"/>
  <c r="O226" i="64"/>
  <c r="N226" i="64"/>
  <c r="L226" i="64"/>
  <c r="K226" i="64"/>
  <c r="J226" i="64"/>
  <c r="I226" i="64"/>
  <c r="H226" i="64"/>
  <c r="P226" i="63"/>
  <c r="O226" i="63"/>
  <c r="N226" i="63"/>
  <c r="L226" i="63"/>
  <c r="K226" i="63"/>
  <c r="J226" i="63"/>
  <c r="I226" i="63"/>
  <c r="H226" i="63"/>
  <c r="P226" i="62"/>
  <c r="O226" i="62"/>
  <c r="N226" i="62"/>
  <c r="L226" i="62"/>
  <c r="K226" i="62"/>
  <c r="J226" i="62"/>
  <c r="I226" i="62"/>
  <c r="H226" i="62"/>
  <c r="Q215" i="65"/>
  <c r="M215" i="65"/>
  <c r="Q214" i="65"/>
  <c r="M214" i="65"/>
  <c r="Q212" i="65"/>
  <c r="M212" i="65"/>
  <c r="Q211" i="65"/>
  <c r="M211" i="65"/>
  <c r="Q209" i="65"/>
  <c r="M209" i="65"/>
  <c r="Q208" i="65"/>
  <c r="M208" i="65"/>
  <c r="Q207" i="65"/>
  <c r="M207" i="65"/>
  <c r="Q206" i="65"/>
  <c r="M206" i="65"/>
  <c r="Q205" i="65"/>
  <c r="M205" i="65"/>
  <c r="Q204" i="65"/>
  <c r="M204" i="65"/>
  <c r="Q203" i="65"/>
  <c r="M203" i="65"/>
  <c r="Q202" i="65"/>
  <c r="M202" i="65"/>
  <c r="Q201" i="65"/>
  <c r="M201" i="65"/>
  <c r="Q200" i="65"/>
  <c r="M200" i="65"/>
  <c r="Q199" i="65"/>
  <c r="M199" i="65"/>
  <c r="Q198" i="65"/>
  <c r="M198" i="65"/>
  <c r="Q197" i="65"/>
  <c r="M197" i="65"/>
  <c r="Q196" i="65"/>
  <c r="M196" i="65"/>
  <c r="Q194" i="65"/>
  <c r="M194" i="65"/>
  <c r="Q193" i="65"/>
  <c r="M193" i="65"/>
  <c r="Q192" i="65"/>
  <c r="M192" i="65"/>
  <c r="Q191" i="65"/>
  <c r="M191" i="65"/>
  <c r="Q190" i="65"/>
  <c r="M190" i="65"/>
  <c r="Q189" i="65"/>
  <c r="M189" i="65"/>
  <c r="Q188" i="65"/>
  <c r="M188" i="65"/>
  <c r="Q187" i="65"/>
  <c r="M187" i="65"/>
  <c r="Q186" i="65"/>
  <c r="M186" i="65"/>
  <c r="Q185" i="65"/>
  <c r="M185" i="65"/>
  <c r="Q184" i="65"/>
  <c r="M184" i="65"/>
  <c r="Q183" i="65"/>
  <c r="M183" i="65"/>
  <c r="Q182" i="65"/>
  <c r="M182" i="65"/>
  <c r="Q181" i="65"/>
  <c r="M181" i="65"/>
  <c r="Q180" i="65"/>
  <c r="M180" i="65"/>
  <c r="Q179" i="65"/>
  <c r="M179" i="65"/>
  <c r="Q178" i="65"/>
  <c r="M178" i="65"/>
  <c r="Q177" i="65"/>
  <c r="M177" i="65"/>
  <c r="Q176" i="65"/>
  <c r="M176" i="65"/>
  <c r="Q175" i="65"/>
  <c r="M175" i="65"/>
  <c r="Q174" i="65"/>
  <c r="M174" i="65"/>
  <c r="Q173" i="65"/>
  <c r="M173" i="65"/>
  <c r="Q172" i="65"/>
  <c r="M172" i="65"/>
  <c r="Q171" i="65"/>
  <c r="M171" i="65"/>
  <c r="Q170" i="65"/>
  <c r="M170" i="65"/>
  <c r="Q169" i="65"/>
  <c r="M169" i="65"/>
  <c r="Q168" i="65"/>
  <c r="M168" i="65"/>
  <c r="Q167" i="65"/>
  <c r="M167" i="65"/>
  <c r="Q166" i="65"/>
  <c r="M166" i="65"/>
  <c r="Q165" i="65"/>
  <c r="M165" i="65"/>
  <c r="Q164" i="65"/>
  <c r="M164" i="65"/>
  <c r="Q163" i="65"/>
  <c r="M163" i="65"/>
  <c r="Q162" i="65"/>
  <c r="M162" i="65"/>
  <c r="Q161" i="65"/>
  <c r="M161" i="65"/>
  <c r="Q160" i="65"/>
  <c r="M160" i="65"/>
  <c r="Q159" i="65"/>
  <c r="M159" i="65"/>
  <c r="Q158" i="65"/>
  <c r="M158" i="65"/>
  <c r="Q157" i="65"/>
  <c r="M157" i="65"/>
  <c r="Q156" i="65"/>
  <c r="M156" i="65"/>
  <c r="Q155" i="65"/>
  <c r="M155" i="65"/>
  <c r="Q154" i="65"/>
  <c r="M154" i="65"/>
  <c r="Q153" i="65"/>
  <c r="M153" i="65"/>
  <c r="Q152" i="65"/>
  <c r="M152" i="65"/>
  <c r="Q151" i="65"/>
  <c r="M151" i="65"/>
  <c r="Q150" i="65"/>
  <c r="M150" i="65"/>
  <c r="Q149" i="65"/>
  <c r="M149" i="65"/>
  <c r="Q148" i="65"/>
  <c r="M148" i="65"/>
  <c r="Q147" i="65"/>
  <c r="M147" i="65"/>
  <c r="Q146" i="65"/>
  <c r="M146" i="65"/>
  <c r="Q145" i="65"/>
  <c r="M145" i="65"/>
  <c r="Q144" i="65"/>
  <c r="M144" i="65"/>
  <c r="Q143" i="65"/>
  <c r="M143" i="65"/>
  <c r="Q142" i="65"/>
  <c r="M142" i="65"/>
  <c r="Q141" i="65"/>
  <c r="M141" i="65"/>
  <c r="Q140" i="65"/>
  <c r="M140" i="65"/>
  <c r="Q139" i="65"/>
  <c r="M139" i="65"/>
  <c r="Q138" i="65"/>
  <c r="M138" i="65"/>
  <c r="Q137" i="65"/>
  <c r="M137" i="65"/>
  <c r="Q136" i="65"/>
  <c r="M136" i="65"/>
  <c r="Q135" i="65"/>
  <c r="M135" i="65"/>
  <c r="Q134" i="65"/>
  <c r="M134" i="65"/>
  <c r="Q133" i="65"/>
  <c r="M133" i="65"/>
  <c r="Q132" i="65"/>
  <c r="M132" i="65"/>
  <c r="Q131" i="65"/>
  <c r="M131" i="65"/>
  <c r="Q130" i="65"/>
  <c r="M130" i="65"/>
  <c r="Q129" i="65"/>
  <c r="M129" i="65"/>
  <c r="Q128" i="65"/>
  <c r="M128" i="65"/>
  <c r="Q127" i="65"/>
  <c r="M127" i="65"/>
  <c r="Q126" i="65"/>
  <c r="M126" i="65"/>
  <c r="Q125" i="65"/>
  <c r="M125" i="65"/>
  <c r="Q124" i="65"/>
  <c r="M124" i="65"/>
  <c r="Q123" i="65"/>
  <c r="M123" i="65"/>
  <c r="Q122" i="65"/>
  <c r="M122" i="65"/>
  <c r="Q121" i="65"/>
  <c r="M121" i="65"/>
  <c r="Q120" i="65"/>
  <c r="M120" i="65"/>
  <c r="Q119" i="65"/>
  <c r="M119" i="65"/>
  <c r="Q118" i="65"/>
  <c r="M118" i="65"/>
  <c r="Q117" i="65"/>
  <c r="M117" i="65"/>
  <c r="Q116" i="65"/>
  <c r="M116" i="65"/>
  <c r="Q115" i="65"/>
  <c r="M115" i="65"/>
  <c r="Q114" i="65"/>
  <c r="M114" i="65"/>
  <c r="Q113" i="65"/>
  <c r="M113" i="65"/>
  <c r="Q112" i="65"/>
  <c r="M112" i="65"/>
  <c r="Q111" i="65"/>
  <c r="M111" i="65"/>
  <c r="Q110" i="65"/>
  <c r="M110" i="65"/>
  <c r="Q109" i="65"/>
  <c r="M109" i="65"/>
  <c r="Q108" i="65"/>
  <c r="M108" i="65"/>
  <c r="Q107" i="65"/>
  <c r="M107" i="65"/>
  <c r="Q106" i="65"/>
  <c r="M106" i="65"/>
  <c r="Q105" i="65"/>
  <c r="M105" i="65"/>
  <c r="Q104" i="65"/>
  <c r="M104" i="65"/>
  <c r="Q103" i="65"/>
  <c r="M103" i="65"/>
  <c r="Q102" i="65"/>
  <c r="M102" i="65"/>
  <c r="Q101" i="65"/>
  <c r="M101" i="65"/>
  <c r="Q100" i="65"/>
  <c r="M100" i="65"/>
  <c r="Q99" i="65"/>
  <c r="M99" i="65"/>
  <c r="Q98" i="65"/>
  <c r="M98" i="65"/>
  <c r="Q97" i="65"/>
  <c r="M97" i="65"/>
  <c r="Q96" i="65"/>
  <c r="M96" i="65"/>
  <c r="Q95" i="65"/>
  <c r="M95" i="65"/>
  <c r="Q94" i="65"/>
  <c r="M94" i="65"/>
  <c r="Q93" i="65"/>
  <c r="M93" i="65"/>
  <c r="Q92" i="65"/>
  <c r="M92" i="65"/>
  <c r="Q91" i="65"/>
  <c r="M91" i="65"/>
  <c r="Q90" i="65"/>
  <c r="M90" i="65"/>
  <c r="Q89" i="65"/>
  <c r="M89" i="65"/>
  <c r="Q88" i="65"/>
  <c r="M88" i="65"/>
  <c r="Q87" i="65"/>
  <c r="M87" i="65"/>
  <c r="Q86" i="65"/>
  <c r="M86" i="65"/>
  <c r="Q85" i="65"/>
  <c r="M85" i="65"/>
  <c r="Q84" i="65"/>
  <c r="M84" i="65"/>
  <c r="Q83" i="65"/>
  <c r="M83" i="65"/>
  <c r="Q82" i="65"/>
  <c r="M82" i="65"/>
  <c r="Q80" i="65"/>
  <c r="M80" i="65"/>
  <c r="Q79" i="65"/>
  <c r="M79" i="65"/>
  <c r="Q78" i="65"/>
  <c r="M78" i="65"/>
  <c r="Q77" i="65"/>
  <c r="M77" i="65"/>
  <c r="Q76" i="65"/>
  <c r="M76" i="65"/>
  <c r="Q75" i="65"/>
  <c r="M75" i="65"/>
  <c r="Q74" i="65"/>
  <c r="M74" i="65"/>
  <c r="Q73" i="65"/>
  <c r="M73" i="65"/>
  <c r="Q72" i="65"/>
  <c r="M72" i="65"/>
  <c r="Q71" i="65"/>
  <c r="M71" i="65"/>
  <c r="Q70" i="65"/>
  <c r="M70" i="65"/>
  <c r="Q69" i="65"/>
  <c r="M69" i="65"/>
  <c r="Q68" i="65"/>
  <c r="M68" i="65"/>
  <c r="Q67" i="65"/>
  <c r="M67" i="65"/>
  <c r="Q66" i="65"/>
  <c r="M66" i="65"/>
  <c r="Q65" i="65"/>
  <c r="M65" i="65"/>
  <c r="Q64" i="65"/>
  <c r="M64" i="65"/>
  <c r="Q63" i="65"/>
  <c r="M63" i="65"/>
  <c r="Q62" i="65"/>
  <c r="M62" i="65"/>
  <c r="Q61" i="65"/>
  <c r="M61" i="65"/>
  <c r="Q60" i="65"/>
  <c r="M60" i="65"/>
  <c r="Q59" i="65"/>
  <c r="M59" i="65"/>
  <c r="Q58" i="65"/>
  <c r="M58" i="65"/>
  <c r="Q57" i="65"/>
  <c r="M57" i="65"/>
  <c r="Q56" i="65"/>
  <c r="M56" i="65"/>
  <c r="Q55" i="65"/>
  <c r="M55" i="65"/>
  <c r="Q54" i="65"/>
  <c r="M54" i="65"/>
  <c r="Q53" i="65"/>
  <c r="M53" i="65"/>
  <c r="Q52" i="65"/>
  <c r="M52" i="65"/>
  <c r="Q51" i="65"/>
  <c r="M51" i="65"/>
  <c r="Q50" i="65"/>
  <c r="M50" i="65"/>
  <c r="Q49" i="65"/>
  <c r="M49" i="65"/>
  <c r="Q48" i="65"/>
  <c r="M48" i="65"/>
  <c r="Q47" i="65"/>
  <c r="M47" i="65"/>
  <c r="Q46" i="65"/>
  <c r="M46" i="65"/>
  <c r="Q45" i="65"/>
  <c r="M45" i="65"/>
  <c r="Q44" i="65"/>
  <c r="M44" i="65"/>
  <c r="Q43" i="65"/>
  <c r="M43" i="65"/>
  <c r="Q42" i="65"/>
  <c r="M42" i="65"/>
  <c r="Q41" i="65"/>
  <c r="M41" i="65"/>
  <c r="Q40" i="65"/>
  <c r="M40" i="65"/>
  <c r="Q39" i="65"/>
  <c r="M39" i="65"/>
  <c r="Q38" i="65"/>
  <c r="M38" i="65"/>
  <c r="Q37" i="65"/>
  <c r="M37" i="65"/>
  <c r="Q36" i="65"/>
  <c r="M36" i="65"/>
  <c r="Q35" i="65"/>
  <c r="M35" i="65"/>
  <c r="Q34" i="65"/>
  <c r="M34" i="65"/>
  <c r="Q33" i="65"/>
  <c r="M33" i="65"/>
  <c r="Q32" i="65"/>
  <c r="M32" i="65"/>
  <c r="Q31" i="65"/>
  <c r="M31" i="65"/>
  <c r="Q30" i="65"/>
  <c r="M30" i="65"/>
  <c r="Q29" i="65"/>
  <c r="M29" i="65"/>
  <c r="Q28" i="65"/>
  <c r="M28" i="65"/>
  <c r="Q27" i="65"/>
  <c r="M27" i="65"/>
  <c r="Q26" i="65"/>
  <c r="M26" i="65"/>
  <c r="Q25" i="65"/>
  <c r="M25" i="65"/>
  <c r="Q24" i="65"/>
  <c r="M24" i="65"/>
  <c r="Q23" i="65"/>
  <c r="M23" i="65"/>
  <c r="Q22" i="65"/>
  <c r="M22" i="65"/>
  <c r="Q21" i="65"/>
  <c r="M21" i="65"/>
  <c r="Q20" i="65"/>
  <c r="M20" i="65"/>
  <c r="Q19" i="65"/>
  <c r="M19" i="65"/>
  <c r="Q18" i="65"/>
  <c r="M18" i="65"/>
  <c r="Q17" i="65"/>
  <c r="M17" i="65"/>
  <c r="Q16" i="65"/>
  <c r="M16" i="65"/>
  <c r="Q15" i="65"/>
  <c r="M15" i="65"/>
  <c r="Q14" i="65"/>
  <c r="M14" i="65"/>
  <c r="Q13" i="65"/>
  <c r="M13" i="65"/>
  <c r="Q12" i="65"/>
  <c r="M12" i="65"/>
  <c r="Q11" i="65"/>
  <c r="M11" i="65"/>
  <c r="Q10" i="65"/>
  <c r="M10" i="65"/>
  <c r="M226" i="65" s="1"/>
  <c r="B9" i="65"/>
  <c r="C9" i="65" s="1"/>
  <c r="D9" i="65" s="1"/>
  <c r="E9" i="65" s="1"/>
  <c r="F9" i="65" s="1"/>
  <c r="G9" i="65" s="1"/>
  <c r="H9" i="65" s="1"/>
  <c r="I9" i="65" s="1"/>
  <c r="J9" i="65" s="1"/>
  <c r="K9" i="65" s="1"/>
  <c r="L9" i="65" s="1"/>
  <c r="M9" i="65" s="1"/>
  <c r="N9" i="65" s="1"/>
  <c r="O9" i="65" s="1"/>
  <c r="P9" i="65" s="1"/>
  <c r="Q9" i="65" s="1"/>
  <c r="Q194" i="64"/>
  <c r="M194" i="64"/>
  <c r="Q193" i="64"/>
  <c r="M193" i="64"/>
  <c r="Q192" i="64"/>
  <c r="M192" i="64"/>
  <c r="Q191" i="64"/>
  <c r="M191" i="64"/>
  <c r="Q190" i="64"/>
  <c r="M190" i="64"/>
  <c r="Q189" i="64"/>
  <c r="M189" i="64"/>
  <c r="Q188" i="64"/>
  <c r="M188" i="64"/>
  <c r="Q187" i="64"/>
  <c r="M187" i="64"/>
  <c r="Q186" i="64"/>
  <c r="M186" i="64"/>
  <c r="Q185" i="64"/>
  <c r="M185" i="64"/>
  <c r="Q184" i="64"/>
  <c r="M184" i="64"/>
  <c r="Q183" i="64"/>
  <c r="M183" i="64"/>
  <c r="Q182" i="64"/>
  <c r="M182" i="64"/>
  <c r="Q181" i="64"/>
  <c r="M181" i="64"/>
  <c r="Q180" i="64"/>
  <c r="M180" i="64"/>
  <c r="Q179" i="64"/>
  <c r="M179" i="64"/>
  <c r="Q178" i="64"/>
  <c r="M178" i="64"/>
  <c r="Q177" i="64"/>
  <c r="M177" i="64"/>
  <c r="Q176" i="64"/>
  <c r="M176" i="64"/>
  <c r="Q175" i="64"/>
  <c r="M175" i="64"/>
  <c r="Q174" i="64"/>
  <c r="M174" i="64"/>
  <c r="Q173" i="64"/>
  <c r="M173" i="64"/>
  <c r="Q172" i="64"/>
  <c r="M172" i="64"/>
  <c r="Q171" i="64"/>
  <c r="M171" i="64"/>
  <c r="Q170" i="64"/>
  <c r="M170" i="64"/>
  <c r="Q169" i="64"/>
  <c r="M169" i="64"/>
  <c r="Q168" i="64"/>
  <c r="M168" i="64"/>
  <c r="Q167" i="64"/>
  <c r="M167" i="64"/>
  <c r="Q166" i="64"/>
  <c r="M166" i="64"/>
  <c r="Q165" i="64"/>
  <c r="M165" i="64"/>
  <c r="Q164" i="64"/>
  <c r="M164" i="64"/>
  <c r="Q163" i="64"/>
  <c r="M163" i="64"/>
  <c r="Q162" i="64"/>
  <c r="M162" i="64"/>
  <c r="Q161" i="64"/>
  <c r="M161" i="64"/>
  <c r="Q160" i="64"/>
  <c r="M160" i="64"/>
  <c r="Q159" i="64"/>
  <c r="M159" i="64"/>
  <c r="Q158" i="64"/>
  <c r="M158" i="64"/>
  <c r="Q157" i="64"/>
  <c r="M157" i="64"/>
  <c r="Q156" i="64"/>
  <c r="M156" i="64"/>
  <c r="Q155" i="64"/>
  <c r="M155" i="64"/>
  <c r="Q154" i="64"/>
  <c r="M154" i="64"/>
  <c r="Q153" i="64"/>
  <c r="M153" i="64"/>
  <c r="Q152" i="64"/>
  <c r="M152" i="64"/>
  <c r="Q151" i="64"/>
  <c r="M151" i="64"/>
  <c r="Q150" i="64"/>
  <c r="M150" i="64"/>
  <c r="Q149" i="64"/>
  <c r="M149" i="64"/>
  <c r="Q148" i="64"/>
  <c r="M148" i="64"/>
  <c r="Q147" i="64"/>
  <c r="M147" i="64"/>
  <c r="Q146" i="64"/>
  <c r="M146" i="64"/>
  <c r="Q145" i="64"/>
  <c r="M145" i="64"/>
  <c r="Q144" i="64"/>
  <c r="M144" i="64"/>
  <c r="Q143" i="64"/>
  <c r="M143" i="64"/>
  <c r="Q142" i="64"/>
  <c r="M142" i="64"/>
  <c r="Q141" i="64"/>
  <c r="M141" i="64"/>
  <c r="Q140" i="64"/>
  <c r="M140" i="64"/>
  <c r="Q139" i="64"/>
  <c r="M139" i="64"/>
  <c r="Q138" i="64"/>
  <c r="M138" i="64"/>
  <c r="Q137" i="64"/>
  <c r="M137" i="64"/>
  <c r="Q136" i="64"/>
  <c r="M136" i="64"/>
  <c r="Q135" i="64"/>
  <c r="M135" i="64"/>
  <c r="Q134" i="64"/>
  <c r="M134" i="64"/>
  <c r="Q133" i="64"/>
  <c r="M133" i="64"/>
  <c r="Q132" i="64"/>
  <c r="M132" i="64"/>
  <c r="Q131" i="64"/>
  <c r="M131" i="64"/>
  <c r="Q130" i="64"/>
  <c r="M130" i="64"/>
  <c r="Q129" i="64"/>
  <c r="M129" i="64"/>
  <c r="Q128" i="64"/>
  <c r="M128" i="64"/>
  <c r="Q127" i="64"/>
  <c r="M127" i="64"/>
  <c r="Q126" i="64"/>
  <c r="M126" i="64"/>
  <c r="Q125" i="64"/>
  <c r="M125" i="64"/>
  <c r="Q124" i="64"/>
  <c r="M124" i="64"/>
  <c r="Q123" i="64"/>
  <c r="M123" i="64"/>
  <c r="Q122" i="64"/>
  <c r="M122" i="64"/>
  <c r="Q121" i="64"/>
  <c r="M121" i="64"/>
  <c r="Q120" i="64"/>
  <c r="M120" i="64"/>
  <c r="Q119" i="64"/>
  <c r="M119" i="64"/>
  <c r="Q118" i="64"/>
  <c r="M118" i="64"/>
  <c r="Q117" i="64"/>
  <c r="M117" i="64"/>
  <c r="Q116" i="64"/>
  <c r="M116" i="64"/>
  <c r="Q115" i="64"/>
  <c r="M115" i="64"/>
  <c r="Q114" i="64"/>
  <c r="M114" i="64"/>
  <c r="Q113" i="64"/>
  <c r="M113" i="64"/>
  <c r="Q112" i="64"/>
  <c r="M112" i="64"/>
  <c r="Q111" i="64"/>
  <c r="M111" i="64"/>
  <c r="Q110" i="64"/>
  <c r="M110" i="64"/>
  <c r="Q109" i="64"/>
  <c r="M109" i="64"/>
  <c r="Q108" i="64"/>
  <c r="M108" i="64"/>
  <c r="Q107" i="64"/>
  <c r="M107" i="64"/>
  <c r="Q106" i="64"/>
  <c r="M106" i="64"/>
  <c r="Q105" i="64"/>
  <c r="M105" i="64"/>
  <c r="Q104" i="64"/>
  <c r="M104" i="64"/>
  <c r="Q103" i="64"/>
  <c r="M103" i="64"/>
  <c r="Q102" i="64"/>
  <c r="M102" i="64"/>
  <c r="Q101" i="64"/>
  <c r="M101" i="64"/>
  <c r="Q100" i="64"/>
  <c r="M100" i="64"/>
  <c r="Q99" i="64"/>
  <c r="M99" i="64"/>
  <c r="Q98" i="64"/>
  <c r="M98" i="64"/>
  <c r="Q97" i="64"/>
  <c r="M97" i="64"/>
  <c r="Q96" i="64"/>
  <c r="M96" i="64"/>
  <c r="Q95" i="64"/>
  <c r="M95" i="64"/>
  <c r="Q94" i="64"/>
  <c r="M94" i="64"/>
  <c r="Q93" i="64"/>
  <c r="M93" i="64"/>
  <c r="Q92" i="64"/>
  <c r="M92" i="64"/>
  <c r="Q91" i="64"/>
  <c r="M91" i="64"/>
  <c r="Q90" i="64"/>
  <c r="M90" i="64"/>
  <c r="Q89" i="64"/>
  <c r="M89" i="64"/>
  <c r="Q88" i="64"/>
  <c r="M88" i="64"/>
  <c r="Q87" i="64"/>
  <c r="M87" i="64"/>
  <c r="Q86" i="64"/>
  <c r="M86" i="64"/>
  <c r="Q85" i="64"/>
  <c r="M85" i="64"/>
  <c r="Q84" i="64"/>
  <c r="M84" i="64"/>
  <c r="Q83" i="64"/>
  <c r="M83" i="64"/>
  <c r="Q82" i="64"/>
  <c r="M82" i="64"/>
  <c r="Q80" i="64"/>
  <c r="M80" i="64"/>
  <c r="Q79" i="64"/>
  <c r="M79" i="64"/>
  <c r="Q78" i="64"/>
  <c r="M78" i="64"/>
  <c r="Q77" i="64"/>
  <c r="M77" i="64"/>
  <c r="Q76" i="64"/>
  <c r="M76" i="64"/>
  <c r="Q75" i="64"/>
  <c r="M75" i="64"/>
  <c r="Q74" i="64"/>
  <c r="M74" i="64"/>
  <c r="Q73" i="64"/>
  <c r="M73" i="64"/>
  <c r="Q72" i="64"/>
  <c r="M72" i="64"/>
  <c r="Q71" i="64"/>
  <c r="M71" i="64"/>
  <c r="Q70" i="64"/>
  <c r="M70" i="64"/>
  <c r="Q69" i="64"/>
  <c r="M69" i="64"/>
  <c r="Q68" i="64"/>
  <c r="M68" i="64"/>
  <c r="Q67" i="64"/>
  <c r="M67" i="64"/>
  <c r="Q66" i="64"/>
  <c r="M66" i="64"/>
  <c r="Q65" i="64"/>
  <c r="M65" i="64"/>
  <c r="Q64" i="64"/>
  <c r="M64" i="64"/>
  <c r="Q63" i="64"/>
  <c r="M63" i="64"/>
  <c r="Q62" i="64"/>
  <c r="M62" i="64"/>
  <c r="Q61" i="64"/>
  <c r="M61" i="64"/>
  <c r="Q60" i="64"/>
  <c r="M60" i="64"/>
  <c r="Q59" i="64"/>
  <c r="M59" i="64"/>
  <c r="Q58" i="64"/>
  <c r="M58" i="64"/>
  <c r="Q57" i="64"/>
  <c r="M57" i="64"/>
  <c r="Q56" i="64"/>
  <c r="M56" i="64"/>
  <c r="Q55" i="64"/>
  <c r="M55" i="64"/>
  <c r="Q54" i="64"/>
  <c r="M54" i="64"/>
  <c r="Q53" i="64"/>
  <c r="M53" i="64"/>
  <c r="Q52" i="64"/>
  <c r="M52" i="64"/>
  <c r="Q51" i="64"/>
  <c r="M51" i="64"/>
  <c r="Q50" i="64"/>
  <c r="M50" i="64"/>
  <c r="Q49" i="64"/>
  <c r="M49" i="64"/>
  <c r="Q48" i="64"/>
  <c r="M48" i="64"/>
  <c r="Q47" i="64"/>
  <c r="M47" i="64"/>
  <c r="Q46" i="64"/>
  <c r="M46" i="64"/>
  <c r="Q45" i="64"/>
  <c r="M45" i="64"/>
  <c r="Q44" i="64"/>
  <c r="M44" i="64"/>
  <c r="Q43" i="64"/>
  <c r="M43" i="64"/>
  <c r="Q42" i="64"/>
  <c r="M42" i="64"/>
  <c r="Q41" i="64"/>
  <c r="M41" i="64"/>
  <c r="Q40" i="64"/>
  <c r="M40" i="64"/>
  <c r="Q39" i="64"/>
  <c r="M39" i="64"/>
  <c r="Q38" i="64"/>
  <c r="M38" i="64"/>
  <c r="Q37" i="64"/>
  <c r="M37" i="64"/>
  <c r="Q36" i="64"/>
  <c r="M36" i="64"/>
  <c r="Q35" i="64"/>
  <c r="M35" i="64"/>
  <c r="Q34" i="64"/>
  <c r="M34" i="64"/>
  <c r="Q33" i="64"/>
  <c r="M33" i="64"/>
  <c r="Q32" i="64"/>
  <c r="M32" i="64"/>
  <c r="Q31" i="64"/>
  <c r="M31" i="64"/>
  <c r="Q30" i="64"/>
  <c r="M30" i="64"/>
  <c r="Q29" i="64"/>
  <c r="M29" i="64"/>
  <c r="Q28" i="64"/>
  <c r="M28" i="64"/>
  <c r="Q27" i="64"/>
  <c r="M27" i="64"/>
  <c r="Q26" i="64"/>
  <c r="M26" i="64"/>
  <c r="Q25" i="64"/>
  <c r="M25" i="64"/>
  <c r="Q24" i="64"/>
  <c r="M24" i="64"/>
  <c r="Q23" i="64"/>
  <c r="M23" i="64"/>
  <c r="Q22" i="64"/>
  <c r="M22" i="64"/>
  <c r="Q21" i="64"/>
  <c r="M21" i="64"/>
  <c r="Q20" i="64"/>
  <c r="M20" i="64"/>
  <c r="Q19" i="64"/>
  <c r="M19" i="64"/>
  <c r="Q18" i="64"/>
  <c r="M18" i="64"/>
  <c r="Q17" i="64"/>
  <c r="M17" i="64"/>
  <c r="Q16" i="64"/>
  <c r="M16" i="64"/>
  <c r="Q15" i="64"/>
  <c r="M15" i="64"/>
  <c r="Q14" i="64"/>
  <c r="M14" i="64"/>
  <c r="Q13" i="64"/>
  <c r="M13" i="64"/>
  <c r="Q12" i="64"/>
  <c r="M12" i="64"/>
  <c r="Q11" i="64"/>
  <c r="M11" i="64"/>
  <c r="Q10" i="64"/>
  <c r="Q226" i="64" s="1"/>
  <c r="M10" i="64"/>
  <c r="B9" i="64"/>
  <c r="C9" i="64" s="1"/>
  <c r="D9" i="64" s="1"/>
  <c r="E9" i="64" s="1"/>
  <c r="F9" i="64" s="1"/>
  <c r="G9" i="64" s="1"/>
  <c r="H9" i="64" s="1"/>
  <c r="I9" i="64" s="1"/>
  <c r="J9" i="64" s="1"/>
  <c r="K9" i="64" s="1"/>
  <c r="L9" i="64" s="1"/>
  <c r="M9" i="64" s="1"/>
  <c r="N9" i="64" s="1"/>
  <c r="O9" i="64" s="1"/>
  <c r="P9" i="64" s="1"/>
  <c r="Q9" i="64" s="1"/>
  <c r="Q194" i="63"/>
  <c r="M194" i="63"/>
  <c r="Q193" i="63"/>
  <c r="M193" i="63"/>
  <c r="Q192" i="63"/>
  <c r="M192" i="63"/>
  <c r="Q191" i="63"/>
  <c r="M191" i="63"/>
  <c r="Q190" i="63"/>
  <c r="M190" i="63"/>
  <c r="Q189" i="63"/>
  <c r="M189" i="63"/>
  <c r="Q188" i="63"/>
  <c r="M188" i="63"/>
  <c r="Q187" i="63"/>
  <c r="M187" i="63"/>
  <c r="Q186" i="63"/>
  <c r="M186" i="63"/>
  <c r="Q185" i="63"/>
  <c r="M185" i="63"/>
  <c r="Q184" i="63"/>
  <c r="M184" i="63"/>
  <c r="Q183" i="63"/>
  <c r="M183" i="63"/>
  <c r="Q182" i="63"/>
  <c r="M182" i="63"/>
  <c r="Q181" i="63"/>
  <c r="M181" i="63"/>
  <c r="Q180" i="63"/>
  <c r="M180" i="63"/>
  <c r="Q179" i="63"/>
  <c r="M179" i="63"/>
  <c r="Q178" i="63"/>
  <c r="M178" i="63"/>
  <c r="Q177" i="63"/>
  <c r="M177" i="63"/>
  <c r="Q176" i="63"/>
  <c r="M176" i="63"/>
  <c r="Q175" i="63"/>
  <c r="M175" i="63"/>
  <c r="Q174" i="63"/>
  <c r="M174" i="63"/>
  <c r="Q173" i="63"/>
  <c r="M173" i="63"/>
  <c r="Q172" i="63"/>
  <c r="M172" i="63"/>
  <c r="Q171" i="63"/>
  <c r="M171" i="63"/>
  <c r="Q170" i="63"/>
  <c r="M170" i="63"/>
  <c r="Q169" i="63"/>
  <c r="M169" i="63"/>
  <c r="Q168" i="63"/>
  <c r="M168" i="63"/>
  <c r="Q167" i="63"/>
  <c r="M167" i="63"/>
  <c r="Q166" i="63"/>
  <c r="M166" i="63"/>
  <c r="Q165" i="63"/>
  <c r="M165" i="63"/>
  <c r="Q164" i="63"/>
  <c r="M164" i="63"/>
  <c r="Q163" i="63"/>
  <c r="M163" i="63"/>
  <c r="Q162" i="63"/>
  <c r="M162" i="63"/>
  <c r="Q161" i="63"/>
  <c r="M161" i="63"/>
  <c r="Q160" i="63"/>
  <c r="M160" i="63"/>
  <c r="Q159" i="63"/>
  <c r="M159" i="63"/>
  <c r="Q158" i="63"/>
  <c r="M158" i="63"/>
  <c r="Q157" i="63"/>
  <c r="M157" i="63"/>
  <c r="Q156" i="63"/>
  <c r="M156" i="63"/>
  <c r="Q155" i="63"/>
  <c r="M155" i="63"/>
  <c r="Q154" i="63"/>
  <c r="M154" i="63"/>
  <c r="Q153" i="63"/>
  <c r="M153" i="63"/>
  <c r="Q152" i="63"/>
  <c r="M152" i="63"/>
  <c r="Q151" i="63"/>
  <c r="M151" i="63"/>
  <c r="Q150" i="63"/>
  <c r="M150" i="63"/>
  <c r="Q149" i="63"/>
  <c r="M149" i="63"/>
  <c r="Q148" i="63"/>
  <c r="M148" i="63"/>
  <c r="Q147" i="63"/>
  <c r="M147" i="63"/>
  <c r="Q146" i="63"/>
  <c r="M146" i="63"/>
  <c r="Q145" i="63"/>
  <c r="M145" i="63"/>
  <c r="Q144" i="63"/>
  <c r="M144" i="63"/>
  <c r="Q143" i="63"/>
  <c r="M143" i="63"/>
  <c r="Q142" i="63"/>
  <c r="M142" i="63"/>
  <c r="Q141" i="63"/>
  <c r="M141" i="63"/>
  <c r="Q140" i="63"/>
  <c r="M140" i="63"/>
  <c r="Q139" i="63"/>
  <c r="M139" i="63"/>
  <c r="Q138" i="63"/>
  <c r="M138" i="63"/>
  <c r="Q137" i="63"/>
  <c r="M137" i="63"/>
  <c r="Q136" i="63"/>
  <c r="M136" i="63"/>
  <c r="Q135" i="63"/>
  <c r="M135" i="63"/>
  <c r="Q134" i="63"/>
  <c r="M134" i="63"/>
  <c r="Q133" i="63"/>
  <c r="M133" i="63"/>
  <c r="Q132" i="63"/>
  <c r="M132" i="63"/>
  <c r="Q131" i="63"/>
  <c r="M131" i="63"/>
  <c r="Q130" i="63"/>
  <c r="M130" i="63"/>
  <c r="Q129" i="63"/>
  <c r="M129" i="63"/>
  <c r="Q128" i="63"/>
  <c r="M128" i="63"/>
  <c r="Q127" i="63"/>
  <c r="M127" i="63"/>
  <c r="Q126" i="63"/>
  <c r="M126" i="63"/>
  <c r="Q125" i="63"/>
  <c r="M125" i="63"/>
  <c r="Q124" i="63"/>
  <c r="M124" i="63"/>
  <c r="Q123" i="63"/>
  <c r="M123" i="63"/>
  <c r="Q122" i="63"/>
  <c r="M122" i="63"/>
  <c r="Q121" i="63"/>
  <c r="M121" i="63"/>
  <c r="Q120" i="63"/>
  <c r="M120" i="63"/>
  <c r="Q119" i="63"/>
  <c r="M119" i="63"/>
  <c r="Q118" i="63"/>
  <c r="M118" i="63"/>
  <c r="Q117" i="63"/>
  <c r="M117" i="63"/>
  <c r="Q116" i="63"/>
  <c r="M116" i="63"/>
  <c r="Q115" i="63"/>
  <c r="M115" i="63"/>
  <c r="Q114" i="63"/>
  <c r="M114" i="63"/>
  <c r="Q113" i="63"/>
  <c r="M113" i="63"/>
  <c r="Q112" i="63"/>
  <c r="M112" i="63"/>
  <c r="Q111" i="63"/>
  <c r="M111" i="63"/>
  <c r="Q110" i="63"/>
  <c r="M110" i="63"/>
  <c r="Q109" i="63"/>
  <c r="M109" i="63"/>
  <c r="Q108" i="63"/>
  <c r="M108" i="63"/>
  <c r="Q107" i="63"/>
  <c r="M107" i="63"/>
  <c r="Q106" i="63"/>
  <c r="M106" i="63"/>
  <c r="Q105" i="63"/>
  <c r="M105" i="63"/>
  <c r="Q104" i="63"/>
  <c r="M104" i="63"/>
  <c r="Q103" i="63"/>
  <c r="M103" i="63"/>
  <c r="Q102" i="63"/>
  <c r="M102" i="63"/>
  <c r="Q101" i="63"/>
  <c r="M101" i="63"/>
  <c r="Q100" i="63"/>
  <c r="M100" i="63"/>
  <c r="Q99" i="63"/>
  <c r="M99" i="63"/>
  <c r="Q98" i="63"/>
  <c r="M98" i="63"/>
  <c r="Q97" i="63"/>
  <c r="M97" i="63"/>
  <c r="Q96" i="63"/>
  <c r="M96" i="63"/>
  <c r="Q95" i="63"/>
  <c r="M95" i="63"/>
  <c r="Q94" i="63"/>
  <c r="M94" i="63"/>
  <c r="Q93" i="63"/>
  <c r="M93" i="63"/>
  <c r="Q92" i="63"/>
  <c r="M92" i="63"/>
  <c r="Q91" i="63"/>
  <c r="M91" i="63"/>
  <c r="Q90" i="63"/>
  <c r="M90" i="63"/>
  <c r="Q89" i="63"/>
  <c r="M89" i="63"/>
  <c r="Q88" i="63"/>
  <c r="M88" i="63"/>
  <c r="Q87" i="63"/>
  <c r="M87" i="63"/>
  <c r="Q86" i="63"/>
  <c r="M86" i="63"/>
  <c r="Q85" i="63"/>
  <c r="M85" i="63"/>
  <c r="Q84" i="63"/>
  <c r="M84" i="63"/>
  <c r="Q83" i="63"/>
  <c r="M83" i="63"/>
  <c r="Q82" i="63"/>
  <c r="M82" i="63"/>
  <c r="Q80" i="63"/>
  <c r="M80" i="63"/>
  <c r="Q79" i="63"/>
  <c r="M79" i="63"/>
  <c r="Q78" i="63"/>
  <c r="M78" i="63"/>
  <c r="Q77" i="63"/>
  <c r="M77" i="63"/>
  <c r="Q76" i="63"/>
  <c r="M76" i="63"/>
  <c r="Q75" i="63"/>
  <c r="M75" i="63"/>
  <c r="Q74" i="63"/>
  <c r="M74" i="63"/>
  <c r="Q73" i="63"/>
  <c r="M73" i="63"/>
  <c r="Q72" i="63"/>
  <c r="M72" i="63"/>
  <c r="Q71" i="63"/>
  <c r="M71" i="63"/>
  <c r="Q70" i="63"/>
  <c r="M70" i="63"/>
  <c r="Q69" i="63"/>
  <c r="M69" i="63"/>
  <c r="Q68" i="63"/>
  <c r="M68" i="63"/>
  <c r="Q67" i="63"/>
  <c r="M67" i="63"/>
  <c r="Q66" i="63"/>
  <c r="M66" i="63"/>
  <c r="Q65" i="63"/>
  <c r="M65" i="63"/>
  <c r="Q64" i="63"/>
  <c r="M64" i="63"/>
  <c r="Q63" i="63"/>
  <c r="M63" i="63"/>
  <c r="Q62" i="63"/>
  <c r="M62" i="63"/>
  <c r="Q61" i="63"/>
  <c r="M61" i="63"/>
  <c r="Q60" i="63"/>
  <c r="M60" i="63"/>
  <c r="Q59" i="63"/>
  <c r="M59" i="63"/>
  <c r="Q58" i="63"/>
  <c r="M58" i="63"/>
  <c r="Q57" i="63"/>
  <c r="M57" i="63"/>
  <c r="Q56" i="63"/>
  <c r="M56" i="63"/>
  <c r="Q55" i="63"/>
  <c r="M55" i="63"/>
  <c r="Q54" i="63"/>
  <c r="M54" i="63"/>
  <c r="Q53" i="63"/>
  <c r="M53" i="63"/>
  <c r="Q52" i="63"/>
  <c r="M52" i="63"/>
  <c r="Q51" i="63"/>
  <c r="M51" i="63"/>
  <c r="Q50" i="63"/>
  <c r="M50" i="63"/>
  <c r="Q49" i="63"/>
  <c r="M49" i="63"/>
  <c r="Q48" i="63"/>
  <c r="M48" i="63"/>
  <c r="Q47" i="63"/>
  <c r="M47" i="63"/>
  <c r="Q46" i="63"/>
  <c r="M46" i="63"/>
  <c r="Q45" i="63"/>
  <c r="M45" i="63"/>
  <c r="Q44" i="63"/>
  <c r="M44" i="63"/>
  <c r="Q43" i="63"/>
  <c r="M43" i="63"/>
  <c r="Q42" i="63"/>
  <c r="M42" i="63"/>
  <c r="Q41" i="63"/>
  <c r="M41" i="63"/>
  <c r="Q40" i="63"/>
  <c r="M40" i="63"/>
  <c r="Q39" i="63"/>
  <c r="M39" i="63"/>
  <c r="Q38" i="63"/>
  <c r="M38" i="63"/>
  <c r="Q37" i="63"/>
  <c r="M37" i="63"/>
  <c r="Q36" i="63"/>
  <c r="M36" i="63"/>
  <c r="Q35" i="63"/>
  <c r="M35" i="63"/>
  <c r="Q34" i="63"/>
  <c r="M34" i="63"/>
  <c r="Q33" i="63"/>
  <c r="M33" i="63"/>
  <c r="Q32" i="63"/>
  <c r="M32" i="63"/>
  <c r="Q31" i="63"/>
  <c r="M31" i="63"/>
  <c r="Q30" i="63"/>
  <c r="M30" i="63"/>
  <c r="Q29" i="63"/>
  <c r="M29" i="63"/>
  <c r="Q28" i="63"/>
  <c r="M28" i="63"/>
  <c r="Q27" i="63"/>
  <c r="M27" i="63"/>
  <c r="Q26" i="63"/>
  <c r="M26" i="63"/>
  <c r="Q25" i="63"/>
  <c r="M25" i="63"/>
  <c r="Q24" i="63"/>
  <c r="M24" i="63"/>
  <c r="Q23" i="63"/>
  <c r="M23" i="63"/>
  <c r="Q22" i="63"/>
  <c r="M22" i="63"/>
  <c r="Q21" i="63"/>
  <c r="M21" i="63"/>
  <c r="Q20" i="63"/>
  <c r="M20" i="63"/>
  <c r="Q19" i="63"/>
  <c r="M19" i="63"/>
  <c r="Q18" i="63"/>
  <c r="M18" i="63"/>
  <c r="Q17" i="63"/>
  <c r="M17" i="63"/>
  <c r="Q16" i="63"/>
  <c r="M16" i="63"/>
  <c r="Q15" i="63"/>
  <c r="M15" i="63"/>
  <c r="Q14" i="63"/>
  <c r="M14" i="63"/>
  <c r="Q13" i="63"/>
  <c r="M13" i="63"/>
  <c r="Q12" i="63"/>
  <c r="M12" i="63"/>
  <c r="Q11" i="63"/>
  <c r="M11" i="63"/>
  <c r="Q10" i="63"/>
  <c r="Q226" i="63" s="1"/>
  <c r="M10" i="63"/>
  <c r="M226" i="63" s="1"/>
  <c r="B9" i="63"/>
  <c r="C9" i="63" s="1"/>
  <c r="D9" i="63" s="1"/>
  <c r="E9" i="63" s="1"/>
  <c r="F9" i="63" s="1"/>
  <c r="G9" i="63" s="1"/>
  <c r="H9" i="63" s="1"/>
  <c r="I9" i="63" s="1"/>
  <c r="J9" i="63" s="1"/>
  <c r="K9" i="63" s="1"/>
  <c r="L9" i="63" s="1"/>
  <c r="M9" i="63" s="1"/>
  <c r="N9" i="63" s="1"/>
  <c r="O9" i="63" s="1"/>
  <c r="P9" i="63" s="1"/>
  <c r="Q9" i="63" s="1"/>
  <c r="Q226" i="65" l="1"/>
  <c r="M226" i="64"/>
  <c r="Q189" i="1"/>
  <c r="Q190" i="1"/>
  <c r="Q191" i="1"/>
  <c r="Q192" i="1"/>
  <c r="Q193" i="1"/>
  <c r="Q194" i="1"/>
  <c r="Q194" i="62"/>
  <c r="M194" i="62"/>
  <c r="Q193" i="62"/>
  <c r="M193" i="62"/>
  <c r="Q192" i="62"/>
  <c r="M192" i="62"/>
  <c r="Q191" i="62"/>
  <c r="M191" i="62"/>
  <c r="Q190" i="62"/>
  <c r="M190" i="62"/>
  <c r="Q189" i="62"/>
  <c r="M189" i="62"/>
  <c r="Q188" i="62"/>
  <c r="M188" i="62"/>
  <c r="Q187" i="62"/>
  <c r="M187" i="62"/>
  <c r="Q186" i="62"/>
  <c r="M186" i="62"/>
  <c r="Q185" i="62"/>
  <c r="M185" i="62"/>
  <c r="Q184" i="62"/>
  <c r="M184" i="62"/>
  <c r="Q183" i="62"/>
  <c r="M183" i="62"/>
  <c r="Q182" i="62"/>
  <c r="M182" i="62"/>
  <c r="Q181" i="62"/>
  <c r="M181" i="62"/>
  <c r="Q180" i="62"/>
  <c r="M180" i="62"/>
  <c r="Q179" i="62"/>
  <c r="M179" i="62"/>
  <c r="Q178" i="62"/>
  <c r="M178" i="62"/>
  <c r="Q177" i="62"/>
  <c r="M177" i="62"/>
  <c r="Q176" i="62"/>
  <c r="M176" i="62"/>
  <c r="Q175" i="62"/>
  <c r="M175" i="62"/>
  <c r="Q174" i="62"/>
  <c r="M174" i="62"/>
  <c r="Q173" i="62"/>
  <c r="M173" i="62"/>
  <c r="Q172" i="62"/>
  <c r="M172" i="62"/>
  <c r="Q171" i="62"/>
  <c r="M171" i="62"/>
  <c r="Q170" i="62"/>
  <c r="M170" i="62"/>
  <c r="Q169" i="62"/>
  <c r="M169" i="62"/>
  <c r="Q168" i="62"/>
  <c r="M168" i="62"/>
  <c r="Q167" i="62"/>
  <c r="M167" i="62"/>
  <c r="Q166" i="62"/>
  <c r="M166" i="62"/>
  <c r="Q165" i="62"/>
  <c r="M165" i="62"/>
  <c r="Q164" i="62"/>
  <c r="M164" i="62"/>
  <c r="Q163" i="62"/>
  <c r="M163" i="62"/>
  <c r="Q162" i="62"/>
  <c r="M162" i="62"/>
  <c r="Q161" i="62"/>
  <c r="M161" i="62"/>
  <c r="Q160" i="62"/>
  <c r="M160" i="62"/>
  <c r="Q159" i="62"/>
  <c r="M159" i="62"/>
  <c r="Q158" i="62"/>
  <c r="M158" i="62"/>
  <c r="Q157" i="62"/>
  <c r="M157" i="62"/>
  <c r="Q156" i="62"/>
  <c r="M156" i="62"/>
  <c r="Q155" i="62"/>
  <c r="M155" i="62"/>
  <c r="Q154" i="62"/>
  <c r="M154" i="62"/>
  <c r="Q153" i="62"/>
  <c r="M153" i="62"/>
  <c r="Q152" i="62"/>
  <c r="M152" i="62"/>
  <c r="Q151" i="62"/>
  <c r="M151" i="62"/>
  <c r="Q150" i="62"/>
  <c r="M150" i="62"/>
  <c r="Q149" i="62"/>
  <c r="M149" i="62"/>
  <c r="Q148" i="62"/>
  <c r="M148" i="62"/>
  <c r="Q147" i="62"/>
  <c r="M147" i="62"/>
  <c r="Q146" i="62"/>
  <c r="M146" i="62"/>
  <c r="Q145" i="62"/>
  <c r="M145" i="62"/>
  <c r="Q144" i="62"/>
  <c r="M144" i="62"/>
  <c r="Q143" i="62"/>
  <c r="M143" i="62"/>
  <c r="Q142" i="62"/>
  <c r="M142" i="62"/>
  <c r="Q141" i="62"/>
  <c r="M141" i="62"/>
  <c r="Q140" i="62"/>
  <c r="M140" i="62"/>
  <c r="Q139" i="62"/>
  <c r="M139" i="62"/>
  <c r="Q138" i="62"/>
  <c r="M138" i="62"/>
  <c r="Q137" i="62"/>
  <c r="M137" i="62"/>
  <c r="Q136" i="62"/>
  <c r="M136" i="62"/>
  <c r="Q135" i="62"/>
  <c r="M135" i="62"/>
  <c r="Q134" i="62"/>
  <c r="M134" i="62"/>
  <c r="Q133" i="62"/>
  <c r="M133" i="62"/>
  <c r="Q132" i="62"/>
  <c r="M132" i="62"/>
  <c r="Q131" i="62"/>
  <c r="M131" i="62"/>
  <c r="Q130" i="62"/>
  <c r="M130" i="62"/>
  <c r="Q129" i="62"/>
  <c r="M129" i="62"/>
  <c r="Q128" i="62"/>
  <c r="M128" i="62"/>
  <c r="Q127" i="62"/>
  <c r="M127" i="62"/>
  <c r="Q126" i="62"/>
  <c r="M126" i="62"/>
  <c r="Q125" i="62"/>
  <c r="M125" i="62"/>
  <c r="Q124" i="62"/>
  <c r="M124" i="62"/>
  <c r="Q123" i="62"/>
  <c r="M123" i="62"/>
  <c r="Q122" i="62"/>
  <c r="M122" i="62"/>
  <c r="Q121" i="62"/>
  <c r="M121" i="62"/>
  <c r="Q120" i="62"/>
  <c r="M120" i="62"/>
  <c r="Q119" i="62"/>
  <c r="M119" i="62"/>
  <c r="Q118" i="62"/>
  <c r="M118" i="62"/>
  <c r="Q117" i="62"/>
  <c r="M117" i="62"/>
  <c r="Q116" i="62"/>
  <c r="M116" i="62"/>
  <c r="Q115" i="62"/>
  <c r="M115" i="62"/>
  <c r="Q114" i="62"/>
  <c r="M114" i="62"/>
  <c r="Q113" i="62"/>
  <c r="M113" i="62"/>
  <c r="Q112" i="62"/>
  <c r="M112" i="62"/>
  <c r="Q111" i="62"/>
  <c r="M111" i="62"/>
  <c r="Q110" i="62"/>
  <c r="M110" i="62"/>
  <c r="Q109" i="62"/>
  <c r="M109" i="62"/>
  <c r="Q108" i="62"/>
  <c r="M108" i="62"/>
  <c r="Q107" i="62"/>
  <c r="M107" i="62"/>
  <c r="Q106" i="62"/>
  <c r="M106" i="62"/>
  <c r="Q105" i="62"/>
  <c r="M105" i="62"/>
  <c r="Q104" i="62"/>
  <c r="M104" i="62"/>
  <c r="Q103" i="62"/>
  <c r="M103" i="62"/>
  <c r="Q102" i="62"/>
  <c r="M102" i="62"/>
  <c r="Q101" i="62"/>
  <c r="M101" i="62"/>
  <c r="Q100" i="62"/>
  <c r="M100" i="62"/>
  <c r="Q99" i="62"/>
  <c r="M99" i="62"/>
  <c r="Q98" i="62"/>
  <c r="M98" i="62"/>
  <c r="Q97" i="62"/>
  <c r="M97" i="62"/>
  <c r="Q96" i="62"/>
  <c r="M96" i="62"/>
  <c r="Q95" i="62"/>
  <c r="M95" i="62"/>
  <c r="Q94" i="62"/>
  <c r="M94" i="62"/>
  <c r="Q93" i="62"/>
  <c r="M93" i="62"/>
  <c r="Q92" i="62"/>
  <c r="M92" i="62"/>
  <c r="Q91" i="62"/>
  <c r="M91" i="62"/>
  <c r="Q90" i="62"/>
  <c r="M90" i="62"/>
  <c r="Q89" i="62"/>
  <c r="M89" i="62"/>
  <c r="Q88" i="62"/>
  <c r="M88" i="62"/>
  <c r="Q87" i="62"/>
  <c r="M87" i="62"/>
  <c r="Q86" i="62"/>
  <c r="M86" i="62"/>
  <c r="Q85" i="62"/>
  <c r="M85" i="62"/>
  <c r="Q84" i="62"/>
  <c r="M84" i="62"/>
  <c r="Q83" i="62"/>
  <c r="M83" i="62"/>
  <c r="Q82" i="62"/>
  <c r="M82" i="62"/>
  <c r="Q80" i="62"/>
  <c r="M80" i="62"/>
  <c r="Q79" i="62"/>
  <c r="M79" i="62"/>
  <c r="Q78" i="62"/>
  <c r="M78" i="62"/>
  <c r="Q77" i="62"/>
  <c r="M77" i="62"/>
  <c r="Q76" i="62"/>
  <c r="M76" i="62"/>
  <c r="Q75" i="62"/>
  <c r="M75" i="62"/>
  <c r="Q74" i="62"/>
  <c r="M74" i="62"/>
  <c r="Q73" i="62"/>
  <c r="M73" i="62"/>
  <c r="Q72" i="62"/>
  <c r="M72" i="62"/>
  <c r="Q71" i="62"/>
  <c r="M71" i="62"/>
  <c r="Q70" i="62"/>
  <c r="M70" i="62"/>
  <c r="Q69" i="62"/>
  <c r="M69" i="62"/>
  <c r="Q68" i="62"/>
  <c r="M68" i="62"/>
  <c r="Q67" i="62"/>
  <c r="M67" i="62"/>
  <c r="Q66" i="62"/>
  <c r="M66" i="62"/>
  <c r="Q65" i="62"/>
  <c r="M65" i="62"/>
  <c r="Q64" i="62"/>
  <c r="M64" i="62"/>
  <c r="Q63" i="62"/>
  <c r="M63" i="62"/>
  <c r="Q62" i="62"/>
  <c r="M62" i="62"/>
  <c r="Q61" i="62"/>
  <c r="M61" i="62"/>
  <c r="Q60" i="62"/>
  <c r="M60" i="62"/>
  <c r="Q59" i="62"/>
  <c r="M59" i="62"/>
  <c r="Q58" i="62"/>
  <c r="M58" i="62"/>
  <c r="Q57" i="62"/>
  <c r="M57" i="62"/>
  <c r="Q56" i="62"/>
  <c r="M56" i="62"/>
  <c r="Q55" i="62"/>
  <c r="M55" i="62"/>
  <c r="Q54" i="62"/>
  <c r="M54" i="62"/>
  <c r="Q53" i="62"/>
  <c r="M53" i="62"/>
  <c r="Q52" i="62"/>
  <c r="M52" i="62"/>
  <c r="Q51" i="62"/>
  <c r="M51" i="62"/>
  <c r="Q50" i="62"/>
  <c r="M50" i="62"/>
  <c r="Q49" i="62"/>
  <c r="M49" i="62"/>
  <c r="Q48" i="62"/>
  <c r="M48" i="62"/>
  <c r="Q47" i="62"/>
  <c r="M47" i="62"/>
  <c r="Q46" i="62"/>
  <c r="M46" i="62"/>
  <c r="Q45" i="62"/>
  <c r="M45" i="62"/>
  <c r="Q44" i="62"/>
  <c r="M44" i="62"/>
  <c r="Q43" i="62"/>
  <c r="M43" i="62"/>
  <c r="Q42" i="62"/>
  <c r="M42" i="62"/>
  <c r="Q41" i="62"/>
  <c r="M41" i="62"/>
  <c r="Q40" i="62"/>
  <c r="M40" i="62"/>
  <c r="Q39" i="62"/>
  <c r="M39" i="62"/>
  <c r="Q38" i="62"/>
  <c r="M38" i="62"/>
  <c r="Q37" i="62"/>
  <c r="M37" i="62"/>
  <c r="Q36" i="62"/>
  <c r="M36" i="62"/>
  <c r="Q35" i="62"/>
  <c r="M35" i="62"/>
  <c r="Q34" i="62"/>
  <c r="M34" i="62"/>
  <c r="Q33" i="62"/>
  <c r="M33" i="62"/>
  <c r="Q32" i="62"/>
  <c r="M32" i="62"/>
  <c r="Q31" i="62"/>
  <c r="M31" i="62"/>
  <c r="Q30" i="62"/>
  <c r="M30" i="62"/>
  <c r="Q29" i="62"/>
  <c r="M29" i="62"/>
  <c r="Q28" i="62"/>
  <c r="M28" i="62"/>
  <c r="Q27" i="62"/>
  <c r="M27" i="62"/>
  <c r="Q26" i="62"/>
  <c r="M26" i="62"/>
  <c r="Q25" i="62"/>
  <c r="M25" i="62"/>
  <c r="Q24" i="62"/>
  <c r="M24" i="62"/>
  <c r="Q23" i="62"/>
  <c r="M23" i="62"/>
  <c r="Q22" i="62"/>
  <c r="M22" i="62"/>
  <c r="Q21" i="62"/>
  <c r="M21" i="62"/>
  <c r="Q20" i="62"/>
  <c r="M20" i="62"/>
  <c r="Q19" i="62"/>
  <c r="M19" i="62"/>
  <c r="Q18" i="62"/>
  <c r="M18" i="62"/>
  <c r="Q17" i="62"/>
  <c r="M17" i="62"/>
  <c r="Q16" i="62"/>
  <c r="M16" i="62"/>
  <c r="Q15" i="62"/>
  <c r="M15" i="62"/>
  <c r="Q14" i="62"/>
  <c r="M14" i="62"/>
  <c r="Q13" i="62"/>
  <c r="M13" i="62"/>
  <c r="Q12" i="62"/>
  <c r="M12" i="62"/>
  <c r="Q11" i="62"/>
  <c r="M11" i="62"/>
  <c r="Q10" i="62"/>
  <c r="Q226" i="62" s="1"/>
  <c r="M10" i="62"/>
  <c r="M226" i="62" s="1"/>
  <c r="B9" i="62"/>
  <c r="C9" i="62" s="1"/>
  <c r="D9" i="62" s="1"/>
  <c r="E9" i="62" s="1"/>
  <c r="F9" i="62" s="1"/>
  <c r="G9" i="62" s="1"/>
  <c r="H9" i="62" s="1"/>
  <c r="I9" i="62" s="1"/>
  <c r="J9" i="62" s="1"/>
  <c r="K9" i="62" s="1"/>
  <c r="L9" i="62" s="1"/>
  <c r="M9" i="62" s="1"/>
  <c r="N9" i="62" s="1"/>
  <c r="O9" i="62" s="1"/>
  <c r="P9" i="62" s="1"/>
  <c r="Q9" i="62" s="1"/>
  <c r="P226" i="61" l="1"/>
  <c r="O226" i="61"/>
  <c r="N226" i="61"/>
  <c r="L226" i="61"/>
  <c r="K226" i="61"/>
  <c r="I226" i="61"/>
  <c r="J226" i="61"/>
  <c r="H226" i="61"/>
  <c r="Q10" i="61" l="1"/>
  <c r="Q11" i="61"/>
  <c r="Q12" i="61"/>
  <c r="Q13" i="61"/>
  <c r="Q14" i="61"/>
  <c r="Q15" i="61"/>
  <c r="Q16" i="61"/>
  <c r="Q17" i="61"/>
  <c r="Q18" i="61"/>
  <c r="Q19" i="61"/>
  <c r="Q20" i="61"/>
  <c r="Q21" i="61"/>
  <c r="Q22" i="61"/>
  <c r="Q23" i="61"/>
  <c r="Q24" i="61"/>
  <c r="Q25" i="61"/>
  <c r="Q26" i="61"/>
  <c r="Q27" i="61"/>
  <c r="Q28" i="61"/>
  <c r="Q29" i="61"/>
  <c r="Q30" i="61"/>
  <c r="Q31" i="61"/>
  <c r="Q32" i="61"/>
  <c r="Q33" i="61"/>
  <c r="Q34" i="61"/>
  <c r="Q35" i="61"/>
  <c r="Q36" i="61"/>
  <c r="Q37" i="61"/>
  <c r="Q38" i="61"/>
  <c r="Q39" i="61"/>
  <c r="Q40" i="61"/>
  <c r="Q41" i="61"/>
  <c r="Q42" i="61"/>
  <c r="Q43" i="61"/>
  <c r="Q44" i="61"/>
  <c r="Q45" i="61"/>
  <c r="Q46" i="61"/>
  <c r="Q47" i="61"/>
  <c r="Q48" i="61"/>
  <c r="Q49" i="61"/>
  <c r="Q50" i="61"/>
  <c r="Q51" i="61"/>
  <c r="Q52" i="61"/>
  <c r="Q53" i="61"/>
  <c r="Q54" i="61"/>
  <c r="Q55" i="61"/>
  <c r="Q56" i="61"/>
  <c r="Q57" i="61"/>
  <c r="Q58" i="61"/>
  <c r="Q59" i="61"/>
  <c r="Q60" i="61"/>
  <c r="Q61" i="61"/>
  <c r="Q62" i="61"/>
  <c r="Q63" i="61"/>
  <c r="Q64" i="61"/>
  <c r="Q65" i="61"/>
  <c r="Q66" i="61"/>
  <c r="Q67" i="61"/>
  <c r="Q68" i="61"/>
  <c r="Q69" i="61"/>
  <c r="Q70" i="61"/>
  <c r="Q71" i="61"/>
  <c r="Q72" i="61"/>
  <c r="Q73" i="61"/>
  <c r="Q74" i="61"/>
  <c r="Q75" i="61"/>
  <c r="Q76" i="61"/>
  <c r="Q77" i="61"/>
  <c r="Q78" i="61"/>
  <c r="Q79" i="61"/>
  <c r="Q80" i="61"/>
  <c r="Q82" i="61"/>
  <c r="Q83" i="61"/>
  <c r="Q84" i="61"/>
  <c r="Q85" i="61"/>
  <c r="Q86" i="61"/>
  <c r="Q87" i="61"/>
  <c r="Q88" i="61"/>
  <c r="Q89" i="61"/>
  <c r="Q90" i="61"/>
  <c r="Q91" i="61"/>
  <c r="Q92" i="61"/>
  <c r="Q93" i="61"/>
  <c r="Q94" i="61"/>
  <c r="Q95" i="61"/>
  <c r="Q96" i="61"/>
  <c r="Q97" i="61"/>
  <c r="Q98" i="61"/>
  <c r="Q99" i="61"/>
  <c r="Q100" i="61"/>
  <c r="Q101" i="61"/>
  <c r="Q102" i="61"/>
  <c r="Q103" i="61"/>
  <c r="Q104" i="61"/>
  <c r="Q105" i="61"/>
  <c r="Q106" i="61"/>
  <c r="Q107" i="61"/>
  <c r="Q108" i="61"/>
  <c r="Q109" i="61"/>
  <c r="Q110" i="61"/>
  <c r="Q111" i="61"/>
  <c r="Q112" i="61"/>
  <c r="Q113" i="61"/>
  <c r="Q114" i="61"/>
  <c r="Q115" i="61"/>
  <c r="Q116" i="61"/>
  <c r="Q117" i="61"/>
  <c r="Q118" i="61"/>
  <c r="Q119" i="61"/>
  <c r="Q120" i="61"/>
  <c r="Q121" i="61"/>
  <c r="Q122" i="61"/>
  <c r="Q123" i="61"/>
  <c r="Q124" i="61"/>
  <c r="Q125" i="61"/>
  <c r="Q126" i="61"/>
  <c r="Q127" i="61"/>
  <c r="Q128" i="61"/>
  <c r="Q129" i="61"/>
  <c r="Q130" i="61"/>
  <c r="Q131" i="61"/>
  <c r="Q132" i="61"/>
  <c r="Q133" i="61"/>
  <c r="Q134" i="61"/>
  <c r="Q135" i="61"/>
  <c r="Q136" i="61"/>
  <c r="Q137" i="61"/>
  <c r="Q138" i="61"/>
  <c r="Q139" i="61"/>
  <c r="Q140" i="61"/>
  <c r="Q141" i="61"/>
  <c r="Q142" i="61"/>
  <c r="Q143" i="61"/>
  <c r="Q144" i="61"/>
  <c r="Q145" i="61"/>
  <c r="Q146" i="61"/>
  <c r="Q147" i="61"/>
  <c r="Q148" i="61"/>
  <c r="Q149" i="61"/>
  <c r="Q150" i="61"/>
  <c r="Q151" i="61"/>
  <c r="Q152" i="61"/>
  <c r="Q153" i="61"/>
  <c r="Q154" i="61"/>
  <c r="Q155" i="61"/>
  <c r="Q156" i="61"/>
  <c r="Q157" i="61"/>
  <c r="Q158" i="61"/>
  <c r="Q159" i="61"/>
  <c r="Q160" i="61"/>
  <c r="Q161" i="61"/>
  <c r="Q162" i="61"/>
  <c r="Q163" i="61"/>
  <c r="Q164" i="61"/>
  <c r="Q165" i="61"/>
  <c r="Q166" i="61"/>
  <c r="Q167" i="61"/>
  <c r="Q168" i="61"/>
  <c r="Q169" i="61"/>
  <c r="Q170" i="61"/>
  <c r="Q171" i="61"/>
  <c r="Q172" i="61"/>
  <c r="Q173" i="61"/>
  <c r="Q174" i="61"/>
  <c r="Q175" i="61"/>
  <c r="Q176" i="61"/>
  <c r="Q177" i="61"/>
  <c r="Q178" i="61"/>
  <c r="Q179" i="61"/>
  <c r="Q180" i="61"/>
  <c r="Q181" i="61"/>
  <c r="Q182" i="61"/>
  <c r="Q183" i="61"/>
  <c r="Q184" i="61"/>
  <c r="Q185" i="61"/>
  <c r="N226" i="60" l="1"/>
  <c r="L226" i="60"/>
  <c r="K226" i="60"/>
  <c r="I226" i="60"/>
  <c r="J226" i="60"/>
  <c r="H226" i="60"/>
  <c r="Q193" i="60" l="1"/>
  <c r="M193" i="60"/>
  <c r="Q199" i="60"/>
  <c r="M199" i="60"/>
  <c r="M191" i="61"/>
  <c r="M192" i="61"/>
  <c r="M193" i="61"/>
  <c r="M194" i="61"/>
  <c r="Q190" i="61"/>
  <c r="Q191" i="61"/>
  <c r="Q192" i="61"/>
  <c r="M190" i="61"/>
  <c r="Q190" i="60"/>
  <c r="M190" i="60"/>
  <c r="O124" i="60" l="1"/>
  <c r="O124" i="1" s="1"/>
  <c r="G116" i="75" s="1"/>
  <c r="O114" i="60"/>
  <c r="O114" i="1" s="1"/>
  <c r="G106" i="75" s="1"/>
  <c r="O67" i="60"/>
  <c r="O67" i="1" s="1"/>
  <c r="G59" i="75" s="1"/>
  <c r="O61" i="60"/>
  <c r="O61" i="1" s="1"/>
  <c r="G53" i="75" s="1"/>
  <c r="O22" i="60"/>
  <c r="P14" i="60"/>
  <c r="P14" i="1" s="1"/>
  <c r="P236" i="1" l="1"/>
  <c r="G6" i="75"/>
  <c r="P226" i="60"/>
  <c r="O226" i="60"/>
  <c r="Q204" i="60"/>
  <c r="M204" i="60"/>
  <c r="M189" i="61" l="1"/>
  <c r="M191" i="60"/>
  <c r="M189" i="60"/>
  <c r="Q188" i="61"/>
  <c r="M188" i="61"/>
  <c r="Q188" i="60"/>
  <c r="M188" i="60"/>
  <c r="M91" i="61"/>
  <c r="Q91" i="60"/>
  <c r="M91" i="60"/>
  <c r="Q91" i="59"/>
  <c r="M91" i="59"/>
  <c r="Q91" i="58"/>
  <c r="M91" i="58"/>
  <c r="Q91" i="57"/>
  <c r="M91" i="57"/>
  <c r="Q91" i="56"/>
  <c r="M91" i="56"/>
  <c r="Q91" i="54"/>
  <c r="M91" i="54"/>
  <c r="Q91" i="53"/>
  <c r="M91" i="53"/>
  <c r="Q91" i="1"/>
  <c r="M192" i="60" l="1"/>
  <c r="Q187" i="61"/>
  <c r="M187" i="61"/>
  <c r="Q186" i="61"/>
  <c r="M186" i="61"/>
  <c r="M185" i="61"/>
  <c r="M184" i="61"/>
  <c r="M183" i="61"/>
  <c r="M182" i="61"/>
  <c r="M181" i="61"/>
  <c r="M180" i="61"/>
  <c r="M179" i="61"/>
  <c r="M178" i="61"/>
  <c r="M177" i="61"/>
  <c r="M176" i="61"/>
  <c r="M175" i="61"/>
  <c r="M174" i="61"/>
  <c r="M173" i="61"/>
  <c r="M172" i="61"/>
  <c r="M171" i="61"/>
  <c r="M170" i="61"/>
  <c r="M169" i="61"/>
  <c r="M168" i="61"/>
  <c r="M167" i="61"/>
  <c r="M166" i="61"/>
  <c r="M165" i="61"/>
  <c r="M164" i="61"/>
  <c r="M163" i="61"/>
  <c r="M162" i="61"/>
  <c r="M161" i="61"/>
  <c r="M160" i="61"/>
  <c r="M159" i="61"/>
  <c r="M158" i="61"/>
  <c r="M157" i="61"/>
  <c r="M156" i="61"/>
  <c r="M155" i="61"/>
  <c r="M154" i="61"/>
  <c r="M153" i="61"/>
  <c r="M152" i="61"/>
  <c r="M151" i="61"/>
  <c r="M150" i="61"/>
  <c r="M149" i="61"/>
  <c r="M148" i="61"/>
  <c r="M147" i="61"/>
  <c r="M146" i="61"/>
  <c r="M145" i="61"/>
  <c r="M144" i="61"/>
  <c r="M143" i="61"/>
  <c r="M142" i="61"/>
  <c r="M141" i="61"/>
  <c r="M140" i="61"/>
  <c r="M139" i="61"/>
  <c r="M138" i="61"/>
  <c r="M137" i="61"/>
  <c r="M136" i="61"/>
  <c r="M135" i="61"/>
  <c r="M134" i="61"/>
  <c r="M133" i="61"/>
  <c r="M132" i="61"/>
  <c r="M131" i="61"/>
  <c r="M130" i="61"/>
  <c r="M129" i="61"/>
  <c r="M128" i="61"/>
  <c r="M127" i="61"/>
  <c r="M126" i="61"/>
  <c r="M125" i="61"/>
  <c r="M124" i="61"/>
  <c r="M123" i="61"/>
  <c r="M122" i="61"/>
  <c r="M121" i="61"/>
  <c r="M120" i="61"/>
  <c r="M119" i="61"/>
  <c r="M118" i="61"/>
  <c r="M117" i="61"/>
  <c r="M116" i="61"/>
  <c r="M115" i="61"/>
  <c r="M114" i="61"/>
  <c r="M113" i="61"/>
  <c r="M112" i="61"/>
  <c r="M111" i="61"/>
  <c r="M110" i="61"/>
  <c r="M109" i="61"/>
  <c r="M108" i="61"/>
  <c r="M107" i="61"/>
  <c r="M106" i="61"/>
  <c r="M105" i="61"/>
  <c r="M104" i="61"/>
  <c r="M103" i="61"/>
  <c r="M102" i="61"/>
  <c r="M101" i="61"/>
  <c r="M100" i="61"/>
  <c r="M99" i="61"/>
  <c r="M98" i="61"/>
  <c r="M97" i="61"/>
  <c r="M96" i="61"/>
  <c r="M95" i="61"/>
  <c r="M94" i="61"/>
  <c r="M93" i="61"/>
  <c r="M92" i="61"/>
  <c r="M90" i="61"/>
  <c r="M89" i="61"/>
  <c r="M88" i="61"/>
  <c r="M87" i="61"/>
  <c r="M86" i="61"/>
  <c r="M85" i="61"/>
  <c r="M84" i="61"/>
  <c r="M83" i="61"/>
  <c r="M82" i="61"/>
  <c r="M80" i="61"/>
  <c r="M79" i="61"/>
  <c r="M78" i="61"/>
  <c r="M77" i="61"/>
  <c r="M76" i="61"/>
  <c r="M75" i="61"/>
  <c r="M74" i="61"/>
  <c r="M73" i="61"/>
  <c r="M72" i="61"/>
  <c r="M71" i="61"/>
  <c r="M70" i="61"/>
  <c r="M69" i="61"/>
  <c r="M68" i="61"/>
  <c r="M67" i="61"/>
  <c r="M66" i="61"/>
  <c r="M65" i="61"/>
  <c r="M64" i="61"/>
  <c r="M63" i="61"/>
  <c r="M62" i="61"/>
  <c r="M61" i="61"/>
  <c r="M60" i="61"/>
  <c r="M59" i="61"/>
  <c r="M58" i="61"/>
  <c r="M57" i="61"/>
  <c r="M56" i="61"/>
  <c r="M55" i="61"/>
  <c r="M54" i="61"/>
  <c r="M53" i="61"/>
  <c r="M52" i="61"/>
  <c r="M51" i="61"/>
  <c r="M50" i="61"/>
  <c r="M49" i="61"/>
  <c r="M48" i="61"/>
  <c r="M47" i="61"/>
  <c r="M46" i="61"/>
  <c r="M45" i="61"/>
  <c r="M44" i="61"/>
  <c r="M43" i="61"/>
  <c r="M42" i="61"/>
  <c r="M41" i="61"/>
  <c r="M40" i="61"/>
  <c r="M39" i="61"/>
  <c r="M38" i="61"/>
  <c r="M37" i="61"/>
  <c r="M36" i="61"/>
  <c r="M35" i="61"/>
  <c r="M34" i="61"/>
  <c r="M33" i="61"/>
  <c r="M32" i="61"/>
  <c r="M31" i="61"/>
  <c r="M30" i="61"/>
  <c r="M29" i="61"/>
  <c r="M28" i="61"/>
  <c r="M27" i="61"/>
  <c r="M26" i="61"/>
  <c r="M25" i="61"/>
  <c r="M24" i="61"/>
  <c r="M23" i="61"/>
  <c r="M22" i="61"/>
  <c r="M21" i="61"/>
  <c r="M20" i="61"/>
  <c r="M19" i="61"/>
  <c r="M18" i="61"/>
  <c r="M17" i="61"/>
  <c r="M16" i="61"/>
  <c r="M15" i="61"/>
  <c r="M14" i="61"/>
  <c r="M13" i="61"/>
  <c r="M12" i="61"/>
  <c r="M11" i="61"/>
  <c r="M10" i="61"/>
  <c r="B9" i="61"/>
  <c r="C9" i="61" s="1"/>
  <c r="D9" i="61" s="1"/>
  <c r="E9" i="61" s="1"/>
  <c r="F9" i="61" s="1"/>
  <c r="G9" i="61" s="1"/>
  <c r="H9" i="61" s="1"/>
  <c r="I9" i="61" s="1"/>
  <c r="J9" i="61" s="1"/>
  <c r="K9" i="61" s="1"/>
  <c r="L9" i="61" s="1"/>
  <c r="Q187" i="60"/>
  <c r="M187" i="60"/>
  <c r="Q186" i="60"/>
  <c r="M186" i="60"/>
  <c r="Q185" i="60"/>
  <c r="M185" i="60"/>
  <c r="Q184" i="60"/>
  <c r="M184" i="60"/>
  <c r="Q183" i="60"/>
  <c r="M183" i="60"/>
  <c r="Q182" i="60"/>
  <c r="M182" i="60"/>
  <c r="Q181" i="60"/>
  <c r="M181" i="60"/>
  <c r="Q180" i="60"/>
  <c r="M180" i="60"/>
  <c r="Q179" i="60"/>
  <c r="M179" i="60"/>
  <c r="Q178" i="60"/>
  <c r="M178" i="60"/>
  <c r="Q177" i="60"/>
  <c r="M177" i="60"/>
  <c r="Q176" i="60"/>
  <c r="M176" i="60"/>
  <c r="Q175" i="60"/>
  <c r="M175" i="60"/>
  <c r="Q174" i="60"/>
  <c r="M174" i="60"/>
  <c r="Q173" i="60"/>
  <c r="M173" i="60"/>
  <c r="Q172" i="60"/>
  <c r="M172" i="60"/>
  <c r="Q171" i="60"/>
  <c r="M171" i="60"/>
  <c r="Q170" i="60"/>
  <c r="M170" i="60"/>
  <c r="Q169" i="60"/>
  <c r="M169" i="60"/>
  <c r="Q168" i="60"/>
  <c r="M168" i="60"/>
  <c r="Q167" i="60"/>
  <c r="M167" i="60"/>
  <c r="Q166" i="60"/>
  <c r="M166" i="60"/>
  <c r="Q165" i="60"/>
  <c r="M165" i="60"/>
  <c r="Q164" i="60"/>
  <c r="M164" i="60"/>
  <c r="Q163" i="60"/>
  <c r="M163" i="60"/>
  <c r="Q162" i="60"/>
  <c r="M162" i="60"/>
  <c r="Q161" i="60"/>
  <c r="M161" i="60"/>
  <c r="Q160" i="60"/>
  <c r="M160" i="60"/>
  <c r="Q159" i="60"/>
  <c r="M159" i="60"/>
  <c r="Q158" i="60"/>
  <c r="M158" i="60"/>
  <c r="Q157" i="60"/>
  <c r="M157" i="60"/>
  <c r="Q156" i="60"/>
  <c r="M156" i="60"/>
  <c r="Q155" i="60"/>
  <c r="M155" i="60"/>
  <c r="Q154" i="60"/>
  <c r="M154" i="60"/>
  <c r="Q153" i="60"/>
  <c r="M153" i="60"/>
  <c r="Q152" i="60"/>
  <c r="M152" i="60"/>
  <c r="Q151" i="60"/>
  <c r="M151" i="60"/>
  <c r="Q150" i="60"/>
  <c r="M150" i="60"/>
  <c r="Q149" i="60"/>
  <c r="M149" i="60"/>
  <c r="Q148" i="60"/>
  <c r="M148" i="60"/>
  <c r="Q147" i="60"/>
  <c r="M147" i="60"/>
  <c r="Q146" i="60"/>
  <c r="M146" i="60"/>
  <c r="Q145" i="60"/>
  <c r="M145" i="60"/>
  <c r="Q144" i="60"/>
  <c r="M144" i="60"/>
  <c r="Q143" i="60"/>
  <c r="M143" i="60"/>
  <c r="Q142" i="60"/>
  <c r="M142" i="60"/>
  <c r="Q141" i="60"/>
  <c r="M141" i="60"/>
  <c r="Q140" i="60"/>
  <c r="M140" i="60"/>
  <c r="Q139" i="60"/>
  <c r="M139" i="60"/>
  <c r="Q138" i="60"/>
  <c r="M138" i="60"/>
  <c r="Q137" i="60"/>
  <c r="M137" i="60"/>
  <c r="Q136" i="60"/>
  <c r="M136" i="60"/>
  <c r="Q135" i="60"/>
  <c r="M135" i="60"/>
  <c r="Q134" i="60"/>
  <c r="M134" i="60"/>
  <c r="Q133" i="60"/>
  <c r="M133" i="60"/>
  <c r="Q132" i="60"/>
  <c r="M132" i="60"/>
  <c r="Q131" i="60"/>
  <c r="M131" i="60"/>
  <c r="Q130" i="60"/>
  <c r="M130" i="60"/>
  <c r="Q129" i="60"/>
  <c r="M129" i="60"/>
  <c r="Q128" i="60"/>
  <c r="M128" i="60"/>
  <c r="Q127" i="60"/>
  <c r="M127" i="60"/>
  <c r="Q126" i="60"/>
  <c r="M126" i="60"/>
  <c r="Q125" i="60"/>
  <c r="M125" i="60"/>
  <c r="Q124" i="60"/>
  <c r="M124" i="60"/>
  <c r="Q123" i="60"/>
  <c r="M123" i="60"/>
  <c r="Q122" i="60"/>
  <c r="M122" i="60"/>
  <c r="Q121" i="60"/>
  <c r="M121" i="60"/>
  <c r="Q120" i="60"/>
  <c r="M120" i="60"/>
  <c r="Q119" i="60"/>
  <c r="M119" i="60"/>
  <c r="Q118" i="60"/>
  <c r="M118" i="60"/>
  <c r="Q117" i="60"/>
  <c r="M117" i="60"/>
  <c r="Q116" i="60"/>
  <c r="M116" i="60"/>
  <c r="Q115" i="60"/>
  <c r="M115" i="60"/>
  <c r="Q114" i="60"/>
  <c r="M114" i="60"/>
  <c r="Q113" i="60"/>
  <c r="M113" i="60"/>
  <c r="Q112" i="60"/>
  <c r="M112" i="60"/>
  <c r="Q111" i="60"/>
  <c r="M111" i="60"/>
  <c r="Q110" i="60"/>
  <c r="M110" i="60"/>
  <c r="Q109" i="60"/>
  <c r="M109" i="60"/>
  <c r="Q108" i="60"/>
  <c r="M108" i="60"/>
  <c r="Q107" i="60"/>
  <c r="M107" i="60"/>
  <c r="Q106" i="60"/>
  <c r="M106" i="60"/>
  <c r="Q105" i="60"/>
  <c r="M105" i="60"/>
  <c r="Q104" i="60"/>
  <c r="M104" i="60"/>
  <c r="Q103" i="60"/>
  <c r="M103" i="60"/>
  <c r="Q102" i="60"/>
  <c r="M102" i="60"/>
  <c r="Q101" i="60"/>
  <c r="M101" i="60"/>
  <c r="Q100" i="60"/>
  <c r="M100" i="60"/>
  <c r="Q99" i="60"/>
  <c r="M99" i="60"/>
  <c r="Q98" i="60"/>
  <c r="M98" i="60"/>
  <c r="Q97" i="60"/>
  <c r="M97" i="60"/>
  <c r="Q96" i="60"/>
  <c r="M96" i="60"/>
  <c r="Q95" i="60"/>
  <c r="M95" i="60"/>
  <c r="Q94" i="60"/>
  <c r="M94" i="60"/>
  <c r="Q93" i="60"/>
  <c r="M93" i="60"/>
  <c r="Q92" i="60"/>
  <c r="M92" i="60"/>
  <c r="Q90" i="60"/>
  <c r="M90" i="60"/>
  <c r="Q89" i="60"/>
  <c r="M89" i="60"/>
  <c r="Q88" i="60"/>
  <c r="M88" i="60"/>
  <c r="Q87" i="60"/>
  <c r="M87" i="60"/>
  <c r="Q86" i="60"/>
  <c r="M86" i="60"/>
  <c r="Q85" i="60"/>
  <c r="M85" i="60"/>
  <c r="Q84" i="60"/>
  <c r="M84" i="60"/>
  <c r="Q83" i="60"/>
  <c r="M83" i="60"/>
  <c r="Q82" i="60"/>
  <c r="M82" i="60"/>
  <c r="Q80" i="60"/>
  <c r="M80" i="60"/>
  <c r="Q79" i="60"/>
  <c r="M79" i="60"/>
  <c r="Q78" i="60"/>
  <c r="M78" i="60"/>
  <c r="Q77" i="60"/>
  <c r="M77" i="60"/>
  <c r="Q76" i="60"/>
  <c r="M76" i="60"/>
  <c r="Q75" i="60"/>
  <c r="M75" i="60"/>
  <c r="Q74" i="60"/>
  <c r="M74" i="60"/>
  <c r="Q73" i="60"/>
  <c r="M73" i="60"/>
  <c r="Q72" i="60"/>
  <c r="M72" i="60"/>
  <c r="Q71" i="60"/>
  <c r="M71" i="60"/>
  <c r="Q70" i="60"/>
  <c r="M70" i="60"/>
  <c r="Q69" i="60"/>
  <c r="M69" i="60"/>
  <c r="Q68" i="60"/>
  <c r="M68" i="60"/>
  <c r="Q67" i="60"/>
  <c r="M67" i="60"/>
  <c r="Q66" i="60"/>
  <c r="M66" i="60"/>
  <c r="Q65" i="60"/>
  <c r="M65" i="60"/>
  <c r="Q64" i="60"/>
  <c r="M64" i="60"/>
  <c r="Q63" i="60"/>
  <c r="M63" i="60"/>
  <c r="Q62" i="60"/>
  <c r="M62" i="60"/>
  <c r="Q61" i="60"/>
  <c r="M61" i="60"/>
  <c r="Q60" i="60"/>
  <c r="M60" i="60"/>
  <c r="Q59" i="60"/>
  <c r="M59" i="60"/>
  <c r="Q58" i="60"/>
  <c r="M58" i="60"/>
  <c r="Q57" i="60"/>
  <c r="M57" i="60"/>
  <c r="Q56" i="60"/>
  <c r="M56" i="60"/>
  <c r="Q55" i="60"/>
  <c r="M55" i="60"/>
  <c r="Q54" i="60"/>
  <c r="M54" i="60"/>
  <c r="Q53" i="60"/>
  <c r="M53" i="60"/>
  <c r="Q52" i="60"/>
  <c r="M52" i="60"/>
  <c r="Q51" i="60"/>
  <c r="M51" i="60"/>
  <c r="Q50" i="60"/>
  <c r="M50" i="60"/>
  <c r="Q49" i="60"/>
  <c r="M49" i="60"/>
  <c r="Q48" i="60"/>
  <c r="M48" i="60"/>
  <c r="Q47" i="60"/>
  <c r="M47" i="60"/>
  <c r="Q46" i="60"/>
  <c r="M46" i="60"/>
  <c r="Q45" i="60"/>
  <c r="M45" i="60"/>
  <c r="Q44" i="60"/>
  <c r="M44" i="60"/>
  <c r="Q43" i="60"/>
  <c r="M43" i="60"/>
  <c r="Q42" i="60"/>
  <c r="M42" i="60"/>
  <c r="Q41" i="60"/>
  <c r="M41" i="60"/>
  <c r="Q40" i="60"/>
  <c r="M40" i="60"/>
  <c r="Q39" i="60"/>
  <c r="M39" i="60"/>
  <c r="Q38" i="60"/>
  <c r="M38" i="60"/>
  <c r="Q37" i="60"/>
  <c r="M37" i="60"/>
  <c r="Q36" i="60"/>
  <c r="M36" i="60"/>
  <c r="Q35" i="60"/>
  <c r="M35" i="60"/>
  <c r="Q34" i="60"/>
  <c r="M34" i="60"/>
  <c r="Q33" i="60"/>
  <c r="M33" i="60"/>
  <c r="Q32" i="60"/>
  <c r="M32" i="60"/>
  <c r="Q31" i="60"/>
  <c r="M31" i="60"/>
  <c r="Q30" i="60"/>
  <c r="M30" i="60"/>
  <c r="Q29" i="60"/>
  <c r="M29" i="60"/>
  <c r="Q28" i="60"/>
  <c r="M28" i="60"/>
  <c r="Q27" i="60"/>
  <c r="M27" i="60"/>
  <c r="Q26" i="60"/>
  <c r="M26" i="60"/>
  <c r="Q25" i="60"/>
  <c r="M25" i="60"/>
  <c r="Q24" i="60"/>
  <c r="M24" i="60"/>
  <c r="Q23" i="60"/>
  <c r="M23" i="60"/>
  <c r="Q22" i="60"/>
  <c r="M22" i="60"/>
  <c r="Q21" i="60"/>
  <c r="M21" i="60"/>
  <c r="Q20" i="60"/>
  <c r="M20" i="60"/>
  <c r="Q19" i="60"/>
  <c r="M19" i="60"/>
  <c r="Q18" i="60"/>
  <c r="M18" i="60"/>
  <c r="Q17" i="60"/>
  <c r="M17" i="60"/>
  <c r="Q16" i="60"/>
  <c r="M16" i="60"/>
  <c r="Q15" i="60"/>
  <c r="M15" i="60"/>
  <c r="Q14" i="60"/>
  <c r="M14" i="60"/>
  <c r="Q13" i="60"/>
  <c r="M13" i="60"/>
  <c r="Q12" i="60"/>
  <c r="M12" i="60"/>
  <c r="Q11" i="60"/>
  <c r="M11" i="60"/>
  <c r="Q10" i="60"/>
  <c r="M10" i="60"/>
  <c r="B9" i="60"/>
  <c r="C9" i="60" s="1"/>
  <c r="D9" i="60" s="1"/>
  <c r="E9" i="60" s="1"/>
  <c r="F9" i="60" s="1"/>
  <c r="G9" i="60" s="1"/>
  <c r="H9" i="60" s="1"/>
  <c r="I9" i="60" s="1"/>
  <c r="J9" i="60" s="1"/>
  <c r="K9" i="60" s="1"/>
  <c r="L9" i="60" s="1"/>
  <c r="M9" i="60" s="1"/>
  <c r="N9" i="60" s="1"/>
  <c r="O9" i="60" s="1"/>
  <c r="P9" i="60" s="1"/>
  <c r="Q9" i="60" s="1"/>
  <c r="P188" i="59"/>
  <c r="O188" i="59"/>
  <c r="N188" i="59"/>
  <c r="L188" i="59"/>
  <c r="K188" i="59"/>
  <c r="I188" i="59"/>
  <c r="J188" i="59"/>
  <c r="H188" i="59"/>
  <c r="Q187" i="59"/>
  <c r="M187" i="59"/>
  <c r="Q187" i="58"/>
  <c r="M187" i="58"/>
  <c r="Q187" i="57"/>
  <c r="M187" i="57"/>
  <c r="Q187" i="56"/>
  <c r="M187" i="56"/>
  <c r="Q187" i="54"/>
  <c r="M187" i="54"/>
  <c r="H188" i="53"/>
  <c r="I188" i="53"/>
  <c r="J188" i="53"/>
  <c r="K188" i="53"/>
  <c r="L188" i="53"/>
  <c r="N188" i="53"/>
  <c r="O188" i="53"/>
  <c r="P188" i="53"/>
  <c r="Q187" i="53"/>
  <c r="M187" i="53"/>
  <c r="M226" i="61" l="1"/>
  <c r="M9" i="61"/>
  <c r="O178" i="58"/>
  <c r="O178" i="1" s="1"/>
  <c r="G170" i="75" s="1"/>
  <c r="O161" i="58"/>
  <c r="O161" i="1" s="1"/>
  <c r="G153" i="75" s="1"/>
  <c r="O142" i="58"/>
  <c r="O142" i="1" s="1"/>
  <c r="G134" i="75" s="1"/>
  <c r="O132" i="58"/>
  <c r="O132" i="1" s="1"/>
  <c r="G124" i="75" s="1"/>
  <c r="O122" i="58"/>
  <c r="O122" i="1" s="1"/>
  <c r="G114" i="75" s="1"/>
  <c r="O121" i="58"/>
  <c r="O121" i="1" s="1"/>
  <c r="G113" i="75" s="1"/>
  <c r="O115" i="58"/>
  <c r="O115" i="1" s="1"/>
  <c r="G107" i="75" s="1"/>
  <c r="O102" i="58"/>
  <c r="O102" i="1" s="1"/>
  <c r="G94" i="75" s="1"/>
  <c r="O101" i="58"/>
  <c r="O101" i="1" s="1"/>
  <c r="G93" i="75" s="1"/>
  <c r="O77" i="58"/>
  <c r="O77" i="1" s="1"/>
  <c r="G69" i="75" s="1"/>
  <c r="O73" i="58"/>
  <c r="O73" i="1" s="1"/>
  <c r="G65" i="75" s="1"/>
  <c r="O53" i="58"/>
  <c r="O53" i="1" s="1"/>
  <c r="G45" i="75" s="1"/>
  <c r="O49" i="58"/>
  <c r="O49" i="1" s="1"/>
  <c r="G41" i="75" s="1"/>
  <c r="O40" i="58"/>
  <c r="O40" i="1" s="1"/>
  <c r="G32" i="75" s="1"/>
  <c r="O24" i="58"/>
  <c r="O24" i="1" s="1"/>
  <c r="G16" i="75" s="1"/>
  <c r="O22" i="58"/>
  <c r="O22" i="1" s="1"/>
  <c r="K161" i="58"/>
  <c r="K161" i="1" s="1"/>
  <c r="O236" i="1" l="1"/>
  <c r="G14" i="75"/>
  <c r="K236" i="1"/>
  <c r="M161" i="1"/>
  <c r="M236" i="1" s="1"/>
  <c r="F153" i="75"/>
  <c r="M196" i="60"/>
  <c r="N9" i="61"/>
  <c r="Q186" i="57"/>
  <c r="M186" i="57"/>
  <c r="Q185" i="57"/>
  <c r="M185" i="57"/>
  <c r="Q184" i="57"/>
  <c r="M184" i="57"/>
  <c r="Q183" i="57"/>
  <c r="M183" i="57"/>
  <c r="Q182" i="57"/>
  <c r="M182" i="57"/>
  <c r="Q181" i="57"/>
  <c r="M181" i="57"/>
  <c r="Q180" i="57"/>
  <c r="M180" i="57"/>
  <c r="Q179" i="57"/>
  <c r="M179" i="57"/>
  <c r="Q178" i="57"/>
  <c r="M178" i="57"/>
  <c r="Q177" i="57"/>
  <c r="M177" i="57"/>
  <c r="Q176" i="57"/>
  <c r="M176" i="57"/>
  <c r="Q175" i="57"/>
  <c r="M175" i="57"/>
  <c r="Q174" i="57"/>
  <c r="M174" i="57"/>
  <c r="Q173" i="57"/>
  <c r="M173" i="57"/>
  <c r="Q172" i="57"/>
  <c r="M172" i="57"/>
  <c r="Q171" i="57"/>
  <c r="M171" i="57"/>
  <c r="Q170" i="57"/>
  <c r="M170" i="57"/>
  <c r="Q169" i="57"/>
  <c r="M169" i="57"/>
  <c r="Q168" i="57"/>
  <c r="M168" i="57"/>
  <c r="Q167" i="57"/>
  <c r="M167" i="57"/>
  <c r="Q166" i="57"/>
  <c r="M166" i="57"/>
  <c r="Q165" i="57"/>
  <c r="M165" i="57"/>
  <c r="Q164" i="57"/>
  <c r="M164" i="57"/>
  <c r="Q163" i="57"/>
  <c r="M163" i="57"/>
  <c r="Q162" i="57"/>
  <c r="M162" i="57"/>
  <c r="Q161" i="57"/>
  <c r="M161" i="57"/>
  <c r="Q160" i="57"/>
  <c r="M160" i="57"/>
  <c r="Q159" i="57"/>
  <c r="M159" i="57"/>
  <c r="Q158" i="57"/>
  <c r="M158" i="57"/>
  <c r="Q157" i="57"/>
  <c r="M157" i="57"/>
  <c r="Q156" i="57"/>
  <c r="M156" i="57"/>
  <c r="Q155" i="57"/>
  <c r="M155" i="57"/>
  <c r="Q154" i="57"/>
  <c r="M154" i="57"/>
  <c r="Q153" i="57"/>
  <c r="M153" i="57"/>
  <c r="Q152" i="57"/>
  <c r="M152" i="57"/>
  <c r="Q151" i="57"/>
  <c r="M151" i="57"/>
  <c r="Q150" i="57"/>
  <c r="M150" i="57"/>
  <c r="Q149" i="57"/>
  <c r="M149" i="57"/>
  <c r="Q148" i="57"/>
  <c r="M148" i="57"/>
  <c r="Q147" i="57"/>
  <c r="M147" i="57"/>
  <c r="Q146" i="57"/>
  <c r="M146" i="57"/>
  <c r="Q145" i="57"/>
  <c r="M145" i="57"/>
  <c r="Q144" i="57"/>
  <c r="M144" i="57"/>
  <c r="Q143" i="57"/>
  <c r="M143" i="57"/>
  <c r="Q142" i="57"/>
  <c r="M142" i="57"/>
  <c r="Q141" i="57"/>
  <c r="M141" i="57"/>
  <c r="Q140" i="57"/>
  <c r="M140" i="57"/>
  <c r="Q139" i="57"/>
  <c r="M139" i="57"/>
  <c r="Q138" i="57"/>
  <c r="M138" i="57"/>
  <c r="Q137" i="57"/>
  <c r="M137" i="57"/>
  <c r="Q136" i="57"/>
  <c r="M136" i="57"/>
  <c r="Q135" i="57"/>
  <c r="M135" i="57"/>
  <c r="Q134" i="57"/>
  <c r="M134" i="57"/>
  <c r="Q133" i="57"/>
  <c r="M133" i="57"/>
  <c r="Q132" i="57"/>
  <c r="M132" i="57"/>
  <c r="Q131" i="57"/>
  <c r="M131" i="57"/>
  <c r="Q130" i="57"/>
  <c r="M130" i="57"/>
  <c r="Q129" i="57"/>
  <c r="M129" i="57"/>
  <c r="Q128" i="57"/>
  <c r="M128" i="57"/>
  <c r="Q127" i="57"/>
  <c r="M127" i="57"/>
  <c r="Q126" i="57"/>
  <c r="M126" i="57"/>
  <c r="Q125" i="57"/>
  <c r="M125" i="57"/>
  <c r="Q124" i="57"/>
  <c r="M124" i="57"/>
  <c r="Q123" i="57"/>
  <c r="M123" i="57"/>
  <c r="Q122" i="57"/>
  <c r="M122" i="57"/>
  <c r="Q121" i="57"/>
  <c r="M121" i="57"/>
  <c r="Q120" i="57"/>
  <c r="M120" i="57"/>
  <c r="Q119" i="57"/>
  <c r="M119" i="57"/>
  <c r="Q118" i="57"/>
  <c r="M118" i="57"/>
  <c r="Q117" i="57"/>
  <c r="M117" i="57"/>
  <c r="Q116" i="57"/>
  <c r="M116" i="57"/>
  <c r="Q115" i="57"/>
  <c r="M115" i="57"/>
  <c r="Q114" i="57"/>
  <c r="M114" i="57"/>
  <c r="Q113" i="57"/>
  <c r="M113" i="57"/>
  <c r="Q112" i="57"/>
  <c r="M112" i="57"/>
  <c r="Q111" i="57"/>
  <c r="M111" i="57"/>
  <c r="Q110" i="57"/>
  <c r="M110" i="57"/>
  <c r="Q109" i="57"/>
  <c r="M109" i="57"/>
  <c r="Q108" i="57"/>
  <c r="M108" i="57"/>
  <c r="Q107" i="57"/>
  <c r="M107" i="57"/>
  <c r="Q106" i="57"/>
  <c r="M106" i="57"/>
  <c r="Q105" i="57"/>
  <c r="M105" i="57"/>
  <c r="Q104" i="57"/>
  <c r="M104" i="57"/>
  <c r="Q103" i="57"/>
  <c r="M103" i="57"/>
  <c r="Q102" i="57"/>
  <c r="M102" i="57"/>
  <c r="Q101" i="57"/>
  <c r="M101" i="57"/>
  <c r="Q100" i="57"/>
  <c r="M100" i="57"/>
  <c r="Q99" i="57"/>
  <c r="M99" i="57"/>
  <c r="Q98" i="57"/>
  <c r="M98" i="57"/>
  <c r="Q97" i="57"/>
  <c r="M97" i="57"/>
  <c r="Q96" i="57"/>
  <c r="M96" i="57"/>
  <c r="Q95" i="57"/>
  <c r="M95" i="57"/>
  <c r="Q94" i="57"/>
  <c r="M94" i="57"/>
  <c r="Q93" i="57"/>
  <c r="M93" i="57"/>
  <c r="Q92" i="57"/>
  <c r="M92" i="57"/>
  <c r="Q90" i="57"/>
  <c r="M90" i="57"/>
  <c r="Q89" i="57"/>
  <c r="M89" i="57"/>
  <c r="Q88" i="57"/>
  <c r="M88" i="57"/>
  <c r="Q87" i="57"/>
  <c r="M87" i="57"/>
  <c r="Q86" i="57"/>
  <c r="M86" i="57"/>
  <c r="Q85" i="57"/>
  <c r="M85" i="57"/>
  <c r="Q84" i="57"/>
  <c r="M84" i="57"/>
  <c r="Q83" i="57"/>
  <c r="M83" i="57"/>
  <c r="Q82" i="57"/>
  <c r="M82" i="57"/>
  <c r="Q80" i="57"/>
  <c r="M80" i="57"/>
  <c r="Q79" i="57"/>
  <c r="M79" i="57"/>
  <c r="Q78" i="57"/>
  <c r="M78" i="57"/>
  <c r="Q77" i="57"/>
  <c r="M77" i="57"/>
  <c r="Q76" i="57"/>
  <c r="M76" i="57"/>
  <c r="Q75" i="57"/>
  <c r="M75" i="57"/>
  <c r="Q74" i="57"/>
  <c r="M74" i="57"/>
  <c r="Q73" i="57"/>
  <c r="M73" i="57"/>
  <c r="Q72" i="57"/>
  <c r="M72" i="57"/>
  <c r="Q71" i="57"/>
  <c r="M71" i="57"/>
  <c r="Q70" i="57"/>
  <c r="M70" i="57"/>
  <c r="Q69" i="57"/>
  <c r="M69" i="57"/>
  <c r="Q68" i="57"/>
  <c r="M68" i="57"/>
  <c r="Q67" i="57"/>
  <c r="M67" i="57"/>
  <c r="Q66" i="57"/>
  <c r="M66" i="57"/>
  <c r="Q65" i="57"/>
  <c r="M65" i="57"/>
  <c r="Q64" i="57"/>
  <c r="M64" i="57"/>
  <c r="Q63" i="57"/>
  <c r="M63" i="57"/>
  <c r="Q62" i="57"/>
  <c r="M62" i="57"/>
  <c r="Q61" i="57"/>
  <c r="M61" i="57"/>
  <c r="Q60" i="57"/>
  <c r="M60" i="57"/>
  <c r="Q59" i="57"/>
  <c r="M59" i="57"/>
  <c r="Q58" i="57"/>
  <c r="M58" i="57"/>
  <c r="Q57" i="57"/>
  <c r="M57" i="57"/>
  <c r="Q56" i="57"/>
  <c r="M56" i="57"/>
  <c r="Q55" i="57"/>
  <c r="M55" i="57"/>
  <c r="Q54" i="57"/>
  <c r="M54" i="57"/>
  <c r="Q53" i="57"/>
  <c r="M53" i="57"/>
  <c r="Q52" i="57"/>
  <c r="M52" i="57"/>
  <c r="Q51" i="57"/>
  <c r="M51" i="57"/>
  <c r="Q50" i="57"/>
  <c r="M50" i="57"/>
  <c r="Q49" i="57"/>
  <c r="M49" i="57"/>
  <c r="Q48" i="57"/>
  <c r="M48" i="57"/>
  <c r="Q47" i="57"/>
  <c r="M47" i="57"/>
  <c r="Q46" i="57"/>
  <c r="M46" i="57"/>
  <c r="Q45" i="57"/>
  <c r="M45" i="57"/>
  <c r="Q44" i="57"/>
  <c r="M44" i="57"/>
  <c r="Q43" i="57"/>
  <c r="M43" i="57"/>
  <c r="Q42" i="57"/>
  <c r="M42" i="57"/>
  <c r="Q41" i="57"/>
  <c r="M41" i="57"/>
  <c r="Q40" i="57"/>
  <c r="M40" i="57"/>
  <c r="Q39" i="57"/>
  <c r="M39" i="57"/>
  <c r="Q38" i="57"/>
  <c r="M38" i="57"/>
  <c r="Q37" i="57"/>
  <c r="M37" i="57"/>
  <c r="Q36" i="57"/>
  <c r="M36" i="57"/>
  <c r="Q35" i="57"/>
  <c r="M35" i="57"/>
  <c r="Q34" i="57"/>
  <c r="M34" i="57"/>
  <c r="Q33" i="57"/>
  <c r="M33" i="57"/>
  <c r="Q32" i="57"/>
  <c r="M32" i="57"/>
  <c r="Q31" i="57"/>
  <c r="M31" i="57"/>
  <c r="Q30" i="57"/>
  <c r="M30" i="57"/>
  <c r="Q29" i="57"/>
  <c r="M29" i="57"/>
  <c r="Q28" i="57"/>
  <c r="M28" i="57"/>
  <c r="Q27" i="57"/>
  <c r="M27" i="57"/>
  <c r="Q26" i="57"/>
  <c r="M26" i="57"/>
  <c r="Q25" i="57"/>
  <c r="M25" i="57"/>
  <c r="Q24" i="57"/>
  <c r="M24" i="57"/>
  <c r="Q23" i="57"/>
  <c r="M23" i="57"/>
  <c r="Q22" i="57"/>
  <c r="M22" i="57"/>
  <c r="Q21" i="57"/>
  <c r="M21" i="57"/>
  <c r="Q20" i="57"/>
  <c r="M20" i="57"/>
  <c r="Q19" i="57"/>
  <c r="M19" i="57"/>
  <c r="Q18" i="57"/>
  <c r="M18" i="57"/>
  <c r="Q17" i="57"/>
  <c r="M17" i="57"/>
  <c r="Q16" i="57"/>
  <c r="M16" i="57"/>
  <c r="Q15" i="57"/>
  <c r="M15" i="57"/>
  <c r="Q14" i="57"/>
  <c r="M14" i="57"/>
  <c r="Q13" i="57"/>
  <c r="M13" i="57"/>
  <c r="Q12" i="57"/>
  <c r="M12" i="57"/>
  <c r="Q11" i="57"/>
  <c r="M11" i="57"/>
  <c r="Q10" i="57"/>
  <c r="M10" i="57"/>
  <c r="M197" i="60" l="1"/>
  <c r="O9" i="61"/>
  <c r="Q96" i="59"/>
  <c r="M96" i="59"/>
  <c r="Q96" i="58"/>
  <c r="M96" i="58"/>
  <c r="Q96" i="56"/>
  <c r="M96" i="56"/>
  <c r="Q96" i="54"/>
  <c r="M96" i="54"/>
  <c r="Q96" i="53"/>
  <c r="M96" i="53"/>
  <c r="M198" i="60" l="1"/>
  <c r="P9" i="61"/>
  <c r="Q96" i="1"/>
  <c r="M200" i="60" l="1"/>
  <c r="Q9" i="61"/>
  <c r="Q57" i="59"/>
  <c r="M57" i="59"/>
  <c r="M201" i="60" l="1"/>
  <c r="Q57" i="58"/>
  <c r="M57" i="58"/>
  <c r="Q57" i="56"/>
  <c r="M57" i="56"/>
  <c r="Q57" i="54"/>
  <c r="M57" i="54"/>
  <c r="Q57" i="53"/>
  <c r="M57" i="53"/>
  <c r="Q57" i="1"/>
  <c r="Q186" i="59"/>
  <c r="M186" i="59"/>
  <c r="Q185" i="59"/>
  <c r="M185" i="59"/>
  <c r="Q184" i="59"/>
  <c r="M184" i="59"/>
  <c r="Q183" i="59"/>
  <c r="M183" i="59"/>
  <c r="Q182" i="59"/>
  <c r="M182" i="59"/>
  <c r="Q181" i="59"/>
  <c r="M181" i="59"/>
  <c r="Q180" i="59"/>
  <c r="M180" i="59"/>
  <c r="Q179" i="59"/>
  <c r="M179" i="59"/>
  <c r="Q178" i="59"/>
  <c r="M178" i="59"/>
  <c r="Q177" i="59"/>
  <c r="M177" i="59"/>
  <c r="Q176" i="59"/>
  <c r="M176" i="59"/>
  <c r="Q175" i="59"/>
  <c r="M175" i="59"/>
  <c r="Q174" i="59"/>
  <c r="M174" i="59"/>
  <c r="Q173" i="59"/>
  <c r="M173" i="59"/>
  <c r="Q172" i="59"/>
  <c r="M172" i="59"/>
  <c r="Q171" i="59"/>
  <c r="M171" i="59"/>
  <c r="Q170" i="59"/>
  <c r="M170" i="59"/>
  <c r="Q169" i="59"/>
  <c r="M169" i="59"/>
  <c r="Q168" i="59"/>
  <c r="M168" i="59"/>
  <c r="Q167" i="59"/>
  <c r="M167" i="59"/>
  <c r="Q166" i="59"/>
  <c r="M166" i="59"/>
  <c r="Q165" i="59"/>
  <c r="M165" i="59"/>
  <c r="Q164" i="59"/>
  <c r="M164" i="59"/>
  <c r="Q163" i="59"/>
  <c r="M163" i="59"/>
  <c r="Q162" i="59"/>
  <c r="M162" i="59"/>
  <c r="Q161" i="59"/>
  <c r="M161" i="59"/>
  <c r="Q160" i="59"/>
  <c r="M160" i="59"/>
  <c r="Q159" i="59"/>
  <c r="M159" i="59"/>
  <c r="Q158" i="59"/>
  <c r="M158" i="59"/>
  <c r="Q157" i="59"/>
  <c r="M157" i="59"/>
  <c r="Q156" i="59"/>
  <c r="M156" i="59"/>
  <c r="Q155" i="59"/>
  <c r="M155" i="59"/>
  <c r="Q154" i="59"/>
  <c r="M154" i="59"/>
  <c r="Q153" i="59"/>
  <c r="M153" i="59"/>
  <c r="Q152" i="59"/>
  <c r="M152" i="59"/>
  <c r="Q151" i="59"/>
  <c r="M151" i="59"/>
  <c r="Q150" i="59"/>
  <c r="M150" i="59"/>
  <c r="Q149" i="59"/>
  <c r="M149" i="59"/>
  <c r="Q148" i="59"/>
  <c r="M148" i="59"/>
  <c r="Q147" i="59"/>
  <c r="M147" i="59"/>
  <c r="Q146" i="59"/>
  <c r="M146" i="59"/>
  <c r="Q145" i="59"/>
  <c r="M145" i="59"/>
  <c r="Q144" i="59"/>
  <c r="M144" i="59"/>
  <c r="Q143" i="59"/>
  <c r="M143" i="59"/>
  <c r="Q142" i="59"/>
  <c r="M142" i="59"/>
  <c r="Q141" i="59"/>
  <c r="M141" i="59"/>
  <c r="Q140" i="59"/>
  <c r="M140" i="59"/>
  <c r="Q139" i="59"/>
  <c r="M139" i="59"/>
  <c r="Q138" i="59"/>
  <c r="M138" i="59"/>
  <c r="Q137" i="59"/>
  <c r="M137" i="59"/>
  <c r="Q136" i="59"/>
  <c r="M136" i="59"/>
  <c r="Q135" i="59"/>
  <c r="M135" i="59"/>
  <c r="Q134" i="59"/>
  <c r="M134" i="59"/>
  <c r="Q133" i="59"/>
  <c r="M133" i="59"/>
  <c r="Q132" i="59"/>
  <c r="M132" i="59"/>
  <c r="Q131" i="59"/>
  <c r="M131" i="59"/>
  <c r="Q130" i="59"/>
  <c r="M130" i="59"/>
  <c r="Q129" i="59"/>
  <c r="M129" i="59"/>
  <c r="Q128" i="59"/>
  <c r="M128" i="59"/>
  <c r="Q127" i="59"/>
  <c r="M127" i="59"/>
  <c r="Q126" i="59"/>
  <c r="M126" i="59"/>
  <c r="Q125" i="59"/>
  <c r="M125" i="59"/>
  <c r="Q124" i="59"/>
  <c r="M124" i="59"/>
  <c r="Q123" i="59"/>
  <c r="M123" i="59"/>
  <c r="Q122" i="59"/>
  <c r="M122" i="59"/>
  <c r="Q121" i="59"/>
  <c r="M121" i="59"/>
  <c r="Q120" i="59"/>
  <c r="M120" i="59"/>
  <c r="Q119" i="59"/>
  <c r="M119" i="59"/>
  <c r="Q118" i="59"/>
  <c r="M118" i="59"/>
  <c r="Q117" i="59"/>
  <c r="M117" i="59"/>
  <c r="Q116" i="59"/>
  <c r="M116" i="59"/>
  <c r="Q115" i="59"/>
  <c r="M115" i="59"/>
  <c r="Q114" i="59"/>
  <c r="M114" i="59"/>
  <c r="Q113" i="59"/>
  <c r="M113" i="59"/>
  <c r="Q112" i="59"/>
  <c r="M112" i="59"/>
  <c r="Q111" i="59"/>
  <c r="M111" i="59"/>
  <c r="Q110" i="59"/>
  <c r="M110" i="59"/>
  <c r="Q109" i="59"/>
  <c r="M109" i="59"/>
  <c r="Q108" i="59"/>
  <c r="M108" i="59"/>
  <c r="Q107" i="59"/>
  <c r="M107" i="59"/>
  <c r="Q106" i="59"/>
  <c r="M106" i="59"/>
  <c r="Q105" i="59"/>
  <c r="M105" i="59"/>
  <c r="Q104" i="59"/>
  <c r="M104" i="59"/>
  <c r="Q103" i="59"/>
  <c r="M103" i="59"/>
  <c r="Q102" i="59"/>
  <c r="M102" i="59"/>
  <c r="Q101" i="59"/>
  <c r="M101" i="59"/>
  <c r="Q100" i="59"/>
  <c r="M100" i="59"/>
  <c r="Q99" i="59"/>
  <c r="M99" i="59"/>
  <c r="Q98" i="59"/>
  <c r="M98" i="59"/>
  <c r="Q97" i="59"/>
  <c r="M97" i="59"/>
  <c r="Q95" i="59"/>
  <c r="M95" i="59"/>
  <c r="Q94" i="59"/>
  <c r="M94" i="59"/>
  <c r="Q93" i="59"/>
  <c r="M93" i="59"/>
  <c r="Q92" i="59"/>
  <c r="M92" i="59"/>
  <c r="Q90" i="59"/>
  <c r="M90" i="59"/>
  <c r="Q89" i="59"/>
  <c r="M89" i="59"/>
  <c r="Q88" i="59"/>
  <c r="M88" i="59"/>
  <c r="Q87" i="59"/>
  <c r="M87" i="59"/>
  <c r="Q86" i="59"/>
  <c r="M86" i="59"/>
  <c r="Q85" i="59"/>
  <c r="M85" i="59"/>
  <c r="Q84" i="59"/>
  <c r="M84" i="59"/>
  <c r="Q83" i="59"/>
  <c r="M83" i="59"/>
  <c r="Q82" i="59"/>
  <c r="M82" i="59"/>
  <c r="Q80" i="59"/>
  <c r="M80" i="59"/>
  <c r="Q79" i="59"/>
  <c r="M79" i="59"/>
  <c r="Q78" i="59"/>
  <c r="M78" i="59"/>
  <c r="Q77" i="59"/>
  <c r="M77" i="59"/>
  <c r="Q76" i="59"/>
  <c r="M76" i="59"/>
  <c r="Q75" i="59"/>
  <c r="M75" i="59"/>
  <c r="Q74" i="59"/>
  <c r="M74" i="59"/>
  <c r="Q73" i="59"/>
  <c r="M73" i="59"/>
  <c r="Q72" i="59"/>
  <c r="M72" i="59"/>
  <c r="Q71" i="59"/>
  <c r="M71" i="59"/>
  <c r="Q70" i="59"/>
  <c r="M70" i="59"/>
  <c r="Q69" i="59"/>
  <c r="M69" i="59"/>
  <c r="Q68" i="59"/>
  <c r="M68" i="59"/>
  <c r="Q67" i="59"/>
  <c r="M67" i="59"/>
  <c r="Q66" i="59"/>
  <c r="M66" i="59"/>
  <c r="Q65" i="59"/>
  <c r="M65" i="59"/>
  <c r="Q64" i="59"/>
  <c r="M64" i="59"/>
  <c r="Q63" i="59"/>
  <c r="M63" i="59"/>
  <c r="Q62" i="59"/>
  <c r="M62" i="59"/>
  <c r="Q61" i="59"/>
  <c r="M61" i="59"/>
  <c r="Q60" i="59"/>
  <c r="M60" i="59"/>
  <c r="Q59" i="59"/>
  <c r="M59" i="59"/>
  <c r="Q58" i="59"/>
  <c r="M58" i="59"/>
  <c r="Q56" i="59"/>
  <c r="M56" i="59"/>
  <c r="Q55" i="59"/>
  <c r="M55" i="59"/>
  <c r="Q54" i="59"/>
  <c r="M54" i="59"/>
  <c r="Q53" i="59"/>
  <c r="M53" i="59"/>
  <c r="Q52" i="59"/>
  <c r="M52" i="59"/>
  <c r="Q51" i="59"/>
  <c r="M51" i="59"/>
  <c r="Q50" i="59"/>
  <c r="M50" i="59"/>
  <c r="Q49" i="59"/>
  <c r="M49" i="59"/>
  <c r="Q48" i="59"/>
  <c r="M48" i="59"/>
  <c r="Q47" i="59"/>
  <c r="M47" i="59"/>
  <c r="Q46" i="59"/>
  <c r="M46" i="59"/>
  <c r="Q45" i="59"/>
  <c r="M45" i="59"/>
  <c r="Q44" i="59"/>
  <c r="M44" i="59"/>
  <c r="Q43" i="59"/>
  <c r="M43" i="59"/>
  <c r="Q42" i="59"/>
  <c r="M42" i="59"/>
  <c r="Q41" i="59"/>
  <c r="M41" i="59"/>
  <c r="Q40" i="59"/>
  <c r="M40" i="59"/>
  <c r="Q39" i="59"/>
  <c r="M39" i="59"/>
  <c r="Q38" i="59"/>
  <c r="M38" i="59"/>
  <c r="Q37" i="59"/>
  <c r="M37" i="59"/>
  <c r="Q36" i="59"/>
  <c r="M36" i="59"/>
  <c r="Q35" i="59"/>
  <c r="M35" i="59"/>
  <c r="Q34" i="59"/>
  <c r="M34" i="59"/>
  <c r="Q33" i="59"/>
  <c r="M33" i="59"/>
  <c r="Q32" i="59"/>
  <c r="M32" i="59"/>
  <c r="Q31" i="59"/>
  <c r="M31" i="59"/>
  <c r="Q30" i="59"/>
  <c r="M30" i="59"/>
  <c r="Q29" i="59"/>
  <c r="M29" i="59"/>
  <c r="Q28" i="59"/>
  <c r="M28" i="59"/>
  <c r="Q27" i="59"/>
  <c r="M27" i="59"/>
  <c r="Q26" i="59"/>
  <c r="M26" i="59"/>
  <c r="Q25" i="59"/>
  <c r="M25" i="59"/>
  <c r="Q24" i="59"/>
  <c r="M24" i="59"/>
  <c r="Q23" i="59"/>
  <c r="M23" i="59"/>
  <c r="Q22" i="59"/>
  <c r="M22" i="59"/>
  <c r="Q21" i="59"/>
  <c r="M21" i="59"/>
  <c r="Q20" i="59"/>
  <c r="M20" i="59"/>
  <c r="Q19" i="59"/>
  <c r="M19" i="59"/>
  <c r="Q18" i="59"/>
  <c r="M18" i="59"/>
  <c r="Q17" i="59"/>
  <c r="M17" i="59"/>
  <c r="Q16" i="59"/>
  <c r="M16" i="59"/>
  <c r="Q15" i="59"/>
  <c r="M15" i="59"/>
  <c r="Q14" i="59"/>
  <c r="M14" i="59"/>
  <c r="Q13" i="59"/>
  <c r="M13" i="59"/>
  <c r="Q12" i="59"/>
  <c r="M12" i="59"/>
  <c r="Q11" i="59"/>
  <c r="M11" i="59"/>
  <c r="Q10" i="59"/>
  <c r="M10" i="59"/>
  <c r="M188" i="59" s="1"/>
  <c r="B9" i="59"/>
  <c r="C9" i="59" s="1"/>
  <c r="D9" i="59" s="1"/>
  <c r="E9" i="59" s="1"/>
  <c r="F9" i="59" s="1"/>
  <c r="G9" i="59" s="1"/>
  <c r="H9" i="59" s="1"/>
  <c r="I9" i="59" s="1"/>
  <c r="J9" i="59" s="1"/>
  <c r="K9" i="59" s="1"/>
  <c r="L9" i="59" s="1"/>
  <c r="M9" i="59" s="1"/>
  <c r="N9" i="59" s="1"/>
  <c r="O9" i="59" s="1"/>
  <c r="P9" i="59" s="1"/>
  <c r="Q9" i="59" s="1"/>
  <c r="P188" i="58"/>
  <c r="O188" i="58"/>
  <c r="N188" i="58"/>
  <c r="L188" i="58"/>
  <c r="K188" i="58"/>
  <c r="J188" i="58"/>
  <c r="I188" i="58"/>
  <c r="H188" i="58"/>
  <c r="Q186" i="58"/>
  <c r="M186" i="58"/>
  <c r="Q185" i="58"/>
  <c r="M185" i="58"/>
  <c r="Q184" i="58"/>
  <c r="M184" i="58"/>
  <c r="Q183" i="58"/>
  <c r="M183" i="58"/>
  <c r="Q182" i="58"/>
  <c r="M182" i="58"/>
  <c r="Q181" i="58"/>
  <c r="M181" i="58"/>
  <c r="Q180" i="58"/>
  <c r="M180" i="58"/>
  <c r="Q179" i="58"/>
  <c r="M179" i="58"/>
  <c r="Q178" i="58"/>
  <c r="M178" i="58"/>
  <c r="Q177" i="58"/>
  <c r="M177" i="58"/>
  <c r="Q176" i="58"/>
  <c r="M176" i="58"/>
  <c r="Q175" i="58"/>
  <c r="M175" i="58"/>
  <c r="Q174" i="58"/>
  <c r="M174" i="58"/>
  <c r="Q173" i="58"/>
  <c r="M173" i="58"/>
  <c r="Q172" i="58"/>
  <c r="M172" i="58"/>
  <c r="Q171" i="58"/>
  <c r="M171" i="58"/>
  <c r="Q170" i="58"/>
  <c r="M170" i="58"/>
  <c r="Q169" i="58"/>
  <c r="M169" i="58"/>
  <c r="Q168" i="58"/>
  <c r="M168" i="58"/>
  <c r="Q167" i="58"/>
  <c r="M167" i="58"/>
  <c r="Q166" i="58"/>
  <c r="M166" i="58"/>
  <c r="Q165" i="58"/>
  <c r="M165" i="58"/>
  <c r="Q164" i="58"/>
  <c r="M164" i="58"/>
  <c r="Q163" i="58"/>
  <c r="M163" i="58"/>
  <c r="Q162" i="58"/>
  <c r="M162" i="58"/>
  <c r="Q161" i="58"/>
  <c r="M161" i="58"/>
  <c r="Q160" i="58"/>
  <c r="M160" i="58"/>
  <c r="Q159" i="58"/>
  <c r="M159" i="58"/>
  <c r="Q158" i="58"/>
  <c r="M158" i="58"/>
  <c r="Q157" i="58"/>
  <c r="M157" i="58"/>
  <c r="Q156" i="58"/>
  <c r="M156" i="58"/>
  <c r="Q155" i="58"/>
  <c r="M155" i="58"/>
  <c r="Q154" i="58"/>
  <c r="M154" i="58"/>
  <c r="Q153" i="58"/>
  <c r="M153" i="58"/>
  <c r="Q152" i="58"/>
  <c r="M152" i="58"/>
  <c r="Q151" i="58"/>
  <c r="M151" i="58"/>
  <c r="Q150" i="58"/>
  <c r="M150" i="58"/>
  <c r="Q149" i="58"/>
  <c r="M149" i="58"/>
  <c r="Q148" i="58"/>
  <c r="M148" i="58"/>
  <c r="Q147" i="58"/>
  <c r="M147" i="58"/>
  <c r="Q146" i="58"/>
  <c r="M146" i="58"/>
  <c r="Q145" i="58"/>
  <c r="M145" i="58"/>
  <c r="Q144" i="58"/>
  <c r="M144" i="58"/>
  <c r="Q143" i="58"/>
  <c r="M143" i="58"/>
  <c r="Q142" i="58"/>
  <c r="M142" i="58"/>
  <c r="Q141" i="58"/>
  <c r="M141" i="58"/>
  <c r="Q140" i="58"/>
  <c r="M140" i="58"/>
  <c r="Q139" i="58"/>
  <c r="M139" i="58"/>
  <c r="Q138" i="58"/>
  <c r="M138" i="58"/>
  <c r="Q137" i="58"/>
  <c r="M137" i="58"/>
  <c r="Q136" i="58"/>
  <c r="M136" i="58"/>
  <c r="Q135" i="58"/>
  <c r="M135" i="58"/>
  <c r="Q134" i="58"/>
  <c r="M134" i="58"/>
  <c r="Q133" i="58"/>
  <c r="M133" i="58"/>
  <c r="Q132" i="58"/>
  <c r="M132" i="58"/>
  <c r="Q131" i="58"/>
  <c r="M131" i="58"/>
  <c r="Q130" i="58"/>
  <c r="M130" i="58"/>
  <c r="Q129" i="58"/>
  <c r="M129" i="58"/>
  <c r="Q128" i="58"/>
  <c r="M128" i="58"/>
  <c r="Q127" i="58"/>
  <c r="M127" i="58"/>
  <c r="Q126" i="58"/>
  <c r="M126" i="58"/>
  <c r="Q125" i="58"/>
  <c r="M125" i="58"/>
  <c r="Q124" i="58"/>
  <c r="M124" i="58"/>
  <c r="Q123" i="58"/>
  <c r="M123" i="58"/>
  <c r="Q122" i="58"/>
  <c r="M122" i="58"/>
  <c r="Q121" i="58"/>
  <c r="M121" i="58"/>
  <c r="Q120" i="58"/>
  <c r="M120" i="58"/>
  <c r="Q119" i="58"/>
  <c r="M119" i="58"/>
  <c r="Q118" i="58"/>
  <c r="M118" i="58"/>
  <c r="Q117" i="58"/>
  <c r="M117" i="58"/>
  <c r="Q116" i="58"/>
  <c r="M116" i="58"/>
  <c r="Q115" i="58"/>
  <c r="M115" i="58"/>
  <c r="Q114" i="58"/>
  <c r="M114" i="58"/>
  <c r="Q113" i="58"/>
  <c r="M113" i="58"/>
  <c r="Q112" i="58"/>
  <c r="M112" i="58"/>
  <c r="Q111" i="58"/>
  <c r="M111" i="58"/>
  <c r="Q110" i="58"/>
  <c r="M110" i="58"/>
  <c r="Q109" i="58"/>
  <c r="M109" i="58"/>
  <c r="Q108" i="58"/>
  <c r="M108" i="58"/>
  <c r="Q107" i="58"/>
  <c r="M107" i="58"/>
  <c r="Q106" i="58"/>
  <c r="M106" i="58"/>
  <c r="Q105" i="58"/>
  <c r="M105" i="58"/>
  <c r="Q104" i="58"/>
  <c r="M104" i="58"/>
  <c r="Q103" i="58"/>
  <c r="M103" i="58"/>
  <c r="Q102" i="58"/>
  <c r="M102" i="58"/>
  <c r="Q101" i="58"/>
  <c r="M101" i="58"/>
  <c r="Q100" i="58"/>
  <c r="M100" i="58"/>
  <c r="Q99" i="58"/>
  <c r="M99" i="58"/>
  <c r="Q98" i="58"/>
  <c r="M98" i="58"/>
  <c r="Q97" i="58"/>
  <c r="M97" i="58"/>
  <c r="Q95" i="58"/>
  <c r="M95" i="58"/>
  <c r="Q94" i="58"/>
  <c r="M94" i="58"/>
  <c r="Q93" i="58"/>
  <c r="M93" i="58"/>
  <c r="Q92" i="58"/>
  <c r="M92" i="58"/>
  <c r="Q90" i="58"/>
  <c r="M90" i="58"/>
  <c r="Q89" i="58"/>
  <c r="M89" i="58"/>
  <c r="Q88" i="58"/>
  <c r="M88" i="58"/>
  <c r="Q87" i="58"/>
  <c r="M87" i="58"/>
  <c r="Q86" i="58"/>
  <c r="M86" i="58"/>
  <c r="Q85" i="58"/>
  <c r="M85" i="58"/>
  <c r="Q84" i="58"/>
  <c r="M84" i="58"/>
  <c r="Q83" i="58"/>
  <c r="M83" i="58"/>
  <c r="Q82" i="58"/>
  <c r="M82" i="58"/>
  <c r="Q80" i="58"/>
  <c r="M80" i="58"/>
  <c r="Q79" i="58"/>
  <c r="M79" i="58"/>
  <c r="Q78" i="58"/>
  <c r="M78" i="58"/>
  <c r="Q77" i="58"/>
  <c r="M77" i="58"/>
  <c r="Q76" i="58"/>
  <c r="M76" i="58"/>
  <c r="Q75" i="58"/>
  <c r="M75" i="58"/>
  <c r="Q74" i="58"/>
  <c r="M74" i="58"/>
  <c r="Q73" i="58"/>
  <c r="M73" i="58"/>
  <c r="Q72" i="58"/>
  <c r="M72" i="58"/>
  <c r="Q71" i="58"/>
  <c r="M71" i="58"/>
  <c r="Q70" i="58"/>
  <c r="M70" i="58"/>
  <c r="Q69" i="58"/>
  <c r="M69" i="58"/>
  <c r="Q68" i="58"/>
  <c r="M68" i="58"/>
  <c r="Q67" i="58"/>
  <c r="M67" i="58"/>
  <c r="Q66" i="58"/>
  <c r="M66" i="58"/>
  <c r="Q65" i="58"/>
  <c r="M65" i="58"/>
  <c r="Q64" i="58"/>
  <c r="M64" i="58"/>
  <c r="Q63" i="58"/>
  <c r="M63" i="58"/>
  <c r="Q62" i="58"/>
  <c r="M62" i="58"/>
  <c r="Q61" i="58"/>
  <c r="M61" i="58"/>
  <c r="Q60" i="58"/>
  <c r="M60" i="58"/>
  <c r="Q59" i="58"/>
  <c r="M59" i="58"/>
  <c r="Q58" i="58"/>
  <c r="M58" i="58"/>
  <c r="Q56" i="58"/>
  <c r="M56" i="58"/>
  <c r="Q55" i="58"/>
  <c r="M55" i="58"/>
  <c r="Q54" i="58"/>
  <c r="M54" i="58"/>
  <c r="Q53" i="58"/>
  <c r="M53" i="58"/>
  <c r="Q52" i="58"/>
  <c r="M52" i="58"/>
  <c r="Q51" i="58"/>
  <c r="M51" i="58"/>
  <c r="Q50" i="58"/>
  <c r="M50" i="58"/>
  <c r="Q49" i="58"/>
  <c r="M49" i="58"/>
  <c r="Q48" i="58"/>
  <c r="M48" i="58"/>
  <c r="Q47" i="58"/>
  <c r="M47" i="58"/>
  <c r="Q46" i="58"/>
  <c r="M46" i="58"/>
  <c r="Q45" i="58"/>
  <c r="M45" i="58"/>
  <c r="Q44" i="58"/>
  <c r="M44" i="58"/>
  <c r="Q43" i="58"/>
  <c r="M43" i="58"/>
  <c r="Q42" i="58"/>
  <c r="M42" i="58"/>
  <c r="Q41" i="58"/>
  <c r="M41" i="58"/>
  <c r="Q40" i="58"/>
  <c r="M40" i="58"/>
  <c r="Q39" i="58"/>
  <c r="M39" i="58"/>
  <c r="Q38" i="58"/>
  <c r="M38" i="58"/>
  <c r="Q37" i="58"/>
  <c r="M37" i="58"/>
  <c r="Q36" i="58"/>
  <c r="M36" i="58"/>
  <c r="Q35" i="58"/>
  <c r="M35" i="58"/>
  <c r="Q34" i="58"/>
  <c r="M34" i="58"/>
  <c r="Q33" i="58"/>
  <c r="M33" i="58"/>
  <c r="Q32" i="58"/>
  <c r="M32" i="58"/>
  <c r="Q31" i="58"/>
  <c r="M31" i="58"/>
  <c r="Q30" i="58"/>
  <c r="M30" i="58"/>
  <c r="Q29" i="58"/>
  <c r="M29" i="58"/>
  <c r="Q28" i="58"/>
  <c r="M28" i="58"/>
  <c r="Q27" i="58"/>
  <c r="M27" i="58"/>
  <c r="Q26" i="58"/>
  <c r="M26" i="58"/>
  <c r="Q25" i="58"/>
  <c r="M25" i="58"/>
  <c r="Q24" i="58"/>
  <c r="M24" i="58"/>
  <c r="Q23" i="58"/>
  <c r="M23" i="58"/>
  <c r="Q22" i="58"/>
  <c r="M22" i="58"/>
  <c r="Q21" i="58"/>
  <c r="M21" i="58"/>
  <c r="Q20" i="58"/>
  <c r="M20" i="58"/>
  <c r="Q19" i="58"/>
  <c r="M19" i="58"/>
  <c r="Q18" i="58"/>
  <c r="M18" i="58"/>
  <c r="Q17" i="58"/>
  <c r="M17" i="58"/>
  <c r="Q16" i="58"/>
  <c r="M16" i="58"/>
  <c r="Q15" i="58"/>
  <c r="M15" i="58"/>
  <c r="Q14" i="58"/>
  <c r="M14" i="58"/>
  <c r="Q13" i="58"/>
  <c r="M13" i="58"/>
  <c r="Q12" i="58"/>
  <c r="M12" i="58"/>
  <c r="Q11" i="58"/>
  <c r="M11" i="58"/>
  <c r="Q10" i="58"/>
  <c r="M10" i="58"/>
  <c r="B9" i="58"/>
  <c r="C9" i="58" s="1"/>
  <c r="D9" i="58" s="1"/>
  <c r="E9" i="58" s="1"/>
  <c r="F9" i="58" s="1"/>
  <c r="G9" i="58" s="1"/>
  <c r="H9" i="58" s="1"/>
  <c r="I9" i="58" s="1"/>
  <c r="J9" i="58" s="1"/>
  <c r="K9" i="58" s="1"/>
  <c r="L9" i="58" s="1"/>
  <c r="M9" i="58" s="1"/>
  <c r="N9" i="58" s="1"/>
  <c r="O9" i="58" s="1"/>
  <c r="P9" i="58" s="1"/>
  <c r="Q9" i="58" s="1"/>
  <c r="Q188" i="59" l="1"/>
  <c r="M203" i="60"/>
  <c r="M202" i="60"/>
  <c r="M226" i="60" s="1"/>
  <c r="Q188" i="58"/>
  <c r="M188" i="58"/>
  <c r="P188" i="57"/>
  <c r="O188" i="57"/>
  <c r="N188" i="57"/>
  <c r="L188" i="57"/>
  <c r="K188" i="57"/>
  <c r="J188" i="57"/>
  <c r="I188" i="57"/>
  <c r="H188" i="57"/>
  <c r="Q188" i="57"/>
  <c r="M188" i="57"/>
  <c r="B9" i="57"/>
  <c r="C9" i="57" s="1"/>
  <c r="D9" i="57" s="1"/>
  <c r="E9" i="57" s="1"/>
  <c r="F9" i="57" s="1"/>
  <c r="G9" i="57" s="1"/>
  <c r="H9" i="57" s="1"/>
  <c r="I9" i="57" s="1"/>
  <c r="J9" i="57" s="1"/>
  <c r="K9" i="57" s="1"/>
  <c r="L9" i="57" s="1"/>
  <c r="M9" i="57" s="1"/>
  <c r="N9" i="57" s="1"/>
  <c r="O9" i="57" s="1"/>
  <c r="P9" i="57" s="1"/>
  <c r="Q9" i="57" s="1"/>
  <c r="P188" i="56"/>
  <c r="O188" i="56"/>
  <c r="N188" i="56"/>
  <c r="L188" i="56"/>
  <c r="K188" i="56"/>
  <c r="J188" i="56"/>
  <c r="I188" i="56"/>
  <c r="H188" i="56"/>
  <c r="Q186" i="56"/>
  <c r="M186" i="56"/>
  <c r="Q185" i="56"/>
  <c r="M185" i="56"/>
  <c r="Q184" i="56"/>
  <c r="M184" i="56"/>
  <c r="Q183" i="56"/>
  <c r="M183" i="56"/>
  <c r="Q182" i="56"/>
  <c r="M182" i="56"/>
  <c r="Q181" i="56"/>
  <c r="M181" i="56"/>
  <c r="Q180" i="56"/>
  <c r="M180" i="56"/>
  <c r="Q179" i="56"/>
  <c r="M179" i="56"/>
  <c r="Q178" i="56"/>
  <c r="M178" i="56"/>
  <c r="Q177" i="56"/>
  <c r="M177" i="56"/>
  <c r="Q176" i="56"/>
  <c r="M176" i="56"/>
  <c r="Q175" i="56"/>
  <c r="M175" i="56"/>
  <c r="Q174" i="56"/>
  <c r="M174" i="56"/>
  <c r="Q173" i="56"/>
  <c r="M173" i="56"/>
  <c r="Q172" i="56"/>
  <c r="M172" i="56"/>
  <c r="Q171" i="56"/>
  <c r="M171" i="56"/>
  <c r="Q170" i="56"/>
  <c r="M170" i="56"/>
  <c r="Q169" i="56"/>
  <c r="M169" i="56"/>
  <c r="Q168" i="56"/>
  <c r="M168" i="56"/>
  <c r="Q167" i="56"/>
  <c r="M167" i="56"/>
  <c r="Q166" i="56"/>
  <c r="M166" i="56"/>
  <c r="Q165" i="56"/>
  <c r="M165" i="56"/>
  <c r="Q164" i="56"/>
  <c r="M164" i="56"/>
  <c r="Q163" i="56"/>
  <c r="M163" i="56"/>
  <c r="Q162" i="56"/>
  <c r="M162" i="56"/>
  <c r="Q161" i="56"/>
  <c r="M161" i="56"/>
  <c r="Q160" i="56"/>
  <c r="M160" i="56"/>
  <c r="Q159" i="56"/>
  <c r="M159" i="56"/>
  <c r="Q158" i="56"/>
  <c r="M158" i="56"/>
  <c r="Q157" i="56"/>
  <c r="M157" i="56"/>
  <c r="Q156" i="56"/>
  <c r="M156" i="56"/>
  <c r="Q155" i="56"/>
  <c r="M155" i="56"/>
  <c r="Q154" i="56"/>
  <c r="M154" i="56"/>
  <c r="Q153" i="56"/>
  <c r="M153" i="56"/>
  <c r="Q152" i="56"/>
  <c r="M152" i="56"/>
  <c r="Q151" i="56"/>
  <c r="M151" i="56"/>
  <c r="Q150" i="56"/>
  <c r="M150" i="56"/>
  <c r="Q149" i="56"/>
  <c r="M149" i="56"/>
  <c r="Q148" i="56"/>
  <c r="M148" i="56"/>
  <c r="Q147" i="56"/>
  <c r="M147" i="56"/>
  <c r="Q146" i="56"/>
  <c r="M146" i="56"/>
  <c r="Q145" i="56"/>
  <c r="M145" i="56"/>
  <c r="Q144" i="56"/>
  <c r="M144" i="56"/>
  <c r="Q143" i="56"/>
  <c r="M143" i="56"/>
  <c r="Q142" i="56"/>
  <c r="M142" i="56"/>
  <c r="Q141" i="56"/>
  <c r="M141" i="56"/>
  <c r="Q140" i="56"/>
  <c r="M140" i="56"/>
  <c r="Q139" i="56"/>
  <c r="M139" i="56"/>
  <c r="Q138" i="56"/>
  <c r="M138" i="56"/>
  <c r="Q137" i="56"/>
  <c r="M137" i="56"/>
  <c r="Q136" i="56"/>
  <c r="M136" i="56"/>
  <c r="Q135" i="56"/>
  <c r="M135" i="56"/>
  <c r="Q134" i="56"/>
  <c r="M134" i="56"/>
  <c r="Q133" i="56"/>
  <c r="M133" i="56"/>
  <c r="Q132" i="56"/>
  <c r="M132" i="56"/>
  <c r="Q131" i="56"/>
  <c r="M131" i="56"/>
  <c r="Q130" i="56"/>
  <c r="M130" i="56"/>
  <c r="Q129" i="56"/>
  <c r="M129" i="56"/>
  <c r="Q128" i="56"/>
  <c r="M128" i="56"/>
  <c r="Q127" i="56"/>
  <c r="M127" i="56"/>
  <c r="Q126" i="56"/>
  <c r="M126" i="56"/>
  <c r="Q125" i="56"/>
  <c r="M125" i="56"/>
  <c r="Q124" i="56"/>
  <c r="M124" i="56"/>
  <c r="Q123" i="56"/>
  <c r="M123" i="56"/>
  <c r="Q122" i="56"/>
  <c r="M122" i="56"/>
  <c r="Q121" i="56"/>
  <c r="M121" i="56"/>
  <c r="Q120" i="56"/>
  <c r="M120" i="56"/>
  <c r="Q119" i="56"/>
  <c r="M119" i="56"/>
  <c r="Q118" i="56"/>
  <c r="M118" i="56"/>
  <c r="Q117" i="56"/>
  <c r="M117" i="56"/>
  <c r="Q116" i="56"/>
  <c r="M116" i="56"/>
  <c r="Q115" i="56"/>
  <c r="M115" i="56"/>
  <c r="Q114" i="56"/>
  <c r="M114" i="56"/>
  <c r="Q113" i="56"/>
  <c r="M113" i="56"/>
  <c r="Q112" i="56"/>
  <c r="M112" i="56"/>
  <c r="Q111" i="56"/>
  <c r="M111" i="56"/>
  <c r="Q110" i="56"/>
  <c r="M110" i="56"/>
  <c r="Q109" i="56"/>
  <c r="M109" i="56"/>
  <c r="Q108" i="56"/>
  <c r="M108" i="56"/>
  <c r="Q107" i="56"/>
  <c r="M107" i="56"/>
  <c r="Q106" i="56"/>
  <c r="M106" i="56"/>
  <c r="Q105" i="56"/>
  <c r="M105" i="56"/>
  <c r="Q104" i="56"/>
  <c r="M104" i="56"/>
  <c r="Q103" i="56"/>
  <c r="M103" i="56"/>
  <c r="Q102" i="56"/>
  <c r="M102" i="56"/>
  <c r="Q101" i="56"/>
  <c r="M101" i="56"/>
  <c r="Q100" i="56"/>
  <c r="M100" i="56"/>
  <c r="Q99" i="56"/>
  <c r="M99" i="56"/>
  <c r="Q98" i="56"/>
  <c r="M98" i="56"/>
  <c r="Q97" i="56"/>
  <c r="M97" i="56"/>
  <c r="Q95" i="56"/>
  <c r="M95" i="56"/>
  <c r="Q94" i="56"/>
  <c r="M94" i="56"/>
  <c r="Q93" i="56"/>
  <c r="M93" i="56"/>
  <c r="Q92" i="56"/>
  <c r="M92" i="56"/>
  <c r="Q90" i="56"/>
  <c r="M90" i="56"/>
  <c r="Q89" i="56"/>
  <c r="M89" i="56"/>
  <c r="Q88" i="56"/>
  <c r="M88" i="56"/>
  <c r="Q87" i="56"/>
  <c r="M87" i="56"/>
  <c r="Q86" i="56"/>
  <c r="M86" i="56"/>
  <c r="Q85" i="56"/>
  <c r="M85" i="56"/>
  <c r="Q84" i="56"/>
  <c r="M84" i="56"/>
  <c r="Q83" i="56"/>
  <c r="M83" i="56"/>
  <c r="Q82" i="56"/>
  <c r="M82" i="56"/>
  <c r="Q80" i="56"/>
  <c r="M80" i="56"/>
  <c r="Q79" i="56"/>
  <c r="M79" i="56"/>
  <c r="Q78" i="56"/>
  <c r="M78" i="56"/>
  <c r="Q77" i="56"/>
  <c r="M77" i="56"/>
  <c r="Q76" i="56"/>
  <c r="M76" i="56"/>
  <c r="Q75" i="56"/>
  <c r="M75" i="56"/>
  <c r="Q74" i="56"/>
  <c r="M74" i="56"/>
  <c r="Q73" i="56"/>
  <c r="M73" i="56"/>
  <c r="Q72" i="56"/>
  <c r="M72" i="56"/>
  <c r="Q71" i="56"/>
  <c r="M71" i="56"/>
  <c r="Q70" i="56"/>
  <c r="M70" i="56"/>
  <c r="Q69" i="56"/>
  <c r="M69" i="56"/>
  <c r="Q68" i="56"/>
  <c r="M68" i="56"/>
  <c r="Q67" i="56"/>
  <c r="M67" i="56"/>
  <c r="Q66" i="56"/>
  <c r="M66" i="56"/>
  <c r="Q65" i="56"/>
  <c r="M65" i="56"/>
  <c r="Q64" i="56"/>
  <c r="M64" i="56"/>
  <c r="Q63" i="56"/>
  <c r="M63" i="56"/>
  <c r="Q62" i="56"/>
  <c r="M62" i="56"/>
  <c r="Q61" i="56"/>
  <c r="M61" i="56"/>
  <c r="Q60" i="56"/>
  <c r="M60" i="56"/>
  <c r="Q59" i="56"/>
  <c r="M59" i="56"/>
  <c r="Q58" i="56"/>
  <c r="M58" i="56"/>
  <c r="Q56" i="56"/>
  <c r="M56" i="56"/>
  <c r="Q55" i="56"/>
  <c r="M55" i="56"/>
  <c r="Q54" i="56"/>
  <c r="M54" i="56"/>
  <c r="Q53" i="56"/>
  <c r="M53" i="56"/>
  <c r="Q52" i="56"/>
  <c r="M52" i="56"/>
  <c r="Q51" i="56"/>
  <c r="M51" i="56"/>
  <c r="Q50" i="56"/>
  <c r="M50" i="56"/>
  <c r="Q49" i="56"/>
  <c r="M49" i="56"/>
  <c r="Q48" i="56"/>
  <c r="M48" i="56"/>
  <c r="Q47" i="56"/>
  <c r="M47" i="56"/>
  <c r="Q46" i="56"/>
  <c r="M46" i="56"/>
  <c r="Q45" i="56"/>
  <c r="M45" i="56"/>
  <c r="Q44" i="56"/>
  <c r="M44" i="56"/>
  <c r="Q43" i="56"/>
  <c r="M43" i="56"/>
  <c r="Q42" i="56"/>
  <c r="M42" i="56"/>
  <c r="Q41" i="56"/>
  <c r="M41" i="56"/>
  <c r="Q40" i="56"/>
  <c r="M40" i="56"/>
  <c r="Q39" i="56"/>
  <c r="M39" i="56"/>
  <c r="Q38" i="56"/>
  <c r="M38" i="56"/>
  <c r="Q37" i="56"/>
  <c r="M37" i="56"/>
  <c r="Q36" i="56"/>
  <c r="M36" i="56"/>
  <c r="Q35" i="56"/>
  <c r="M35" i="56"/>
  <c r="Q34" i="56"/>
  <c r="M34" i="56"/>
  <c r="Q33" i="56"/>
  <c r="M33" i="56"/>
  <c r="Q32" i="56"/>
  <c r="M32" i="56"/>
  <c r="Q31" i="56"/>
  <c r="M31" i="56"/>
  <c r="Q30" i="56"/>
  <c r="M30" i="56"/>
  <c r="Q29" i="56"/>
  <c r="M29" i="56"/>
  <c r="Q28" i="56"/>
  <c r="M28" i="56"/>
  <c r="Q27" i="56"/>
  <c r="M27" i="56"/>
  <c r="Q26" i="56"/>
  <c r="M26" i="56"/>
  <c r="Q25" i="56"/>
  <c r="M25" i="56"/>
  <c r="Q24" i="56"/>
  <c r="M24" i="56"/>
  <c r="Q23" i="56"/>
  <c r="M23" i="56"/>
  <c r="Q22" i="56"/>
  <c r="M22" i="56"/>
  <c r="Q21" i="56"/>
  <c r="M21" i="56"/>
  <c r="Q20" i="56"/>
  <c r="M20" i="56"/>
  <c r="Q19" i="56"/>
  <c r="M19" i="56"/>
  <c r="Q18" i="56"/>
  <c r="M18" i="56"/>
  <c r="Q17" i="56"/>
  <c r="M17" i="56"/>
  <c r="Q16" i="56"/>
  <c r="M16" i="56"/>
  <c r="Q15" i="56"/>
  <c r="M15" i="56"/>
  <c r="Q14" i="56"/>
  <c r="M14" i="56"/>
  <c r="Q13" i="56"/>
  <c r="M13" i="56"/>
  <c r="Q12" i="56"/>
  <c r="M12" i="56"/>
  <c r="Q11" i="56"/>
  <c r="M11" i="56"/>
  <c r="Q10" i="56"/>
  <c r="M10" i="56"/>
  <c r="M188" i="56" s="1"/>
  <c r="B9" i="56"/>
  <c r="C9" i="56" s="1"/>
  <c r="D9" i="56" s="1"/>
  <c r="E9" i="56" s="1"/>
  <c r="F9" i="56" s="1"/>
  <c r="G9" i="56" s="1"/>
  <c r="H9" i="56" s="1"/>
  <c r="I9" i="56" s="1"/>
  <c r="J9" i="56" s="1"/>
  <c r="K9" i="56" s="1"/>
  <c r="L9" i="56" s="1"/>
  <c r="M9" i="56" s="1"/>
  <c r="N9" i="56" s="1"/>
  <c r="O9" i="56" s="1"/>
  <c r="P9" i="56" s="1"/>
  <c r="Q9" i="56" s="1"/>
  <c r="Q188" i="56" l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2" i="1"/>
  <c r="Q83" i="1"/>
  <c r="Q84" i="1"/>
  <c r="Q85" i="1"/>
  <c r="Q86" i="1"/>
  <c r="Q87" i="1"/>
  <c r="Q88" i="1"/>
  <c r="Q89" i="1"/>
  <c r="Q90" i="1"/>
  <c r="Q92" i="1"/>
  <c r="Q93" i="1"/>
  <c r="Q94" i="1"/>
  <c r="Q95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P188" i="54"/>
  <c r="O188" i="54"/>
  <c r="N188" i="54"/>
  <c r="L188" i="54"/>
  <c r="K188" i="54"/>
  <c r="J188" i="54"/>
  <c r="I188" i="54"/>
  <c r="H188" i="54"/>
  <c r="Q186" i="54"/>
  <c r="M186" i="54"/>
  <c r="Q185" i="54"/>
  <c r="M185" i="54"/>
  <c r="Q184" i="54"/>
  <c r="M184" i="54"/>
  <c r="Q183" i="54"/>
  <c r="M183" i="54"/>
  <c r="Q182" i="54"/>
  <c r="M182" i="54"/>
  <c r="Q181" i="54"/>
  <c r="M181" i="54"/>
  <c r="Q180" i="54"/>
  <c r="M180" i="54"/>
  <c r="Q179" i="54"/>
  <c r="M179" i="54"/>
  <c r="Q178" i="54"/>
  <c r="M178" i="54"/>
  <c r="Q177" i="54"/>
  <c r="M177" i="54"/>
  <c r="Q176" i="54"/>
  <c r="M176" i="54"/>
  <c r="Q175" i="54"/>
  <c r="M175" i="54"/>
  <c r="Q174" i="54"/>
  <c r="M174" i="54"/>
  <c r="Q173" i="54"/>
  <c r="M173" i="54"/>
  <c r="Q172" i="54"/>
  <c r="M172" i="54"/>
  <c r="Q171" i="54"/>
  <c r="M171" i="54"/>
  <c r="Q170" i="54"/>
  <c r="M170" i="54"/>
  <c r="Q169" i="54"/>
  <c r="M169" i="54"/>
  <c r="Q168" i="54"/>
  <c r="M168" i="54"/>
  <c r="Q167" i="54"/>
  <c r="M167" i="54"/>
  <c r="Q166" i="54"/>
  <c r="M166" i="54"/>
  <c r="Q165" i="54"/>
  <c r="M165" i="54"/>
  <c r="Q164" i="54"/>
  <c r="M164" i="54"/>
  <c r="Q163" i="54"/>
  <c r="M163" i="54"/>
  <c r="Q162" i="54"/>
  <c r="M162" i="54"/>
  <c r="Q161" i="54"/>
  <c r="M161" i="54"/>
  <c r="Q160" i="54"/>
  <c r="M160" i="54"/>
  <c r="Q159" i="54"/>
  <c r="M159" i="54"/>
  <c r="Q158" i="54"/>
  <c r="M158" i="54"/>
  <c r="Q157" i="54"/>
  <c r="M157" i="54"/>
  <c r="Q156" i="54"/>
  <c r="M156" i="54"/>
  <c r="Q155" i="54"/>
  <c r="M155" i="54"/>
  <c r="Q154" i="54"/>
  <c r="M154" i="54"/>
  <c r="Q153" i="54"/>
  <c r="M153" i="54"/>
  <c r="Q152" i="54"/>
  <c r="M152" i="54"/>
  <c r="Q151" i="54"/>
  <c r="M151" i="54"/>
  <c r="Q150" i="54"/>
  <c r="M150" i="54"/>
  <c r="Q149" i="54"/>
  <c r="M149" i="54"/>
  <c r="Q148" i="54"/>
  <c r="M148" i="54"/>
  <c r="Q147" i="54"/>
  <c r="M147" i="54"/>
  <c r="Q146" i="54"/>
  <c r="M146" i="54"/>
  <c r="Q145" i="54"/>
  <c r="M145" i="54"/>
  <c r="Q144" i="54"/>
  <c r="M144" i="54"/>
  <c r="Q143" i="54"/>
  <c r="M143" i="54"/>
  <c r="Q142" i="54"/>
  <c r="M142" i="54"/>
  <c r="Q141" i="54"/>
  <c r="M141" i="54"/>
  <c r="Q140" i="54"/>
  <c r="M140" i="54"/>
  <c r="Q139" i="54"/>
  <c r="M139" i="54"/>
  <c r="Q138" i="54"/>
  <c r="M138" i="54"/>
  <c r="Q137" i="54"/>
  <c r="M137" i="54"/>
  <c r="Q136" i="54"/>
  <c r="M136" i="54"/>
  <c r="Q135" i="54"/>
  <c r="M135" i="54"/>
  <c r="Q134" i="54"/>
  <c r="M134" i="54"/>
  <c r="Q133" i="54"/>
  <c r="M133" i="54"/>
  <c r="Q132" i="54"/>
  <c r="M132" i="54"/>
  <c r="Q131" i="54"/>
  <c r="M131" i="54"/>
  <c r="Q130" i="54"/>
  <c r="M130" i="54"/>
  <c r="Q129" i="54"/>
  <c r="M129" i="54"/>
  <c r="Q128" i="54"/>
  <c r="M128" i="54"/>
  <c r="Q127" i="54"/>
  <c r="M127" i="54"/>
  <c r="Q126" i="54"/>
  <c r="M126" i="54"/>
  <c r="Q125" i="54"/>
  <c r="M125" i="54"/>
  <c r="Q124" i="54"/>
  <c r="M124" i="54"/>
  <c r="Q123" i="54"/>
  <c r="M123" i="54"/>
  <c r="Q122" i="54"/>
  <c r="M122" i="54"/>
  <c r="Q121" i="54"/>
  <c r="M121" i="54"/>
  <c r="Q120" i="54"/>
  <c r="M120" i="54"/>
  <c r="Q119" i="54"/>
  <c r="M119" i="54"/>
  <c r="Q118" i="54"/>
  <c r="M118" i="54"/>
  <c r="Q117" i="54"/>
  <c r="M117" i="54"/>
  <c r="Q116" i="54"/>
  <c r="M116" i="54"/>
  <c r="Q115" i="54"/>
  <c r="M115" i="54"/>
  <c r="Q114" i="54"/>
  <c r="M114" i="54"/>
  <c r="Q113" i="54"/>
  <c r="M113" i="54"/>
  <c r="Q112" i="54"/>
  <c r="M112" i="54"/>
  <c r="Q111" i="54"/>
  <c r="M111" i="54"/>
  <c r="Q110" i="54"/>
  <c r="M110" i="54"/>
  <c r="Q109" i="54"/>
  <c r="M109" i="54"/>
  <c r="Q108" i="54"/>
  <c r="M108" i="54"/>
  <c r="Q107" i="54"/>
  <c r="M107" i="54"/>
  <c r="Q106" i="54"/>
  <c r="M106" i="54"/>
  <c r="Q105" i="54"/>
  <c r="M105" i="54"/>
  <c r="Q104" i="54"/>
  <c r="M104" i="54"/>
  <c r="Q103" i="54"/>
  <c r="M103" i="54"/>
  <c r="Q102" i="54"/>
  <c r="M102" i="54"/>
  <c r="Q101" i="54"/>
  <c r="M101" i="54"/>
  <c r="Q100" i="54"/>
  <c r="M100" i="54"/>
  <c r="Q99" i="54"/>
  <c r="M99" i="54"/>
  <c r="Q98" i="54"/>
  <c r="M98" i="54"/>
  <c r="Q97" i="54"/>
  <c r="M97" i="54"/>
  <c r="Q95" i="54"/>
  <c r="M95" i="54"/>
  <c r="Q94" i="54"/>
  <c r="M94" i="54"/>
  <c r="Q93" i="54"/>
  <c r="M93" i="54"/>
  <c r="Q92" i="54"/>
  <c r="M92" i="54"/>
  <c r="Q90" i="54"/>
  <c r="M90" i="54"/>
  <c r="Q89" i="54"/>
  <c r="M89" i="54"/>
  <c r="Q88" i="54"/>
  <c r="M88" i="54"/>
  <c r="Q87" i="54"/>
  <c r="M87" i="54"/>
  <c r="Q86" i="54"/>
  <c r="M86" i="54"/>
  <c r="Q85" i="54"/>
  <c r="M85" i="54"/>
  <c r="Q84" i="54"/>
  <c r="M84" i="54"/>
  <c r="Q83" i="54"/>
  <c r="M83" i="54"/>
  <c r="Q82" i="54"/>
  <c r="M82" i="54"/>
  <c r="Q80" i="54"/>
  <c r="M80" i="54"/>
  <c r="Q79" i="54"/>
  <c r="M79" i="54"/>
  <c r="Q78" i="54"/>
  <c r="M78" i="54"/>
  <c r="Q77" i="54"/>
  <c r="M77" i="54"/>
  <c r="Q76" i="54"/>
  <c r="M76" i="54"/>
  <c r="Q75" i="54"/>
  <c r="M75" i="54"/>
  <c r="Q74" i="54"/>
  <c r="M74" i="54"/>
  <c r="Q73" i="54"/>
  <c r="M73" i="54"/>
  <c r="Q72" i="54"/>
  <c r="M72" i="54"/>
  <c r="Q71" i="54"/>
  <c r="M71" i="54"/>
  <c r="Q70" i="54"/>
  <c r="M70" i="54"/>
  <c r="Q69" i="54"/>
  <c r="M69" i="54"/>
  <c r="Q68" i="54"/>
  <c r="M68" i="54"/>
  <c r="Q67" i="54"/>
  <c r="M67" i="54"/>
  <c r="Q66" i="54"/>
  <c r="M66" i="54"/>
  <c r="Q65" i="54"/>
  <c r="M65" i="54"/>
  <c r="Q64" i="54"/>
  <c r="M64" i="54"/>
  <c r="Q63" i="54"/>
  <c r="M63" i="54"/>
  <c r="Q62" i="54"/>
  <c r="M62" i="54"/>
  <c r="Q61" i="54"/>
  <c r="M61" i="54"/>
  <c r="Q60" i="54"/>
  <c r="M60" i="54"/>
  <c r="Q59" i="54"/>
  <c r="M59" i="54"/>
  <c r="Q58" i="54"/>
  <c r="M58" i="54"/>
  <c r="Q56" i="54"/>
  <c r="M56" i="54"/>
  <c r="Q55" i="54"/>
  <c r="M55" i="54"/>
  <c r="Q54" i="54"/>
  <c r="M54" i="54"/>
  <c r="Q53" i="54"/>
  <c r="M53" i="54"/>
  <c r="Q52" i="54"/>
  <c r="M52" i="54"/>
  <c r="Q51" i="54"/>
  <c r="M51" i="54"/>
  <c r="Q50" i="54"/>
  <c r="M50" i="54"/>
  <c r="Q49" i="54"/>
  <c r="M49" i="54"/>
  <c r="Q48" i="54"/>
  <c r="M48" i="54"/>
  <c r="Q47" i="54"/>
  <c r="M47" i="54"/>
  <c r="Q46" i="54"/>
  <c r="M46" i="54"/>
  <c r="Q45" i="54"/>
  <c r="M45" i="54"/>
  <c r="Q44" i="54"/>
  <c r="M44" i="54"/>
  <c r="Q43" i="54"/>
  <c r="M43" i="54"/>
  <c r="Q42" i="54"/>
  <c r="M42" i="54"/>
  <c r="Q41" i="54"/>
  <c r="M41" i="54"/>
  <c r="Q40" i="54"/>
  <c r="M40" i="54"/>
  <c r="Q39" i="54"/>
  <c r="M39" i="54"/>
  <c r="Q38" i="54"/>
  <c r="M38" i="54"/>
  <c r="Q37" i="54"/>
  <c r="M37" i="54"/>
  <c r="Q36" i="54"/>
  <c r="M36" i="54"/>
  <c r="Q35" i="54"/>
  <c r="M35" i="54"/>
  <c r="Q34" i="54"/>
  <c r="M34" i="54"/>
  <c r="Q33" i="54"/>
  <c r="M33" i="54"/>
  <c r="Q32" i="54"/>
  <c r="M32" i="54"/>
  <c r="Q31" i="54"/>
  <c r="M31" i="54"/>
  <c r="Q30" i="54"/>
  <c r="M30" i="54"/>
  <c r="Q29" i="54"/>
  <c r="M29" i="54"/>
  <c r="Q28" i="54"/>
  <c r="M28" i="54"/>
  <c r="Q27" i="54"/>
  <c r="M27" i="54"/>
  <c r="Q26" i="54"/>
  <c r="M26" i="54"/>
  <c r="Q25" i="54"/>
  <c r="M25" i="54"/>
  <c r="Q24" i="54"/>
  <c r="M24" i="54"/>
  <c r="Q23" i="54"/>
  <c r="M23" i="54"/>
  <c r="Q22" i="54"/>
  <c r="M22" i="54"/>
  <c r="Q21" i="54"/>
  <c r="M21" i="54"/>
  <c r="Q20" i="54"/>
  <c r="M20" i="54"/>
  <c r="Q19" i="54"/>
  <c r="M19" i="54"/>
  <c r="Q18" i="54"/>
  <c r="M18" i="54"/>
  <c r="Q17" i="54"/>
  <c r="M17" i="54"/>
  <c r="Q16" i="54"/>
  <c r="M16" i="54"/>
  <c r="Q15" i="54"/>
  <c r="M15" i="54"/>
  <c r="Q14" i="54"/>
  <c r="M14" i="54"/>
  <c r="Q13" i="54"/>
  <c r="M13" i="54"/>
  <c r="Q12" i="54"/>
  <c r="M12" i="54"/>
  <c r="Q11" i="54"/>
  <c r="M11" i="54"/>
  <c r="Q10" i="54"/>
  <c r="Q188" i="54" s="1"/>
  <c r="M10" i="54"/>
  <c r="M188" i="54" s="1"/>
  <c r="Q11" i="53"/>
  <c r="Q12" i="53"/>
  <c r="Q13" i="53"/>
  <c r="Q14" i="53"/>
  <c r="Q15" i="53"/>
  <c r="Q16" i="53"/>
  <c r="Q17" i="53"/>
  <c r="Q18" i="53"/>
  <c r="Q19" i="53"/>
  <c r="Q20" i="53"/>
  <c r="Q21" i="53"/>
  <c r="Q22" i="53"/>
  <c r="Q23" i="53"/>
  <c r="Q24" i="53"/>
  <c r="Q25" i="53"/>
  <c r="Q26" i="53"/>
  <c r="Q27" i="53"/>
  <c r="Q28" i="53"/>
  <c r="Q29" i="53"/>
  <c r="Q30" i="53"/>
  <c r="Q31" i="53"/>
  <c r="Q32" i="53"/>
  <c r="Q33" i="53"/>
  <c r="Q34" i="53"/>
  <c r="Q35" i="53"/>
  <c r="Q36" i="53"/>
  <c r="Q37" i="53"/>
  <c r="Q38" i="53"/>
  <c r="Q39" i="53"/>
  <c r="Q40" i="53"/>
  <c r="Q41" i="53"/>
  <c r="Q42" i="53"/>
  <c r="Q43" i="53"/>
  <c r="Q44" i="53"/>
  <c r="Q45" i="53"/>
  <c r="Q46" i="53"/>
  <c r="Q47" i="53"/>
  <c r="Q48" i="53"/>
  <c r="Q49" i="53"/>
  <c r="Q50" i="53"/>
  <c r="Q51" i="53"/>
  <c r="Q52" i="53"/>
  <c r="Q53" i="53"/>
  <c r="Q54" i="53"/>
  <c r="Q55" i="53"/>
  <c r="Q56" i="53"/>
  <c r="Q58" i="53"/>
  <c r="Q59" i="53"/>
  <c r="Q60" i="53"/>
  <c r="Q61" i="53"/>
  <c r="Q62" i="53"/>
  <c r="Q63" i="53"/>
  <c r="Q64" i="53"/>
  <c r="Q65" i="53"/>
  <c r="Q66" i="53"/>
  <c r="Q67" i="53"/>
  <c r="Q68" i="53"/>
  <c r="Q69" i="53"/>
  <c r="Q70" i="53"/>
  <c r="Q71" i="53"/>
  <c r="Q72" i="53"/>
  <c r="Q73" i="53"/>
  <c r="Q74" i="53"/>
  <c r="Q75" i="53"/>
  <c r="Q76" i="53"/>
  <c r="Q77" i="53"/>
  <c r="Q78" i="53"/>
  <c r="Q79" i="53"/>
  <c r="Q80" i="53"/>
  <c r="Q82" i="53"/>
  <c r="Q83" i="53"/>
  <c r="Q84" i="53"/>
  <c r="Q85" i="53"/>
  <c r="Q86" i="53"/>
  <c r="Q87" i="53"/>
  <c r="Q88" i="53"/>
  <c r="Q89" i="53"/>
  <c r="Q90" i="53"/>
  <c r="Q92" i="53"/>
  <c r="Q93" i="53"/>
  <c r="Q94" i="53"/>
  <c r="Q95" i="53"/>
  <c r="Q97" i="53"/>
  <c r="Q98" i="53"/>
  <c r="Q99" i="53"/>
  <c r="Q100" i="53"/>
  <c r="Q101" i="53"/>
  <c r="Q102" i="53"/>
  <c r="Q103" i="53"/>
  <c r="Q104" i="53"/>
  <c r="Q105" i="53"/>
  <c r="Q106" i="53"/>
  <c r="Q107" i="53"/>
  <c r="Q108" i="53"/>
  <c r="Q109" i="53"/>
  <c r="Q110" i="53"/>
  <c r="Q111" i="53"/>
  <c r="Q112" i="53"/>
  <c r="Q113" i="53"/>
  <c r="Q114" i="53"/>
  <c r="Q115" i="53"/>
  <c r="Q116" i="53"/>
  <c r="Q117" i="53"/>
  <c r="Q118" i="53"/>
  <c r="Q119" i="53"/>
  <c r="Q120" i="53"/>
  <c r="Q121" i="53"/>
  <c r="Q122" i="53"/>
  <c r="Q123" i="53"/>
  <c r="Q124" i="53"/>
  <c r="Q125" i="53"/>
  <c r="Q126" i="53"/>
  <c r="Q127" i="53"/>
  <c r="Q128" i="53"/>
  <c r="Q129" i="53"/>
  <c r="Q130" i="53"/>
  <c r="Q131" i="53"/>
  <c r="Q132" i="53"/>
  <c r="Q133" i="53"/>
  <c r="Q134" i="53"/>
  <c r="Q135" i="53"/>
  <c r="Q136" i="53"/>
  <c r="Q137" i="53"/>
  <c r="Q138" i="53"/>
  <c r="Q139" i="53"/>
  <c r="Q140" i="53"/>
  <c r="Q141" i="53"/>
  <c r="Q142" i="53"/>
  <c r="Q143" i="53"/>
  <c r="Q144" i="53"/>
  <c r="Q145" i="53"/>
  <c r="Q146" i="53"/>
  <c r="Q147" i="53"/>
  <c r="Q148" i="53"/>
  <c r="Q149" i="53"/>
  <c r="Q150" i="53"/>
  <c r="Q151" i="53"/>
  <c r="Q152" i="53"/>
  <c r="Q153" i="53"/>
  <c r="Q154" i="53"/>
  <c r="Q155" i="53"/>
  <c r="Q156" i="53"/>
  <c r="Q157" i="53"/>
  <c r="Q158" i="53"/>
  <c r="Q159" i="53"/>
  <c r="Q160" i="53"/>
  <c r="Q161" i="53"/>
  <c r="Q162" i="53"/>
  <c r="Q163" i="53"/>
  <c r="Q164" i="53"/>
  <c r="Q165" i="53"/>
  <c r="Q166" i="53"/>
  <c r="Q167" i="53"/>
  <c r="Q168" i="53"/>
  <c r="Q169" i="53"/>
  <c r="Q170" i="53"/>
  <c r="Q171" i="53"/>
  <c r="Q172" i="53"/>
  <c r="Q173" i="53"/>
  <c r="Q174" i="53"/>
  <c r="Q175" i="53"/>
  <c r="Q176" i="53"/>
  <c r="Q177" i="53"/>
  <c r="Q178" i="53"/>
  <c r="Q179" i="53"/>
  <c r="Q180" i="53"/>
  <c r="Q181" i="53"/>
  <c r="Q182" i="53"/>
  <c r="Q183" i="53"/>
  <c r="Q184" i="53"/>
  <c r="Q185" i="53"/>
  <c r="Q186" i="53"/>
  <c r="M11" i="53"/>
  <c r="M12" i="53"/>
  <c r="M13" i="53"/>
  <c r="M14" i="53"/>
  <c r="M15" i="53"/>
  <c r="M16" i="53"/>
  <c r="M17" i="53"/>
  <c r="M18" i="53"/>
  <c r="M19" i="53"/>
  <c r="M20" i="53"/>
  <c r="M21" i="53"/>
  <c r="M22" i="53"/>
  <c r="M23" i="53"/>
  <c r="M24" i="53"/>
  <c r="M25" i="53"/>
  <c r="M26" i="53"/>
  <c r="M27" i="53"/>
  <c r="M28" i="53"/>
  <c r="M29" i="53"/>
  <c r="M30" i="53"/>
  <c r="M31" i="53"/>
  <c r="M32" i="53"/>
  <c r="M33" i="53"/>
  <c r="M34" i="53"/>
  <c r="M35" i="53"/>
  <c r="M36" i="53"/>
  <c r="M37" i="53"/>
  <c r="M38" i="53"/>
  <c r="M39" i="53"/>
  <c r="M40" i="53"/>
  <c r="M41" i="53"/>
  <c r="M42" i="53"/>
  <c r="M43" i="53"/>
  <c r="M44" i="53"/>
  <c r="M45" i="53"/>
  <c r="M46" i="53"/>
  <c r="M47" i="53"/>
  <c r="M48" i="53"/>
  <c r="M49" i="53"/>
  <c r="M50" i="53"/>
  <c r="M51" i="53"/>
  <c r="M52" i="53"/>
  <c r="M53" i="53"/>
  <c r="M54" i="53"/>
  <c r="M55" i="53"/>
  <c r="M56" i="53"/>
  <c r="M58" i="53"/>
  <c r="M59" i="53"/>
  <c r="M60" i="53"/>
  <c r="M61" i="53"/>
  <c r="M62" i="53"/>
  <c r="M63" i="53"/>
  <c r="M64" i="53"/>
  <c r="M65" i="53"/>
  <c r="M66" i="53"/>
  <c r="M67" i="53"/>
  <c r="M68" i="53"/>
  <c r="M69" i="53"/>
  <c r="M70" i="53"/>
  <c r="M71" i="53"/>
  <c r="M72" i="53"/>
  <c r="M73" i="53"/>
  <c r="M74" i="53"/>
  <c r="M75" i="53"/>
  <c r="M76" i="53"/>
  <c r="M77" i="53"/>
  <c r="M78" i="53"/>
  <c r="M79" i="53"/>
  <c r="M80" i="53"/>
  <c r="M82" i="53"/>
  <c r="M83" i="53"/>
  <c r="M84" i="53"/>
  <c r="M85" i="53"/>
  <c r="M86" i="53"/>
  <c r="M87" i="53"/>
  <c r="M88" i="53"/>
  <c r="M89" i="53"/>
  <c r="M90" i="53"/>
  <c r="M92" i="53"/>
  <c r="M93" i="53"/>
  <c r="M94" i="53"/>
  <c r="M95" i="53"/>
  <c r="M97" i="53"/>
  <c r="M98" i="53"/>
  <c r="M99" i="53"/>
  <c r="M100" i="53"/>
  <c r="M101" i="53"/>
  <c r="M102" i="53"/>
  <c r="M103" i="53"/>
  <c r="M104" i="53"/>
  <c r="M105" i="53"/>
  <c r="M106" i="53"/>
  <c r="M107" i="53"/>
  <c r="M108" i="53"/>
  <c r="M109" i="53"/>
  <c r="M110" i="53"/>
  <c r="M111" i="53"/>
  <c r="M112" i="53"/>
  <c r="M113" i="53"/>
  <c r="M114" i="53"/>
  <c r="M115" i="53"/>
  <c r="M116" i="53"/>
  <c r="M117" i="53"/>
  <c r="M118" i="53"/>
  <c r="M119" i="53"/>
  <c r="M120" i="53"/>
  <c r="M121" i="53"/>
  <c r="M122" i="53"/>
  <c r="M123" i="53"/>
  <c r="M124" i="53"/>
  <c r="M125" i="53"/>
  <c r="M126" i="53"/>
  <c r="M127" i="53"/>
  <c r="M128" i="53"/>
  <c r="M129" i="53"/>
  <c r="M130" i="53"/>
  <c r="M131" i="53"/>
  <c r="M132" i="53"/>
  <c r="M133" i="53"/>
  <c r="M134" i="53"/>
  <c r="M135" i="53"/>
  <c r="M136" i="53"/>
  <c r="M137" i="53"/>
  <c r="M138" i="53"/>
  <c r="M139" i="53"/>
  <c r="M140" i="53"/>
  <c r="M141" i="53"/>
  <c r="M142" i="53"/>
  <c r="M143" i="53"/>
  <c r="M144" i="53"/>
  <c r="M145" i="53"/>
  <c r="M146" i="53"/>
  <c r="M147" i="53"/>
  <c r="M148" i="53"/>
  <c r="M149" i="53"/>
  <c r="M150" i="53"/>
  <c r="M151" i="53"/>
  <c r="M152" i="53"/>
  <c r="M153" i="53"/>
  <c r="M154" i="53"/>
  <c r="M155" i="53"/>
  <c r="M156" i="53"/>
  <c r="M157" i="53"/>
  <c r="M158" i="53"/>
  <c r="M159" i="53"/>
  <c r="M160" i="53"/>
  <c r="M161" i="53"/>
  <c r="M162" i="53"/>
  <c r="M163" i="53"/>
  <c r="M164" i="53"/>
  <c r="M165" i="53"/>
  <c r="M166" i="53"/>
  <c r="M167" i="53"/>
  <c r="M168" i="53"/>
  <c r="M169" i="53"/>
  <c r="M170" i="53"/>
  <c r="M171" i="53"/>
  <c r="M172" i="53"/>
  <c r="M173" i="53"/>
  <c r="M174" i="53"/>
  <c r="M175" i="53"/>
  <c r="M176" i="53"/>
  <c r="M177" i="53"/>
  <c r="M178" i="53"/>
  <c r="M179" i="53"/>
  <c r="M180" i="53"/>
  <c r="M181" i="53"/>
  <c r="M182" i="53"/>
  <c r="M183" i="53"/>
  <c r="M184" i="53"/>
  <c r="M185" i="53"/>
  <c r="M186" i="53"/>
  <c r="M10" i="53"/>
  <c r="Q10" i="53"/>
  <c r="M188" i="53" l="1"/>
  <c r="Q236" i="1"/>
  <c r="Q188" i="53"/>
  <c r="B9" i="54"/>
  <c r="C9" i="54" s="1"/>
  <c r="D9" i="54" s="1"/>
  <c r="E9" i="54" s="1"/>
  <c r="F9" i="54" s="1"/>
  <c r="G9" i="54" s="1"/>
  <c r="H9" i="54" s="1"/>
  <c r="I9" i="54" s="1"/>
  <c r="J9" i="54" s="1"/>
  <c r="K9" i="54" s="1"/>
  <c r="L9" i="54" s="1"/>
  <c r="M9" i="54" s="1"/>
  <c r="N9" i="54" s="1"/>
  <c r="O9" i="54" s="1"/>
  <c r="P9" i="54" s="1"/>
  <c r="Q9" i="54" s="1"/>
  <c r="B9" i="53" l="1"/>
  <c r="C9" i="53" s="1"/>
  <c r="D9" i="53" s="1"/>
  <c r="E9" i="53" s="1"/>
  <c r="F9" i="53" s="1"/>
  <c r="G9" i="53" s="1"/>
  <c r="H9" i="53" s="1"/>
  <c r="I9" i="53" s="1"/>
  <c r="J9" i="53" s="1"/>
  <c r="K9" i="53" s="1"/>
  <c r="L9" i="53" s="1"/>
  <c r="M9" i="53" s="1"/>
  <c r="N9" i="53" s="1"/>
  <c r="O9" i="53" s="1"/>
  <c r="P9" i="53" s="1"/>
  <c r="Q9" i="53" s="1"/>
  <c r="G246" i="1"/>
  <c r="F246" i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H242" i="1" l="1"/>
  <c r="H245" i="1"/>
  <c r="H243" i="1"/>
  <c r="H244" i="1"/>
  <c r="H241" i="1"/>
  <c r="H246" i="1" l="1"/>
  <c r="Q201" i="60" l="1"/>
  <c r="Q196" i="60"/>
  <c r="Q189" i="60"/>
  <c r="Q202" i="60"/>
  <c r="Q191" i="60"/>
  <c r="Q200" i="60"/>
  <c r="Q197" i="60"/>
  <c r="Q203" i="60"/>
  <c r="Q192" i="60"/>
  <c r="Q198" i="60"/>
  <c r="Q226" i="60" l="1"/>
  <c r="Q189" i="61"/>
  <c r="Q226" i="61" s="1"/>
</calcChain>
</file>

<file path=xl/sharedStrings.xml><?xml version="1.0" encoding="utf-8"?>
<sst xmlns="http://schemas.openxmlformats.org/spreadsheetml/2006/main" count="57971" uniqueCount="576">
  <si>
    <t>Додаток 2
до наказу Координаційного центру
з надання правової допомоги
від «31» грудня 2015 року № 308
(в редакції наказу Координаційного центру з надання правової допомоги
від 13 січня 2017 року № 121)</t>
  </si>
  <si>
    <t>Регіональним центром з надання безоплатної вторинної правової допомоги Хмельницької області</t>
  </si>
  <si>
    <t>№</t>
  </si>
  <si>
    <t>І. Інформація про адвоката, який надає БВПД</t>
  </si>
  <si>
    <t>ПІБ адвокатів, з якими центрами з надання БВПД (було) укладено контракт / договір</t>
  </si>
  <si>
    <t>Організаційна форма адвокатської діяльності (ІНД, АБ, АО)</t>
  </si>
  <si>
    <t>Назва адвокатського бюро чи адвокатського об'єднання</t>
  </si>
  <si>
    <t>Населений пункт, де знаходиться робоче місце адвоката (за ЄРАУ)</t>
  </si>
  <si>
    <t>Реквізити контракту / договору (дата укладання, №)</t>
  </si>
  <si>
    <t>Назва центру з надання БВПД, з яким адвокатом (було) укладено контракт / договір (скорочено)</t>
  </si>
  <si>
    <t>кількість виданих відповідним центром доручень (без врахування скасованих доручень, БВПД за якими не надавалася)</t>
  </si>
  <si>
    <t>кількість доручень, за якими відповідним центром прийнято хоча б один акт</t>
  </si>
  <si>
    <t>кількість актів, прийнятих відповідним центром</t>
  </si>
  <si>
    <t>сума фактичних видатків (зареєстрованих та взятих на облік органами ДКСУ) за затвердженими актами, грн</t>
  </si>
  <si>
    <t>сума касових видатків за затвердженими актами, грн</t>
  </si>
  <si>
    <t>сума кредиторської заборгованості за затвердженими актами, грн</t>
  </si>
  <si>
    <t>Контроль 1</t>
  </si>
  <si>
    <t>Контроль 2</t>
  </si>
  <si>
    <t>Андрієвський Олександр Антонович</t>
  </si>
  <si>
    <t>ІНД</t>
  </si>
  <si>
    <t>м. Славута</t>
  </si>
  <si>
    <t>РЦ у Хмельницькій області</t>
  </si>
  <si>
    <t>Шепетівський МЦ</t>
  </si>
  <si>
    <t>Баляндр Вячеслав Андрійович</t>
  </si>
  <si>
    <t>м. Ізяслав</t>
  </si>
  <si>
    <t>Барилюк Оксана Антонівна</t>
  </si>
  <si>
    <t>м. Хмельницький</t>
  </si>
  <si>
    <t>Бондар Віктор Броніславович</t>
  </si>
  <si>
    <t>Ващук Юрій Васильович</t>
  </si>
  <si>
    <t>Гав'юк Володимир Дмитрович</t>
  </si>
  <si>
    <t>м. Кам'янець-Подільський</t>
  </si>
  <si>
    <t>Кам'янець-Подільський МЦ</t>
  </si>
  <si>
    <t>Гарматюк Олег Миколайович</t>
  </si>
  <si>
    <t>Хмельницький МЦ</t>
  </si>
  <si>
    <t>Гіппіус Олександр Борисович</t>
  </si>
  <si>
    <t>м. Старокостянтинів</t>
  </si>
  <si>
    <t>Старокостянтинівський МЦ</t>
  </si>
  <si>
    <t>Дем'янов Юрій Миколайович</t>
  </si>
  <si>
    <t>Довгаль Петро Степанович</t>
  </si>
  <si>
    <t>м. Деражня</t>
  </si>
  <si>
    <t>Жилюк Олег Васильович</t>
  </si>
  <si>
    <t>Іванов Антон Броніславович</t>
  </si>
  <si>
    <t>Кізаєва Оксана Миколаївна</t>
  </si>
  <si>
    <t>Козак Іван Олександрович</t>
  </si>
  <si>
    <t>Кравчук Віталій Миколайович</t>
  </si>
  <si>
    <t>Кручініна Наталія Станіславівна</t>
  </si>
  <si>
    <t>Лебідь Олександра Павлівна</t>
  </si>
  <si>
    <t>Ліщук Ольга Іванівна</t>
  </si>
  <si>
    <t>м. Волочиськ</t>
  </si>
  <si>
    <t>Люблінський Олександр Францович</t>
  </si>
  <si>
    <t>с. Судилків</t>
  </si>
  <si>
    <t>Мариняк Михайло Вікторович</t>
  </si>
  <si>
    <t>смт. Летичів</t>
  </si>
  <si>
    <t>Мерінова Наталія Володимирівна</t>
  </si>
  <si>
    <t>Мілашевський Максим Геннадійович</t>
  </si>
  <si>
    <t>Мороз Володимир Миколайович</t>
  </si>
  <si>
    <t>смт. Чемерівці</t>
  </si>
  <si>
    <t>Мутас Володимир Володимирович</t>
  </si>
  <si>
    <t>м. Дунаївці</t>
  </si>
  <si>
    <t>Німий Сергій Олександрович</t>
  </si>
  <si>
    <t>Оніщук Василь Васильович</t>
  </si>
  <si>
    <t>м. Шепетівка</t>
  </si>
  <si>
    <t>Осередчук Ольга Михайлівна</t>
  </si>
  <si>
    <t>Павлик Надія Юхимівна</t>
  </si>
  <si>
    <t>Плавуцький Вадим Вікторович</t>
  </si>
  <si>
    <t>Полігов Олег Володимирович</t>
  </si>
  <si>
    <t>Призиглей Марія Іванівна</t>
  </si>
  <si>
    <t>Процик Володимир Васильович</t>
  </si>
  <si>
    <t>м. Нетішин</t>
  </si>
  <si>
    <t>Самчук Володимир Васильович</t>
  </si>
  <si>
    <t>Свірневський Артем Миколайович</t>
  </si>
  <si>
    <t>Стецькова-Бондар Людмила Феліксівна</t>
  </si>
  <si>
    <t>Стражник Володимир Михайлович</t>
  </si>
  <si>
    <t>Синявський Микола Миколайович</t>
  </si>
  <si>
    <t>смт. Віньківці</t>
  </si>
  <si>
    <t>Трипалюк Олег Васильович</t>
  </si>
  <si>
    <t>Філіппова Таїсія Степанівна</t>
  </si>
  <si>
    <t>Філонов Роман Іванович</t>
  </si>
  <si>
    <t>Хворостовський В'ячеслав Олексійович</t>
  </si>
  <si>
    <t>Худий Ігор Анатолійович</t>
  </si>
  <si>
    <t>Цвігун Таїсія Станіславівна</t>
  </si>
  <si>
    <t>Черевик Сергій Станіславович</t>
  </si>
  <si>
    <t>Чорний Юрій Олександрович</t>
  </si>
  <si>
    <t>Чухась Майя Степанівна</t>
  </si>
  <si>
    <t>м. Городок</t>
  </si>
  <si>
    <t>Юзькова Надія Володимирівна</t>
  </si>
  <si>
    <t>Юкальчук Зінаїда Василівна</t>
  </si>
  <si>
    <t>смт. Нова Ушиця</t>
  </si>
  <si>
    <t>Куцоконь Віктор Васильович</t>
  </si>
  <si>
    <t>смт. Стара Синява</t>
  </si>
  <si>
    <t>Магера Микола Михайлович</t>
  </si>
  <si>
    <t>Міщенко Олег Михайлович</t>
  </si>
  <si>
    <t>Ніколайчук Володимир Северинович</t>
  </si>
  <si>
    <t>Ніколайчук Зінаїда Іванівна</t>
  </si>
  <si>
    <t>смт. Білогір'я</t>
  </si>
  <si>
    <t>Рибачок Андрій Анатолійович</t>
  </si>
  <si>
    <t>Стандратюк Василь Іванович</t>
  </si>
  <si>
    <t>Філіпов Юрій Миколайович</t>
  </si>
  <si>
    <t>Шпак Артем Павлович</t>
  </si>
  <si>
    <t>Булаєнко Олексій Казимирович</t>
  </si>
  <si>
    <t>Тарадай Олена Трохимівна</t>
  </si>
  <si>
    <t>Царик Тетяна Григорівна</t>
  </si>
  <si>
    <t>Свірневська Наталія Віталіївна</t>
  </si>
  <si>
    <t>Поворозник Петро Юрійович</t>
  </si>
  <si>
    <t>м. Красилів</t>
  </si>
  <si>
    <t>Ковпак Микола Олексійович</t>
  </si>
  <si>
    <t>Васильєва Тетяна Василівна</t>
  </si>
  <si>
    <t>Дем'янова Олена Вікторівна</t>
  </si>
  <si>
    <t>Дем'янов Сергій Миколайович</t>
  </si>
  <si>
    <t>Шумейко Володимир Петрович</t>
  </si>
  <si>
    <t>Пілінський Сергій Ігорович</t>
  </si>
  <si>
    <t>Максимчук Валерій Миколайович</t>
  </si>
  <si>
    <t>м. Острог</t>
  </si>
  <si>
    <t>Кондратюк Олег Анатолійович</t>
  </si>
  <si>
    <t>Баєва Наталія Ярославівна</t>
  </si>
  <si>
    <t>Сторожук Юрій Володимирович</t>
  </si>
  <si>
    <t>смт. Теофіполь</t>
  </si>
  <si>
    <t>Спеціальний Сергій Павлович</t>
  </si>
  <si>
    <t>Соловей Олександр Васильович</t>
  </si>
  <si>
    <t>Попович Василь Йосипович</t>
  </si>
  <si>
    <t>Дацишина Мирослава Валентинівна</t>
  </si>
  <si>
    <t>Гав'юк Дмитро Михайлович</t>
  </si>
  <si>
    <t>Алексєєва Майя Антонівна</t>
  </si>
  <si>
    <t>Оліферук Жанна Антонівна</t>
  </si>
  <si>
    <t>м.Нетішин</t>
  </si>
  <si>
    <t>Шевчук Ольга Сергіївна</t>
  </si>
  <si>
    <t>Карун Вадим Петрович</t>
  </si>
  <si>
    <t>Вітязь Оксана Петрівна</t>
  </si>
  <si>
    <t>Кулабіна Марина Юріївна</t>
  </si>
  <si>
    <t>Кріль Юрій Анатолійович</t>
  </si>
  <si>
    <t>Лисяк Євген Болеславович</t>
  </si>
  <si>
    <t>Шафікова Юлія Едуардівна</t>
  </si>
  <si>
    <t>Сітніков Андрій Володимирович</t>
  </si>
  <si>
    <t>Романов Василь Іванович</t>
  </si>
  <si>
    <t>Олійник Андрій В'ячеславович</t>
  </si>
  <si>
    <t>Юзькова Анна Вікторівна</t>
  </si>
  <si>
    <t>Гуменюк Оксана Сергіївна</t>
  </si>
  <si>
    <t>Кучерявий Олександр Вікторович</t>
  </si>
  <si>
    <t>Якимчук Надія Павлівна</t>
  </si>
  <si>
    <t>Красняк Людмила Федорівна</t>
  </si>
  <si>
    <t>Сидорук Дмитро Вікторович</t>
  </si>
  <si>
    <t>Макаров Вадим Миколайович</t>
  </si>
  <si>
    <t>Хмелевська Наталія Володимирівна</t>
  </si>
  <si>
    <t>Прокоф’єв Олег Леонідович</t>
  </si>
  <si>
    <t>Стороженко Юрій Володимирович</t>
  </si>
  <si>
    <t>Чорноус Анатолій Андрійович</t>
  </si>
  <si>
    <t>Житомирська обл.</t>
  </si>
  <si>
    <t>Галушин Олег Вікторович</t>
  </si>
  <si>
    <t>Мазур Андрій Петрович</t>
  </si>
  <si>
    <t>Дуда Михайло Костянтинович</t>
  </si>
  <si>
    <t>Перунський Іван Васильович</t>
  </si>
  <si>
    <t>Шарко Микола Борисович</t>
  </si>
  <si>
    <t>Баженова Альона Ігорівна</t>
  </si>
  <si>
    <t>Всього</t>
  </si>
  <si>
    <t>незареєстровані</t>
  </si>
  <si>
    <t>Зареєстровано</t>
  </si>
  <si>
    <t>Шкроба Вілен Петрович</t>
  </si>
  <si>
    <t>№1</t>
  </si>
  <si>
    <t>№3</t>
  </si>
  <si>
    <t>№5</t>
  </si>
  <si>
    <t>№6</t>
  </si>
  <si>
    <t>№8</t>
  </si>
  <si>
    <t>№10</t>
  </si>
  <si>
    <t>№11</t>
  </si>
  <si>
    <t xml:space="preserve">№14 </t>
  </si>
  <si>
    <t>№15</t>
  </si>
  <si>
    <t>№18</t>
  </si>
  <si>
    <t>№19</t>
  </si>
  <si>
    <t>№1Ш</t>
  </si>
  <si>
    <t xml:space="preserve">№8 КП </t>
  </si>
  <si>
    <t>№10ХМ</t>
  </si>
  <si>
    <t>№11ст</t>
  </si>
  <si>
    <t>№14ХМ</t>
  </si>
  <si>
    <t>№15ХМ</t>
  </si>
  <si>
    <t>№18Ш</t>
  </si>
  <si>
    <t>№23</t>
  </si>
  <si>
    <t>№23ст</t>
  </si>
  <si>
    <t xml:space="preserve">№25 </t>
  </si>
  <si>
    <t>№25ст</t>
  </si>
  <si>
    <t xml:space="preserve">№26 </t>
  </si>
  <si>
    <t xml:space="preserve">№28 </t>
  </si>
  <si>
    <t>№29</t>
  </si>
  <si>
    <t xml:space="preserve">№29ХМ </t>
  </si>
  <si>
    <t xml:space="preserve">№30 </t>
  </si>
  <si>
    <t xml:space="preserve">№30Ш </t>
  </si>
  <si>
    <t xml:space="preserve">№32 </t>
  </si>
  <si>
    <t>№32ХМ</t>
  </si>
  <si>
    <t>№34</t>
  </si>
  <si>
    <t>№38</t>
  </si>
  <si>
    <t xml:space="preserve">№38 КП </t>
  </si>
  <si>
    <t>№39</t>
  </si>
  <si>
    <t>№41Ш</t>
  </si>
  <si>
    <t>№43</t>
  </si>
  <si>
    <t>№43ХМ</t>
  </si>
  <si>
    <t>№46</t>
  </si>
  <si>
    <t>№47</t>
  </si>
  <si>
    <t xml:space="preserve">№49 </t>
  </si>
  <si>
    <t>№49Ш</t>
  </si>
  <si>
    <t xml:space="preserve">№52 </t>
  </si>
  <si>
    <t xml:space="preserve">№57 </t>
  </si>
  <si>
    <t>№57ХМ</t>
  </si>
  <si>
    <t>№58</t>
  </si>
  <si>
    <t xml:space="preserve">№61 </t>
  </si>
  <si>
    <t xml:space="preserve">№61ХМ </t>
  </si>
  <si>
    <t>№64</t>
  </si>
  <si>
    <t>№64 КП</t>
  </si>
  <si>
    <t>№66</t>
  </si>
  <si>
    <t>№67</t>
  </si>
  <si>
    <t>№67 КП</t>
  </si>
  <si>
    <t xml:space="preserve">№68 </t>
  </si>
  <si>
    <t>№68 КП</t>
  </si>
  <si>
    <t>№69</t>
  </si>
  <si>
    <t xml:space="preserve">№70 </t>
  </si>
  <si>
    <t>№71</t>
  </si>
  <si>
    <t xml:space="preserve">№71ХМ </t>
  </si>
  <si>
    <t>№72</t>
  </si>
  <si>
    <t>№75</t>
  </si>
  <si>
    <t xml:space="preserve">№76 </t>
  </si>
  <si>
    <t xml:space="preserve">№76ХМ </t>
  </si>
  <si>
    <t xml:space="preserve">№81 </t>
  </si>
  <si>
    <t xml:space="preserve">№83 </t>
  </si>
  <si>
    <t>№84</t>
  </si>
  <si>
    <t>№84Ш</t>
  </si>
  <si>
    <t>№86</t>
  </si>
  <si>
    <t xml:space="preserve">№86 КП </t>
  </si>
  <si>
    <t xml:space="preserve">№87 </t>
  </si>
  <si>
    <t xml:space="preserve">№88 </t>
  </si>
  <si>
    <t xml:space="preserve">№88 КП </t>
  </si>
  <si>
    <t xml:space="preserve">№91 </t>
  </si>
  <si>
    <t xml:space="preserve">№92 </t>
  </si>
  <si>
    <t>№92Ш</t>
  </si>
  <si>
    <t>№93</t>
  </si>
  <si>
    <t xml:space="preserve">№93ХМ </t>
  </si>
  <si>
    <t>№94</t>
  </si>
  <si>
    <t>№95</t>
  </si>
  <si>
    <t>№95ХМ</t>
  </si>
  <si>
    <t>№96</t>
  </si>
  <si>
    <t xml:space="preserve">№96 КП </t>
  </si>
  <si>
    <t>№97</t>
  </si>
  <si>
    <t>№98</t>
  </si>
  <si>
    <t>№100</t>
  </si>
  <si>
    <t>№101</t>
  </si>
  <si>
    <t>№101Ш</t>
  </si>
  <si>
    <t xml:space="preserve">№106 </t>
  </si>
  <si>
    <t xml:space="preserve">№107 </t>
  </si>
  <si>
    <t>№107ХМ</t>
  </si>
  <si>
    <t xml:space="preserve">№109 </t>
  </si>
  <si>
    <t>№109ст</t>
  </si>
  <si>
    <t xml:space="preserve">№110 </t>
  </si>
  <si>
    <t xml:space="preserve">№110Ш </t>
  </si>
  <si>
    <t xml:space="preserve">№113 </t>
  </si>
  <si>
    <t xml:space="preserve">№113 КП </t>
  </si>
  <si>
    <t xml:space="preserve">№114 </t>
  </si>
  <si>
    <t xml:space="preserve">№114ХМ </t>
  </si>
  <si>
    <t>№115</t>
  </si>
  <si>
    <t xml:space="preserve">№115Ш </t>
  </si>
  <si>
    <t xml:space="preserve">№116 </t>
  </si>
  <si>
    <t>№116 КП</t>
  </si>
  <si>
    <t xml:space="preserve">№117 </t>
  </si>
  <si>
    <t>№117 КП</t>
  </si>
  <si>
    <t>№119Ш</t>
  </si>
  <si>
    <t xml:space="preserve">№119 </t>
  </si>
  <si>
    <t xml:space="preserve">№120Ш </t>
  </si>
  <si>
    <t xml:space="preserve">№120 </t>
  </si>
  <si>
    <t xml:space="preserve">№121 </t>
  </si>
  <si>
    <t xml:space="preserve">№121Ш </t>
  </si>
  <si>
    <t xml:space="preserve">№122 </t>
  </si>
  <si>
    <t xml:space="preserve">№122ХМ </t>
  </si>
  <si>
    <t xml:space="preserve">№125ХМ </t>
  </si>
  <si>
    <t xml:space="preserve">№127ХМ </t>
  </si>
  <si>
    <t xml:space="preserve">№128ХМ </t>
  </si>
  <si>
    <t>№129</t>
  </si>
  <si>
    <t>№129 КП</t>
  </si>
  <si>
    <t xml:space="preserve">№130 </t>
  </si>
  <si>
    <t xml:space="preserve">№130ХМ </t>
  </si>
  <si>
    <t>№133</t>
  </si>
  <si>
    <t>№134</t>
  </si>
  <si>
    <t>№134ст</t>
  </si>
  <si>
    <t xml:space="preserve">№135 </t>
  </si>
  <si>
    <t xml:space="preserve">№135ст </t>
  </si>
  <si>
    <t xml:space="preserve">№136 </t>
  </si>
  <si>
    <t>№136ст</t>
  </si>
  <si>
    <t xml:space="preserve">№137 </t>
  </si>
  <si>
    <t>№138</t>
  </si>
  <si>
    <t xml:space="preserve">№139 </t>
  </si>
  <si>
    <t xml:space="preserve">№139ст </t>
  </si>
  <si>
    <t xml:space="preserve">№142 </t>
  </si>
  <si>
    <t xml:space="preserve">№143 </t>
  </si>
  <si>
    <t xml:space="preserve">№143ХМ </t>
  </si>
  <si>
    <t xml:space="preserve">№144ХМ </t>
  </si>
  <si>
    <t xml:space="preserve">№145 </t>
  </si>
  <si>
    <t>№145КП</t>
  </si>
  <si>
    <t xml:space="preserve">№146 </t>
  </si>
  <si>
    <t xml:space="preserve">№146ХМ </t>
  </si>
  <si>
    <t xml:space="preserve">№147ХМ </t>
  </si>
  <si>
    <t xml:space="preserve">№148 </t>
  </si>
  <si>
    <t>ІІІ. Інформація за дорученнями, виданими у попередніх бюджетних періодах (включаючи ті, за якими станом на 01.01.2018 р. зареєстровано кредиторську заборгованість)</t>
  </si>
  <si>
    <t xml:space="preserve">29ст </t>
  </si>
  <si>
    <t>№82</t>
  </si>
  <si>
    <t xml:space="preserve">124ХМ </t>
  </si>
  <si>
    <t>№100 КП</t>
  </si>
  <si>
    <t>19Ш</t>
  </si>
  <si>
    <t>№82Ш</t>
  </si>
  <si>
    <t>№41</t>
  </si>
  <si>
    <t>53ХМ</t>
  </si>
  <si>
    <t>№62</t>
  </si>
  <si>
    <t xml:space="preserve">66ХМ </t>
  </si>
  <si>
    <t xml:space="preserve">140ХМ </t>
  </si>
  <si>
    <t xml:space="preserve">138ХМ </t>
  </si>
  <si>
    <t>137ХМ</t>
  </si>
  <si>
    <t>№82ст</t>
  </si>
  <si>
    <t>№19Ш</t>
  </si>
  <si>
    <t>Оперативна інформація щодо видання доручень центрами з надання БВПД, оплати послуг та відшкодування витрат адвокатів, які надають БВПД, у 2018 році</t>
  </si>
  <si>
    <t>ІІ. Інформація за дорученнями, виданими у 2018 році</t>
  </si>
  <si>
    <t>№113 Дата</t>
  </si>
  <si>
    <t>№1 22.01.18</t>
  </si>
  <si>
    <t>№3 22.01.18</t>
  </si>
  <si>
    <t>№5 22.01.18</t>
  </si>
  <si>
    <t>№6 22.01.18</t>
  </si>
  <si>
    <t>№8 22.01.18</t>
  </si>
  <si>
    <t>№10 22.01.18</t>
  </si>
  <si>
    <t>№11 22.01.18</t>
  </si>
  <si>
    <t>№14  22.01.18</t>
  </si>
  <si>
    <t>№15 22.01.18</t>
  </si>
  <si>
    <t>№18 22.01.18</t>
  </si>
  <si>
    <t>№19 22.01.18</t>
  </si>
  <si>
    <t>№23 22.01.18</t>
  </si>
  <si>
    <t>№25  22.01.18</t>
  </si>
  <si>
    <t>№26  22.01.18</t>
  </si>
  <si>
    <t>№28  22.01.18</t>
  </si>
  <si>
    <t>№29 22.01.18</t>
  </si>
  <si>
    <t>№30  22.01.18</t>
  </si>
  <si>
    <t>№32  22.01.18</t>
  </si>
  <si>
    <t>№34 22.01.18</t>
  </si>
  <si>
    <t>№38 22.01.18</t>
  </si>
  <si>
    <t>№39 22.01.18</t>
  </si>
  <si>
    <t>№41 22.01.18</t>
  </si>
  <si>
    <t>№43 22.01.18</t>
  </si>
  <si>
    <t>№46 22.01.18</t>
  </si>
  <si>
    <t>№47 22.01.18</t>
  </si>
  <si>
    <t>№49  22.01.18</t>
  </si>
  <si>
    <t>№52  22.01.18</t>
  </si>
  <si>
    <t>№57  22.01.18</t>
  </si>
  <si>
    <t>№58 22.01.18</t>
  </si>
  <si>
    <t>№62 22.01.18</t>
  </si>
  <si>
    <t>№64 22.01.18</t>
  </si>
  <si>
    <t>№66 22.01.18</t>
  </si>
  <si>
    <t>№67 22.01.18</t>
  </si>
  <si>
    <t>№68  22.01.18</t>
  </si>
  <si>
    <t>№69 22.01.18</t>
  </si>
  <si>
    <t>№70  22.01.18</t>
  </si>
  <si>
    <t>№71 22.01.18</t>
  </si>
  <si>
    <t>№72 22.01.18</t>
  </si>
  <si>
    <t>№75 22.01.18</t>
  </si>
  <si>
    <t>№76 22.01.18</t>
  </si>
  <si>
    <t>№81 22.01.18</t>
  </si>
  <si>
    <t>№82 22.01.18</t>
  </si>
  <si>
    <t>№83 22.01.18</t>
  </si>
  <si>
    <t>№84 22.01.18</t>
  </si>
  <si>
    <t>№86 22.01.18</t>
  </si>
  <si>
    <t>№87 22.01.18</t>
  </si>
  <si>
    <t>№88 22.01.18</t>
  </si>
  <si>
    <t>№91 22.01.18</t>
  </si>
  <si>
    <t>№92 22.01.18</t>
  </si>
  <si>
    <t>№93 22.01.18</t>
  </si>
  <si>
    <t>№94 22.01.18</t>
  </si>
  <si>
    <t>№95 22.01.18</t>
  </si>
  <si>
    <t>№96 22.01.18</t>
  </si>
  <si>
    <t>№97 22.01.18</t>
  </si>
  <si>
    <t>№98 22.01.18</t>
  </si>
  <si>
    <t>№100 22.01.18</t>
  </si>
  <si>
    <t>№101 22.01.18</t>
  </si>
  <si>
    <t>№106 22.01.18</t>
  </si>
  <si>
    <t>№107 22.01.18</t>
  </si>
  <si>
    <t>№109 22.01.18</t>
  </si>
  <si>
    <t>№110 22.01.18</t>
  </si>
  <si>
    <t>№114 22.01.18</t>
  </si>
  <si>
    <t>№115 22.01.18</t>
  </si>
  <si>
    <t>№116 22.01.18</t>
  </si>
  <si>
    <t>№117 22.01.18</t>
  </si>
  <si>
    <t>№119 22.01.18</t>
  </si>
  <si>
    <t>№120 22.01.18</t>
  </si>
  <si>
    <t>№121 22.01.18</t>
  </si>
  <si>
    <t>№122 22.01.18</t>
  </si>
  <si>
    <t>№129 22.01.18</t>
  </si>
  <si>
    <t>№130 22.01.18</t>
  </si>
  <si>
    <t>№133 22.01.18</t>
  </si>
  <si>
    <t>№134 22.01.18</t>
  </si>
  <si>
    <t>№135 22.01.18</t>
  </si>
  <si>
    <t>№136 22.01.18</t>
  </si>
  <si>
    <t>№137 22.01.18</t>
  </si>
  <si>
    <t>№138 22.01.18</t>
  </si>
  <si>
    <t>№139 22.01.18</t>
  </si>
  <si>
    <t>№142 22.01.18</t>
  </si>
  <si>
    <t>№143 22.01.18</t>
  </si>
  <si>
    <t>№145 22.01.18</t>
  </si>
  <si>
    <t>№146 22.01.18</t>
  </si>
  <si>
    <t>№148 22.01.18</t>
  </si>
  <si>
    <t>№11ст 23.01.18</t>
  </si>
  <si>
    <t>№23ст 23.01.18</t>
  </si>
  <si>
    <t>№25ст 23.01.18</t>
  </si>
  <si>
    <t>№82ст 23.01.18</t>
  </si>
  <si>
    <t>№109ст 23.01.18</t>
  </si>
  <si>
    <t>№134ст 23.01.18</t>
  </si>
  <si>
    <t>№135ст 23.01.18</t>
  </si>
  <si>
    <t>№136ст 23.01.18</t>
  </si>
  <si>
    <t>№139ст 23.01.18</t>
  </si>
  <si>
    <t>№8 КП 23.01.18</t>
  </si>
  <si>
    <t>№38 КП 23.01.18</t>
  </si>
  <si>
    <t>№64 КП 23.01.18</t>
  </si>
  <si>
    <t>№67 КП 23.01.18</t>
  </si>
  <si>
    <t>№68 КП 23.01.18</t>
  </si>
  <si>
    <t>№86 КП 23.01.18</t>
  </si>
  <si>
    <t>№88 КП 23.01.18</t>
  </si>
  <si>
    <t>№96 КП 23.01.18</t>
  </si>
  <si>
    <t>№100 КП 23.01.18</t>
  </si>
  <si>
    <t>№113 КП 23.01.18</t>
  </si>
  <si>
    <t>№116 КП 23.01.18</t>
  </si>
  <si>
    <t>№117 КП 23.01.18</t>
  </si>
  <si>
    <t>№129 КП 23.01.18</t>
  </si>
  <si>
    <t>№145КП 23.01.18</t>
  </si>
  <si>
    <t>№47 КП 23.01.18</t>
  </si>
  <si>
    <t>№47 КП</t>
  </si>
  <si>
    <t>№1Ш 19.01.18</t>
  </si>
  <si>
    <t>№18Ш 19.01.18</t>
  </si>
  <si>
    <t>№19Ш 19.01.18</t>
  </si>
  <si>
    <t>№30Ш 19.01.18</t>
  </si>
  <si>
    <t>№41Ш 19.01.18</t>
  </si>
  <si>
    <t>№49Ш 19.01.18</t>
  </si>
  <si>
    <t>№82Ш 19.01.18</t>
  </si>
  <si>
    <t>№84Ш 19.01.18</t>
  </si>
  <si>
    <t>№92Ш 19.01.18</t>
  </si>
  <si>
    <t>№101Ш 19.01.18</t>
  </si>
  <si>
    <t>№110Ш 19.01.18</t>
  </si>
  <si>
    <t>№115Ш 19.01.18</t>
  </si>
  <si>
    <t>№119Ш 19.01.18</t>
  </si>
  <si>
    <t>№120Ш 19.01.18</t>
  </si>
  <si>
    <t>№121Ш 19.01.18</t>
  </si>
  <si>
    <t>№83ХМ</t>
  </si>
  <si>
    <t>№61 01.02.18</t>
  </si>
  <si>
    <t>№113 01.02.18</t>
  </si>
  <si>
    <t>Смірнова Ірина Сергіївна</t>
  </si>
  <si>
    <t>№149 05.02.18</t>
  </si>
  <si>
    <t>№10ХМ 13.02.18</t>
  </si>
  <si>
    <t>№14ХМ 13.02.18</t>
  </si>
  <si>
    <t>№15ХМ 13.02.18</t>
  </si>
  <si>
    <t>№29ХМ 13.02.18</t>
  </si>
  <si>
    <t>№32ХМ 13.02.18</t>
  </si>
  <si>
    <t>№43ХМ 13.02.18</t>
  </si>
  <si>
    <t>№57ХМ 13.02.18</t>
  </si>
  <si>
    <t xml:space="preserve">61ХМ </t>
  </si>
  <si>
    <t>71ХМ</t>
  </si>
  <si>
    <t>№76ХМ 13.02.18</t>
  </si>
  <si>
    <t>№83ХМ 13.02.18</t>
  </si>
  <si>
    <t>№81ХМ 13.02.18</t>
  </si>
  <si>
    <t>№95ХМ 13.02.18</t>
  </si>
  <si>
    <t xml:space="preserve">93ХМ </t>
  </si>
  <si>
    <t>№107ХМ 13.02.18</t>
  </si>
  <si>
    <t>№114ХМ 13.02.18</t>
  </si>
  <si>
    <t>№122ХМ 13.02.18</t>
  </si>
  <si>
    <t xml:space="preserve">125ХМ </t>
  </si>
  <si>
    <t>№127ХМ 13.02.18</t>
  </si>
  <si>
    <t>№128ХМ 13.02.18</t>
  </si>
  <si>
    <t>№130ХМ 13.02.18</t>
  </si>
  <si>
    <t>№143ХМ 13.02.18</t>
  </si>
  <si>
    <t>№144ХМ 13.02.18</t>
  </si>
  <si>
    <t>№146ХМ 13.02.18</t>
  </si>
  <si>
    <t>№147ХМ 13.02.18</t>
  </si>
  <si>
    <t>№149ХМ 13.02.18</t>
  </si>
  <si>
    <t>№140ХМ 14.02.18</t>
  </si>
  <si>
    <t>Рожик Євгеній Миколайович</t>
  </si>
  <si>
    <t>Бездітний Вадим Валерійович</t>
  </si>
  <si>
    <t>№154ХМ 13.02.18</t>
  </si>
  <si>
    <t>Гуцул Сергій Іванович</t>
  </si>
  <si>
    <t>№157</t>
  </si>
  <si>
    <t>№157ХМ 14.02.18</t>
  </si>
  <si>
    <t>№156ХМ 13.02.18</t>
  </si>
  <si>
    <t>Гандзьошин Михайло Васильович</t>
  </si>
  <si>
    <t>Задачін Олександр Анатолійович</t>
  </si>
  <si>
    <t>№151ХМ 13.02.18</t>
  </si>
  <si>
    <t>Бас Роман Олексійович</t>
  </si>
  <si>
    <t>Полоневич Вікторія Юріївна</t>
  </si>
  <si>
    <t>Вітюк Сергій Вікторович</t>
  </si>
  <si>
    <t>Орендарчук Валентина Олександрівна</t>
  </si>
  <si>
    <t>Горщар Богдан Анатолійович</t>
  </si>
  <si>
    <t>№152Ш 09.02.18</t>
  </si>
  <si>
    <t>Адвокатске бюро "Богдан Горщар і Партнери"</t>
  </si>
  <si>
    <t>AБ</t>
  </si>
  <si>
    <t>Поліщук Олександр Антонович</t>
  </si>
  <si>
    <t>№71ХМ 19.02.18</t>
  </si>
  <si>
    <t>№158ХМ 19.02.18</t>
  </si>
  <si>
    <t>№150ХМ 19.02.18</t>
  </si>
  <si>
    <t>№153Ш 19.02.18</t>
  </si>
  <si>
    <t>№155Ш 19.02.18</t>
  </si>
  <si>
    <t>№161ст 20.02.18</t>
  </si>
  <si>
    <t>Красняк Іван Володимирович</t>
  </si>
  <si>
    <t>Демчишин Микола Васильович</t>
  </si>
  <si>
    <t>№163ХМ</t>
  </si>
  <si>
    <t xml:space="preserve">Адамчук Людмила Володимирівна </t>
  </si>
  <si>
    <t>№162ХМ 21.02.18</t>
  </si>
  <si>
    <t>АБ</t>
  </si>
  <si>
    <t>Адвокатське бюро "Демчишин і партнери"</t>
  </si>
  <si>
    <t>№162 01.03.18</t>
  </si>
  <si>
    <t>№150 01.03.18</t>
  </si>
  <si>
    <t>№151 01.03.18</t>
  </si>
  <si>
    <t>№152 01.03.18</t>
  </si>
  <si>
    <t>№154 01.03.18</t>
  </si>
  <si>
    <t>№155 01.03.18</t>
  </si>
  <si>
    <t>№159 01.03.18</t>
  </si>
  <si>
    <t>№160 01.03.18</t>
  </si>
  <si>
    <t>№164 01.03.18</t>
  </si>
  <si>
    <t>Білосевич Степан Андрійович</t>
  </si>
  <si>
    <t>Божинський Віктор Миколайович</t>
  </si>
  <si>
    <t>№165 01.03.18</t>
  </si>
  <si>
    <t>№163ХМ 27.02.18</t>
  </si>
  <si>
    <t>№157 01.03.18</t>
  </si>
  <si>
    <t>№66ХМ 22.02.18</t>
  </si>
  <si>
    <t>№125ХМ 27.02.18</t>
  </si>
  <si>
    <t>№165ХМ 27.02.18</t>
  </si>
  <si>
    <t>№164КП 06.03.18</t>
  </si>
  <si>
    <t>№93ХМ 07.03.18</t>
  </si>
  <si>
    <t>№166ХМ 22.03.18</t>
  </si>
  <si>
    <t>№167ХМ 27.03.18</t>
  </si>
  <si>
    <t>Клюцук Вадим Петрович</t>
  </si>
  <si>
    <t>Хорошенюк Оксана Вікторівна</t>
  </si>
  <si>
    <t>Адвокатське бюро "Стороженко Ю.В."</t>
  </si>
  <si>
    <t>№153 01.05.18</t>
  </si>
  <si>
    <t>№168 01.05.18</t>
  </si>
  <si>
    <t>№169 01.05.18</t>
  </si>
  <si>
    <t>Бригида Валентин Віталійович</t>
  </si>
  <si>
    <t>Савліва Любов Олександрівна</t>
  </si>
  <si>
    <t>Дембіцький Сергій Олександрович</t>
  </si>
  <si>
    <t>№170</t>
  </si>
  <si>
    <t>ПІБ</t>
  </si>
  <si>
    <t xml:space="preserve"> Голдзіцька Ольга Казимирівна</t>
  </si>
  <si>
    <t>№171ХМ 25.04.18</t>
  </si>
  <si>
    <t>№168ХМ 11.04.18</t>
  </si>
  <si>
    <t>№168ХМ</t>
  </si>
  <si>
    <t>№171ХМ</t>
  </si>
  <si>
    <t>№169</t>
  </si>
  <si>
    <t>Аналіз 1 9&lt;8</t>
  </si>
  <si>
    <t>Аналіз 2 12&lt;11</t>
  </si>
  <si>
    <t>Аналіз 3 16&lt;15</t>
  </si>
  <si>
    <t>№153 02.05.18</t>
  </si>
  <si>
    <t>№168 02.05.18</t>
  </si>
  <si>
    <t>№169 02.05.18</t>
  </si>
  <si>
    <t>№170 02.05.18</t>
  </si>
  <si>
    <t>AО</t>
  </si>
  <si>
    <t>Адвокатське об'єднання "Шустер і партнери"</t>
  </si>
  <si>
    <t>№171 01.06.18</t>
  </si>
  <si>
    <t>№166 01.06.18</t>
  </si>
  <si>
    <t>№163 01.06.18</t>
  </si>
  <si>
    <t>№170ХМ 27.04.18</t>
  </si>
  <si>
    <t>№70ХМ 12.06.18</t>
  </si>
  <si>
    <t>№70 22.01.18</t>
  </si>
  <si>
    <t>№68 22.01.18</t>
  </si>
  <si>
    <t>№61ХМ 24.04.18</t>
  </si>
  <si>
    <t>№172ХМ 03.07.18</t>
  </si>
  <si>
    <t>Рачок Роман Володимирович</t>
  </si>
  <si>
    <t>Голдзіцька Ольга Казимирівна</t>
  </si>
  <si>
    <t>Киричук Сергій Володимирович</t>
  </si>
  <si>
    <t>Прядун Руслан Володимирович</t>
  </si>
  <si>
    <t>Дем’янова Вікторія Іванівна</t>
  </si>
  <si>
    <t>Шибінський Віктор Федорович</t>
  </si>
  <si>
    <t>№174 03.09.18</t>
  </si>
  <si>
    <t>№175 03.09.18</t>
  </si>
  <si>
    <t>№176 03.09.18</t>
  </si>
  <si>
    <t>Карван Олександр Миколайович</t>
  </si>
  <si>
    <t>№173/1 03.09.18</t>
  </si>
  <si>
    <t>№173ХМ 03.08.18</t>
  </si>
  <si>
    <t>№174ХМ 21.08.18</t>
  </si>
  <si>
    <t>№173ст 10.08.18</t>
  </si>
  <si>
    <t>№175ХМ 29.08.18</t>
  </si>
  <si>
    <t>м.Хмельницький</t>
  </si>
  <si>
    <t>№177 02.11.18</t>
  </si>
  <si>
    <t>Оніщук Володимир Вікторович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</si>
</sst>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rgb="FF000000"/>
      <name val="Calibri"/>
      <charset val="13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i/>
      <u/>
      <sz val="10"/>
      <color rgb="FF000000"/>
      <name val="Calibri"/>
      <family val="2"/>
      <charset val="204"/>
    </font>
    <font>
      <i/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i/>
      <sz val="10"/>
      <name val="Calibri"/>
      <family val="2"/>
      <charset val="204"/>
    </font>
    <font>
      <sz val="10"/>
      <color rgb="FFBFBFBF"/>
      <name val="Calibri"/>
      <family val="2"/>
      <charset val="204"/>
    </font>
    <font>
      <sz val="26"/>
      <color rgb="FFFF0000"/>
      <name val="Calibri"/>
      <family val="2"/>
      <charset val="204"/>
    </font>
    <font>
      <sz val="26"/>
      <color rgb="FF000000"/>
      <name val="Calibri"/>
      <family val="2"/>
      <charset val="204"/>
    </font>
    <font>
      <sz val="10"/>
      <color theme="0" tint="-0.249977111117893"/>
      <name val="Calibri"/>
      <family val="2"/>
      <charset val="204"/>
    </font>
    <font>
      <sz val="10"/>
      <color theme="0" tint="-0.14999847407452621"/>
      <name val="Calibri"/>
      <family val="2"/>
      <charset val="204"/>
    </font>
    <font>
      <sz val="10"/>
      <color theme="0" tint="-0.34998626667073579"/>
      <name val="Calibri"/>
      <family val="2"/>
      <charset val="204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 Light"/>
      <family val="2"/>
      <scheme val="major"/>
    </font>
    <font>
      <sz val="11"/>
      <color theme="1"/>
      <name val="Calibri"/>
      <family val="2"/>
    </font>
    <font>
      <sz val="11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3D69B"/>
        <bgColor rgb="FFBFBFBF"/>
      </patternFill>
    </fill>
    <fill>
      <patternFill patternType="solid">
        <fgColor rgb="FFD9D9D9"/>
        <bgColor rgb="FFC6D9F1"/>
      </patternFill>
    </fill>
    <fill>
      <patternFill patternType="solid">
        <fgColor rgb="FF93CDDD"/>
        <bgColor rgb="FFBFBFBF"/>
      </patternFill>
    </fill>
    <fill>
      <patternFill patternType="solid">
        <fgColor rgb="FFFAC090"/>
        <bgColor rgb="FFC3D69B"/>
      </patternFill>
    </fill>
    <fill>
      <patternFill patternType="solid">
        <fgColor rgb="FFB3A2C7"/>
        <bgColor rgb="FFBFBFBF"/>
      </patternFill>
    </fill>
    <fill>
      <patternFill patternType="solid">
        <fgColor rgb="FFD99694"/>
        <bgColor rgb="FFFF99CC"/>
      </patternFill>
    </fill>
    <fill>
      <patternFill patternType="solid">
        <fgColor rgb="FFC6D9F1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21734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996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rgb="FFF4B183"/>
      </left>
      <right style="thick">
        <color rgb="FFF4B183"/>
      </right>
      <top style="thick">
        <color rgb="FFF4B183"/>
      </top>
      <bottom style="thick">
        <color rgb="FFF4B183"/>
      </bottom>
      <diagonal/>
    </border>
  </borders>
  <cellStyleXfs count="63">
    <xf numFmtId="0" fontId="0" fillId="0" borderId="0">
      <alignment vertical="center"/>
    </xf>
    <xf numFmtId="0" fontId="9" fillId="0" borderId="0">
      <alignment vertical="top"/>
    </xf>
    <xf numFmtId="0" fontId="9" fillId="0" borderId="0">
      <alignment vertical="center"/>
    </xf>
    <xf numFmtId="0" fontId="22" fillId="0" borderId="0"/>
    <xf numFmtId="0" fontId="23" fillId="10" borderId="0" applyNumberFormat="0" applyProtection="0">
      <alignment horizontal="left" wrapText="1" indent="4"/>
    </xf>
    <xf numFmtId="0" fontId="24" fillId="10" borderId="0" applyNumberFormat="0" applyProtection="0">
      <alignment horizontal="left" wrapText="1" indent="4"/>
    </xf>
    <xf numFmtId="0" fontId="25" fillId="10" borderId="0" applyNumberFormat="0" applyBorder="0" applyProtection="0">
      <alignment horizontal="left" indent="1"/>
    </xf>
    <xf numFmtId="0" fontId="26" fillId="0" borderId="0"/>
    <xf numFmtId="0" fontId="22" fillId="11" borderId="8"/>
    <xf numFmtId="0" fontId="22" fillId="12" borderId="0"/>
    <xf numFmtId="0" fontId="27" fillId="13" borderId="0" applyNumberFormat="0" applyBorder="0" applyProtection="0"/>
    <xf numFmtId="0" fontId="22" fillId="12" borderId="9"/>
    <xf numFmtId="0" fontId="22" fillId="0" borderId="0"/>
    <xf numFmtId="0" fontId="27" fillId="0" borderId="0"/>
    <xf numFmtId="0" fontId="7" fillId="0" borderId="0"/>
    <xf numFmtId="0" fontId="9" fillId="0" borderId="0">
      <alignment vertical="top"/>
    </xf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90">
    <xf numFmtId="0" fontId="0" fillId="0" borderId="0" xfId="0">
      <alignment vertical="center"/>
    </xf>
    <xf numFmtId="0" fontId="8" fillId="0" borderId="0" xfId="1" applyFont="1" applyAlignment="1">
      <alignment horizontal="center" vertical="center" wrapText="1"/>
    </xf>
    <xf numFmtId="0" fontId="8" fillId="0" borderId="0" xfId="1" applyFont="1" applyAlignment="1">
      <alignment horizontal="center" vertical="top" wrapText="1"/>
    </xf>
    <xf numFmtId="0" fontId="9" fillId="0" borderId="0" xfId="1">
      <alignment vertical="top"/>
    </xf>
    <xf numFmtId="0" fontId="8" fillId="0" borderId="1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left" vertical="center" wrapText="1"/>
    </xf>
    <xf numFmtId="0" fontId="8" fillId="0" borderId="2" xfId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top" wrapText="1"/>
    </xf>
    <xf numFmtId="0" fontId="15" fillId="0" borderId="2" xfId="1" applyFont="1" applyBorder="1" applyAlignment="1">
      <alignment horizontal="center" vertical="top" wrapText="1"/>
    </xf>
    <xf numFmtId="1" fontId="8" fillId="0" borderId="2" xfId="1" applyNumberFormat="1" applyFont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left" vertical="top" wrapText="1"/>
    </xf>
    <xf numFmtId="49" fontId="8" fillId="0" borderId="2" xfId="1" applyNumberFormat="1" applyFont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left" vertical="center" wrapText="1"/>
    </xf>
    <xf numFmtId="0" fontId="8" fillId="2" borderId="2" xfId="1" applyFont="1" applyFill="1" applyBorder="1" applyAlignment="1">
      <alignment horizontal="left" vertical="center" wrapText="1"/>
    </xf>
    <xf numFmtId="1" fontId="12" fillId="3" borderId="2" xfId="1" applyNumberFormat="1" applyFont="1" applyFill="1" applyBorder="1" applyAlignment="1">
      <alignment horizontal="center" vertical="top" wrapText="1"/>
    </xf>
    <xf numFmtId="0" fontId="8" fillId="4" borderId="2" xfId="1" applyFont="1" applyFill="1" applyBorder="1" applyAlignment="1">
      <alignment horizontal="left" vertical="center" wrapText="1"/>
    </xf>
    <xf numFmtId="0" fontId="8" fillId="5" borderId="2" xfId="1" applyFont="1" applyFill="1" applyBorder="1" applyAlignment="1">
      <alignment horizontal="left" vertical="center" wrapText="1"/>
    </xf>
    <xf numFmtId="0" fontId="8" fillId="6" borderId="2" xfId="1" applyFont="1" applyFill="1" applyBorder="1" applyAlignment="1">
      <alignment horizontal="left" vertical="center" wrapText="1"/>
    </xf>
    <xf numFmtId="0" fontId="8" fillId="7" borderId="2" xfId="1" applyFont="1" applyFill="1" applyBorder="1" applyAlignment="1">
      <alignment horizontal="left" vertical="center" wrapText="1"/>
    </xf>
    <xf numFmtId="0" fontId="14" fillId="0" borderId="0" xfId="1" applyFont="1" applyAlignment="1">
      <alignment horizontal="left" vertical="top" wrapText="1"/>
    </xf>
    <xf numFmtId="0" fontId="8" fillId="0" borderId="3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top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top" wrapText="1"/>
    </xf>
    <xf numFmtId="2" fontId="8" fillId="9" borderId="2" xfId="1" applyNumberFormat="1" applyFont="1" applyFill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top" wrapText="1"/>
    </xf>
    <xf numFmtId="2" fontId="8" fillId="9" borderId="2" xfId="1" applyNumberFormat="1" applyFont="1" applyFill="1" applyBorder="1" applyAlignment="1">
      <alignment horizontal="center" vertical="top" wrapText="1"/>
    </xf>
    <xf numFmtId="0" fontId="14" fillId="0" borderId="2" xfId="1" applyFont="1" applyBorder="1" applyAlignment="1">
      <alignment horizontal="left" vertical="top" wrapText="1"/>
    </xf>
    <xf numFmtId="0" fontId="8" fillId="0" borderId="2" xfId="1" applyFont="1" applyBorder="1" applyAlignment="1">
      <alignment horizontal="left" vertical="center" wrapText="1"/>
    </xf>
    <xf numFmtId="0" fontId="8" fillId="0" borderId="2" xfId="1" applyFont="1" applyBorder="1" applyAlignment="1">
      <alignment horizontal="left" vertical="top" wrapText="1"/>
    </xf>
    <xf numFmtId="0" fontId="8" fillId="7" borderId="2" xfId="1" applyFont="1" applyFill="1" applyBorder="1" applyAlignment="1">
      <alignment horizontal="left" vertical="top" wrapText="1"/>
    </xf>
    <xf numFmtId="0" fontId="8" fillId="2" borderId="2" xfId="1" applyFont="1" applyFill="1" applyBorder="1" applyAlignment="1">
      <alignment horizontal="left" vertical="top" wrapText="1"/>
    </xf>
    <xf numFmtId="0" fontId="8" fillId="6" borderId="2" xfId="1" applyFont="1" applyFill="1" applyBorder="1" applyAlignment="1">
      <alignment horizontal="left" vertical="top" wrapText="1"/>
    </xf>
    <xf numFmtId="0" fontId="8" fillId="0" borderId="1" xfId="1" applyFont="1" applyBorder="1" applyAlignment="1">
      <alignment horizontal="left" vertical="top" wrapText="1"/>
    </xf>
    <xf numFmtId="0" fontId="8" fillId="0" borderId="1" xfId="1" applyFont="1" applyBorder="1" applyAlignment="1">
      <alignment horizontal="center" vertical="top" wrapText="1"/>
    </xf>
    <xf numFmtId="0" fontId="8" fillId="2" borderId="5" xfId="1" applyFont="1" applyFill="1" applyBorder="1" applyAlignment="1">
      <alignment horizontal="left" vertical="top" wrapText="1"/>
    </xf>
    <xf numFmtId="0" fontId="8" fillId="5" borderId="5" xfId="1" applyFont="1" applyFill="1" applyBorder="1" applyAlignment="1">
      <alignment horizontal="left" vertical="center" wrapText="1"/>
    </xf>
    <xf numFmtId="1" fontId="12" fillId="9" borderId="2" xfId="1" applyNumberFormat="1" applyFont="1" applyFill="1" applyBorder="1" applyAlignment="1">
      <alignment horizontal="center" vertical="top" wrapText="1"/>
    </xf>
    <xf numFmtId="0" fontId="8" fillId="0" borderId="0" xfId="1" applyFont="1" applyAlignment="1">
      <alignment horizontal="left" vertical="top" wrapText="1"/>
    </xf>
    <xf numFmtId="1" fontId="0" fillId="0" borderId="0" xfId="0" applyNumberFormat="1">
      <alignment vertical="center"/>
    </xf>
    <xf numFmtId="49" fontId="8" fillId="0" borderId="1" xfId="1" applyNumberFormat="1" applyFont="1" applyBorder="1" applyAlignment="1">
      <alignment horizontal="left" vertical="top" wrapText="1"/>
    </xf>
    <xf numFmtId="49" fontId="8" fillId="0" borderId="1" xfId="1" applyNumberFormat="1" applyFont="1" applyBorder="1" applyAlignment="1">
      <alignment horizontal="center" vertical="top" wrapText="1"/>
    </xf>
    <xf numFmtId="49" fontId="8" fillId="0" borderId="1" xfId="1" applyNumberFormat="1" applyFont="1" applyBorder="1" applyAlignment="1">
      <alignment horizontal="left" vertical="center" wrapText="1"/>
    </xf>
    <xf numFmtId="0" fontId="8" fillId="6" borderId="1" xfId="1" applyFont="1" applyFill="1" applyBorder="1" applyAlignment="1">
      <alignment horizontal="left" vertical="center" wrapText="1"/>
    </xf>
    <xf numFmtId="0" fontId="8" fillId="0" borderId="0" xfId="1" applyFont="1" applyAlignment="1">
      <alignment horizontal="right" vertical="top" wrapText="1"/>
    </xf>
    <xf numFmtId="0" fontId="17" fillId="0" borderId="0" xfId="1" applyFont="1" applyAlignment="1">
      <alignment horizontal="left" vertical="top" wrapText="1"/>
    </xf>
    <xf numFmtId="0" fontId="18" fillId="0" borderId="0" xfId="1" applyFont="1" applyAlignment="1">
      <alignment horizontal="left" vertical="top" wrapText="1"/>
    </xf>
    <xf numFmtId="0" fontId="8" fillId="9" borderId="3" xfId="1" applyFont="1" applyFill="1" applyBorder="1" applyAlignment="1">
      <alignment horizontal="center" vertical="top" wrapText="1"/>
    </xf>
    <xf numFmtId="0" fontId="14" fillId="9" borderId="2" xfId="1" applyFont="1" applyFill="1" applyBorder="1" applyAlignment="1">
      <alignment horizontal="center" vertical="center" wrapText="1"/>
    </xf>
    <xf numFmtId="0" fontId="8" fillId="9" borderId="2" xfId="1" applyFont="1" applyFill="1" applyBorder="1" applyAlignment="1">
      <alignment horizontal="center" vertical="center" wrapText="1"/>
    </xf>
    <xf numFmtId="0" fontId="14" fillId="9" borderId="1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left" vertical="top" wrapText="1"/>
    </xf>
    <xf numFmtId="0" fontId="14" fillId="0" borderId="2" xfId="1" applyFont="1" applyBorder="1" applyAlignment="1">
      <alignment horizontal="center" vertical="center" wrapText="1"/>
    </xf>
    <xf numFmtId="0" fontId="8" fillId="6" borderId="3" xfId="1" applyFont="1" applyFill="1" applyBorder="1" applyAlignment="1">
      <alignment horizontal="left" vertical="top" wrapText="1"/>
    </xf>
    <xf numFmtId="0" fontId="8" fillId="7" borderId="3" xfId="1" applyFont="1" applyFill="1" applyBorder="1" applyAlignment="1">
      <alignment horizontal="left" vertical="top" wrapText="1"/>
    </xf>
    <xf numFmtId="0" fontId="8" fillId="4" borderId="3" xfId="1" applyFont="1" applyFill="1" applyBorder="1" applyAlignment="1">
      <alignment horizontal="left" vertical="center" wrapText="1"/>
    </xf>
    <xf numFmtId="0" fontId="8" fillId="5" borderId="3" xfId="1" applyFont="1" applyFill="1" applyBorder="1" applyAlignment="1">
      <alignment horizontal="left" vertical="center" wrapText="1"/>
    </xf>
    <xf numFmtId="0" fontId="14" fillId="9" borderId="6" xfId="1" applyFont="1" applyFill="1" applyBorder="1" applyAlignment="1">
      <alignment horizontal="center" vertical="center" wrapText="1"/>
    </xf>
    <xf numFmtId="1" fontId="8" fillId="9" borderId="2" xfId="1" applyNumberFormat="1" applyFont="1" applyFill="1" applyBorder="1" applyAlignment="1">
      <alignment horizontal="center" vertical="center" wrapText="1"/>
    </xf>
    <xf numFmtId="1" fontId="8" fillId="9" borderId="2" xfId="1" applyNumberFormat="1" applyFont="1" applyFill="1" applyBorder="1" applyAlignment="1">
      <alignment horizontal="center" vertical="center" wrapText="1"/>
    </xf>
    <xf numFmtId="0" fontId="19" fillId="0" borderId="0" xfId="1" applyFont="1" applyAlignment="1">
      <alignment horizontal="left" vertical="top" wrapText="1"/>
    </xf>
    <xf numFmtId="49" fontId="14" fillId="0" borderId="2" xfId="1" applyNumberFormat="1" applyFont="1" applyBorder="1" applyAlignment="1">
      <alignment horizontal="left" vertical="top" wrapText="1"/>
    </xf>
    <xf numFmtId="49" fontId="16" fillId="0" borderId="2" xfId="1" applyNumberFormat="1" applyFont="1" applyBorder="1" applyAlignment="1">
      <alignment horizontal="left" vertical="top" wrapText="1"/>
    </xf>
    <xf numFmtId="49" fontId="19" fillId="0" borderId="2" xfId="1" applyNumberFormat="1" applyFont="1" applyBorder="1" applyAlignment="1">
      <alignment horizontal="left" vertical="top" wrapText="1"/>
    </xf>
    <xf numFmtId="49" fontId="20" fillId="0" borderId="2" xfId="1" applyNumberFormat="1" applyFont="1" applyBorder="1" applyAlignment="1">
      <alignment horizontal="left" vertical="top" wrapText="1"/>
    </xf>
    <xf numFmtId="0" fontId="14" fillId="0" borderId="2" xfId="1" applyNumberFormat="1" applyFont="1" applyBorder="1" applyAlignment="1">
      <alignment horizontal="left" vertical="top" wrapText="1"/>
    </xf>
    <xf numFmtId="0" fontId="16" fillId="0" borderId="2" xfId="1" applyFont="1" applyBorder="1" applyAlignment="1">
      <alignment horizontal="left" vertical="top" wrapText="1"/>
    </xf>
    <xf numFmtId="49" fontId="14" fillId="0" borderId="1" xfId="1" applyNumberFormat="1" applyFont="1" applyBorder="1" applyAlignment="1">
      <alignment horizontal="left" vertical="top" wrapText="1"/>
    </xf>
    <xf numFmtId="0" fontId="20" fillId="0" borderId="2" xfId="1" applyNumberFormat="1" applyFont="1" applyBorder="1" applyAlignment="1">
      <alignment horizontal="left" vertical="top" wrapText="1"/>
    </xf>
    <xf numFmtId="1" fontId="8" fillId="9" borderId="2" xfId="1" applyNumberFormat="1" applyFont="1" applyFill="1" applyBorder="1" applyAlignment="1">
      <alignment horizontal="center" vertical="center" wrapText="1"/>
    </xf>
    <xf numFmtId="1" fontId="8" fillId="9" borderId="2" xfId="1" applyNumberFormat="1" applyFont="1" applyFill="1" applyBorder="1" applyAlignment="1">
      <alignment horizontal="center" vertical="center" wrapText="1"/>
    </xf>
    <xf numFmtId="0" fontId="16" fillId="0" borderId="2" xfId="1" applyNumberFormat="1" applyFont="1" applyBorder="1" applyAlignment="1">
      <alignment horizontal="left" vertical="top" wrapText="1"/>
    </xf>
    <xf numFmtId="0" fontId="0" fillId="0" borderId="0" xfId="0">
      <alignment vertical="center"/>
    </xf>
    <xf numFmtId="0" fontId="8" fillId="0" borderId="0" xfId="1" applyFont="1" applyAlignment="1">
      <alignment horizontal="center" vertical="top" wrapText="1"/>
    </xf>
    <xf numFmtId="1" fontId="8" fillId="0" borderId="2" xfId="1" applyNumberFormat="1" applyFont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left" vertical="top" wrapText="1"/>
    </xf>
    <xf numFmtId="49" fontId="8" fillId="0" borderId="2" xfId="1" applyNumberFormat="1" applyFont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left" vertical="center" wrapText="1"/>
    </xf>
    <xf numFmtId="1" fontId="12" fillId="3" borderId="2" xfId="1" applyNumberFormat="1" applyFont="1" applyFill="1" applyBorder="1" applyAlignment="1">
      <alignment horizontal="center" vertical="top" wrapText="1"/>
    </xf>
    <xf numFmtId="0" fontId="8" fillId="6" borderId="2" xfId="1" applyFont="1" applyFill="1" applyBorder="1" applyAlignment="1">
      <alignment horizontal="left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top" wrapText="1"/>
    </xf>
    <xf numFmtId="2" fontId="8" fillId="9" borderId="2" xfId="1" applyNumberFormat="1" applyFont="1" applyFill="1" applyBorder="1" applyAlignment="1">
      <alignment horizontal="center" vertical="center" wrapText="1"/>
    </xf>
    <xf numFmtId="2" fontId="8" fillId="9" borderId="2" xfId="1" applyNumberFormat="1" applyFont="1" applyFill="1" applyBorder="1" applyAlignment="1">
      <alignment horizontal="center" vertical="top" wrapText="1"/>
    </xf>
    <xf numFmtId="1" fontId="0" fillId="0" borderId="0" xfId="0" applyNumberFormat="1">
      <alignment vertical="center"/>
    </xf>
    <xf numFmtId="49" fontId="14" fillId="0" borderId="2" xfId="1" applyNumberFormat="1" applyFont="1" applyBorder="1" applyAlignment="1">
      <alignment horizontal="left" vertical="top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top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top" wrapText="1"/>
    </xf>
    <xf numFmtId="1" fontId="8" fillId="9" borderId="2" xfId="1" applyNumberFormat="1" applyFont="1" applyFill="1" applyBorder="1" applyAlignment="1">
      <alignment horizontal="center" vertical="center" wrapText="1"/>
    </xf>
    <xf numFmtId="1" fontId="12" fillId="3" borderId="2" xfId="1" applyNumberFormat="1" applyFont="1" applyFill="1" applyBorder="1" applyAlignment="1">
      <alignment horizontal="center" vertical="top" wrapText="1"/>
    </xf>
    <xf numFmtId="1" fontId="8" fillId="9" borderId="2" xfId="1" applyNumberFormat="1" applyFont="1" applyFill="1" applyBorder="1" applyAlignment="1">
      <alignment horizontal="center" vertical="center" wrapText="1"/>
    </xf>
    <xf numFmtId="49" fontId="21" fillId="0" borderId="2" xfId="1" applyNumberFormat="1" applyFont="1" applyBorder="1" applyAlignment="1">
      <alignment horizontal="left" vertical="top" wrapText="1"/>
    </xf>
    <xf numFmtId="0" fontId="21" fillId="0" borderId="0" xfId="1" applyFont="1" applyAlignment="1">
      <alignment horizontal="left" vertical="top" wrapText="1"/>
    </xf>
    <xf numFmtId="0" fontId="21" fillId="0" borderId="2" xfId="1" applyNumberFormat="1" applyFont="1" applyBorder="1" applyAlignment="1">
      <alignment horizontal="left" vertical="top" wrapText="1"/>
    </xf>
    <xf numFmtId="0" fontId="21" fillId="0" borderId="2" xfId="1" applyFont="1" applyBorder="1" applyAlignment="1">
      <alignment horizontal="left" vertical="top" wrapText="1"/>
    </xf>
    <xf numFmtId="49" fontId="21" fillId="0" borderId="1" xfId="1" applyNumberFormat="1" applyFont="1" applyBorder="1" applyAlignment="1">
      <alignment horizontal="left" vertical="top" wrapText="1"/>
    </xf>
    <xf numFmtId="0" fontId="21" fillId="0" borderId="2" xfId="1" applyFont="1" applyBorder="1" applyAlignment="1">
      <alignment horizontal="left" vertical="center" wrapText="1"/>
    </xf>
    <xf numFmtId="1" fontId="12" fillId="3" borderId="2" xfId="1" applyNumberFormat="1" applyFont="1" applyFill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left" vertical="center" wrapText="1"/>
    </xf>
    <xf numFmtId="0" fontId="14" fillId="0" borderId="2" xfId="1" applyFont="1" applyBorder="1" applyAlignment="1">
      <alignment horizontal="left" vertical="center" wrapText="1"/>
    </xf>
    <xf numFmtId="1" fontId="8" fillId="0" borderId="3" xfId="1" applyNumberFormat="1" applyFont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center" vertical="center" wrapText="1"/>
    </xf>
    <xf numFmtId="49" fontId="14" fillId="0" borderId="2" xfId="1" applyNumberFormat="1" applyFont="1" applyBorder="1" applyAlignment="1">
      <alignment horizontal="left" vertical="center" wrapText="1"/>
    </xf>
    <xf numFmtId="49" fontId="21" fillId="0" borderId="2" xfId="1" applyNumberFormat="1" applyFont="1" applyBorder="1" applyAlignment="1">
      <alignment horizontal="left" vertical="center" wrapText="1"/>
    </xf>
    <xf numFmtId="49" fontId="19" fillId="0" borderId="2" xfId="1" applyNumberFormat="1" applyFont="1" applyBorder="1" applyAlignment="1">
      <alignment horizontal="left" vertical="center" wrapText="1"/>
    </xf>
    <xf numFmtId="0" fontId="14" fillId="0" borderId="0" xfId="1" applyFont="1" applyAlignment="1">
      <alignment horizontal="left" vertical="center" wrapText="1"/>
    </xf>
    <xf numFmtId="0" fontId="21" fillId="0" borderId="2" xfId="1" applyNumberFormat="1" applyFont="1" applyBorder="1" applyAlignment="1">
      <alignment horizontal="left" vertical="center" wrapText="1"/>
    </xf>
    <xf numFmtId="49" fontId="16" fillId="0" borderId="2" xfId="1" applyNumberFormat="1" applyFont="1" applyBorder="1" applyAlignment="1">
      <alignment horizontal="left" vertical="center" wrapText="1"/>
    </xf>
    <xf numFmtId="0" fontId="14" fillId="0" borderId="2" xfId="1" applyNumberFormat="1" applyFont="1" applyBorder="1" applyAlignment="1">
      <alignment horizontal="left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0" fontId="21" fillId="0" borderId="0" xfId="1" applyFont="1" applyAlignment="1">
      <alignment horizontal="left" vertical="center" wrapText="1"/>
    </xf>
    <xf numFmtId="0" fontId="8" fillId="0" borderId="1" xfId="1" applyFont="1" applyBorder="1" applyAlignment="1">
      <alignment horizontal="left" vertical="center" wrapText="1"/>
    </xf>
    <xf numFmtId="49" fontId="14" fillId="0" borderId="1" xfId="1" applyNumberFormat="1" applyFont="1" applyBorder="1" applyAlignment="1">
      <alignment horizontal="left" vertical="center" wrapText="1"/>
    </xf>
    <xf numFmtId="0" fontId="9" fillId="0" borderId="0" xfId="1" applyAlignment="1">
      <alignment horizontal="center" vertical="center"/>
    </xf>
    <xf numFmtId="1" fontId="8" fillId="9" borderId="2" xfId="1" applyNumberFormat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top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top" wrapText="1"/>
    </xf>
    <xf numFmtId="2" fontId="8" fillId="8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top" wrapText="1"/>
    </xf>
    <xf numFmtId="2" fontId="8" fillId="8" borderId="2" xfId="1" applyNumberFormat="1" applyFont="1" applyFill="1" applyBorder="1" applyAlignment="1">
      <alignment horizontal="center" vertical="center" wrapText="1"/>
    </xf>
    <xf numFmtId="1" fontId="12" fillId="3" borderId="2" xfId="1" applyNumberFormat="1" applyFont="1" applyFill="1" applyBorder="1" applyAlignment="1">
      <alignment horizontal="center" vertical="top" wrapText="1"/>
    </xf>
    <xf numFmtId="1" fontId="12" fillId="3" borderId="2" xfId="1" applyNumberFormat="1" applyFont="1" applyFill="1" applyBorder="1" applyAlignment="1">
      <alignment horizontal="center" vertical="center" wrapText="1"/>
    </xf>
    <xf numFmtId="1" fontId="12" fillId="3" borderId="2" xfId="1" applyNumberFormat="1" applyFont="1" applyFill="1" applyBorder="1" applyAlignment="1">
      <alignment horizontal="center" vertical="top" wrapText="1"/>
    </xf>
    <xf numFmtId="1" fontId="12" fillId="3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top" wrapText="1"/>
    </xf>
    <xf numFmtId="2" fontId="8" fillId="8" borderId="2" xfId="1" applyNumberFormat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top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top" wrapText="1"/>
    </xf>
    <xf numFmtId="2" fontId="8" fillId="8" borderId="2" xfId="1" applyNumberFormat="1" applyFont="1" applyFill="1" applyBorder="1" applyAlignment="1">
      <alignment horizontal="center" vertical="center" wrapText="1"/>
    </xf>
    <xf numFmtId="1" fontId="12" fillId="3" borderId="2" xfId="1" applyNumberFormat="1" applyFont="1" applyFill="1" applyBorder="1" applyAlignment="1">
      <alignment horizontal="center" vertical="top" wrapText="1"/>
    </xf>
    <xf numFmtId="1" fontId="12" fillId="3" borderId="2" xfId="1" applyNumberFormat="1" applyFont="1" applyFill="1" applyBorder="1" applyAlignment="1">
      <alignment horizontal="center" vertical="center" wrapText="1"/>
    </xf>
    <xf numFmtId="1" fontId="12" fillId="3" borderId="2" xfId="1" applyNumberFormat="1" applyFont="1" applyFill="1" applyBorder="1" applyAlignment="1">
      <alignment horizontal="center" vertical="top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top" wrapText="1"/>
    </xf>
    <xf numFmtId="1" fontId="12" fillId="3" borderId="2" xfId="1" applyNumberFormat="1" applyFont="1" applyFill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top" wrapText="1"/>
    </xf>
    <xf numFmtId="2" fontId="8" fillId="8" borderId="2" xfId="1" applyNumberFormat="1" applyFont="1" applyFill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49" fontId="8" fillId="0" borderId="2" xfId="1" applyNumberFormat="1" applyFont="1" applyBorder="1" applyAlignment="1">
      <alignment horizontal="left" vertical="center" wrapText="1"/>
    </xf>
    <xf numFmtId="1" fontId="12" fillId="3" borderId="2" xfId="1" applyNumberFormat="1" applyFont="1" applyFill="1" applyBorder="1" applyAlignment="1">
      <alignment horizontal="center" vertical="top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9" borderId="2" xfId="1" applyNumberFormat="1" applyFont="1" applyFill="1" applyBorder="1" applyAlignment="1">
      <alignment horizontal="center" vertical="center" wrapText="1"/>
    </xf>
    <xf numFmtId="0" fontId="8" fillId="0" borderId="2" xfId="1" applyFont="1" applyBorder="1" applyAlignment="1">
      <alignment horizontal="left" vertical="center" wrapText="1"/>
    </xf>
    <xf numFmtId="0" fontId="8" fillId="5" borderId="5" xfId="1" applyFont="1" applyFill="1" applyBorder="1" applyAlignment="1">
      <alignment horizontal="left" vertical="center" wrapText="1"/>
    </xf>
    <xf numFmtId="1" fontId="12" fillId="3" borderId="2" xfId="1" applyNumberFormat="1" applyFont="1" applyFill="1" applyBorder="1" applyAlignment="1">
      <alignment horizontal="center" vertical="center" wrapText="1"/>
    </xf>
    <xf numFmtId="1" fontId="8" fillId="9" borderId="2" xfId="1" applyNumberFormat="1" applyFont="1" applyFill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top" wrapText="1"/>
    </xf>
    <xf numFmtId="0" fontId="14" fillId="0" borderId="2" xfId="1" applyFont="1" applyBorder="1" applyAlignment="1">
      <alignment horizontal="left" vertical="center" wrapText="1"/>
    </xf>
    <xf numFmtId="1" fontId="8" fillId="0" borderId="3" xfId="1" applyNumberFormat="1" applyFont="1" applyBorder="1" applyAlignment="1">
      <alignment horizontal="center" vertical="center" wrapText="1"/>
    </xf>
    <xf numFmtId="0" fontId="8" fillId="0" borderId="7" xfId="1" applyFont="1" applyBorder="1" applyAlignment="1">
      <alignment horizontal="left" vertical="center" wrapText="1"/>
    </xf>
    <xf numFmtId="1" fontId="12" fillId="3" borderId="2" xfId="1" applyNumberFormat="1" applyFont="1" applyFill="1" applyBorder="1" applyAlignment="1">
      <alignment horizontal="center" vertical="top" wrapText="1"/>
    </xf>
    <xf numFmtId="1" fontId="12" fillId="3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top" wrapText="1"/>
    </xf>
    <xf numFmtId="2" fontId="8" fillId="8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top" wrapText="1"/>
    </xf>
    <xf numFmtId="2" fontId="8" fillId="8" borderId="2" xfId="1" applyNumberFormat="1" applyFont="1" applyFill="1" applyBorder="1" applyAlignment="1">
      <alignment horizontal="center" vertical="center" wrapText="1"/>
    </xf>
    <xf numFmtId="0" fontId="21" fillId="0" borderId="7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left" vertical="center" wrapText="1"/>
    </xf>
    <xf numFmtId="1" fontId="8" fillId="9" borderId="2" xfId="1" applyNumberFormat="1" applyFont="1" applyFill="1" applyBorder="1" applyAlignment="1">
      <alignment horizontal="center" vertical="center" wrapText="1"/>
    </xf>
    <xf numFmtId="1" fontId="12" fillId="3" borderId="2" xfId="1" applyNumberFormat="1" applyFont="1" applyFill="1" applyBorder="1" applyAlignment="1">
      <alignment horizontal="center" vertical="top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top" wrapText="1"/>
    </xf>
    <xf numFmtId="1" fontId="12" fillId="3" borderId="2" xfId="1" applyNumberFormat="1" applyFont="1" applyFill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1" fontId="12" fillId="3" borderId="2" xfId="1" applyNumberFormat="1" applyFont="1" applyFill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top" wrapText="1"/>
    </xf>
    <xf numFmtId="2" fontId="8" fillId="8" borderId="2" xfId="1" applyNumberFormat="1" applyFont="1" applyFill="1" applyBorder="1" applyAlignment="1">
      <alignment horizontal="center" vertical="center" wrapText="1"/>
    </xf>
    <xf numFmtId="1" fontId="12" fillId="9" borderId="2" xfId="1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>
      <alignment vertical="center"/>
    </xf>
    <xf numFmtId="0" fontId="8" fillId="0" borderId="2" xfId="1" applyFont="1" applyBorder="1" applyAlignment="1">
      <alignment horizontal="center" vertical="center"/>
    </xf>
    <xf numFmtId="1" fontId="12" fillId="3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center" wrapText="1"/>
    </xf>
    <xf numFmtId="0" fontId="14" fillId="0" borderId="2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left" vertical="center" wrapText="1"/>
    </xf>
    <xf numFmtId="1" fontId="12" fillId="3" borderId="2" xfId="1" applyNumberFormat="1" applyFont="1" applyFill="1" applyBorder="1" applyAlignment="1">
      <alignment horizontal="center" vertical="center" wrapText="1"/>
    </xf>
    <xf numFmtId="1" fontId="12" fillId="3" borderId="2" xfId="1" applyNumberFormat="1" applyFont="1" applyFill="1" applyBorder="1" applyAlignment="1">
      <alignment horizontal="center" vertical="center" wrapText="1"/>
    </xf>
    <xf numFmtId="1" fontId="8" fillId="9" borderId="2" xfId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8" fillId="0" borderId="1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left" vertical="center" wrapText="1"/>
    </xf>
    <xf numFmtId="0" fontId="8" fillId="0" borderId="2" xfId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top" wrapText="1"/>
    </xf>
    <xf numFmtId="0" fontId="15" fillId="0" borderId="2" xfId="1" applyFont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left" vertical="center" wrapText="1"/>
    </xf>
    <xf numFmtId="0" fontId="8" fillId="2" borderId="2" xfId="1" applyFont="1" applyFill="1" applyBorder="1" applyAlignment="1">
      <alignment horizontal="left" vertical="center" wrapText="1"/>
    </xf>
    <xf numFmtId="0" fontId="8" fillId="4" borderId="2" xfId="1" applyFont="1" applyFill="1" applyBorder="1" applyAlignment="1">
      <alignment horizontal="left" vertical="center" wrapText="1"/>
    </xf>
    <xf numFmtId="0" fontId="8" fillId="5" borderId="2" xfId="1" applyFont="1" applyFill="1" applyBorder="1" applyAlignment="1">
      <alignment horizontal="left" vertical="center" wrapText="1"/>
    </xf>
    <xf numFmtId="0" fontId="8" fillId="6" borderId="2" xfId="1" applyFont="1" applyFill="1" applyBorder="1" applyAlignment="1">
      <alignment horizontal="left" vertical="center" wrapText="1"/>
    </xf>
    <xf numFmtId="0" fontId="8" fillId="7" borderId="2" xfId="1" applyFont="1" applyFill="1" applyBorder="1" applyAlignment="1">
      <alignment horizontal="left" vertical="center" wrapText="1"/>
    </xf>
    <xf numFmtId="0" fontId="8" fillId="0" borderId="3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top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9" borderId="2" xfId="1" applyNumberFormat="1" applyFont="1" applyFill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top" wrapText="1"/>
    </xf>
    <xf numFmtId="0" fontId="8" fillId="0" borderId="2" xfId="1" applyFont="1" applyBorder="1" applyAlignment="1">
      <alignment horizontal="left" vertical="center" wrapText="1"/>
    </xf>
    <xf numFmtId="0" fontId="8" fillId="0" borderId="2" xfId="1" applyFont="1" applyBorder="1" applyAlignment="1">
      <alignment horizontal="left" vertical="top" wrapText="1"/>
    </xf>
    <xf numFmtId="0" fontId="8" fillId="2" borderId="2" xfId="1" applyFont="1" applyFill="1" applyBorder="1" applyAlignment="1">
      <alignment horizontal="left" vertical="top" wrapText="1"/>
    </xf>
    <xf numFmtId="0" fontId="8" fillId="5" borderId="5" xfId="1" applyFont="1" applyFill="1" applyBorder="1" applyAlignment="1">
      <alignment horizontal="left" vertical="center" wrapText="1"/>
    </xf>
    <xf numFmtId="1" fontId="8" fillId="9" borderId="2" xfId="1" applyNumberFormat="1" applyFont="1" applyFill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left" vertical="center" wrapText="1"/>
    </xf>
    <xf numFmtId="0" fontId="8" fillId="6" borderId="1" xfId="1" applyFont="1" applyFill="1" applyBorder="1" applyAlignment="1">
      <alignment horizontal="left" vertical="center" wrapText="1"/>
    </xf>
    <xf numFmtId="0" fontId="21" fillId="0" borderId="2" xfId="1" applyFont="1" applyBorder="1" applyAlignment="1">
      <alignment horizontal="left" vertical="center" wrapText="1"/>
    </xf>
    <xf numFmtId="1" fontId="12" fillId="3" borderId="2" xfId="1" applyNumberFormat="1" applyFont="1" applyFill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left" vertical="center" wrapText="1"/>
    </xf>
    <xf numFmtId="0" fontId="14" fillId="0" borderId="2" xfId="1" applyFont="1" applyBorder="1" applyAlignment="1">
      <alignment horizontal="left" vertical="center" wrapText="1"/>
    </xf>
    <xf numFmtId="49" fontId="8" fillId="0" borderId="2" xfId="1" applyNumberFormat="1" applyFont="1" applyBorder="1" applyAlignment="1">
      <alignment horizontal="center" vertical="center" wrapText="1"/>
    </xf>
    <xf numFmtId="49" fontId="14" fillId="0" borderId="2" xfId="1" applyNumberFormat="1" applyFont="1" applyBorder="1" applyAlignment="1">
      <alignment horizontal="left" vertical="center" wrapText="1"/>
    </xf>
    <xf numFmtId="49" fontId="21" fillId="0" borderId="2" xfId="1" applyNumberFormat="1" applyFont="1" applyBorder="1" applyAlignment="1">
      <alignment horizontal="left" vertical="center" wrapText="1"/>
    </xf>
    <xf numFmtId="49" fontId="19" fillId="0" borderId="2" xfId="1" applyNumberFormat="1" applyFont="1" applyBorder="1" applyAlignment="1">
      <alignment horizontal="left" vertical="center" wrapText="1"/>
    </xf>
    <xf numFmtId="0" fontId="14" fillId="0" borderId="0" xfId="1" applyFont="1" applyAlignment="1">
      <alignment horizontal="left" vertical="center" wrapText="1"/>
    </xf>
    <xf numFmtId="0" fontId="21" fillId="0" borderId="2" xfId="1" applyNumberFormat="1" applyFont="1" applyBorder="1" applyAlignment="1">
      <alignment horizontal="left" vertical="center" wrapText="1"/>
    </xf>
    <xf numFmtId="49" fontId="16" fillId="0" borderId="2" xfId="1" applyNumberFormat="1" applyFont="1" applyBorder="1" applyAlignment="1">
      <alignment horizontal="left" vertical="center" wrapText="1"/>
    </xf>
    <xf numFmtId="0" fontId="14" fillId="0" borderId="2" xfId="1" applyNumberFormat="1" applyFont="1" applyBorder="1" applyAlignment="1">
      <alignment horizontal="left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0" fontId="21" fillId="0" borderId="0" xfId="1" applyFont="1" applyAlignment="1">
      <alignment horizontal="left" vertical="center" wrapText="1"/>
    </xf>
    <xf numFmtId="0" fontId="8" fillId="0" borderId="1" xfId="1" applyFont="1" applyBorder="1" applyAlignment="1">
      <alignment horizontal="left" vertical="center" wrapText="1"/>
    </xf>
    <xf numFmtId="49" fontId="14" fillId="0" borderId="1" xfId="1" applyNumberFormat="1" applyFont="1" applyBorder="1" applyAlignment="1">
      <alignment horizontal="left" vertical="center" wrapText="1"/>
    </xf>
    <xf numFmtId="0" fontId="8" fillId="0" borderId="7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left" vertical="center" wrapText="1"/>
    </xf>
    <xf numFmtId="1" fontId="12" fillId="9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center" wrapText="1"/>
    </xf>
    <xf numFmtId="1" fontId="12" fillId="3" borderId="2" xfId="1" applyNumberFormat="1" applyFont="1" applyFill="1" applyBorder="1" applyAlignment="1">
      <alignment horizontal="center" vertical="center" wrapText="1"/>
    </xf>
    <xf numFmtId="0" fontId="14" fillId="0" borderId="2" xfId="15" applyFont="1" applyBorder="1" applyAlignment="1">
      <alignment horizontal="left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9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Fill="1" applyBorder="1" applyAlignment="1">
      <alignment horizontal="center" vertical="center" wrapText="1"/>
    </xf>
    <xf numFmtId="1" fontId="12" fillId="3" borderId="2" xfId="1" applyNumberFormat="1" applyFont="1" applyFill="1" applyBorder="1" applyAlignment="1">
      <alignment horizontal="center" vertical="center" wrapText="1"/>
    </xf>
    <xf numFmtId="1" fontId="12" fillId="3" borderId="2" xfId="1" applyNumberFormat="1" applyFont="1" applyFill="1" applyBorder="1" applyAlignment="1">
      <alignment horizontal="center" vertical="center" wrapText="1"/>
    </xf>
    <xf numFmtId="1" fontId="8" fillId="9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9" borderId="2" xfId="1" applyNumberFormat="1" applyFont="1" applyFill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center" wrapText="1"/>
    </xf>
    <xf numFmtId="1" fontId="8" fillId="9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1" fontId="12" fillId="3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1" fontId="12" fillId="3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2" fontId="8" fillId="8" borderId="2" xfId="1" applyNumberFormat="1" applyFont="1" applyFill="1" applyBorder="1" applyAlignment="1">
      <alignment horizontal="center" vertical="center" wrapText="1"/>
    </xf>
    <xf numFmtId="1" fontId="12" fillId="3" borderId="2" xfId="1" applyNumberFormat="1" applyFont="1" applyFill="1" applyBorder="1" applyAlignment="1">
      <alignment horizontal="center" vertical="center" wrapText="1"/>
    </xf>
    <xf numFmtId="1" fontId="8" fillId="9" borderId="2" xfId="1" applyNumberFormat="1" applyFont="1" applyFill="1" applyBorder="1" applyAlignment="1">
      <alignment horizontal="center" vertical="center" wrapText="1"/>
    </xf>
    <xf numFmtId="1" fontId="12" fillId="3" borderId="2" xfId="1" applyNumberFormat="1" applyFont="1" applyFill="1" applyBorder="1" applyAlignment="1">
      <alignment horizontal="center" vertical="center" wrapText="1"/>
    </xf>
    <xf numFmtId="1" fontId="8" fillId="9" borderId="2" xfId="1" applyNumberFormat="1" applyFont="1" applyFill="1" applyBorder="1" applyAlignment="1">
      <alignment horizontal="center" vertical="center" wrapText="1"/>
    </xf>
    <xf numFmtId="2" fontId="8" fillId="0" borderId="0" xfId="1" applyNumberFormat="1" applyFont="1" applyAlignment="1">
      <alignment horizontal="right" vertical="top" wrapText="1"/>
    </xf>
    <xf numFmtId="1" fontId="8" fillId="9" borderId="2" xfId="1" applyNumberFormat="1" applyFont="1" applyFill="1" applyBorder="1" applyAlignment="1">
      <alignment horizontal="center" vertical="center" wrapText="1"/>
    </xf>
    <xf numFmtId="1" fontId="8" fillId="9" borderId="3" xfId="1" applyNumberFormat="1" applyFont="1" applyFill="1" applyBorder="1" applyAlignment="1">
      <alignment horizontal="center" vertical="center" wrapText="1"/>
    </xf>
    <xf numFmtId="1" fontId="8" fillId="9" borderId="7" xfId="1" applyNumberFormat="1" applyFont="1" applyFill="1" applyBorder="1" applyAlignment="1">
      <alignment horizontal="center" vertical="center" wrapText="1"/>
    </xf>
    <xf numFmtId="1" fontId="8" fillId="9" borderId="5" xfId="1" applyNumberFormat="1" applyFont="1" applyFill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top" wrapText="1"/>
    </xf>
    <xf numFmtId="0" fontId="10" fillId="0" borderId="0" xfId="1" applyFont="1" applyBorder="1" applyAlignment="1">
      <alignment horizontal="center" vertical="top" wrapText="1"/>
    </xf>
    <xf numFmtId="0" fontId="11" fillId="0" borderId="0" xfId="1" applyFont="1" applyBorder="1" applyAlignment="1">
      <alignment horizontal="center" vertical="top" wrapText="1"/>
    </xf>
    <xf numFmtId="0" fontId="12" fillId="0" borderId="0" xfId="1" applyFont="1" applyBorder="1" applyAlignment="1">
      <alignment horizontal="center" vertical="top" wrapText="1"/>
    </xf>
    <xf numFmtId="0" fontId="13" fillId="0" borderId="2" xfId="1" applyFont="1" applyBorder="1" applyAlignment="1">
      <alignment horizontal="center" vertical="center" wrapText="1"/>
    </xf>
    <xf numFmtId="0" fontId="13" fillId="0" borderId="3" xfId="1" applyFont="1" applyBorder="1" applyAlignment="1">
      <alignment horizontal="center" vertical="center" wrapText="1"/>
    </xf>
    <xf numFmtId="1" fontId="8" fillId="9" borderId="2" xfId="1" applyNumberFormat="1" applyFont="1" applyFill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top" wrapText="1"/>
    </xf>
    <xf numFmtId="0" fontId="13" fillId="0" borderId="3" xfId="1" applyFont="1" applyBorder="1" applyAlignment="1">
      <alignment horizontal="center" vertical="top" wrapText="1"/>
    </xf>
  </cellXfs>
  <cellStyles count="63">
    <cellStyle name="GrayCell 2 2" xfId="9" xr:uid="{00000000-0005-0000-0000-000000000000}"/>
    <cellStyle name="OrangeBorder 2" xfId="11" xr:uid="{00000000-0005-0000-0000-000001000000}"/>
    <cellStyle name="YellowCell 2 2" xfId="8" xr:uid="{00000000-0005-0000-0000-000002000000}"/>
    <cellStyle name="Заголовок 1 2" xfId="4" xr:uid="{00000000-0005-0000-0000-000003000000}"/>
    <cellStyle name="Заголовок 2 2" xfId="5" xr:uid="{00000000-0005-0000-0000-000004000000}"/>
    <cellStyle name="Заголовок 2 3" xfId="6" xr:uid="{00000000-0005-0000-0000-000005000000}"/>
    <cellStyle name="Заголовок 3 2" xfId="10" xr:uid="{00000000-0005-0000-0000-000006000000}"/>
    <cellStyle name="Обычный" xfId="0" builtinId="0"/>
    <cellStyle name="Обычный 2" xfId="2" xr:uid="{00000000-0005-0000-0000-000008000000}"/>
    <cellStyle name="Обычный 2 2" xfId="3" xr:uid="{00000000-0005-0000-0000-000009000000}"/>
    <cellStyle name="Обычный 3" xfId="7" xr:uid="{00000000-0005-0000-0000-00000A000000}"/>
    <cellStyle name="Обычный 3 2" xfId="12" xr:uid="{00000000-0005-0000-0000-00000B000000}"/>
    <cellStyle name="Обычный 4" xfId="14" xr:uid="{00000000-0005-0000-0000-00000C000000}"/>
    <cellStyle name="Обычный 4 2" xfId="16" xr:uid="{00000000-0005-0000-0000-00000D000000}"/>
    <cellStyle name="Обычный 4 2 2" xfId="18" xr:uid="{00000000-0005-0000-0000-00000E000000}"/>
    <cellStyle name="Обычный 4 2 2 2" xfId="22" xr:uid="{00000000-0005-0000-0000-00000F000000}"/>
    <cellStyle name="Обычный 4 2 2 2 2" xfId="30" xr:uid="{00000000-0005-0000-0000-000010000000}"/>
    <cellStyle name="Обычный 4 2 2 2 2 2" xfId="54" xr:uid="{00000000-0005-0000-0000-000011000000}"/>
    <cellStyle name="Обычный 4 2 2 2 3" xfId="38" xr:uid="{00000000-0005-0000-0000-000012000000}"/>
    <cellStyle name="Обычный 4 2 2 2 3 2" xfId="62" xr:uid="{00000000-0005-0000-0000-000013000000}"/>
    <cellStyle name="Обычный 4 2 2 2 4" xfId="46" xr:uid="{00000000-0005-0000-0000-000014000000}"/>
    <cellStyle name="Обычный 4 2 2 3" xfId="26" xr:uid="{00000000-0005-0000-0000-000015000000}"/>
    <cellStyle name="Обычный 4 2 2 3 2" xfId="50" xr:uid="{00000000-0005-0000-0000-000016000000}"/>
    <cellStyle name="Обычный 4 2 2 4" xfId="34" xr:uid="{00000000-0005-0000-0000-000017000000}"/>
    <cellStyle name="Обычный 4 2 2 4 2" xfId="58" xr:uid="{00000000-0005-0000-0000-000018000000}"/>
    <cellStyle name="Обычный 4 2 2 5" xfId="42" xr:uid="{00000000-0005-0000-0000-000019000000}"/>
    <cellStyle name="Обычный 4 2 3" xfId="20" xr:uid="{00000000-0005-0000-0000-00001A000000}"/>
    <cellStyle name="Обычный 4 2 3 2" xfId="28" xr:uid="{00000000-0005-0000-0000-00001B000000}"/>
    <cellStyle name="Обычный 4 2 3 2 2" xfId="52" xr:uid="{00000000-0005-0000-0000-00001C000000}"/>
    <cellStyle name="Обычный 4 2 3 3" xfId="36" xr:uid="{00000000-0005-0000-0000-00001D000000}"/>
    <cellStyle name="Обычный 4 2 3 3 2" xfId="60" xr:uid="{00000000-0005-0000-0000-00001E000000}"/>
    <cellStyle name="Обычный 4 2 3 4" xfId="44" xr:uid="{00000000-0005-0000-0000-00001F000000}"/>
    <cellStyle name="Обычный 4 2 4" xfId="24" xr:uid="{00000000-0005-0000-0000-000020000000}"/>
    <cellStyle name="Обычный 4 2 4 2" xfId="48" xr:uid="{00000000-0005-0000-0000-000021000000}"/>
    <cellStyle name="Обычный 4 2 5" xfId="32" xr:uid="{00000000-0005-0000-0000-000022000000}"/>
    <cellStyle name="Обычный 4 2 5 2" xfId="56" xr:uid="{00000000-0005-0000-0000-000023000000}"/>
    <cellStyle name="Обычный 4 2 6" xfId="40" xr:uid="{00000000-0005-0000-0000-000024000000}"/>
    <cellStyle name="Обычный 4 3" xfId="17" xr:uid="{00000000-0005-0000-0000-000025000000}"/>
    <cellStyle name="Обычный 4 3 2" xfId="21" xr:uid="{00000000-0005-0000-0000-000026000000}"/>
    <cellStyle name="Обычный 4 3 2 2" xfId="29" xr:uid="{00000000-0005-0000-0000-000027000000}"/>
    <cellStyle name="Обычный 4 3 2 2 2" xfId="53" xr:uid="{00000000-0005-0000-0000-000028000000}"/>
    <cellStyle name="Обычный 4 3 2 3" xfId="37" xr:uid="{00000000-0005-0000-0000-000029000000}"/>
    <cellStyle name="Обычный 4 3 2 3 2" xfId="61" xr:uid="{00000000-0005-0000-0000-00002A000000}"/>
    <cellStyle name="Обычный 4 3 2 4" xfId="45" xr:uid="{00000000-0005-0000-0000-00002B000000}"/>
    <cellStyle name="Обычный 4 3 3" xfId="25" xr:uid="{00000000-0005-0000-0000-00002C000000}"/>
    <cellStyle name="Обычный 4 3 3 2" xfId="49" xr:uid="{00000000-0005-0000-0000-00002D000000}"/>
    <cellStyle name="Обычный 4 3 4" xfId="33" xr:uid="{00000000-0005-0000-0000-00002E000000}"/>
    <cellStyle name="Обычный 4 3 4 2" xfId="57" xr:uid="{00000000-0005-0000-0000-00002F000000}"/>
    <cellStyle name="Обычный 4 3 5" xfId="41" xr:uid="{00000000-0005-0000-0000-000030000000}"/>
    <cellStyle name="Обычный 4 4" xfId="19" xr:uid="{00000000-0005-0000-0000-000031000000}"/>
    <cellStyle name="Обычный 4 4 2" xfId="27" xr:uid="{00000000-0005-0000-0000-000032000000}"/>
    <cellStyle name="Обычный 4 4 2 2" xfId="51" xr:uid="{00000000-0005-0000-0000-000033000000}"/>
    <cellStyle name="Обычный 4 4 3" xfId="35" xr:uid="{00000000-0005-0000-0000-000034000000}"/>
    <cellStyle name="Обычный 4 4 3 2" xfId="59" xr:uid="{00000000-0005-0000-0000-000035000000}"/>
    <cellStyle name="Обычный 4 4 4" xfId="43" xr:uid="{00000000-0005-0000-0000-000036000000}"/>
    <cellStyle name="Обычный 4 5" xfId="23" xr:uid="{00000000-0005-0000-0000-000037000000}"/>
    <cellStyle name="Обычный 4 5 2" xfId="47" xr:uid="{00000000-0005-0000-0000-000038000000}"/>
    <cellStyle name="Обычный 4 6" xfId="31" xr:uid="{00000000-0005-0000-0000-000039000000}"/>
    <cellStyle name="Обычный 4 6 2" xfId="55" xr:uid="{00000000-0005-0000-0000-00003A000000}"/>
    <cellStyle name="Обычный 4 7" xfId="39" xr:uid="{00000000-0005-0000-0000-00003B000000}"/>
    <cellStyle name="Пояснение" xfId="1" builtinId="53"/>
    <cellStyle name="Пояснение 2" xfId="15" xr:uid="{00000000-0005-0000-0000-00003D000000}"/>
    <cellStyle name="Текст в столбце z A" xfId="13" xr:uid="{00000000-0005-0000-0000-00003E000000}"/>
  </cellStyles>
  <dxfs count="0"/>
  <tableStyles count="0" defaultTableStyle="TableStyleMedium2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FBFBF"/>
      <rgbColor rgb="00808080"/>
      <rgbColor rgb="009999FF"/>
      <rgbColor rgb="00993366"/>
      <rgbColor rgb="00FFFFCC"/>
      <rgbColor rgb="00CCFFFF"/>
      <rgbColor rgb="00660066"/>
      <rgbColor rgb="00D99694"/>
      <rgbColor rgb="000066CC"/>
      <rgbColor rgb="00C6D9F1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9D9D9"/>
      <rgbColor rgb="00C3D69B"/>
      <rgbColor rgb="0093CDDD"/>
      <rgbColor rgb="00FF99CC"/>
      <rgbColor rgb="00B3A2C7"/>
      <rgbColor rgb="00FAC090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/>
  <dimension ref="A1:G227"/>
  <sheetViews>
    <sheetView topLeftCell="A199" workbookViewId="0">
      <selection activeCell="J227" sqref="J227"/>
    </sheetView>
  </sheetViews>
  <sheetFormatPr defaultRowHeight="15"/>
  <cols>
    <col min="1" max="1" width="4.28515625" customWidth="1"/>
    <col min="2" max="2" width="41.85546875" customWidth="1"/>
    <col min="3" max="3" width="13.140625" customWidth="1"/>
    <col min="4" max="4" width="11.5703125" customWidth="1"/>
  </cols>
  <sheetData>
    <row r="1" spans="1:7" ht="25.5">
      <c r="A1" s="186" t="s">
        <v>2</v>
      </c>
      <c r="B1" s="187" t="s">
        <v>533</v>
      </c>
      <c r="C1" s="148" t="s">
        <v>16</v>
      </c>
      <c r="D1" s="148" t="s">
        <v>17</v>
      </c>
      <c r="E1" s="148" t="s">
        <v>540</v>
      </c>
      <c r="F1" s="148" t="s">
        <v>541</v>
      </c>
      <c r="G1" s="148" t="s">
        <v>542</v>
      </c>
    </row>
    <row r="2" spans="1:7">
      <c r="A2" s="182">
        <v>1</v>
      </c>
      <c r="B2" s="149" t="s">
        <v>18</v>
      </c>
      <c r="C2" s="148">
        <v>1</v>
      </c>
      <c r="D2" s="148">
        <v>0</v>
      </c>
      <c r="E2" s="187" t="str">
        <f>IF((Загальна!I10=Загальна!H10),"",IF(Загальна!I10&lt;Загальна!H10,"","error"))</f>
        <v/>
      </c>
      <c r="F2" s="187" t="str">
        <f>IF((Загальна!L10=Загальна!K10),"",IF(Загальна!L10&lt;Загальна!K10,"","error"))</f>
        <v/>
      </c>
      <c r="G2" s="187" t="str">
        <f>IF((Загальна!P10=Загальна!O10),"",IF(Загальна!P10&lt;Загальна!O10,"","error"))</f>
        <v/>
      </c>
    </row>
    <row r="3" spans="1:7">
      <c r="A3" s="182">
        <v>2</v>
      </c>
      <c r="B3" s="149" t="s">
        <v>18</v>
      </c>
      <c r="C3" s="148">
        <v>1</v>
      </c>
      <c r="D3" s="148">
        <v>0</v>
      </c>
      <c r="E3" s="187" t="str">
        <f>IF((Загальна!I11=Загальна!H11),"",IF(Загальна!I11&lt;Загальна!H11,"","error"))</f>
        <v/>
      </c>
      <c r="F3" s="187" t="str">
        <f>IF((Загальна!L11=Загальна!K11),"",IF(Загальна!L11&lt;Загальна!K11,"","error"))</f>
        <v/>
      </c>
      <c r="G3" s="187" t="str">
        <f>IF((Загальна!P11=Загальна!O11),"",IF(Загальна!P11&lt;Загальна!O11,"","error"))</f>
        <v/>
      </c>
    </row>
    <row r="4" spans="1:7">
      <c r="A4" s="182">
        <v>3</v>
      </c>
      <c r="B4" s="149" t="s">
        <v>23</v>
      </c>
      <c r="C4" s="148">
        <v>0</v>
      </c>
      <c r="D4" s="148">
        <v>1</v>
      </c>
      <c r="E4" s="187" t="str">
        <f>IF((Загальна!I12=Загальна!H12),"",IF(Загальна!I12&lt;Загальна!H12,"","error"))</f>
        <v/>
      </c>
      <c r="F4" s="187" t="str">
        <f>IF((Загальна!L12=Загальна!K12),"",IF(Загальна!L12&lt;Загальна!K12,"","error"))</f>
        <v/>
      </c>
      <c r="G4" s="187" t="str">
        <f>IF((Загальна!P12=Загальна!O12),"",IF(Загальна!P12&lt;Загальна!O12,"","error"))</f>
        <v/>
      </c>
    </row>
    <row r="5" spans="1:7">
      <c r="A5" s="182">
        <v>4</v>
      </c>
      <c r="B5" s="149" t="s">
        <v>25</v>
      </c>
      <c r="C5" s="148">
        <v>1</v>
      </c>
      <c r="D5" s="148">
        <v>0</v>
      </c>
      <c r="E5" s="187" t="str">
        <f>IF((Загальна!I13=Загальна!H13),"",IF(Загальна!I13&lt;Загальна!H13,"","error"))</f>
        <v/>
      </c>
      <c r="F5" s="187" t="str">
        <f>IF((Загальна!L13=Загальна!K13),"",IF(Загальна!L13&lt;Загальна!K13,"","error"))</f>
        <v/>
      </c>
      <c r="G5" s="187" t="str">
        <f>IF((Загальна!P13=Загальна!O13),"",IF(Загальна!P13&lt;Загальна!O13,"","error"))</f>
        <v/>
      </c>
    </row>
    <row r="6" spans="1:7">
      <c r="A6" s="182">
        <v>5</v>
      </c>
      <c r="B6" s="149" t="s">
        <v>27</v>
      </c>
      <c r="C6" s="148">
        <v>1</v>
      </c>
      <c r="D6" s="148">
        <v>0</v>
      </c>
      <c r="E6" s="187" t="str">
        <f>IF((Загальна!I14=Загальна!H14),"",IF(Загальна!I14&lt;Загальна!H14,"","error"))</f>
        <v/>
      </c>
      <c r="F6" s="187" t="str">
        <f>IF((Загальна!L14=Загальна!K14),"",IF(Загальна!L14&lt;Загальна!K14,"","error"))</f>
        <v/>
      </c>
      <c r="G6" s="187" t="str">
        <f>IF((Загальна!P14=Загальна!O14),"",IF(Загальна!P14&lt;Загальна!O14,"","error"))</f>
        <v/>
      </c>
    </row>
    <row r="7" spans="1:7">
      <c r="A7" s="182">
        <v>6</v>
      </c>
      <c r="B7" s="149" t="s">
        <v>28</v>
      </c>
      <c r="C7" s="148">
        <v>1</v>
      </c>
      <c r="D7" s="148">
        <v>0</v>
      </c>
      <c r="E7" s="187" t="str">
        <f>IF((Загальна!I15=Загальна!H15),"",IF(Загальна!I15&lt;Загальна!H15,"","error"))</f>
        <v/>
      </c>
      <c r="F7" s="187" t="str">
        <f>IF((Загальна!L15=Загальна!K15),"",IF(Загальна!L15&lt;Загальна!K15,"","error"))</f>
        <v/>
      </c>
      <c r="G7" s="187" t="str">
        <f>IF((Загальна!P15=Загальна!O15),"",IF(Загальна!P15&lt;Загальна!O15,"","error"))</f>
        <v/>
      </c>
    </row>
    <row r="8" spans="1:7">
      <c r="A8" s="182">
        <v>7</v>
      </c>
      <c r="B8" s="149" t="s">
        <v>29</v>
      </c>
      <c r="C8" s="148">
        <v>1</v>
      </c>
      <c r="D8" s="148">
        <v>0</v>
      </c>
      <c r="E8" s="187" t="str">
        <f>IF((Загальна!I16=Загальна!H16),"",IF(Загальна!I16&lt;Загальна!H16,"","error"))</f>
        <v/>
      </c>
      <c r="F8" s="187" t="str">
        <f>IF((Загальна!L16=Загальна!K16),"",IF(Загальна!L16&lt;Загальна!K16,"","error"))</f>
        <v/>
      </c>
      <c r="G8" s="187" t="str">
        <f>IF((Загальна!P16=Загальна!O16),"",IF(Загальна!P16&lt;Загальна!O16,"","error"))</f>
        <v/>
      </c>
    </row>
    <row r="9" spans="1:7">
      <c r="A9" s="182">
        <v>8</v>
      </c>
      <c r="B9" s="149" t="s">
        <v>29</v>
      </c>
      <c r="C9" s="148">
        <v>1</v>
      </c>
      <c r="D9" s="148">
        <v>0</v>
      </c>
      <c r="E9" s="187" t="str">
        <f>IF((Загальна!I17=Загальна!H17),"",IF(Загальна!I17&lt;Загальна!H17,"","error"))</f>
        <v/>
      </c>
      <c r="F9" s="187" t="str">
        <f>IF((Загальна!L17=Загальна!K17),"",IF(Загальна!L17&lt;Загальна!K17,"","error"))</f>
        <v/>
      </c>
      <c r="G9" s="187" t="str">
        <f>IF((Загальна!P17=Загальна!O17),"",IF(Загальна!P17&lt;Загальна!O17,"","error"))</f>
        <v/>
      </c>
    </row>
    <row r="10" spans="1:7">
      <c r="A10" s="182">
        <v>9</v>
      </c>
      <c r="B10" s="149" t="s">
        <v>32</v>
      </c>
      <c r="C10" s="148">
        <v>1</v>
      </c>
      <c r="D10" s="148">
        <v>0</v>
      </c>
      <c r="E10" s="187" t="str">
        <f>IF((Загальна!I18=Загальна!H18),"",IF(Загальна!I18&lt;Загальна!H18,"","error"))</f>
        <v/>
      </c>
      <c r="F10" s="187" t="str">
        <f>IF((Загальна!L18=Загальна!K18),"",IF(Загальна!L18&lt;Загальна!K18,"","error"))</f>
        <v/>
      </c>
      <c r="G10" s="187" t="str">
        <f>IF((Загальна!P18=Загальна!O18),"",IF(Загальна!P18&lt;Загальна!O18,"","error"))</f>
        <v/>
      </c>
    </row>
    <row r="11" spans="1:7">
      <c r="A11" s="182">
        <v>10</v>
      </c>
      <c r="B11" s="149" t="s">
        <v>32</v>
      </c>
      <c r="C11" s="148">
        <v>1</v>
      </c>
      <c r="D11" s="148">
        <v>0</v>
      </c>
      <c r="E11" s="187" t="str">
        <f>IF((Загальна!I19=Загальна!H19),"",IF(Загальна!I19&lt;Загальна!H19,"","error"))</f>
        <v/>
      </c>
      <c r="F11" s="187" t="str">
        <f>IF((Загальна!L19=Загальна!K19),"",IF(Загальна!L19&lt;Загальна!K19,"","error"))</f>
        <v/>
      </c>
      <c r="G11" s="187" t="str">
        <f>IF((Загальна!P19=Загальна!O19),"",IF(Загальна!P19&lt;Загальна!O19,"","error"))</f>
        <v/>
      </c>
    </row>
    <row r="12" spans="1:7">
      <c r="A12" s="182">
        <v>11</v>
      </c>
      <c r="B12" s="149" t="s">
        <v>34</v>
      </c>
      <c r="C12" s="148">
        <v>1</v>
      </c>
      <c r="D12" s="148">
        <v>0</v>
      </c>
      <c r="E12" s="187" t="str">
        <f>IF((Загальна!I20=Загальна!H20),"",IF(Загальна!I20&lt;Загальна!H20,"","error"))</f>
        <v/>
      </c>
      <c r="F12" s="187" t="str">
        <f>IF((Загальна!L20=Загальна!K20),"",IF(Загальна!L20&lt;Загальна!K20,"","error"))</f>
        <v/>
      </c>
      <c r="G12" s="187" t="str">
        <f>IF((Загальна!P20=Загальна!O20),"",IF(Загальна!P20&lt;Загальна!O20,"","error"))</f>
        <v/>
      </c>
    </row>
    <row r="13" spans="1:7">
      <c r="A13" s="182">
        <v>12</v>
      </c>
      <c r="B13" s="149" t="s">
        <v>34</v>
      </c>
      <c r="C13" s="148">
        <v>1</v>
      </c>
      <c r="D13" s="148">
        <v>0</v>
      </c>
      <c r="E13" s="187" t="str">
        <f>IF((Загальна!I21=Загальна!H21),"",IF(Загальна!I21&lt;Загальна!H21,"","error"))</f>
        <v/>
      </c>
      <c r="F13" s="187" t="str">
        <f>IF((Загальна!L21=Загальна!K21),"",IF(Загальна!L21&lt;Загальна!K21,"","error"))</f>
        <v/>
      </c>
      <c r="G13" s="187" t="str">
        <f>IF((Загальна!P21=Загальна!O21),"",IF(Загальна!P21&lt;Загальна!O21,"","error"))</f>
        <v/>
      </c>
    </row>
    <row r="14" spans="1:7">
      <c r="A14" s="182">
        <v>13</v>
      </c>
      <c r="B14" s="149" t="s">
        <v>37</v>
      </c>
      <c r="C14" s="148">
        <v>1</v>
      </c>
      <c r="D14" s="148">
        <v>0</v>
      </c>
      <c r="E14" s="187" t="str">
        <f>IF((Загальна!I22=Загальна!H22),"",IF(Загальна!I22&lt;Загальна!H22,"","error"))</f>
        <v/>
      </c>
      <c r="F14" s="187" t="str">
        <f>IF((Загальна!L22=Загальна!K22),"",IF(Загальна!L22&lt;Загальна!K22,"","error"))</f>
        <v/>
      </c>
      <c r="G14" s="187" t="str">
        <f>IF((Загальна!P22=Загальна!O22),"",IF(Загальна!P22&lt;Загальна!O22,"","error"))</f>
        <v/>
      </c>
    </row>
    <row r="15" spans="1:7">
      <c r="A15" s="182">
        <v>14</v>
      </c>
      <c r="B15" s="149" t="s">
        <v>37</v>
      </c>
      <c r="C15" s="148">
        <v>1</v>
      </c>
      <c r="D15" s="148">
        <v>0</v>
      </c>
      <c r="E15" s="187" t="str">
        <f>IF((Загальна!I23=Загальна!H23),"",IF(Загальна!I23&lt;Загальна!H23,"","error"))</f>
        <v/>
      </c>
      <c r="F15" s="187" t="str">
        <f>IF((Загальна!L23=Загальна!K23),"",IF(Загальна!L23&lt;Загальна!K23,"","error"))</f>
        <v/>
      </c>
      <c r="G15" s="187" t="str">
        <f>IF((Загальна!P23=Загальна!O23),"",IF(Загальна!P23&lt;Загальна!O23,"","error"))</f>
        <v/>
      </c>
    </row>
    <row r="16" spans="1:7">
      <c r="A16" s="182">
        <v>15</v>
      </c>
      <c r="B16" s="149" t="s">
        <v>38</v>
      </c>
      <c r="C16" s="148">
        <v>1</v>
      </c>
      <c r="D16" s="148">
        <v>0</v>
      </c>
      <c r="E16" s="187" t="str">
        <f>IF((Загальна!I24=Загальна!H24),"",IF(Загальна!I24&lt;Загальна!H24,"","error"))</f>
        <v/>
      </c>
      <c r="F16" s="187" t="str">
        <f>IF((Загальна!L24=Загальна!K24),"",IF(Загальна!L24&lt;Загальна!K24,"","error"))</f>
        <v/>
      </c>
      <c r="G16" s="187" t="str">
        <f>IF((Загальна!P24=Загальна!O24),"",IF(Загальна!P24&lt;Загальна!O24,"","error"))</f>
        <v/>
      </c>
    </row>
    <row r="17" spans="1:7">
      <c r="A17" s="182">
        <v>16</v>
      </c>
      <c r="B17" s="149" t="s">
        <v>38</v>
      </c>
      <c r="C17" s="148">
        <v>1</v>
      </c>
      <c r="D17" s="148">
        <v>0</v>
      </c>
      <c r="E17" s="187" t="str">
        <f>IF((Загальна!I25=Загальна!H25),"",IF(Загальна!I25&lt;Загальна!H25,"","error"))</f>
        <v/>
      </c>
      <c r="F17" s="187" t="str">
        <f>IF((Загальна!L25=Загальна!K25),"",IF(Загальна!L25&lt;Загальна!K25,"","error"))</f>
        <v/>
      </c>
      <c r="G17" s="187" t="str">
        <f>IF((Загальна!P25=Загальна!O25),"",IF(Загальна!P25&lt;Загальна!O25,"","error"))</f>
        <v/>
      </c>
    </row>
    <row r="18" spans="1:7">
      <c r="A18" s="182">
        <v>17</v>
      </c>
      <c r="B18" s="149" t="s">
        <v>40</v>
      </c>
      <c r="C18" s="148">
        <v>1</v>
      </c>
      <c r="D18" s="148">
        <v>0</v>
      </c>
      <c r="E18" s="187" t="str">
        <f>IF((Загальна!I26=Загальна!H26),"",IF(Загальна!I26&lt;Загальна!H26,"","error"))</f>
        <v/>
      </c>
      <c r="F18" s="187" t="str">
        <f>IF((Загальна!L26=Загальна!K26),"",IF(Загальна!L26&lt;Загальна!K26,"","error"))</f>
        <v/>
      </c>
      <c r="G18" s="187" t="str">
        <f>IF((Загальна!P26=Загальна!O26),"",IF(Загальна!P26&lt;Загальна!O26,"","error"))</f>
        <v/>
      </c>
    </row>
    <row r="19" spans="1:7">
      <c r="A19" s="182">
        <v>18</v>
      </c>
      <c r="B19" s="149" t="s">
        <v>40</v>
      </c>
      <c r="C19" s="148">
        <v>1</v>
      </c>
      <c r="D19" s="148">
        <v>0</v>
      </c>
      <c r="E19" s="187" t="str">
        <f>IF((Загальна!I27=Загальна!H27),"",IF(Загальна!I27&lt;Загальна!H27,"","error"))</f>
        <v/>
      </c>
      <c r="F19" s="187" t="str">
        <f>IF((Загальна!L27=Загальна!K27),"",IF(Загальна!L27&lt;Загальна!K27,"","error"))</f>
        <v/>
      </c>
      <c r="G19" s="187" t="str">
        <f>IF((Загальна!P27=Загальна!O27),"",IF(Загальна!P27&lt;Загальна!O27,"","error"))</f>
        <v/>
      </c>
    </row>
    <row r="20" spans="1:7">
      <c r="A20" s="182">
        <v>19</v>
      </c>
      <c r="B20" s="149" t="s">
        <v>41</v>
      </c>
      <c r="C20" s="148">
        <v>1</v>
      </c>
      <c r="D20" s="148">
        <v>0</v>
      </c>
      <c r="E20" s="187" t="str">
        <f>IF((Загальна!I28=Загальна!H28),"",IF(Загальна!I28&lt;Загальна!H28,"","error"))</f>
        <v/>
      </c>
      <c r="F20" s="187" t="str">
        <f>IF((Загальна!L28=Загальна!K28),"",IF(Загальна!L28&lt;Загальна!K28,"","error"))</f>
        <v/>
      </c>
      <c r="G20" s="187" t="str">
        <f>IF((Загальна!P28=Загальна!O28),"",IF(Загальна!P28&lt;Загальна!O28,"","error"))</f>
        <v/>
      </c>
    </row>
    <row r="21" spans="1:7">
      <c r="A21" s="182">
        <v>20</v>
      </c>
      <c r="B21" s="149" t="s">
        <v>41</v>
      </c>
      <c r="C21" s="148">
        <v>1</v>
      </c>
      <c r="D21" s="148">
        <v>0</v>
      </c>
      <c r="E21" s="187" t="str">
        <f>IF((Загальна!I29=Загальна!H29),"",IF(Загальна!I29&lt;Загальна!H29,"","error"))</f>
        <v/>
      </c>
      <c r="F21" s="187" t="str">
        <f>IF((Загальна!L29=Загальна!K29),"",IF(Загальна!L29&lt;Загальна!K29,"","error"))</f>
        <v/>
      </c>
      <c r="G21" s="187" t="str">
        <f>IF((Загальна!P29=Загальна!O29),"",IF(Загальна!P29&lt;Загальна!O29,"","error"))</f>
        <v/>
      </c>
    </row>
    <row r="22" spans="1:7">
      <c r="A22" s="182">
        <v>21</v>
      </c>
      <c r="B22" s="149" t="s">
        <v>42</v>
      </c>
      <c r="C22" s="148">
        <v>0</v>
      </c>
      <c r="D22" s="148">
        <v>1</v>
      </c>
      <c r="E22" s="187" t="str">
        <f>IF((Загальна!I30=Загальна!H30),"",IF(Загальна!I30&lt;Загальна!H30,"","error"))</f>
        <v/>
      </c>
      <c r="F22" s="187" t="str">
        <f>IF((Загальна!L30=Загальна!K30),"",IF(Загальна!L30&lt;Загальна!K30,"","error"))</f>
        <v/>
      </c>
      <c r="G22" s="187" t="str">
        <f>IF((Загальна!P30=Загальна!O30),"",IF(Загальна!P30&lt;Загальна!O30,"","error"))</f>
        <v/>
      </c>
    </row>
    <row r="23" spans="1:7">
      <c r="A23" s="182">
        <v>22</v>
      </c>
      <c r="B23" s="149" t="s">
        <v>43</v>
      </c>
      <c r="C23" s="148">
        <v>1</v>
      </c>
      <c r="D23" s="148">
        <v>0</v>
      </c>
      <c r="E23" s="187" t="str">
        <f>IF((Загальна!I31=Загальна!H31),"",IF(Загальна!I31&lt;Загальна!H31,"","error"))</f>
        <v/>
      </c>
      <c r="F23" s="187" t="str">
        <f>IF((Загальна!L31=Загальна!K31),"",IF(Загальна!L31&lt;Загальна!K31,"","error"))</f>
        <v/>
      </c>
      <c r="G23" s="187" t="str">
        <f>IF((Загальна!P31=Загальна!O31),"",IF(Загальна!P31&lt;Загальна!O31,"","error"))</f>
        <v/>
      </c>
    </row>
    <row r="24" spans="1:7">
      <c r="A24" s="182">
        <v>23</v>
      </c>
      <c r="B24" s="149" t="s">
        <v>43</v>
      </c>
      <c r="C24" s="148">
        <v>1</v>
      </c>
      <c r="D24" s="148">
        <v>0</v>
      </c>
      <c r="E24" s="187" t="str">
        <f>IF((Загальна!I32=Загальна!H32),"",IF(Загальна!I32&lt;Загальна!H32,"","error"))</f>
        <v/>
      </c>
      <c r="F24" s="187" t="str">
        <f>IF((Загальна!L32=Загальна!K32),"",IF(Загальна!L32&lt;Загальна!K32,"","error"))</f>
        <v/>
      </c>
      <c r="G24" s="187" t="str">
        <f>IF((Загальна!P32=Загальна!O32),"",IF(Загальна!P32&lt;Загальна!O32,"","error"))</f>
        <v/>
      </c>
    </row>
    <row r="25" spans="1:7">
      <c r="A25" s="182">
        <v>24</v>
      </c>
      <c r="B25" s="149" t="s">
        <v>44</v>
      </c>
      <c r="C25" s="148">
        <v>1</v>
      </c>
      <c r="D25" s="148">
        <v>0</v>
      </c>
      <c r="E25" s="187" t="str">
        <f>IF((Загальна!I33=Загальна!H33),"",IF(Загальна!I33&lt;Загальна!H33,"","error"))</f>
        <v/>
      </c>
      <c r="F25" s="187" t="str">
        <f>IF((Загальна!L33=Загальна!K33),"",IF(Загальна!L33&lt;Загальна!K33,"","error"))</f>
        <v/>
      </c>
      <c r="G25" s="187" t="str">
        <f>IF((Загальна!P33=Загальна!O33),"",IF(Загальна!P33&lt;Загальна!O33,"","error"))</f>
        <v/>
      </c>
    </row>
    <row r="26" spans="1:7">
      <c r="A26" s="182">
        <v>25</v>
      </c>
      <c r="B26" s="149" t="s">
        <v>44</v>
      </c>
      <c r="C26" s="148">
        <v>1</v>
      </c>
      <c r="D26" s="148">
        <v>0</v>
      </c>
      <c r="E26" s="187" t="str">
        <f>IF((Загальна!I34=Загальна!H34),"",IF(Загальна!I34&lt;Загальна!H34,"","error"))</f>
        <v/>
      </c>
      <c r="F26" s="187" t="str">
        <f>IF((Загальна!L34=Загальна!K34),"",IF(Загальна!L34&lt;Загальна!K34,"","error"))</f>
        <v/>
      </c>
      <c r="G26" s="187" t="str">
        <f>IF((Загальна!P34=Загальна!O34),"",IF(Загальна!P34&lt;Загальна!O34,"","error"))</f>
        <v/>
      </c>
    </row>
    <row r="27" spans="1:7">
      <c r="A27" s="182">
        <v>26</v>
      </c>
      <c r="B27" s="149" t="s">
        <v>45</v>
      </c>
      <c r="C27" s="148">
        <v>1</v>
      </c>
      <c r="D27" s="148">
        <v>0</v>
      </c>
      <c r="E27" s="187" t="str">
        <f>IF((Загальна!I35=Загальна!H35),"",IF(Загальна!I35&lt;Загальна!H35,"","error"))</f>
        <v/>
      </c>
      <c r="F27" s="187" t="str">
        <f>IF((Загальна!L35=Загальна!K35),"",IF(Загальна!L35&lt;Загальна!K35,"","error"))</f>
        <v/>
      </c>
      <c r="G27" s="187" t="str">
        <f>IF((Загальна!P35=Загальна!O35),"",IF(Загальна!P35&lt;Загальна!O35,"","error"))</f>
        <v/>
      </c>
    </row>
    <row r="28" spans="1:7">
      <c r="A28" s="182">
        <v>27</v>
      </c>
      <c r="B28" s="149" t="s">
        <v>46</v>
      </c>
      <c r="C28" s="148">
        <v>1</v>
      </c>
      <c r="D28" s="148">
        <v>0</v>
      </c>
      <c r="E28" s="187" t="str">
        <f>IF((Загальна!I36=Загальна!H36),"",IF(Загальна!I36&lt;Загальна!H36,"","error"))</f>
        <v/>
      </c>
      <c r="F28" s="187" t="str">
        <f>IF((Загальна!L36=Загальна!K36),"",IF(Загальна!L36&lt;Загальна!K36,"","error"))</f>
        <v/>
      </c>
      <c r="G28" s="187" t="str">
        <f>IF((Загальна!P36=Загальна!O36),"",IF(Загальна!P36&lt;Загальна!O36,"","error"))</f>
        <v/>
      </c>
    </row>
    <row r="29" spans="1:7">
      <c r="A29" s="182">
        <v>28</v>
      </c>
      <c r="B29" s="149" t="s">
        <v>47</v>
      </c>
      <c r="C29" s="148">
        <v>1</v>
      </c>
      <c r="D29" s="148">
        <v>0</v>
      </c>
      <c r="E29" s="187" t="str">
        <f>IF((Загальна!I37=Загальна!H37),"",IF(Загальна!I37&lt;Загальна!H37,"","error"))</f>
        <v/>
      </c>
      <c r="F29" s="187" t="str">
        <f>IF((Загальна!L37=Загальна!K37),"",IF(Загальна!L37&lt;Загальна!K37,"","error"))</f>
        <v/>
      </c>
      <c r="G29" s="187" t="str">
        <f>IF((Загальна!P37=Загальна!O37),"",IF(Загальна!P37&lt;Загальна!O37,"","error"))</f>
        <v/>
      </c>
    </row>
    <row r="30" spans="1:7">
      <c r="A30" s="182">
        <v>29</v>
      </c>
      <c r="B30" s="149" t="s">
        <v>47</v>
      </c>
      <c r="C30" s="148">
        <v>0</v>
      </c>
      <c r="D30" s="148">
        <v>1</v>
      </c>
      <c r="E30" s="187" t="str">
        <f>IF((Загальна!I38=Загальна!H38),"",IF(Загальна!I38&lt;Загальна!H38,"","error"))</f>
        <v/>
      </c>
      <c r="F30" s="187" t="str">
        <f>IF((Загальна!L38=Загальна!K38),"",IF(Загальна!L38&lt;Загальна!K38,"","error"))</f>
        <v/>
      </c>
      <c r="G30" s="187" t="str">
        <f>IF((Загальна!P38=Загальна!O38),"",IF(Загальна!P38&lt;Загальна!O38,"","error"))</f>
        <v/>
      </c>
    </row>
    <row r="31" spans="1:7">
      <c r="A31" s="182">
        <v>30</v>
      </c>
      <c r="B31" s="149" t="s">
        <v>47</v>
      </c>
      <c r="C31" s="148">
        <v>1</v>
      </c>
      <c r="D31" s="148">
        <v>0</v>
      </c>
      <c r="E31" s="187" t="str">
        <f>IF((Загальна!I39=Загальна!H39),"",IF(Загальна!I39&lt;Загальна!H39,"","error"))</f>
        <v/>
      </c>
      <c r="F31" s="187" t="str">
        <f>IF((Загальна!L39=Загальна!K39),"",IF(Загальна!L39&lt;Загальна!K39,"","error"))</f>
        <v/>
      </c>
      <c r="G31" s="187" t="str">
        <f>IF((Загальна!P39=Загальна!O39),"",IF(Загальна!P39&lt;Загальна!O39,"","error"))</f>
        <v/>
      </c>
    </row>
    <row r="32" spans="1:7">
      <c r="A32" s="182">
        <v>31</v>
      </c>
      <c r="B32" s="149" t="s">
        <v>49</v>
      </c>
      <c r="C32" s="148">
        <v>1</v>
      </c>
      <c r="D32" s="148">
        <v>0</v>
      </c>
      <c r="E32" s="187" t="str">
        <f>IF((Загальна!I40=Загальна!H40),"",IF(Загальна!I40&lt;Загальна!H40,"","error"))</f>
        <v/>
      </c>
      <c r="F32" s="187" t="str">
        <f>IF((Загальна!L40=Загальна!K40),"",IF(Загальна!L40&lt;Загальна!K40,"","error"))</f>
        <v/>
      </c>
      <c r="G32" s="187" t="str">
        <f>IF((Загальна!P40=Загальна!O40),"",IF(Загальна!P40&lt;Загальна!O40,"","error"))</f>
        <v/>
      </c>
    </row>
    <row r="33" spans="1:7">
      <c r="A33" s="182">
        <v>32</v>
      </c>
      <c r="B33" s="149" t="s">
        <v>49</v>
      </c>
      <c r="C33" s="148">
        <v>1</v>
      </c>
      <c r="D33" s="148">
        <v>0</v>
      </c>
      <c r="E33" s="187" t="str">
        <f>IF((Загальна!I41=Загальна!H41),"",IF(Загальна!I41&lt;Загальна!H41,"","error"))</f>
        <v/>
      </c>
      <c r="F33" s="187" t="str">
        <f>IF((Загальна!L41=Загальна!K41),"",IF(Загальна!L41&lt;Загальна!K41,"","error"))</f>
        <v/>
      </c>
      <c r="G33" s="187" t="str">
        <f>IF((Загальна!P41=Загальна!O41),"",IF(Загальна!P41&lt;Загальна!O41,"","error"))</f>
        <v/>
      </c>
    </row>
    <row r="34" spans="1:7">
      <c r="A34" s="182">
        <v>33</v>
      </c>
      <c r="B34" s="149" t="s">
        <v>51</v>
      </c>
      <c r="C34" s="148">
        <v>1</v>
      </c>
      <c r="D34" s="148">
        <v>0</v>
      </c>
      <c r="E34" s="187" t="str">
        <f>IF((Загальна!I42=Загальна!H42),"",IF(Загальна!I42&lt;Загальна!H42,"","error"))</f>
        <v/>
      </c>
      <c r="F34" s="187" t="str">
        <f>IF((Загальна!L42=Загальна!K42),"",IF(Загальна!L42&lt;Загальна!K42,"","error"))</f>
        <v/>
      </c>
      <c r="G34" s="187" t="str">
        <f>IF((Загальна!P42=Загальна!O42),"",IF(Загальна!P42&lt;Загальна!O42,"","error"))</f>
        <v/>
      </c>
    </row>
    <row r="35" spans="1:7">
      <c r="A35" s="182">
        <v>34</v>
      </c>
      <c r="B35" s="149" t="s">
        <v>51</v>
      </c>
      <c r="C35" s="148">
        <v>1</v>
      </c>
      <c r="D35" s="148">
        <v>0</v>
      </c>
      <c r="E35" s="187" t="str">
        <f>IF((Загальна!I43=Загальна!H43),"",IF(Загальна!I43&lt;Загальна!H43,"","error"))</f>
        <v/>
      </c>
      <c r="F35" s="187" t="str">
        <f>IF((Загальна!L43=Загальна!K43),"",IF(Загальна!L43&lt;Загальна!K43,"","error"))</f>
        <v/>
      </c>
      <c r="G35" s="187" t="str">
        <f>IF((Загальна!P43=Загальна!O43),"",IF(Загальна!P43&lt;Загальна!O43,"","error"))</f>
        <v/>
      </c>
    </row>
    <row r="36" spans="1:7">
      <c r="A36" s="182">
        <v>35</v>
      </c>
      <c r="B36" s="149" t="s">
        <v>53</v>
      </c>
      <c r="C36" s="148">
        <v>1</v>
      </c>
      <c r="D36" s="148">
        <v>0</v>
      </c>
      <c r="E36" s="187" t="str">
        <f>IF((Загальна!I44=Загальна!H44),"",IF(Загальна!I44&lt;Загальна!H44,"","error"))</f>
        <v/>
      </c>
      <c r="F36" s="187" t="str">
        <f>IF((Загальна!L44=Загальна!K44),"",IF(Загальна!L44&lt;Загальна!K44,"","error"))</f>
        <v/>
      </c>
      <c r="G36" s="187" t="str">
        <f>IF((Загальна!P44=Загальна!O44),"",IF(Загальна!P44&lt;Загальна!O44,"","error"))</f>
        <v/>
      </c>
    </row>
    <row r="37" spans="1:7">
      <c r="A37" s="182">
        <v>36</v>
      </c>
      <c r="B37" s="149" t="s">
        <v>54</v>
      </c>
      <c r="C37" s="148">
        <v>0</v>
      </c>
      <c r="D37" s="148">
        <v>1</v>
      </c>
      <c r="E37" s="187" t="str">
        <f>IF((Загальна!I45=Загальна!H45),"",IF(Загальна!I45&lt;Загальна!H45,"","error"))</f>
        <v/>
      </c>
      <c r="F37" s="187" t="str">
        <f>IF((Загальна!L45=Загальна!K45),"",IF(Загальна!L45&lt;Загальна!K45,"","error"))</f>
        <v/>
      </c>
      <c r="G37" s="187" t="str">
        <f>IF((Загальна!P45=Загальна!O45),"",IF(Загальна!P45&lt;Загальна!O45,"","error"))</f>
        <v/>
      </c>
    </row>
    <row r="38" spans="1:7">
      <c r="A38" s="182">
        <v>37</v>
      </c>
      <c r="B38" s="149" t="s">
        <v>55</v>
      </c>
      <c r="C38" s="148">
        <v>0</v>
      </c>
      <c r="D38" s="148">
        <v>1</v>
      </c>
      <c r="E38" s="187" t="str">
        <f>IF((Загальна!I46=Загальна!H46),"",IF(Загальна!I46&lt;Загальна!H46,"","error"))</f>
        <v/>
      </c>
      <c r="F38" s="187" t="str">
        <f>IF((Загальна!L46=Загальна!K46),"",IF(Загальна!L46&lt;Загальна!K46,"","error"))</f>
        <v/>
      </c>
      <c r="G38" s="187" t="str">
        <f>IF((Загальна!P46=Загальна!O46),"",IF(Загальна!P46&lt;Загальна!O46,"","error"))</f>
        <v/>
      </c>
    </row>
    <row r="39" spans="1:7">
      <c r="A39" s="182">
        <v>38</v>
      </c>
      <c r="B39" s="149" t="s">
        <v>57</v>
      </c>
      <c r="C39" s="148">
        <v>1</v>
      </c>
      <c r="D39" s="148">
        <v>0</v>
      </c>
      <c r="E39" s="187" t="str">
        <f>IF((Загальна!I47=Загальна!H47),"",IF(Загальна!I47&lt;Загальна!H47,"","error"))</f>
        <v/>
      </c>
      <c r="F39" s="187" t="str">
        <f>IF((Загальна!L47=Загальна!K47),"",IF(Загальна!L47&lt;Загальна!K47,"","error"))</f>
        <v/>
      </c>
      <c r="G39" s="187" t="str">
        <f>IF((Загальна!P47=Загальна!O47),"",IF(Загальна!P47&lt;Загальна!O47,"","error"))</f>
        <v/>
      </c>
    </row>
    <row r="40" spans="1:7">
      <c r="A40" s="182">
        <v>39</v>
      </c>
      <c r="B40" s="149" t="s">
        <v>57</v>
      </c>
      <c r="C40" s="148">
        <v>1</v>
      </c>
      <c r="D40" s="148">
        <v>0</v>
      </c>
      <c r="E40" s="187" t="str">
        <f>IF((Загальна!I48=Загальна!H48),"",IF(Загальна!I48&lt;Загальна!H48,"","error"))</f>
        <v/>
      </c>
      <c r="F40" s="187" t="str">
        <f>IF((Загальна!L48=Загальна!K48),"",IF(Загальна!L48&lt;Загальна!K48,"","error"))</f>
        <v/>
      </c>
      <c r="G40" s="187" t="str">
        <f>IF((Загальна!P48=Загальна!O48),"",IF(Загальна!P48&lt;Загальна!O48,"","error"))</f>
        <v/>
      </c>
    </row>
    <row r="41" spans="1:7">
      <c r="A41" s="182">
        <v>40</v>
      </c>
      <c r="B41" s="149" t="s">
        <v>59</v>
      </c>
      <c r="C41" s="148">
        <v>1</v>
      </c>
      <c r="D41" s="148">
        <v>0</v>
      </c>
      <c r="E41" s="187" t="str">
        <f>IF((Загальна!I49=Загальна!H49),"",IF(Загальна!I49&lt;Загальна!H49,"","error"))</f>
        <v/>
      </c>
      <c r="F41" s="187" t="str">
        <f>IF((Загальна!L49=Загальна!K49),"",IF(Загальна!L49&lt;Загальна!K49,"","error"))</f>
        <v/>
      </c>
      <c r="G41" s="187" t="str">
        <f>IF((Загальна!P49=Загальна!O49),"",IF(Загальна!P49&lt;Загальна!O49,"","error"))</f>
        <v/>
      </c>
    </row>
    <row r="42" spans="1:7">
      <c r="A42" s="182">
        <v>41</v>
      </c>
      <c r="B42" s="149" t="s">
        <v>60</v>
      </c>
      <c r="C42" s="148">
        <v>1</v>
      </c>
      <c r="D42" s="148">
        <v>0</v>
      </c>
      <c r="E42" s="187" t="str">
        <f>IF((Загальна!I50=Загальна!H50),"",IF(Загальна!I50&lt;Загальна!H50,"","error"))</f>
        <v/>
      </c>
      <c r="F42" s="187" t="str">
        <f>IF((Загальна!L50=Загальна!K50),"",IF(Загальна!L50&lt;Загальна!K50,"","error"))</f>
        <v/>
      </c>
      <c r="G42" s="187" t="str">
        <f>IF((Загальна!P50=Загальна!O50),"",IF(Загальна!P50&lt;Загальна!O50,"","error"))</f>
        <v/>
      </c>
    </row>
    <row r="43" spans="1:7">
      <c r="A43" s="182">
        <v>42</v>
      </c>
      <c r="B43" s="149" t="s">
        <v>60</v>
      </c>
      <c r="C43" s="148">
        <v>1</v>
      </c>
      <c r="D43" s="148">
        <v>0</v>
      </c>
      <c r="E43" s="187" t="str">
        <f>IF((Загальна!I51=Загальна!H51),"",IF(Загальна!I51&lt;Загальна!H51,"","error"))</f>
        <v/>
      </c>
      <c r="F43" s="187" t="str">
        <f>IF((Загальна!L51=Загальна!K51),"",IF(Загальна!L51&lt;Загальна!K51,"","error"))</f>
        <v/>
      </c>
      <c r="G43" s="187" t="str">
        <f>IF((Загальна!P51=Загальна!O51),"",IF(Загальна!P51&lt;Загальна!O51,"","error"))</f>
        <v/>
      </c>
    </row>
    <row r="44" spans="1:7">
      <c r="A44" s="182">
        <v>43</v>
      </c>
      <c r="B44" s="149" t="s">
        <v>62</v>
      </c>
      <c r="C44" s="148">
        <v>0</v>
      </c>
      <c r="D44" s="148">
        <v>1</v>
      </c>
      <c r="E44" s="187" t="str">
        <f>IF((Загальна!I52=Загальна!H52),"",IF(Загальна!I52&lt;Загальна!H52,"","error"))</f>
        <v/>
      </c>
      <c r="F44" s="187" t="str">
        <f>IF((Загальна!L52=Загальна!K52),"",IF(Загальна!L52&lt;Загальна!K52,"","error"))</f>
        <v/>
      </c>
      <c r="G44" s="187" t="str">
        <f>IF((Загальна!P52=Загальна!O52),"",IF(Загальна!P52&lt;Загальна!O52,"","error"))</f>
        <v/>
      </c>
    </row>
    <row r="45" spans="1:7">
      <c r="A45" s="182">
        <v>44</v>
      </c>
      <c r="B45" s="149" t="s">
        <v>63</v>
      </c>
      <c r="C45" s="148">
        <v>1</v>
      </c>
      <c r="D45" s="148">
        <v>0</v>
      </c>
      <c r="E45" s="187" t="str">
        <f>IF((Загальна!I53=Загальна!H53),"",IF(Загальна!I53&lt;Загальна!H53,"","error"))</f>
        <v/>
      </c>
      <c r="F45" s="187" t="str">
        <f>IF((Загальна!L53=Загальна!K53),"",IF(Загальна!L53&lt;Загальна!K53,"","error"))</f>
        <v/>
      </c>
      <c r="G45" s="187" t="str">
        <f>IF((Загальна!P53=Загальна!O53),"",IF(Загальна!P53&lt;Загальна!O53,"","error"))</f>
        <v/>
      </c>
    </row>
    <row r="46" spans="1:7">
      <c r="A46" s="182">
        <v>45</v>
      </c>
      <c r="B46" s="149" t="s">
        <v>63</v>
      </c>
      <c r="C46" s="148">
        <v>1</v>
      </c>
      <c r="D46" s="148">
        <v>0</v>
      </c>
      <c r="E46" s="187" t="str">
        <f>IF((Загальна!I54=Загальна!H54),"",IF(Загальна!I54&lt;Загальна!H54,"","error"))</f>
        <v/>
      </c>
      <c r="F46" s="187" t="str">
        <f>IF((Загальна!L54=Загальна!K54),"",IF(Загальна!L54&lt;Загальна!K54,"","error"))</f>
        <v/>
      </c>
      <c r="G46" s="187" t="str">
        <f>IF((Загальна!P54=Загальна!O54),"",IF(Загальна!P54&lt;Загальна!O54,"","error"))</f>
        <v/>
      </c>
    </row>
    <row r="47" spans="1:7">
      <c r="A47" s="182">
        <v>46</v>
      </c>
      <c r="B47" s="149" t="s">
        <v>64</v>
      </c>
      <c r="C47" s="148">
        <v>1</v>
      </c>
      <c r="D47" s="148">
        <v>0</v>
      </c>
      <c r="E47" s="187" t="str">
        <f>IF((Загальна!I55=Загальна!H55),"",IF(Загальна!I55&lt;Загальна!H55,"","error"))</f>
        <v/>
      </c>
      <c r="F47" s="187" t="str">
        <f>IF((Загальна!L55=Загальна!K55),"",IF(Загальна!L55&lt;Загальна!K55,"","error"))</f>
        <v/>
      </c>
      <c r="G47" s="187" t="str">
        <f>IF((Загальна!P55=Загальна!O55),"",IF(Загальна!P55&lt;Загальна!O55,"","error"))</f>
        <v/>
      </c>
    </row>
    <row r="48" spans="1:7">
      <c r="A48" s="182">
        <v>47</v>
      </c>
      <c r="B48" s="149" t="s">
        <v>65</v>
      </c>
      <c r="C48" s="148">
        <v>1</v>
      </c>
      <c r="D48" s="148">
        <v>0</v>
      </c>
      <c r="E48" s="187" t="str">
        <f>IF((Загальна!I56=Загальна!H56),"",IF(Загальна!I56&lt;Загальна!H56,"","error"))</f>
        <v/>
      </c>
      <c r="F48" s="187" t="str">
        <f>IF((Загальна!L56=Загальна!K56),"",IF(Загальна!L56&lt;Загальна!K56,"","error"))</f>
        <v/>
      </c>
      <c r="G48" s="187" t="str">
        <f>IF((Загальна!P56=Загальна!O56),"",IF(Загальна!P56&lt;Загальна!O56,"","error"))</f>
        <v/>
      </c>
    </row>
    <row r="49" spans="1:7">
      <c r="A49" s="182">
        <v>48</v>
      </c>
      <c r="B49" s="149" t="s">
        <v>65</v>
      </c>
      <c r="C49" s="148">
        <v>1</v>
      </c>
      <c r="D49" s="148">
        <v>0</v>
      </c>
      <c r="E49" s="187" t="str">
        <f>IF((Загальна!I57=Загальна!H57),"",IF(Загальна!I57&lt;Загальна!H57,"","error"))</f>
        <v/>
      </c>
      <c r="F49" s="187" t="str">
        <f>IF((Загальна!L57=Загальна!K57),"",IF(Загальна!L57&lt;Загальна!K57,"","error"))</f>
        <v/>
      </c>
      <c r="G49" s="187" t="str">
        <f>IF((Загальна!P57=Загальна!O57),"",IF(Загальна!P57&lt;Загальна!O57,"","error"))</f>
        <v/>
      </c>
    </row>
    <row r="50" spans="1:7">
      <c r="A50" s="182">
        <v>49</v>
      </c>
      <c r="B50" s="149" t="s">
        <v>66</v>
      </c>
      <c r="C50" s="148">
        <v>0</v>
      </c>
      <c r="D50" s="148">
        <v>1</v>
      </c>
      <c r="E50" s="187" t="str">
        <f>IF((Загальна!I58=Загальна!H58),"",IF(Загальна!I58&lt;Загальна!H58,"","error"))</f>
        <v/>
      </c>
      <c r="F50" s="187" t="str">
        <f>IF((Загальна!L58=Загальна!K58),"",IF(Загальна!L58&lt;Загальна!K58,"","error"))</f>
        <v/>
      </c>
      <c r="G50" s="187" t="str">
        <f>IF((Загальна!P58=Загальна!O58),"",IF(Загальна!P58&lt;Загальна!O58,"","error"))</f>
        <v/>
      </c>
    </row>
    <row r="51" spans="1:7">
      <c r="A51" s="182">
        <v>50</v>
      </c>
      <c r="B51" s="149" t="s">
        <v>67</v>
      </c>
      <c r="C51" s="148">
        <v>1</v>
      </c>
      <c r="D51" s="148">
        <v>0</v>
      </c>
      <c r="E51" s="187" t="str">
        <f>IF((Загальна!I59=Загальна!H59),"",IF(Загальна!I59&lt;Загальна!H59,"","error"))</f>
        <v/>
      </c>
      <c r="F51" s="187" t="str">
        <f>IF((Загальна!L59=Загальна!K59),"",IF(Загальна!L59&lt;Загальна!K59,"","error"))</f>
        <v/>
      </c>
      <c r="G51" s="187" t="str">
        <f>IF((Загальна!P59=Загальна!O59),"",IF(Загальна!P59&lt;Загальна!O59,"","error"))</f>
        <v/>
      </c>
    </row>
    <row r="52" spans="1:7">
      <c r="A52" s="182">
        <v>51</v>
      </c>
      <c r="B52" s="149" t="s">
        <v>67</v>
      </c>
      <c r="C52" s="148">
        <v>1</v>
      </c>
      <c r="D52" s="148">
        <v>0</v>
      </c>
      <c r="E52" s="187" t="str">
        <f>IF((Загальна!I60=Загальна!H60),"",IF(Загальна!I60&lt;Загальна!H60,"","error"))</f>
        <v/>
      </c>
      <c r="F52" s="187" t="str">
        <f>IF((Загальна!L60=Загальна!K60),"",IF(Загальна!L60&lt;Загальна!K60,"","error"))</f>
        <v/>
      </c>
      <c r="G52" s="187" t="str">
        <f>IF((Загальна!P60=Загальна!O60),"",IF(Загальна!P60&lt;Загальна!O60,"","error"))</f>
        <v/>
      </c>
    </row>
    <row r="53" spans="1:7">
      <c r="A53" s="182">
        <v>52</v>
      </c>
      <c r="B53" s="149" t="s">
        <v>69</v>
      </c>
      <c r="C53" s="148">
        <v>1</v>
      </c>
      <c r="D53" s="148">
        <v>0</v>
      </c>
      <c r="E53" s="187" t="str">
        <f>IF((Загальна!I61=Загальна!H61),"",IF(Загальна!I61&lt;Загальна!H61,"","error"))</f>
        <v/>
      </c>
      <c r="F53" s="187" t="str">
        <f>IF((Загальна!L61=Загальна!K61),"",IF(Загальна!L61&lt;Загальна!K61,"","error"))</f>
        <v/>
      </c>
      <c r="G53" s="187" t="str">
        <f>IF((Загальна!P61=Загальна!O61),"",IF(Загальна!P61&lt;Загальна!O61,"","error"))</f>
        <v/>
      </c>
    </row>
    <row r="54" spans="1:7">
      <c r="A54" s="182">
        <v>53</v>
      </c>
      <c r="B54" s="149" t="s">
        <v>70</v>
      </c>
      <c r="C54" s="148">
        <v>0</v>
      </c>
      <c r="D54" s="148">
        <v>1</v>
      </c>
      <c r="E54" s="187" t="str">
        <f>IF((Загальна!I62=Загальна!H62),"",IF(Загальна!I62&lt;Загальна!H62,"","error"))</f>
        <v/>
      </c>
      <c r="F54" s="187" t="str">
        <f>IF((Загальна!L62=Загальна!K62),"",IF(Загальна!L62&lt;Загальна!K62,"","error"))</f>
        <v/>
      </c>
      <c r="G54" s="187" t="str">
        <f>IF((Загальна!P62=Загальна!O62),"",IF(Загальна!P62&lt;Загальна!O62,"","error"))</f>
        <v/>
      </c>
    </row>
    <row r="55" spans="1:7">
      <c r="A55" s="182">
        <v>54</v>
      </c>
      <c r="B55" s="149" t="s">
        <v>70</v>
      </c>
      <c r="C55" s="148">
        <v>0</v>
      </c>
      <c r="D55" s="148">
        <v>1</v>
      </c>
      <c r="E55" s="187" t="str">
        <f>IF((Загальна!I63=Загальна!H63),"",IF(Загальна!I63&lt;Загальна!H63,"","error"))</f>
        <v/>
      </c>
      <c r="F55" s="187" t="str">
        <f>IF((Загальна!L63=Загальна!K63),"",IF(Загальна!L63&lt;Загальна!K63,"","error"))</f>
        <v/>
      </c>
      <c r="G55" s="187" t="str">
        <f>IF((Загальна!P63=Загальна!O63),"",IF(Загальна!P63&lt;Загальна!O63,"","error"))</f>
        <v/>
      </c>
    </row>
    <row r="56" spans="1:7">
      <c r="A56" s="182">
        <v>55</v>
      </c>
      <c r="B56" s="149" t="s">
        <v>71</v>
      </c>
      <c r="C56" s="148">
        <v>1</v>
      </c>
      <c r="D56" s="148">
        <v>0</v>
      </c>
      <c r="E56" s="187" t="str">
        <f>IF((Загальна!I64=Загальна!H64),"",IF(Загальна!I64&lt;Загальна!H64,"","error"))</f>
        <v/>
      </c>
      <c r="F56" s="187" t="str">
        <f>IF((Загальна!L64=Загальна!K64),"",IF(Загальна!L64&lt;Загальна!K64,"","error"))</f>
        <v/>
      </c>
      <c r="G56" s="187" t="str">
        <f>IF((Загальна!P64=Загальна!O64),"",IF(Загальна!P64&lt;Загальна!O64,"","error"))</f>
        <v/>
      </c>
    </row>
    <row r="57" spans="1:7">
      <c r="A57" s="182">
        <v>56</v>
      </c>
      <c r="B57" s="149" t="s">
        <v>71</v>
      </c>
      <c r="C57" s="148">
        <v>1</v>
      </c>
      <c r="D57" s="148">
        <v>0</v>
      </c>
      <c r="E57" s="187" t="str">
        <f>IF((Загальна!I65=Загальна!H65),"",IF(Загальна!I65&lt;Загальна!H65,"","error"))</f>
        <v/>
      </c>
      <c r="F57" s="187" t="str">
        <f>IF((Загальна!L65=Загальна!K65),"",IF(Загальна!L65&lt;Загальна!K65,"","error"))</f>
        <v/>
      </c>
      <c r="G57" s="187" t="str">
        <f>IF((Загальна!P65=Загальна!O65),"",IF(Загальна!P65&lt;Загальна!O65,"","error"))</f>
        <v/>
      </c>
    </row>
    <row r="58" spans="1:7">
      <c r="A58" s="182">
        <v>57</v>
      </c>
      <c r="B58" s="149" t="s">
        <v>72</v>
      </c>
      <c r="C58" s="148">
        <v>1</v>
      </c>
      <c r="D58" s="148">
        <v>0</v>
      </c>
      <c r="E58" s="187" t="str">
        <f>IF((Загальна!I66=Загальна!H66),"",IF(Загальна!I66&lt;Загальна!H66,"","error"))</f>
        <v/>
      </c>
      <c r="F58" s="187" t="str">
        <f>IF((Загальна!L66=Загальна!K66),"",IF(Загальна!L66&lt;Загальна!K66,"","error"))</f>
        <v/>
      </c>
      <c r="G58" s="187" t="str">
        <f>IF((Загальна!P66=Загальна!O66),"",IF(Загальна!P66&lt;Загальна!O66,"","error"))</f>
        <v/>
      </c>
    </row>
    <row r="59" spans="1:7">
      <c r="A59" s="182">
        <v>58</v>
      </c>
      <c r="B59" s="149" t="s">
        <v>73</v>
      </c>
      <c r="C59" s="148">
        <v>1</v>
      </c>
      <c r="D59" s="148">
        <v>0</v>
      </c>
      <c r="E59" s="187" t="str">
        <f>IF((Загальна!I67=Загальна!H67),"",IF(Загальна!I67&lt;Загальна!H67,"","error"))</f>
        <v/>
      </c>
      <c r="F59" s="187" t="str">
        <f>IF((Загальна!L67=Загальна!K67),"",IF(Загальна!L67&lt;Загальна!K67,"","error"))</f>
        <v/>
      </c>
      <c r="G59" s="187" t="str">
        <f>IF((Загальна!P67=Загальна!O67),"",IF(Загальна!P67&lt;Загальна!O67,"","error"))</f>
        <v/>
      </c>
    </row>
    <row r="60" spans="1:7">
      <c r="A60" s="182">
        <v>59</v>
      </c>
      <c r="B60" s="149" t="s">
        <v>73</v>
      </c>
      <c r="C60" s="148">
        <v>1</v>
      </c>
      <c r="D60" s="148">
        <v>0</v>
      </c>
      <c r="E60" s="187" t="str">
        <f>IF((Загальна!I68=Загальна!H68),"",IF(Загальна!I68&lt;Загальна!H68,"","error"))</f>
        <v/>
      </c>
      <c r="F60" s="187" t="str">
        <f>IF((Загальна!L68=Загальна!K68),"",IF(Загальна!L68&lt;Загальна!K68,"","error"))</f>
        <v/>
      </c>
      <c r="G60" s="187" t="str">
        <f>IF((Загальна!P68=Загальна!O68),"",IF(Загальна!P68&lt;Загальна!O68,"","error"))</f>
        <v/>
      </c>
    </row>
    <row r="61" spans="1:7">
      <c r="A61" s="182">
        <v>60</v>
      </c>
      <c r="B61" s="149" t="s">
        <v>75</v>
      </c>
      <c r="C61" s="148">
        <v>1</v>
      </c>
      <c r="D61" s="148">
        <v>0</v>
      </c>
      <c r="E61" s="187" t="str">
        <f>IF((Загальна!I69=Загальна!H69),"",IF(Загальна!I69&lt;Загальна!H69,"","error"))</f>
        <v/>
      </c>
      <c r="F61" s="187" t="str">
        <f>IF((Загальна!L69=Загальна!K69),"",IF(Загальна!L69&lt;Загальна!K69,"","error"))</f>
        <v/>
      </c>
      <c r="G61" s="187" t="str">
        <f>IF((Загальна!P69=Загальна!O69),"",IF(Загальна!P69&lt;Загальна!O69,"","error"))</f>
        <v/>
      </c>
    </row>
    <row r="62" spans="1:7">
      <c r="A62" s="182">
        <v>61</v>
      </c>
      <c r="B62" s="149" t="s">
        <v>76</v>
      </c>
      <c r="C62" s="148">
        <v>1</v>
      </c>
      <c r="D62" s="148">
        <v>0</v>
      </c>
      <c r="E62" s="187" t="str">
        <f>IF((Загальна!I70=Загальна!H70),"",IF(Загальна!I70&lt;Загальна!H70,"","error"))</f>
        <v/>
      </c>
      <c r="F62" s="187" t="str">
        <f>IF((Загальна!L70=Загальна!K70),"",IF(Загальна!L70&lt;Загальна!K70,"","error"))</f>
        <v/>
      </c>
      <c r="G62" s="187" t="str">
        <f>IF((Загальна!P70=Загальна!O70),"",IF(Загальна!P70&lt;Загальна!O70,"","error"))</f>
        <v/>
      </c>
    </row>
    <row r="63" spans="1:7">
      <c r="A63" s="182">
        <v>62</v>
      </c>
      <c r="B63" s="149" t="s">
        <v>76</v>
      </c>
      <c r="C63" s="148">
        <v>1</v>
      </c>
      <c r="D63" s="148">
        <v>0</v>
      </c>
      <c r="E63" s="187" t="str">
        <f>IF((Загальна!I71=Загальна!H71),"",IF(Загальна!I71&lt;Загальна!H71,"","error"))</f>
        <v/>
      </c>
      <c r="F63" s="187" t="str">
        <f>IF((Загальна!L71=Загальна!K71),"",IF(Загальна!L71&lt;Загальна!K71,"","error"))</f>
        <v/>
      </c>
      <c r="G63" s="187" t="str">
        <f>IF((Загальна!P71=Загальна!O71),"",IF(Загальна!P71&lt;Загальна!O71,"","error"))</f>
        <v/>
      </c>
    </row>
    <row r="64" spans="1:7">
      <c r="A64" s="182">
        <v>63</v>
      </c>
      <c r="B64" s="149" t="s">
        <v>77</v>
      </c>
      <c r="C64" s="148">
        <v>0</v>
      </c>
      <c r="D64" s="148">
        <v>1</v>
      </c>
      <c r="E64" s="187" t="str">
        <f>IF((Загальна!I72=Загальна!H72),"",IF(Загальна!I72&lt;Загальна!H72,"","error"))</f>
        <v/>
      </c>
      <c r="F64" s="187" t="str">
        <f>IF((Загальна!L72=Загальна!K72),"",IF(Загальна!L72&lt;Загальна!K72,"","error"))</f>
        <v/>
      </c>
      <c r="G64" s="187" t="str">
        <f>IF((Загальна!P72=Загальна!O72),"",IF(Загальна!P72&lt;Загальна!O72,"","error"))</f>
        <v/>
      </c>
    </row>
    <row r="65" spans="1:7">
      <c r="A65" s="182">
        <v>64</v>
      </c>
      <c r="B65" s="149" t="s">
        <v>78</v>
      </c>
      <c r="C65" s="148">
        <v>1</v>
      </c>
      <c r="D65" s="148">
        <v>0</v>
      </c>
      <c r="E65" s="187" t="str">
        <f>IF((Загальна!I73=Загальна!H73),"",IF(Загальна!I73&lt;Загальна!H73,"","error"))</f>
        <v/>
      </c>
      <c r="F65" s="187" t="str">
        <f>IF((Загальна!L73=Загальна!K73),"",IF(Загальна!L73&lt;Загальна!K73,"","error"))</f>
        <v/>
      </c>
      <c r="G65" s="187" t="str">
        <f>IF((Загальна!P73=Загальна!O73),"",IF(Загальна!P73&lt;Загальна!O73,"","error"))</f>
        <v/>
      </c>
    </row>
    <row r="66" spans="1:7">
      <c r="A66" s="182">
        <v>65</v>
      </c>
      <c r="B66" s="149" t="s">
        <v>78</v>
      </c>
      <c r="C66" s="148">
        <v>1</v>
      </c>
      <c r="D66" s="148">
        <v>0</v>
      </c>
      <c r="E66" s="187" t="str">
        <f>IF((Загальна!I74=Загальна!H74),"",IF(Загальна!I74&lt;Загальна!H74,"","error"))</f>
        <v/>
      </c>
      <c r="F66" s="187" t="str">
        <f>IF((Загальна!L74=Загальна!K74),"",IF(Загальна!L74&lt;Загальна!K74,"","error"))</f>
        <v/>
      </c>
      <c r="G66" s="187" t="str">
        <f>IF((Загальна!P74=Загальна!O74),"",IF(Загальна!P74&lt;Загальна!O74,"","error"))</f>
        <v/>
      </c>
    </row>
    <row r="67" spans="1:7">
      <c r="A67" s="182">
        <v>66</v>
      </c>
      <c r="B67" s="149" t="s">
        <v>79</v>
      </c>
      <c r="C67" s="148">
        <v>1</v>
      </c>
      <c r="D67" s="148">
        <v>0</v>
      </c>
      <c r="E67" s="187" t="str">
        <f>IF((Загальна!I75=Загальна!H75),"",IF(Загальна!I75&lt;Загальна!H75,"","error"))</f>
        <v/>
      </c>
      <c r="F67" s="187" t="str">
        <f>IF((Загальна!L75=Загальна!K75),"",IF(Загальна!L75&lt;Загальна!K75,"","error"))</f>
        <v/>
      </c>
      <c r="G67" s="187" t="str">
        <f>IF((Загальна!P75=Загальна!O75),"",IF(Загальна!P75&lt;Загальна!O75,"","error"))</f>
        <v/>
      </c>
    </row>
    <row r="68" spans="1:7">
      <c r="A68" s="182">
        <v>67</v>
      </c>
      <c r="B68" s="149" t="s">
        <v>79</v>
      </c>
      <c r="C68" s="148">
        <v>1</v>
      </c>
      <c r="D68" s="148">
        <v>0</v>
      </c>
      <c r="E68" s="187" t="str">
        <f>IF((Загальна!I76=Загальна!H76),"",IF(Загальна!I76&lt;Загальна!H76,"","error"))</f>
        <v/>
      </c>
      <c r="F68" s="187" t="str">
        <f>IF((Загальна!L76=Загальна!K76),"",IF(Загальна!L76&lt;Загальна!K76,"","error"))</f>
        <v/>
      </c>
      <c r="G68" s="187" t="str">
        <f>IF((Загальна!P76=Загальна!O76),"",IF(Загальна!P76&lt;Загальна!O76,"","error"))</f>
        <v/>
      </c>
    </row>
    <row r="69" spans="1:7">
      <c r="A69" s="182">
        <v>68</v>
      </c>
      <c r="B69" s="149" t="s">
        <v>80</v>
      </c>
      <c r="C69" s="148">
        <v>1</v>
      </c>
      <c r="D69" s="148">
        <v>0</v>
      </c>
      <c r="E69" s="187" t="str">
        <f>IF((Загальна!I77=Загальна!H77),"",IF(Загальна!I77&lt;Загальна!H77,"","error"))</f>
        <v/>
      </c>
      <c r="F69" s="187" t="str">
        <f>IF((Загальна!L77=Загальна!K77),"",IF(Загальна!L77&lt;Загальна!K77,"","error"))</f>
        <v/>
      </c>
      <c r="G69" s="187" t="str">
        <f>IF((Загальна!P77=Загальна!O77),"",IF(Загальна!P77&lt;Загальна!O77,"","error"))</f>
        <v/>
      </c>
    </row>
    <row r="70" spans="1:7">
      <c r="A70" s="182">
        <v>69</v>
      </c>
      <c r="B70" s="149" t="s">
        <v>80</v>
      </c>
      <c r="C70" s="148">
        <v>1</v>
      </c>
      <c r="D70" s="148">
        <v>0</v>
      </c>
      <c r="E70" s="187" t="str">
        <f>IF((Загальна!I78=Загальна!H78),"",IF(Загальна!I78&lt;Загальна!H78,"","error"))</f>
        <v/>
      </c>
      <c r="F70" s="187" t="str">
        <f>IF((Загальна!L78=Загальна!K78),"",IF(Загальна!L78&lt;Загальна!K78,"","error"))</f>
        <v/>
      </c>
      <c r="G70" s="187" t="str">
        <f>IF((Загальна!P78=Загальна!O78),"",IF(Загальна!P78&lt;Загальна!O78,"","error"))</f>
        <v/>
      </c>
    </row>
    <row r="71" spans="1:7">
      <c r="A71" s="182">
        <v>70</v>
      </c>
      <c r="B71" s="149" t="s">
        <v>81</v>
      </c>
      <c r="C71" s="148">
        <v>1</v>
      </c>
      <c r="D71" s="148">
        <v>0</v>
      </c>
      <c r="E71" s="187" t="str">
        <f>IF((Загальна!I79=Загальна!H79),"",IF(Загальна!I79&lt;Загальна!H79,"","error"))</f>
        <v/>
      </c>
      <c r="F71" s="187" t="str">
        <f>IF((Загальна!L79=Загальна!K79),"",IF(Загальна!L79&lt;Загальна!K79,"","error"))</f>
        <v/>
      </c>
      <c r="G71" s="187" t="str">
        <f>IF((Загальна!P79=Загальна!O79),"",IF(Загальна!P79&lt;Загальна!O79,"","error"))</f>
        <v/>
      </c>
    </row>
    <row r="72" spans="1:7">
      <c r="A72" s="182">
        <v>71</v>
      </c>
      <c r="B72" s="149" t="s">
        <v>82</v>
      </c>
      <c r="C72" s="148">
        <v>1</v>
      </c>
      <c r="D72" s="148">
        <v>0</v>
      </c>
      <c r="E72" s="187" t="str">
        <f>IF((Загальна!I80=Загальна!H80),"",IF(Загальна!I80&lt;Загальна!H80,"","error"))</f>
        <v/>
      </c>
      <c r="F72" s="187" t="str">
        <f>IF((Загальна!L80=Загальна!K80),"",IF(Загальна!L80&lt;Загальна!K80,"","error"))</f>
        <v/>
      </c>
      <c r="G72" s="187" t="str">
        <f>IF((Загальна!P80=Загальна!O80),"",IF(Загальна!P80&lt;Загальна!O80,"","error"))</f>
        <v/>
      </c>
    </row>
    <row r="73" spans="1:7" s="199" customFormat="1">
      <c r="A73" s="248">
        <v>72</v>
      </c>
      <c r="B73" s="206" t="s">
        <v>82</v>
      </c>
      <c r="C73" s="203">
        <v>1</v>
      </c>
      <c r="D73" s="203">
        <v>0</v>
      </c>
      <c r="E73" s="187" t="str">
        <f>IF((Загальна!I81=Загальна!H81),"",IF(Загальна!I81&lt;Загальна!H81,"","error"))</f>
        <v/>
      </c>
      <c r="F73" s="187" t="str">
        <f>IF((Загальна!L81=Загальна!K81),"",IF(Загальна!L81&lt;Загальна!K81,"","error"))</f>
        <v/>
      </c>
      <c r="G73" s="187" t="str">
        <f>IF((Загальна!P81=Загальна!O81),"",IF(Загальна!P81&lt;Загальна!O81,"","error"))</f>
        <v/>
      </c>
    </row>
    <row r="74" spans="1:7">
      <c r="A74" s="248">
        <v>73</v>
      </c>
      <c r="B74" s="149" t="s">
        <v>83</v>
      </c>
      <c r="C74" s="148">
        <v>1</v>
      </c>
      <c r="D74" s="148">
        <v>0</v>
      </c>
      <c r="E74" s="187" t="str">
        <f>IF((Загальна!I82=Загальна!H82),"",IF(Загальна!I82&lt;Загальна!H82,"","error"))</f>
        <v/>
      </c>
      <c r="F74" s="187" t="str">
        <f>IF((Загальна!L82=Загальна!K82),"",IF(Загальна!L82&lt;Загальна!K82,"","error"))</f>
        <v/>
      </c>
      <c r="G74" s="187" t="str">
        <f>IF((Загальна!P82=Загальна!O82),"",IF(Загальна!P82&lt;Загальна!O82,"","error"))</f>
        <v/>
      </c>
    </row>
    <row r="75" spans="1:7">
      <c r="A75" s="248">
        <v>74</v>
      </c>
      <c r="B75" s="149" t="s">
        <v>83</v>
      </c>
      <c r="C75" s="148">
        <v>1</v>
      </c>
      <c r="D75" s="148">
        <v>0</v>
      </c>
      <c r="E75" s="187" t="str">
        <f>IF((Загальна!I83=Загальна!H83),"",IF(Загальна!I83&lt;Загальна!H83,"","error"))</f>
        <v/>
      </c>
      <c r="F75" s="187" t="str">
        <f>IF((Загальна!L83=Загальна!K83),"",IF(Загальна!L83&lt;Загальна!K83,"","error"))</f>
        <v/>
      </c>
      <c r="G75" s="187" t="str">
        <f>IF((Загальна!P83=Загальна!O83),"",IF(Загальна!P83&lt;Загальна!O83,"","error"))</f>
        <v/>
      </c>
    </row>
    <row r="76" spans="1:7">
      <c r="A76" s="248">
        <v>75</v>
      </c>
      <c r="B76" s="149" t="s">
        <v>85</v>
      </c>
      <c r="C76" s="148">
        <v>1</v>
      </c>
      <c r="D76" s="148">
        <v>0</v>
      </c>
      <c r="E76" s="187" t="str">
        <f>IF((Загальна!I84=Загальна!H84),"",IF(Загальна!I84&lt;Загальна!H84,"","error"))</f>
        <v/>
      </c>
      <c r="F76" s="187" t="str">
        <f>IF((Загальна!L84=Загальна!K84),"",IF(Загальна!L84&lt;Загальна!K84,"","error"))</f>
        <v/>
      </c>
      <c r="G76" s="187" t="str">
        <f>IF((Загальна!P84=Загальна!O84),"",IF(Загальна!P84&lt;Загальна!O84,"","error"))</f>
        <v/>
      </c>
    </row>
    <row r="77" spans="1:7">
      <c r="A77" s="248">
        <v>76</v>
      </c>
      <c r="B77" s="149" t="s">
        <v>86</v>
      </c>
      <c r="C77" s="148">
        <v>1</v>
      </c>
      <c r="D77" s="148">
        <v>0</v>
      </c>
      <c r="E77" s="187" t="str">
        <f>IF((Загальна!I85=Загальна!H85),"",IF(Загальна!I85&lt;Загальна!H85,"","error"))</f>
        <v/>
      </c>
      <c r="F77" s="187" t="str">
        <f>IF((Загальна!L85=Загальна!K85),"",IF(Загальна!L85&lt;Загальна!K85,"","error"))</f>
        <v/>
      </c>
      <c r="G77" s="187" t="str">
        <f>IF((Загальна!P85=Загальна!O85),"",IF(Загальна!P85&lt;Загальна!O85,"","error"))</f>
        <v/>
      </c>
    </row>
    <row r="78" spans="1:7">
      <c r="A78" s="248">
        <v>77</v>
      </c>
      <c r="B78" s="149" t="s">
        <v>88</v>
      </c>
      <c r="C78" s="148">
        <v>1</v>
      </c>
      <c r="D78" s="148">
        <v>0</v>
      </c>
      <c r="E78" s="187" t="str">
        <f>IF((Загальна!I86=Загальна!H86),"",IF(Загальна!I86&lt;Загальна!H86,"","error"))</f>
        <v/>
      </c>
      <c r="F78" s="187" t="str">
        <f>IF((Загальна!L86=Загальна!K86),"",IF(Загальна!L86&lt;Загальна!K86,"","error"))</f>
        <v/>
      </c>
      <c r="G78" s="187" t="str">
        <f>IF((Загальна!P86=Загальна!O86),"",IF(Загальна!P86&lt;Загальна!O86,"","error"))</f>
        <v/>
      </c>
    </row>
    <row r="79" spans="1:7">
      <c r="A79" s="248">
        <v>78</v>
      </c>
      <c r="B79" s="149" t="s">
        <v>88</v>
      </c>
      <c r="C79" s="148">
        <v>1</v>
      </c>
      <c r="D79" s="148">
        <v>0</v>
      </c>
      <c r="E79" s="187" t="str">
        <f>IF((Загальна!I87=Загальна!H87),"",IF(Загальна!I87&lt;Загальна!H87,"","error"))</f>
        <v/>
      </c>
      <c r="F79" s="187" t="str">
        <f>IF((Загальна!L87=Загальна!K87),"",IF(Загальна!L87&lt;Загальна!K87,"","error"))</f>
        <v/>
      </c>
      <c r="G79" s="187" t="str">
        <f>IF((Загальна!P87=Загальна!O87),"",IF(Загальна!P87&lt;Загальна!O87,"","error"))</f>
        <v/>
      </c>
    </row>
    <row r="80" spans="1:7">
      <c r="A80" s="248">
        <v>79</v>
      </c>
      <c r="B80" s="149" t="s">
        <v>90</v>
      </c>
      <c r="C80" s="148">
        <v>0</v>
      </c>
      <c r="D80" s="148">
        <v>1</v>
      </c>
      <c r="E80" s="187" t="str">
        <f>IF((Загальна!I88=Загальна!H88),"",IF(Загальна!I88&lt;Загальна!H88,"","error"))</f>
        <v/>
      </c>
      <c r="F80" s="187" t="str">
        <f>IF((Загальна!L88=Загальна!K88),"",IF(Загальна!L88&lt;Загальна!K88,"","error"))</f>
        <v/>
      </c>
      <c r="G80" s="187" t="str">
        <f>IF((Загальна!P88=Загальна!O88),"",IF(Загальна!P88&lt;Загальна!O88,"","error"))</f>
        <v/>
      </c>
    </row>
    <row r="81" spans="1:7">
      <c r="A81" s="248">
        <v>80</v>
      </c>
      <c r="B81" s="149" t="s">
        <v>91</v>
      </c>
      <c r="C81" s="148">
        <v>0</v>
      </c>
      <c r="D81" s="148">
        <v>1</v>
      </c>
      <c r="E81" s="187" t="str">
        <f>IF((Загальна!I89=Загальна!H89),"",IF(Загальна!I89&lt;Загальна!H89,"","error"))</f>
        <v/>
      </c>
      <c r="F81" s="187" t="str">
        <f>IF((Загальна!L89=Загальна!K89),"",IF(Загальна!L89&lt;Загальна!K89,"","error"))</f>
        <v/>
      </c>
      <c r="G81" s="187" t="str">
        <f>IF((Загальна!P89=Загальна!O89),"",IF(Загальна!P89&lt;Загальна!O89,"","error"))</f>
        <v/>
      </c>
    </row>
    <row r="82" spans="1:7">
      <c r="A82" s="248">
        <v>81</v>
      </c>
      <c r="B82" s="149" t="s">
        <v>92</v>
      </c>
      <c r="C82" s="148">
        <v>1</v>
      </c>
      <c r="D82" s="148">
        <v>0</v>
      </c>
      <c r="E82" s="187" t="str">
        <f>IF((Загальна!I90=Загальна!H90),"",IF(Загальна!I90&lt;Загальна!H90,"","error"))</f>
        <v/>
      </c>
      <c r="F82" s="187" t="str">
        <f>IF((Загальна!L90=Загальна!K90),"",IF(Загальна!L90&lt;Загальна!K90,"","error"))</f>
        <v/>
      </c>
      <c r="G82" s="187" t="str">
        <f>IF((Загальна!P90=Загальна!O90),"",IF(Загальна!P90&lt;Загальна!O90,"","error"))</f>
        <v/>
      </c>
    </row>
    <row r="83" spans="1:7">
      <c r="A83" s="248">
        <v>82</v>
      </c>
      <c r="B83" s="149" t="s">
        <v>92</v>
      </c>
      <c r="C83" s="148">
        <v>1</v>
      </c>
      <c r="D83" s="148">
        <v>0</v>
      </c>
      <c r="E83" s="187" t="str">
        <f>IF((Загальна!I91=Загальна!H91),"",IF(Загальна!I91&lt;Загальна!H91,"","error"))</f>
        <v/>
      </c>
      <c r="F83" s="187" t="str">
        <f>IF((Загальна!L91=Загальна!K91),"",IF(Загальна!L91&lt;Загальна!K91,"","error"))</f>
        <v/>
      </c>
      <c r="G83" s="187" t="str">
        <f>IF((Загальна!P91=Загальна!O91),"",IF(Загальна!P91&lt;Загальна!O91,"","error"))</f>
        <v/>
      </c>
    </row>
    <row r="84" spans="1:7">
      <c r="A84" s="248">
        <v>83</v>
      </c>
      <c r="B84" s="149" t="s">
        <v>93</v>
      </c>
      <c r="C84" s="148">
        <v>1</v>
      </c>
      <c r="D84" s="148">
        <v>0</v>
      </c>
      <c r="E84" s="187" t="str">
        <f>IF((Загальна!I92=Загальна!H92),"",IF(Загальна!I92&lt;Загальна!H92,"","error"))</f>
        <v/>
      </c>
      <c r="F84" s="187" t="str">
        <f>IF((Загальна!L92=Загальна!K92),"",IF(Загальна!L92&lt;Загальна!K92,"","error"))</f>
        <v/>
      </c>
      <c r="G84" s="187" t="str">
        <f>IF((Загальна!P92=Загальна!O92),"",IF(Загальна!P92&lt;Загальна!O92,"","error"))</f>
        <v/>
      </c>
    </row>
    <row r="85" spans="1:7">
      <c r="A85" s="248">
        <v>84</v>
      </c>
      <c r="B85" s="149" t="s">
        <v>93</v>
      </c>
      <c r="C85" s="148">
        <v>1</v>
      </c>
      <c r="D85" s="148">
        <v>0</v>
      </c>
      <c r="E85" s="187" t="str">
        <f>IF((Загальна!I93=Загальна!H93),"",IF(Загальна!I93&lt;Загальна!H93,"","error"))</f>
        <v/>
      </c>
      <c r="F85" s="187" t="str">
        <f>IF((Загальна!L93=Загальна!K93),"",IF(Загальна!L93&lt;Загальна!K93,"","error"))</f>
        <v/>
      </c>
      <c r="G85" s="187" t="str">
        <f>IF((Загальна!P93=Загальна!O93),"",IF(Загальна!P93&lt;Загальна!O93,"","error"))</f>
        <v/>
      </c>
    </row>
    <row r="86" spans="1:7">
      <c r="A86" s="248">
        <v>85</v>
      </c>
      <c r="B86" s="149" t="s">
        <v>93</v>
      </c>
      <c r="C86" s="148">
        <v>1</v>
      </c>
      <c r="D86" s="148">
        <v>0</v>
      </c>
      <c r="E86" s="187" t="str">
        <f>IF((Загальна!I94=Загальна!H94),"",IF(Загальна!I94&lt;Загальна!H94,"","error"))</f>
        <v/>
      </c>
      <c r="F86" s="187" t="str">
        <f>IF((Загальна!L94=Загальна!K94),"",IF(Загальна!L94&lt;Загальна!K94,"","error"))</f>
        <v/>
      </c>
      <c r="G86" s="187" t="str">
        <f>IF((Загальна!P94=Загальна!O94),"",IF(Загальна!P94&lt;Загальна!O94,"","error"))</f>
        <v/>
      </c>
    </row>
    <row r="87" spans="1:7">
      <c r="A87" s="248">
        <v>86</v>
      </c>
      <c r="B87" s="149" t="s">
        <v>95</v>
      </c>
      <c r="C87" s="148">
        <v>1</v>
      </c>
      <c r="D87" s="148">
        <v>0</v>
      </c>
      <c r="E87" s="187" t="str">
        <f>IF((Загальна!I95=Загальна!H95),"",IF(Загальна!I95&lt;Загальна!H95,"","error"))</f>
        <v/>
      </c>
      <c r="F87" s="187" t="str">
        <f>IF((Загальна!L95=Загальна!K95),"",IF(Загальна!L95&lt;Загальна!K95,"","error"))</f>
        <v/>
      </c>
      <c r="G87" s="187" t="str">
        <f>IF((Загальна!P95=Загальна!O95),"",IF(Загальна!P95&lt;Загальна!O95,"","error"))</f>
        <v/>
      </c>
    </row>
    <row r="88" spans="1:7">
      <c r="A88" s="248">
        <v>87</v>
      </c>
      <c r="B88" s="149" t="s">
        <v>95</v>
      </c>
      <c r="C88" s="148">
        <v>1</v>
      </c>
      <c r="D88" s="148">
        <v>0</v>
      </c>
      <c r="E88" s="187" t="str">
        <f>IF((Загальна!I96=Загальна!H96),"",IF(Загальна!I96&lt;Загальна!H96,"","error"))</f>
        <v/>
      </c>
      <c r="F88" s="187" t="str">
        <f>IF((Загальна!L96=Загальна!K96),"",IF(Загальна!L96&lt;Загальна!K96,"","error"))</f>
        <v/>
      </c>
      <c r="G88" s="187" t="str">
        <f>IF((Загальна!P96=Загальна!O96),"",IF(Загальна!P96&lt;Загальна!O96,"","error"))</f>
        <v/>
      </c>
    </row>
    <row r="89" spans="1:7">
      <c r="A89" s="248">
        <v>88</v>
      </c>
      <c r="B89" s="149" t="s">
        <v>96</v>
      </c>
      <c r="C89" s="148">
        <v>1</v>
      </c>
      <c r="D89" s="148">
        <v>0</v>
      </c>
      <c r="E89" s="187" t="str">
        <f>IF((Загальна!I97=Загальна!H97),"",IF(Загальна!I97&lt;Загальна!H97,"","error"))</f>
        <v/>
      </c>
      <c r="F89" s="187" t="str">
        <f>IF((Загальна!L97=Загальна!K97),"",IF(Загальна!L97&lt;Загальна!K97,"","error"))</f>
        <v/>
      </c>
      <c r="G89" s="187" t="str">
        <f>IF((Загальна!P97=Загальна!O97),"",IF(Загальна!P97&lt;Загальна!O97,"","error"))</f>
        <v/>
      </c>
    </row>
    <row r="90" spans="1:7">
      <c r="A90" s="248">
        <v>89</v>
      </c>
      <c r="B90" s="149" t="s">
        <v>96</v>
      </c>
      <c r="C90" s="148">
        <v>1</v>
      </c>
      <c r="D90" s="148">
        <v>0</v>
      </c>
      <c r="E90" s="187" t="str">
        <f>IF((Загальна!I98=Загальна!H98),"",IF(Загальна!I98&lt;Загальна!H98,"","error"))</f>
        <v/>
      </c>
      <c r="F90" s="187" t="str">
        <f>IF((Загальна!L98=Загальна!K98),"",IF(Загальна!L98&lt;Загальна!K98,"","error"))</f>
        <v/>
      </c>
      <c r="G90" s="187" t="str">
        <f>IF((Загальна!P98=Загальна!O98),"",IF(Загальна!P98&lt;Загальна!O98,"","error"))</f>
        <v/>
      </c>
    </row>
    <row r="91" spans="1:7">
      <c r="A91" s="248">
        <v>90</v>
      </c>
      <c r="B91" s="149" t="s">
        <v>97</v>
      </c>
      <c r="C91" s="148">
        <v>1</v>
      </c>
      <c r="D91" s="148">
        <v>0</v>
      </c>
      <c r="E91" s="187" t="str">
        <f>IF((Загальна!I99=Загальна!H99),"",IF(Загальна!I99&lt;Загальна!H99,"","error"))</f>
        <v/>
      </c>
      <c r="F91" s="187" t="str">
        <f>IF((Загальна!L99=Загальна!K99),"",IF(Загальна!L99&lt;Загальна!K99,"","error"))</f>
        <v/>
      </c>
      <c r="G91" s="187" t="str">
        <f>IF((Загальна!P99=Загальна!O99),"",IF(Загальна!P99&lt;Загальна!O99,"","error"))</f>
        <v/>
      </c>
    </row>
    <row r="92" spans="1:7">
      <c r="A92" s="248">
        <v>91</v>
      </c>
      <c r="B92" s="149" t="s">
        <v>97</v>
      </c>
      <c r="C92" s="148">
        <v>1</v>
      </c>
      <c r="D92" s="148">
        <v>0</v>
      </c>
      <c r="E92" s="187" t="str">
        <f>IF((Загальна!I100=Загальна!H100),"",IF(Загальна!I100&lt;Загальна!H100,"","error"))</f>
        <v/>
      </c>
      <c r="F92" s="187" t="str">
        <f>IF((Загальна!L100=Загальна!K100),"",IF(Загальна!L100&lt;Загальна!K100,"","error"))</f>
        <v/>
      </c>
      <c r="G92" s="187" t="str">
        <f>IF((Загальна!P100=Загальна!O100),"",IF(Загальна!P100&lt;Загальна!O100,"","error"))</f>
        <v/>
      </c>
    </row>
    <row r="93" spans="1:7">
      <c r="A93" s="248">
        <v>92</v>
      </c>
      <c r="B93" s="149" t="s">
        <v>98</v>
      </c>
      <c r="C93" s="148">
        <v>1</v>
      </c>
      <c r="D93" s="148">
        <v>0</v>
      </c>
      <c r="E93" s="187" t="str">
        <f>IF((Загальна!I101=Загальна!H101),"",IF(Загальна!I101&lt;Загальна!H101,"","error"))</f>
        <v/>
      </c>
      <c r="F93" s="187" t="str">
        <f>IF((Загальна!L101=Загальна!K101),"",IF(Загальна!L101&lt;Загальна!K101,"","error"))</f>
        <v/>
      </c>
      <c r="G93" s="187" t="str">
        <f>IF((Загальна!P101=Загальна!O101),"",IF(Загальна!P101&lt;Загальна!O101,"","error"))</f>
        <v/>
      </c>
    </row>
    <row r="94" spans="1:7">
      <c r="A94" s="248">
        <v>93</v>
      </c>
      <c r="B94" s="149" t="s">
        <v>99</v>
      </c>
      <c r="C94" s="148">
        <v>1</v>
      </c>
      <c r="D94" s="148">
        <v>0</v>
      </c>
      <c r="E94" s="187" t="str">
        <f>IF((Загальна!I102=Загальна!H102),"",IF(Загальна!I102&lt;Загальна!H102,"","error"))</f>
        <v/>
      </c>
      <c r="F94" s="187" t="str">
        <f>IF((Загальна!L102=Загальна!K102),"",IF(Загальна!L102&lt;Загальна!K102,"","error"))</f>
        <v/>
      </c>
      <c r="G94" s="187" t="str">
        <f>IF((Загальна!P102=Загальна!O102),"",IF(Загальна!P102&lt;Загальна!O102,"","error"))</f>
        <v/>
      </c>
    </row>
    <row r="95" spans="1:7">
      <c r="A95" s="248">
        <v>94</v>
      </c>
      <c r="B95" s="149" t="s">
        <v>99</v>
      </c>
      <c r="C95" s="148">
        <v>1</v>
      </c>
      <c r="D95" s="148">
        <v>0</v>
      </c>
      <c r="E95" s="187" t="str">
        <f>IF((Загальна!I103=Загальна!H103),"",IF(Загальна!I103&lt;Загальна!H103,"","error"))</f>
        <v/>
      </c>
      <c r="F95" s="187" t="str">
        <f>IF((Загальна!L103=Загальна!K103),"",IF(Загальна!L103&lt;Загальна!K103,"","error"))</f>
        <v/>
      </c>
      <c r="G95" s="187" t="str">
        <f>IF((Загальна!P103=Загальна!O103),"",IF(Загальна!P103&lt;Загальна!O103,"","error"))</f>
        <v/>
      </c>
    </row>
    <row r="96" spans="1:7">
      <c r="A96" s="248">
        <v>95</v>
      </c>
      <c r="B96" s="149" t="s">
        <v>100</v>
      </c>
      <c r="C96" s="148">
        <v>1</v>
      </c>
      <c r="D96" s="148">
        <v>0</v>
      </c>
      <c r="E96" s="187" t="str">
        <f>IF((Загальна!I104=Загальна!H104),"",IF(Загальна!I104&lt;Загальна!H104,"","error"))</f>
        <v/>
      </c>
      <c r="F96" s="187" t="str">
        <f>IF((Загальна!L104=Загальна!K104),"",IF(Загальна!L104&lt;Загальна!K104,"","error"))</f>
        <v/>
      </c>
      <c r="G96" s="187" t="str">
        <f>IF((Загальна!P104=Загальна!O104),"",IF(Загальна!P104&lt;Загальна!O104,"","error"))</f>
        <v/>
      </c>
    </row>
    <row r="97" spans="1:7">
      <c r="A97" s="248">
        <v>96</v>
      </c>
      <c r="B97" s="149" t="s">
        <v>101</v>
      </c>
      <c r="C97" s="148">
        <v>1</v>
      </c>
      <c r="D97" s="148">
        <v>0</v>
      </c>
      <c r="E97" s="187" t="str">
        <f>IF((Загальна!I105=Загальна!H105),"",IF(Загальна!I105&lt;Загальна!H105,"","error"))</f>
        <v/>
      </c>
      <c r="F97" s="187" t="str">
        <f>IF((Загальна!L105=Загальна!K105),"",IF(Загальна!L105&lt;Загальна!K105,"","error"))</f>
        <v/>
      </c>
      <c r="G97" s="187" t="str">
        <f>IF((Загальна!P105=Загальна!O105),"",IF(Загальна!P105&lt;Загальна!O105,"","error"))</f>
        <v/>
      </c>
    </row>
    <row r="98" spans="1:7">
      <c r="A98" s="248">
        <v>97</v>
      </c>
      <c r="B98" s="149" t="s">
        <v>101</v>
      </c>
      <c r="C98" s="148">
        <v>1</v>
      </c>
      <c r="D98" s="148">
        <v>0</v>
      </c>
      <c r="E98" s="187" t="str">
        <f>IF((Загальна!I106=Загальна!H106),"",IF(Загальна!I106&lt;Загальна!H106,"","error"))</f>
        <v/>
      </c>
      <c r="F98" s="187" t="str">
        <f>IF((Загальна!L106=Загальна!K106),"",IF(Загальна!L106&lt;Загальна!K106,"","error"))</f>
        <v/>
      </c>
      <c r="G98" s="187" t="str">
        <f>IF((Загальна!P106=Загальна!O106),"",IF(Загальна!P106&lt;Загальна!O106,"","error"))</f>
        <v/>
      </c>
    </row>
    <row r="99" spans="1:7">
      <c r="A99" s="248">
        <v>98</v>
      </c>
      <c r="B99" s="149" t="s">
        <v>102</v>
      </c>
      <c r="C99" s="148">
        <v>1</v>
      </c>
      <c r="D99" s="148">
        <v>0</v>
      </c>
      <c r="E99" s="187" t="str">
        <f>IF((Загальна!I107=Загальна!H107),"",IF(Загальна!I107&lt;Загальна!H107,"","error"))</f>
        <v/>
      </c>
      <c r="F99" s="187" t="str">
        <f>IF((Загальна!L107=Загальна!K107),"",IF(Загальна!L107&lt;Загальна!K107,"","error"))</f>
        <v/>
      </c>
      <c r="G99" s="187" t="str">
        <f>IF((Загальна!P107=Загальна!O107),"",IF(Загальна!P107&lt;Загальна!O107,"","error"))</f>
        <v/>
      </c>
    </row>
    <row r="100" spans="1:7">
      <c r="A100" s="248">
        <v>99</v>
      </c>
      <c r="B100" s="149" t="s">
        <v>102</v>
      </c>
      <c r="C100" s="148">
        <v>1</v>
      </c>
      <c r="D100" s="148">
        <v>0</v>
      </c>
      <c r="E100" s="187" t="str">
        <f>IF((Загальна!I108=Загальна!H108),"",IF(Загальна!I108&lt;Загальна!H108,"","error"))</f>
        <v/>
      </c>
      <c r="F100" s="187" t="str">
        <f>IF((Загальна!L108=Загальна!K108),"",IF(Загальна!L108&lt;Загальна!K108,"","error"))</f>
        <v/>
      </c>
      <c r="G100" s="187" t="str">
        <f>IF((Загальна!P108=Загальна!O108),"",IF(Загальна!P108&lt;Загальна!O108,"","error"))</f>
        <v/>
      </c>
    </row>
    <row r="101" spans="1:7">
      <c r="A101" s="248">
        <v>100</v>
      </c>
      <c r="B101" s="149" t="s">
        <v>103</v>
      </c>
      <c r="C101" s="148">
        <v>1</v>
      </c>
      <c r="D101" s="148">
        <v>0</v>
      </c>
      <c r="E101" s="187" t="str">
        <f>IF((Загальна!I109=Загальна!H109),"",IF(Загальна!I109&lt;Загальна!H109,"","error"))</f>
        <v/>
      </c>
      <c r="F101" s="187" t="str">
        <f>IF((Загальна!L109=Загальна!K109),"",IF(Загальна!L109&lt;Загальна!K109,"","error"))</f>
        <v/>
      </c>
      <c r="G101" s="187" t="str">
        <f>IF((Загальна!P109=Загальна!O109),"",IF(Загальна!P109&lt;Загальна!O109,"","error"))</f>
        <v/>
      </c>
    </row>
    <row r="102" spans="1:7">
      <c r="A102" s="248">
        <v>101</v>
      </c>
      <c r="B102" s="149" t="s">
        <v>105</v>
      </c>
      <c r="C102" s="148">
        <v>1</v>
      </c>
      <c r="D102" s="148">
        <v>0</v>
      </c>
      <c r="E102" s="187" t="str">
        <f>IF((Загальна!I110=Загальна!H110),"",IF(Загальна!I110&lt;Загальна!H110,"","error"))</f>
        <v/>
      </c>
      <c r="F102" s="187" t="str">
        <f>IF((Загальна!L110=Загальна!K110),"",IF(Загальна!L110&lt;Загальна!K110,"","error"))</f>
        <v/>
      </c>
      <c r="G102" s="187" t="str">
        <f>IF((Загальна!P110=Загальна!O110),"",IF(Загальна!P110&lt;Загальна!O110,"","error"))</f>
        <v/>
      </c>
    </row>
    <row r="103" spans="1:7">
      <c r="A103" s="248">
        <v>102</v>
      </c>
      <c r="B103" s="149" t="s">
        <v>105</v>
      </c>
      <c r="C103" s="148">
        <v>1</v>
      </c>
      <c r="D103" s="148">
        <v>0</v>
      </c>
      <c r="E103" s="187" t="str">
        <f>IF((Загальна!I111=Загальна!H111),"",IF(Загальна!I111&lt;Загальна!H111,"","error"))</f>
        <v/>
      </c>
      <c r="F103" s="187" t="str">
        <f>IF((Загальна!L111=Загальна!K111),"",IF(Загальна!L111&lt;Загальна!K111,"","error"))</f>
        <v/>
      </c>
      <c r="G103" s="187" t="str">
        <f>IF((Загальна!P111=Загальна!O111),"",IF(Загальна!P111&lt;Загальна!O111,"","error"))</f>
        <v/>
      </c>
    </row>
    <row r="104" spans="1:7">
      <c r="A104" s="248">
        <v>103</v>
      </c>
      <c r="B104" s="149" t="s">
        <v>106</v>
      </c>
      <c r="C104" s="148">
        <v>1</v>
      </c>
      <c r="D104" s="148">
        <v>0</v>
      </c>
      <c r="E104" s="187" t="str">
        <f>IF((Загальна!I112=Загальна!H112),"",IF(Загальна!I112&lt;Загальна!H112,"","error"))</f>
        <v/>
      </c>
      <c r="F104" s="187" t="str">
        <f>IF((Загальна!L112=Загальна!K112),"",IF(Загальна!L112&lt;Загальна!K112,"","error"))</f>
        <v/>
      </c>
      <c r="G104" s="187" t="str">
        <f>IF((Загальна!P112=Загальна!O112),"",IF(Загальна!P112&lt;Загальна!O112,"","error"))</f>
        <v/>
      </c>
    </row>
    <row r="105" spans="1:7">
      <c r="A105" s="248">
        <v>104</v>
      </c>
      <c r="B105" s="149" t="s">
        <v>106</v>
      </c>
      <c r="C105" s="148">
        <v>1</v>
      </c>
      <c r="D105" s="148">
        <v>0</v>
      </c>
      <c r="E105" s="187" t="str">
        <f>IF((Загальна!I113=Загальна!H113),"",IF(Загальна!I113&lt;Загальна!H113,"","error"))</f>
        <v/>
      </c>
      <c r="F105" s="187" t="str">
        <f>IF((Загальна!L113=Загальна!K113),"",IF(Загальна!L113&lt;Загальна!K113,"","error"))</f>
        <v/>
      </c>
      <c r="G105" s="187" t="str">
        <f>IF((Загальна!P113=Загальна!O113),"",IF(Загальна!P113&lt;Загальна!O113,"","error"))</f>
        <v/>
      </c>
    </row>
    <row r="106" spans="1:7">
      <c r="A106" s="248">
        <v>105</v>
      </c>
      <c r="B106" s="149" t="s">
        <v>107</v>
      </c>
      <c r="C106" s="148">
        <v>1</v>
      </c>
      <c r="D106" s="148">
        <v>0</v>
      </c>
      <c r="E106" s="187" t="str">
        <f>IF((Загальна!I114=Загальна!H114),"",IF(Загальна!I114&lt;Загальна!H114,"","error"))</f>
        <v/>
      </c>
      <c r="F106" s="187" t="str">
        <f>IF((Загальна!L114=Загальна!K114),"",IF(Загальна!L114&lt;Загальна!K114,"","error"))</f>
        <v/>
      </c>
      <c r="G106" s="187" t="str">
        <f>IF((Загальна!P114=Загальна!O114),"",IF(Загальна!P114&lt;Загальна!O114,"","error"))</f>
        <v/>
      </c>
    </row>
    <row r="107" spans="1:7">
      <c r="A107" s="248">
        <v>106</v>
      </c>
      <c r="B107" s="149" t="s">
        <v>108</v>
      </c>
      <c r="C107" s="148">
        <v>1</v>
      </c>
      <c r="D107" s="148">
        <v>0</v>
      </c>
      <c r="E107" s="187" t="str">
        <f>IF((Загальна!I115=Загальна!H115),"",IF(Загальна!I115&lt;Загальна!H115,"","error"))</f>
        <v/>
      </c>
      <c r="F107" s="187" t="str">
        <f>IF((Загальна!L115=Загальна!K115),"",IF(Загальна!L115&lt;Загальна!K115,"","error"))</f>
        <v/>
      </c>
      <c r="G107" s="187" t="str">
        <f>IF((Загальна!P115=Загальна!O115),"",IF(Загальна!P115&lt;Загальна!O115,"","error"))</f>
        <v/>
      </c>
    </row>
    <row r="108" spans="1:7">
      <c r="A108" s="248">
        <v>107</v>
      </c>
      <c r="B108" s="149" t="s">
        <v>109</v>
      </c>
      <c r="C108" s="148">
        <v>0</v>
      </c>
      <c r="D108" s="148">
        <v>1</v>
      </c>
      <c r="E108" s="187" t="str">
        <f>IF((Загальна!I116=Загальна!H116),"",IF(Загальна!I116&lt;Загальна!H116,"","error"))</f>
        <v/>
      </c>
      <c r="F108" s="187" t="str">
        <f>IF((Загальна!L116=Загальна!K116),"",IF(Загальна!L116&lt;Загальна!K116,"","error"))</f>
        <v/>
      </c>
      <c r="G108" s="187" t="str">
        <f>IF((Загальна!P116=Загальна!O116),"",IF(Загальна!P116&lt;Загальна!O116,"","error"))</f>
        <v/>
      </c>
    </row>
    <row r="109" spans="1:7">
      <c r="A109" s="248">
        <v>108</v>
      </c>
      <c r="B109" s="149" t="s">
        <v>110</v>
      </c>
      <c r="C109" s="148">
        <v>1</v>
      </c>
      <c r="D109" s="148">
        <v>0</v>
      </c>
      <c r="E109" s="187" t="str">
        <f>IF((Загальна!I117=Загальна!H117),"",IF(Загальна!I117&lt;Загальна!H117,"","error"))</f>
        <v/>
      </c>
      <c r="F109" s="187" t="str">
        <f>IF((Загальна!L117=Загальна!K117),"",IF(Загальна!L117&lt;Загальна!K117,"","error"))</f>
        <v/>
      </c>
      <c r="G109" s="187" t="str">
        <f>IF((Загальна!P117=Загальна!O117),"",IF(Загальна!P117&lt;Загальна!O117,"","error"))</f>
        <v/>
      </c>
    </row>
    <row r="110" spans="1:7">
      <c r="A110" s="248">
        <v>109</v>
      </c>
      <c r="B110" s="149" t="s">
        <v>110</v>
      </c>
      <c r="C110" s="148">
        <v>1</v>
      </c>
      <c r="D110" s="148">
        <v>0</v>
      </c>
      <c r="E110" s="187" t="str">
        <f>IF((Загальна!I118=Загальна!H118),"",IF(Загальна!I118&lt;Загальна!H118,"","error"))</f>
        <v/>
      </c>
      <c r="F110" s="187" t="str">
        <f>IF((Загальна!L118=Загальна!K118),"",IF(Загальна!L118&lt;Загальна!K118,"","error"))</f>
        <v/>
      </c>
      <c r="G110" s="187" t="str">
        <f>IF((Загальна!P118=Загальна!O118),"",IF(Загальна!P118&lt;Загальна!O118,"","error"))</f>
        <v/>
      </c>
    </row>
    <row r="111" spans="1:7">
      <c r="A111" s="248">
        <v>110</v>
      </c>
      <c r="B111" s="149" t="s">
        <v>111</v>
      </c>
      <c r="C111" s="148">
        <v>1</v>
      </c>
      <c r="D111" s="148">
        <v>0</v>
      </c>
      <c r="E111" s="187" t="str">
        <f>IF((Загальна!I119=Загальна!H119),"",IF(Загальна!I119&lt;Загальна!H119,"","error"))</f>
        <v/>
      </c>
      <c r="F111" s="187" t="str">
        <f>IF((Загальна!L119=Загальна!K119),"",IF(Загальна!L119&lt;Загальна!K119,"","error"))</f>
        <v/>
      </c>
      <c r="G111" s="187" t="str">
        <f>IF((Загальна!P119=Загальна!O119),"",IF(Загальна!P119&lt;Загальна!O119,"","error"))</f>
        <v/>
      </c>
    </row>
    <row r="112" spans="1:7">
      <c r="A112" s="248">
        <v>111</v>
      </c>
      <c r="B112" s="149" t="s">
        <v>111</v>
      </c>
      <c r="C112" s="148">
        <v>1</v>
      </c>
      <c r="D112" s="148">
        <v>0</v>
      </c>
      <c r="E112" s="187" t="str">
        <f>IF((Загальна!I120=Загальна!H120),"",IF(Загальна!I120&lt;Загальна!H120,"","error"))</f>
        <v/>
      </c>
      <c r="F112" s="187" t="str">
        <f>IF((Загальна!L120=Загальна!K120),"",IF(Загальна!L120&lt;Загальна!K120,"","error"))</f>
        <v/>
      </c>
      <c r="G112" s="187" t="str">
        <f>IF((Загальна!P120=Загальна!O120),"",IF(Загальна!P120&lt;Загальна!O120,"","error"))</f>
        <v/>
      </c>
    </row>
    <row r="113" spans="1:7">
      <c r="A113" s="248">
        <v>112</v>
      </c>
      <c r="B113" s="149" t="s">
        <v>113</v>
      </c>
      <c r="C113" s="148">
        <v>1</v>
      </c>
      <c r="D113" s="148">
        <v>0</v>
      </c>
      <c r="E113" s="187" t="str">
        <f>IF((Загальна!I121=Загальна!H121),"",IF(Загальна!I121&lt;Загальна!H121,"","error"))</f>
        <v/>
      </c>
      <c r="F113" s="187" t="str">
        <f>IF((Загальна!L121=Загальна!K121),"",IF(Загальна!L121&lt;Загальна!K121,"","error"))</f>
        <v/>
      </c>
      <c r="G113" s="187" t="str">
        <f>IF((Загальна!P121=Загальна!O121),"",IF(Загальна!P121&lt;Загальна!O121,"","error"))</f>
        <v/>
      </c>
    </row>
    <row r="114" spans="1:7">
      <c r="A114" s="248">
        <v>113</v>
      </c>
      <c r="B114" s="149" t="s">
        <v>114</v>
      </c>
      <c r="C114" s="148">
        <v>1</v>
      </c>
      <c r="D114" s="148">
        <v>0</v>
      </c>
      <c r="E114" s="187" t="str">
        <f>IF((Загальна!I122=Загальна!H122),"",IF(Загальна!I122&lt;Загальна!H122,"","error"))</f>
        <v/>
      </c>
      <c r="F114" s="187" t="str">
        <f>IF((Загальна!L122=Загальна!K122),"",IF(Загальна!L122&lt;Загальна!K122,"","error"))</f>
        <v/>
      </c>
      <c r="G114" s="187" t="str">
        <f>IF((Загальна!P122=Загальна!O122),"",IF(Загальна!P122&lt;Загальна!O122,"","error"))</f>
        <v/>
      </c>
    </row>
    <row r="115" spans="1:7">
      <c r="A115" s="248">
        <v>114</v>
      </c>
      <c r="B115" s="149" t="s">
        <v>114</v>
      </c>
      <c r="C115" s="148">
        <v>1</v>
      </c>
      <c r="D115" s="148">
        <v>0</v>
      </c>
      <c r="E115" s="187" t="str">
        <f>IF((Загальна!I123=Загальна!H123),"",IF(Загальна!I123&lt;Загальна!H123,"","error"))</f>
        <v/>
      </c>
      <c r="F115" s="187" t="str">
        <f>IF((Загальна!L123=Загальна!K123),"",IF(Загальна!L123&lt;Загальна!K123,"","error"))</f>
        <v/>
      </c>
      <c r="G115" s="187" t="str">
        <f>IF((Загальна!P123=Загальна!O123),"",IF(Загальна!P123&lt;Загальна!O123,"","error"))</f>
        <v/>
      </c>
    </row>
    <row r="116" spans="1:7">
      <c r="A116" s="248">
        <v>115</v>
      </c>
      <c r="B116" s="149" t="s">
        <v>115</v>
      </c>
      <c r="C116" s="148">
        <v>1</v>
      </c>
      <c r="D116" s="148">
        <v>0</v>
      </c>
      <c r="E116" s="187" t="str">
        <f>IF((Загальна!I124=Загальна!H124),"",IF(Загальна!I124&lt;Загальна!H124,"","error"))</f>
        <v/>
      </c>
      <c r="F116" s="187" t="str">
        <f>IF((Загальна!L124=Загальна!K124),"",IF(Загальна!L124&lt;Загальна!K124,"","error"))</f>
        <v/>
      </c>
      <c r="G116" s="187" t="str">
        <f>IF((Загальна!P124=Загальна!O124),"",IF(Загальна!P124&lt;Загальна!O124,"","error"))</f>
        <v/>
      </c>
    </row>
    <row r="117" spans="1:7">
      <c r="A117" s="248">
        <v>116</v>
      </c>
      <c r="B117" s="149" t="s">
        <v>115</v>
      </c>
      <c r="C117" s="148">
        <v>1</v>
      </c>
      <c r="D117" s="148">
        <v>0</v>
      </c>
      <c r="E117" s="187" t="str">
        <f>IF((Загальна!I125=Загальна!H125),"",IF(Загальна!I125&lt;Загальна!H125,"","error"))</f>
        <v/>
      </c>
      <c r="F117" s="187" t="str">
        <f>IF((Загальна!L125=Загальна!K125),"",IF(Загальна!L125&lt;Загальна!K125,"","error"))</f>
        <v/>
      </c>
      <c r="G117" s="187" t="str">
        <f>IF((Загальна!P125=Загальна!O125),"",IF(Загальна!P125&lt;Загальна!O125,"","error"))</f>
        <v/>
      </c>
    </row>
    <row r="118" spans="1:7">
      <c r="A118" s="248">
        <v>117</v>
      </c>
      <c r="B118" s="149" t="s">
        <v>117</v>
      </c>
      <c r="C118" s="148">
        <v>1</v>
      </c>
      <c r="D118" s="148">
        <v>0</v>
      </c>
      <c r="E118" s="187" t="str">
        <f>IF((Загальна!I126=Загальна!H126),"",IF(Загальна!I126&lt;Загальна!H126,"","error"))</f>
        <v/>
      </c>
      <c r="F118" s="187" t="str">
        <f>IF((Загальна!L126=Загальна!K126),"",IF(Загальна!L126&lt;Загальна!K126,"","error"))</f>
        <v/>
      </c>
      <c r="G118" s="187" t="str">
        <f>IF((Загальна!P126=Загальна!O126),"",IF(Загальна!P126&lt;Загальна!O126,"","error"))</f>
        <v/>
      </c>
    </row>
    <row r="119" spans="1:7">
      <c r="A119" s="248">
        <v>118</v>
      </c>
      <c r="B119" s="149" t="s">
        <v>117</v>
      </c>
      <c r="C119" s="148">
        <v>1</v>
      </c>
      <c r="D119" s="148">
        <v>0</v>
      </c>
      <c r="E119" s="187" t="str">
        <f>IF((Загальна!I127=Загальна!H127),"",IF(Загальна!I127&lt;Загальна!H127,"","error"))</f>
        <v/>
      </c>
      <c r="F119" s="187" t="str">
        <f>IF((Загальна!L127=Загальна!K127),"",IF(Загальна!L127&lt;Загальна!K127,"","error"))</f>
        <v/>
      </c>
      <c r="G119" s="187" t="str">
        <f>IF((Загальна!P127=Загальна!O127),"",IF(Загальна!P127&lt;Загальна!O127,"","error"))</f>
        <v/>
      </c>
    </row>
    <row r="120" spans="1:7">
      <c r="A120" s="248">
        <v>119</v>
      </c>
      <c r="B120" s="149" t="s">
        <v>118</v>
      </c>
      <c r="C120" s="148">
        <v>1</v>
      </c>
      <c r="D120" s="148">
        <v>0</v>
      </c>
      <c r="E120" s="187" t="str">
        <f>IF((Загальна!I128=Загальна!H128),"",IF(Загальна!I128&lt;Загальна!H128,"","error"))</f>
        <v/>
      </c>
      <c r="F120" s="187" t="str">
        <f>IF((Загальна!L128=Загальна!K128),"",IF(Загальна!L128&lt;Загальна!K128,"","error"))</f>
        <v/>
      </c>
      <c r="G120" s="187" t="str">
        <f>IF((Загальна!P128=Загальна!O128),"",IF(Загальна!P128&lt;Загальна!O128,"","error"))</f>
        <v/>
      </c>
    </row>
    <row r="121" spans="1:7">
      <c r="A121" s="248">
        <v>120</v>
      </c>
      <c r="B121" s="149" t="s">
        <v>118</v>
      </c>
      <c r="C121" s="148">
        <v>1</v>
      </c>
      <c r="D121" s="148">
        <v>0</v>
      </c>
      <c r="E121" s="187" t="str">
        <f>IF((Загальна!I129=Загальна!H129),"",IF(Загальна!I129&lt;Загальна!H129,"","error"))</f>
        <v/>
      </c>
      <c r="F121" s="187" t="str">
        <f>IF((Загальна!L129=Загальна!K129),"",IF(Загальна!L129&lt;Загальна!K129,"","error"))</f>
        <v/>
      </c>
      <c r="G121" s="187" t="str">
        <f>IF((Загальна!P129=Загальна!O129),"",IF(Загальна!P129&lt;Загальна!O129,"","error"))</f>
        <v/>
      </c>
    </row>
    <row r="122" spans="1:7">
      <c r="A122" s="248">
        <v>121</v>
      </c>
      <c r="B122" s="149" t="s">
        <v>119</v>
      </c>
      <c r="C122" s="148">
        <v>1</v>
      </c>
      <c r="D122" s="148">
        <v>0</v>
      </c>
      <c r="E122" s="187" t="str">
        <f>IF((Загальна!I130=Загальна!H130),"",IF(Загальна!I130&lt;Загальна!H130,"","error"))</f>
        <v/>
      </c>
      <c r="F122" s="187" t="str">
        <f>IF((Загальна!L130=Загальна!K130),"",IF(Загальна!L130&lt;Загальна!K130,"","error"))</f>
        <v/>
      </c>
      <c r="G122" s="187" t="str">
        <f>IF((Загальна!P130=Загальна!O130),"",IF(Загальна!P130&lt;Загальна!O130,"","error"))</f>
        <v/>
      </c>
    </row>
    <row r="123" spans="1:7">
      <c r="A123" s="248">
        <v>122</v>
      </c>
      <c r="B123" s="149" t="s">
        <v>119</v>
      </c>
      <c r="C123" s="148">
        <v>1</v>
      </c>
      <c r="D123" s="148">
        <v>0</v>
      </c>
      <c r="E123" s="187" t="str">
        <f>IF((Загальна!I131=Загальна!H131),"",IF(Загальна!I131&lt;Загальна!H131,"","error"))</f>
        <v/>
      </c>
      <c r="F123" s="187" t="str">
        <f>IF((Загальна!L131=Загальна!K131),"",IF(Загальна!L131&lt;Загальна!K131,"","error"))</f>
        <v/>
      </c>
      <c r="G123" s="187" t="str">
        <f>IF((Загальна!P131=Загальна!O131),"",IF(Загальна!P131&lt;Загальна!O131,"","error"))</f>
        <v/>
      </c>
    </row>
    <row r="124" spans="1:7">
      <c r="A124" s="248">
        <v>123</v>
      </c>
      <c r="B124" s="149" t="s">
        <v>120</v>
      </c>
      <c r="C124" s="148">
        <v>1</v>
      </c>
      <c r="D124" s="148">
        <v>0</v>
      </c>
      <c r="E124" s="187" t="str">
        <f>IF((Загальна!I132=Загальна!H132),"",IF(Загальна!I132&lt;Загальна!H132,"","error"))</f>
        <v/>
      </c>
      <c r="F124" s="187" t="str">
        <f>IF((Загальна!L132=Загальна!K132),"",IF(Загальна!L132&lt;Загальна!K132,"","error"))</f>
        <v/>
      </c>
      <c r="G124" s="187" t="str">
        <f>IF((Загальна!P132=Загальна!O132),"",IF(Загальна!P132&lt;Загальна!O132,"","error"))</f>
        <v/>
      </c>
    </row>
    <row r="125" spans="1:7">
      <c r="A125" s="248">
        <v>124</v>
      </c>
      <c r="B125" s="149" t="s">
        <v>120</v>
      </c>
      <c r="C125" s="148">
        <v>1</v>
      </c>
      <c r="D125" s="148">
        <v>0</v>
      </c>
      <c r="E125" s="187" t="str">
        <f>IF((Загальна!I133=Загальна!H133),"",IF(Загальна!I133&lt;Загальна!H133,"","error"))</f>
        <v/>
      </c>
      <c r="F125" s="187" t="str">
        <f>IF((Загальна!L133=Загальна!K133),"",IF(Загальна!L133&lt;Загальна!K133,"","error"))</f>
        <v/>
      </c>
      <c r="G125" s="187" t="str">
        <f>IF((Загальна!P133=Загальна!O133),"",IF(Загальна!P133&lt;Загальна!O133,"","error"))</f>
        <v/>
      </c>
    </row>
    <row r="126" spans="1:7">
      <c r="A126" s="248">
        <v>125</v>
      </c>
      <c r="B126" s="149" t="s">
        <v>121</v>
      </c>
      <c r="C126" s="148">
        <v>1</v>
      </c>
      <c r="D126" s="148">
        <v>0</v>
      </c>
      <c r="E126" s="187" t="str">
        <f>IF((Загальна!I134=Загальна!H134),"",IF(Загальна!I134&lt;Загальна!H134,"","error"))</f>
        <v/>
      </c>
      <c r="F126" s="187" t="str">
        <f>IF((Загальна!L134=Загальна!K134),"",IF(Загальна!L134&lt;Загальна!K134,"","error"))</f>
        <v/>
      </c>
      <c r="G126" s="187" t="str">
        <f>IF((Загальна!P134=Загальна!O134),"",IF(Загальна!P134&lt;Загальна!O134,"","error"))</f>
        <v/>
      </c>
    </row>
    <row r="127" spans="1:7">
      <c r="A127" s="248">
        <v>126</v>
      </c>
      <c r="B127" s="149" t="s">
        <v>121</v>
      </c>
      <c r="C127" s="148">
        <v>1</v>
      </c>
      <c r="D127" s="148">
        <v>0</v>
      </c>
      <c r="E127" s="187" t="str">
        <f>IF((Загальна!I135=Загальна!H135),"",IF(Загальна!I135&lt;Загальна!H135,"","error"))</f>
        <v/>
      </c>
      <c r="F127" s="187" t="str">
        <f>IF((Загальна!L135=Загальна!K135),"",IF(Загальна!L135&lt;Загальна!K135,"","error"))</f>
        <v/>
      </c>
      <c r="G127" s="187" t="str">
        <f>IF((Загальна!P135=Загальна!O135),"",IF(Загальна!P135&lt;Загальна!O135,"","error"))</f>
        <v/>
      </c>
    </row>
    <row r="128" spans="1:7">
      <c r="A128" s="248">
        <v>127</v>
      </c>
      <c r="B128" s="149" t="s">
        <v>122</v>
      </c>
      <c r="C128" s="148">
        <v>1</v>
      </c>
      <c r="D128" s="148">
        <v>0</v>
      </c>
      <c r="E128" s="187" t="str">
        <f>IF((Загальна!I136=Загальна!H136),"",IF(Загальна!I136&lt;Загальна!H136,"","error"))</f>
        <v/>
      </c>
      <c r="F128" s="187" t="str">
        <f>IF((Загальна!L136=Загальна!K136),"",IF(Загальна!L136&lt;Загальна!K136,"","error"))</f>
        <v/>
      </c>
      <c r="G128" s="187" t="str">
        <f>IF((Загальна!P136=Загальна!O136),"",IF(Загальна!P136&lt;Загальна!O136,"","error"))</f>
        <v/>
      </c>
    </row>
    <row r="129" spans="1:7">
      <c r="A129" s="248">
        <v>128</v>
      </c>
      <c r="B129" s="149" t="s">
        <v>122</v>
      </c>
      <c r="C129" s="148">
        <v>1</v>
      </c>
      <c r="D129" s="148">
        <v>0</v>
      </c>
      <c r="E129" s="187" t="str">
        <f>IF((Загальна!I137=Загальна!H137),"",IF(Загальна!I137&lt;Загальна!H137,"","error"))</f>
        <v/>
      </c>
      <c r="F129" s="187" t="str">
        <f>IF((Загальна!L137=Загальна!K137),"",IF(Загальна!L137&lt;Загальна!K137,"","error"))</f>
        <v/>
      </c>
      <c r="G129" s="187" t="str">
        <f>IF((Загальна!P137=Загальна!O137),"",IF(Загальна!P137&lt;Загальна!O137,"","error"))</f>
        <v/>
      </c>
    </row>
    <row r="130" spans="1:7">
      <c r="A130" s="248">
        <v>129</v>
      </c>
      <c r="B130" s="149" t="s">
        <v>123</v>
      </c>
      <c r="C130" s="148">
        <v>1</v>
      </c>
      <c r="D130" s="148">
        <v>0</v>
      </c>
      <c r="E130" s="187" t="str">
        <f>IF((Загальна!I138=Загальна!H138),"",IF(Загальна!I138&lt;Загальна!H138,"","error"))</f>
        <v/>
      </c>
      <c r="F130" s="187" t="str">
        <f>IF((Загальна!L138=Загальна!K138),"",IF(Загальна!L138&lt;Загальна!K138,"","error"))</f>
        <v/>
      </c>
      <c r="G130" s="187" t="str">
        <f>IF((Загальна!P138=Загальна!O138),"",IF(Загальна!P138&lt;Загальна!O138,"","error"))</f>
        <v/>
      </c>
    </row>
    <row r="131" spans="1:7">
      <c r="A131" s="248">
        <v>130</v>
      </c>
      <c r="B131" s="149" t="s">
        <v>123</v>
      </c>
      <c r="C131" s="148">
        <v>1</v>
      </c>
      <c r="D131" s="148">
        <v>0</v>
      </c>
      <c r="E131" s="187" t="str">
        <f>IF((Загальна!I139=Загальна!H139),"",IF(Загальна!I139&lt;Загальна!H139,"","error"))</f>
        <v/>
      </c>
      <c r="F131" s="187" t="str">
        <f>IF((Загальна!L139=Загальна!K139),"",IF(Загальна!L139&lt;Загальна!K139,"","error"))</f>
        <v/>
      </c>
      <c r="G131" s="187" t="str">
        <f>IF((Загальна!P139=Загальна!O139),"",IF(Загальна!P139&lt;Загальна!O139,"","error"))</f>
        <v/>
      </c>
    </row>
    <row r="132" spans="1:7">
      <c r="A132" s="248">
        <v>131</v>
      </c>
      <c r="B132" s="149" t="s">
        <v>125</v>
      </c>
      <c r="C132" s="148">
        <v>1</v>
      </c>
      <c r="D132" s="148">
        <v>0</v>
      </c>
      <c r="E132" s="187" t="str">
        <f>IF((Загальна!I140=Загальна!H140),"",IF(Загальна!I140&lt;Загальна!H140,"","error"))</f>
        <v/>
      </c>
      <c r="F132" s="187" t="str">
        <f>IF((Загальна!L140=Загальна!K140),"",IF(Загальна!L140&lt;Загальна!K140,"","error"))</f>
        <v/>
      </c>
      <c r="G132" s="187" t="str">
        <f>IF((Загальна!P140=Загальна!O140),"",IF(Загальна!P140&lt;Загальна!O140,"","error"))</f>
        <v/>
      </c>
    </row>
    <row r="133" spans="1:7">
      <c r="A133" s="248">
        <v>132</v>
      </c>
      <c r="B133" s="149" t="s">
        <v>125</v>
      </c>
      <c r="C133" s="148">
        <v>1</v>
      </c>
      <c r="D133" s="148">
        <v>0</v>
      </c>
      <c r="E133" s="187" t="str">
        <f>IF((Загальна!I141=Загальна!H141),"",IF(Загальна!I141&lt;Загальна!H141,"","error"))</f>
        <v/>
      </c>
      <c r="F133" s="187" t="str">
        <f>IF((Загальна!L141=Загальна!K141),"",IF(Загальна!L141&lt;Загальна!K141,"","error"))</f>
        <v/>
      </c>
      <c r="G133" s="187" t="str">
        <f>IF((Загальна!P141=Загальна!O141),"",IF(Загальна!P141&lt;Загальна!O141,"","error"))</f>
        <v/>
      </c>
    </row>
    <row r="134" spans="1:7">
      <c r="A134" s="248">
        <v>133</v>
      </c>
      <c r="B134" s="149" t="s">
        <v>126</v>
      </c>
      <c r="C134" s="148">
        <v>1</v>
      </c>
      <c r="D134" s="148">
        <v>0</v>
      </c>
      <c r="E134" s="187" t="str">
        <f>IF((Загальна!I142=Загальна!H142),"",IF(Загальна!I142&lt;Загальна!H142,"","error"))</f>
        <v/>
      </c>
      <c r="F134" s="187" t="str">
        <f>IF((Загальна!L142=Загальна!K142),"",IF(Загальна!L142&lt;Загальна!K142,"","error"))</f>
        <v/>
      </c>
      <c r="G134" s="187" t="str">
        <f>IF((Загальна!P142=Загальна!O142),"",IF(Загальна!P142&lt;Загальна!O142,"","error"))</f>
        <v/>
      </c>
    </row>
    <row r="135" spans="1:7">
      <c r="A135" s="248">
        <v>134</v>
      </c>
      <c r="B135" s="149" t="s">
        <v>126</v>
      </c>
      <c r="C135" s="148">
        <v>1</v>
      </c>
      <c r="D135" s="148">
        <v>0</v>
      </c>
      <c r="E135" s="187" t="str">
        <f>IF((Загальна!I143=Загальна!H143),"",IF(Загальна!I143&lt;Загальна!H143,"","error"))</f>
        <v/>
      </c>
      <c r="F135" s="187" t="str">
        <f>IF((Загальна!L143=Загальна!K143),"",IF(Загальна!L143&lt;Загальна!K143,"","error"))</f>
        <v/>
      </c>
      <c r="G135" s="187" t="str">
        <f>IF((Загальна!P143=Загальна!O143),"",IF(Загальна!P143&lt;Загальна!O143,"","error"))</f>
        <v/>
      </c>
    </row>
    <row r="136" spans="1:7">
      <c r="A136" s="248">
        <v>135</v>
      </c>
      <c r="B136" s="149" t="s">
        <v>127</v>
      </c>
      <c r="C136" s="148">
        <v>1</v>
      </c>
      <c r="D136" s="148">
        <v>0</v>
      </c>
      <c r="E136" s="187" t="str">
        <f>IF((Загальна!I144=Загальна!H144),"",IF(Загальна!I144&lt;Загальна!H144,"","error"))</f>
        <v/>
      </c>
      <c r="F136" s="187" t="str">
        <f>IF((Загальна!L144=Загальна!K144),"",IF(Загальна!L144&lt;Загальна!K144,"","error"))</f>
        <v/>
      </c>
      <c r="G136" s="187" t="str">
        <f>IF((Загальна!P144=Загальна!O144),"",IF(Загальна!P144&lt;Загальна!O144,"","error"))</f>
        <v/>
      </c>
    </row>
    <row r="137" spans="1:7">
      <c r="A137" s="248">
        <v>136</v>
      </c>
      <c r="B137" s="149" t="s">
        <v>127</v>
      </c>
      <c r="C137" s="148">
        <v>1</v>
      </c>
      <c r="D137" s="148">
        <v>0</v>
      </c>
      <c r="E137" s="187" t="str">
        <f>IF((Загальна!I145=Загальна!H145),"",IF(Загальна!I145&lt;Загальна!H145,"","error"))</f>
        <v/>
      </c>
      <c r="F137" s="187" t="str">
        <f>IF((Загальна!L145=Загальна!K145),"",IF(Загальна!L145&lt;Загальна!K145,"","error"))</f>
        <v/>
      </c>
      <c r="G137" s="187" t="str">
        <f>IF((Загальна!P145=Загальна!O145),"",IF(Загальна!P145&lt;Загальна!O145,"","error"))</f>
        <v/>
      </c>
    </row>
    <row r="138" spans="1:7">
      <c r="A138" s="248">
        <v>137</v>
      </c>
      <c r="B138" s="149" t="s">
        <v>128</v>
      </c>
      <c r="C138" s="148">
        <v>0</v>
      </c>
      <c r="D138" s="148">
        <v>1</v>
      </c>
      <c r="E138" s="187" t="str">
        <f>IF((Загальна!I146=Загальна!H146),"",IF(Загальна!I146&lt;Загальна!H146,"","error"))</f>
        <v/>
      </c>
      <c r="F138" s="187" t="str">
        <f>IF((Загальна!L146=Загальна!K146),"",IF(Загальна!L146&lt;Загальна!K146,"","error"))</f>
        <v/>
      </c>
      <c r="G138" s="187" t="str">
        <f>IF((Загальна!P146=Загальна!O146),"",IF(Загальна!P146&lt;Загальна!O146,"","error"))</f>
        <v/>
      </c>
    </row>
    <row r="139" spans="1:7">
      <c r="A139" s="248">
        <v>138</v>
      </c>
      <c r="B139" s="149" t="s">
        <v>128</v>
      </c>
      <c r="C139" s="148">
        <v>0</v>
      </c>
      <c r="D139" s="148">
        <v>1</v>
      </c>
      <c r="E139" s="187" t="str">
        <f>IF((Загальна!I147=Загальна!H147),"",IF(Загальна!I147&lt;Загальна!H147,"","error"))</f>
        <v/>
      </c>
      <c r="F139" s="187" t="str">
        <f>IF((Загальна!L147=Загальна!K147),"",IF(Загальна!L147&lt;Загальна!K147,"","error"))</f>
        <v/>
      </c>
      <c r="G139" s="187" t="str">
        <f>IF((Загальна!P147=Загальна!O147),"",IF(Загальна!P147&lt;Загальна!O147,"","error"))</f>
        <v/>
      </c>
    </row>
    <row r="140" spans="1:7">
      <c r="A140" s="248">
        <v>139</v>
      </c>
      <c r="B140" s="149" t="s">
        <v>129</v>
      </c>
      <c r="C140" s="148">
        <v>0</v>
      </c>
      <c r="D140" s="148">
        <v>1</v>
      </c>
      <c r="E140" s="187" t="str">
        <f>IF((Загальна!I148=Загальна!H148),"",IF(Загальна!I148&lt;Загальна!H148,"","error"))</f>
        <v/>
      </c>
      <c r="F140" s="187" t="str">
        <f>IF((Загальна!L148=Загальна!K148),"",IF(Загальна!L148&lt;Загальна!K148,"","error"))</f>
        <v/>
      </c>
      <c r="G140" s="187" t="str">
        <f>IF((Загальна!P148=Загальна!O148),"",IF(Загальна!P148&lt;Загальна!O148,"","error"))</f>
        <v/>
      </c>
    </row>
    <row r="141" spans="1:7">
      <c r="A141" s="248">
        <v>140</v>
      </c>
      <c r="B141" s="149" t="s">
        <v>129</v>
      </c>
      <c r="C141" s="148">
        <v>1</v>
      </c>
      <c r="D141" s="148">
        <v>0</v>
      </c>
      <c r="E141" s="187" t="str">
        <f>IF((Загальна!I149=Загальна!H149),"",IF(Загальна!I149&lt;Загальна!H149,"","error"))</f>
        <v/>
      </c>
      <c r="F141" s="187" t="str">
        <f>IF((Загальна!L149=Загальна!K149),"",IF(Загальна!L149&lt;Загальна!K149,"","error"))</f>
        <v/>
      </c>
      <c r="G141" s="187" t="str">
        <f>IF((Загальна!P149=Загальна!O149),"",IF(Загальна!P149&lt;Загальна!O149,"","error"))</f>
        <v/>
      </c>
    </row>
    <row r="142" spans="1:7">
      <c r="A142" s="248">
        <v>141</v>
      </c>
      <c r="B142" s="149" t="s">
        <v>130</v>
      </c>
      <c r="C142" s="148">
        <v>0</v>
      </c>
      <c r="D142" s="148">
        <v>1</v>
      </c>
      <c r="E142" s="187" t="str">
        <f>IF((Загальна!I150=Загальна!H150),"",IF(Загальна!I150&lt;Загальна!H150,"","error"))</f>
        <v/>
      </c>
      <c r="F142" s="187" t="str">
        <f>IF((Загальна!L150=Загальна!K150),"",IF(Загальна!L150&lt;Загальна!K150,"","error"))</f>
        <v/>
      </c>
      <c r="G142" s="187" t="str">
        <f>IF((Загальна!P150=Загальна!O150),"",IF(Загальна!P150&lt;Загальна!O150,"","error"))</f>
        <v/>
      </c>
    </row>
    <row r="143" spans="1:7">
      <c r="A143" s="248">
        <v>142</v>
      </c>
      <c r="B143" s="149" t="s">
        <v>131</v>
      </c>
      <c r="C143" s="148">
        <v>0</v>
      </c>
      <c r="D143" s="148">
        <v>1</v>
      </c>
      <c r="E143" s="187" t="str">
        <f>IF((Загальна!I151=Загальна!H151),"",IF(Загальна!I151&lt;Загальна!H151,"","error"))</f>
        <v/>
      </c>
      <c r="F143" s="187" t="str">
        <f>IF((Загальна!L151=Загальна!K151),"",IF(Загальна!L151&lt;Загальна!K151,"","error"))</f>
        <v/>
      </c>
      <c r="G143" s="187" t="str">
        <f>IF((Загальна!P151=Загальна!O151),"",IF(Загальна!P151&lt;Загальна!O151,"","error"))</f>
        <v/>
      </c>
    </row>
    <row r="144" spans="1:7">
      <c r="A144" s="248">
        <v>143</v>
      </c>
      <c r="B144" s="149" t="s">
        <v>131</v>
      </c>
      <c r="C144" s="148">
        <v>1</v>
      </c>
      <c r="D144" s="148">
        <v>0</v>
      </c>
      <c r="E144" s="187" t="str">
        <f>IF((Загальна!I152=Загальна!H152),"",IF(Загальна!I152&lt;Загальна!H152,"","error"))</f>
        <v/>
      </c>
      <c r="F144" s="187" t="str">
        <f>IF((Загальна!L152=Загальна!K152),"",IF(Загальна!L152&lt;Загальна!K152,"","error"))</f>
        <v/>
      </c>
      <c r="G144" s="187" t="str">
        <f>IF((Загальна!P152=Загальна!O152),"",IF(Загальна!P152&lt;Загальна!O152,"","error"))</f>
        <v/>
      </c>
    </row>
    <row r="145" spans="1:7">
      <c r="A145" s="248">
        <v>144</v>
      </c>
      <c r="B145" s="149" t="s">
        <v>132</v>
      </c>
      <c r="C145" s="148">
        <v>0</v>
      </c>
      <c r="D145" s="148">
        <v>1</v>
      </c>
      <c r="E145" s="187" t="str">
        <f>IF((Загальна!I153=Загальна!H153),"",IF(Загальна!I153&lt;Загальна!H153,"","error"))</f>
        <v/>
      </c>
      <c r="F145" s="187" t="str">
        <f>IF((Загальна!L153=Загальна!K153),"",IF(Загальна!L153&lt;Загальна!K153,"","error"))</f>
        <v/>
      </c>
      <c r="G145" s="187" t="str">
        <f>IF((Загальна!P153=Загальна!O153),"",IF(Загальна!P153&lt;Загальна!O153,"","error"))</f>
        <v/>
      </c>
    </row>
    <row r="146" spans="1:7">
      <c r="A146" s="248">
        <v>145</v>
      </c>
      <c r="B146" s="149" t="s">
        <v>132</v>
      </c>
      <c r="C146" s="148">
        <v>1</v>
      </c>
      <c r="D146" s="148">
        <v>0</v>
      </c>
      <c r="E146" s="187" t="str">
        <f>IF((Загальна!I154=Загальна!H154),"",IF(Загальна!I154&lt;Загальна!H154,"","error"))</f>
        <v/>
      </c>
      <c r="F146" s="187" t="str">
        <f>IF((Загальна!L154=Загальна!K154),"",IF(Загальна!L154&lt;Загальна!K154,"","error"))</f>
        <v/>
      </c>
      <c r="G146" s="187" t="str">
        <f>IF((Загальна!P154=Загальна!O154),"",IF(Загальна!P154&lt;Загальна!O154,"","error"))</f>
        <v/>
      </c>
    </row>
    <row r="147" spans="1:7">
      <c r="A147" s="248">
        <v>146</v>
      </c>
      <c r="B147" s="149" t="s">
        <v>133</v>
      </c>
      <c r="C147" s="148">
        <v>1</v>
      </c>
      <c r="D147" s="148">
        <v>0</v>
      </c>
      <c r="E147" s="187" t="str">
        <f>IF((Загальна!I155=Загальна!H155),"",IF(Загальна!I155&lt;Загальна!H155,"","error"))</f>
        <v/>
      </c>
      <c r="F147" s="187" t="str">
        <f>IF((Загальна!L155=Загальна!K155),"",IF(Загальна!L155&lt;Загальна!K155,"","error"))</f>
        <v/>
      </c>
      <c r="G147" s="187" t="str">
        <f>IF((Загальна!P155=Загальна!O155),"",IF(Загальна!P155&lt;Загальна!O155,"","error"))</f>
        <v/>
      </c>
    </row>
    <row r="148" spans="1:7">
      <c r="A148" s="248">
        <v>147</v>
      </c>
      <c r="B148" s="149" t="s">
        <v>133</v>
      </c>
      <c r="C148" s="148">
        <v>1</v>
      </c>
      <c r="D148" s="148">
        <v>0</v>
      </c>
      <c r="E148" s="187" t="str">
        <f>IF((Загальна!I156=Загальна!H156),"",IF(Загальна!I156&lt;Загальна!H156,"","error"))</f>
        <v/>
      </c>
      <c r="F148" s="187" t="str">
        <f>IF((Загальна!L156=Загальна!K156),"",IF(Загальна!L156&lt;Загальна!K156,"","error"))</f>
        <v/>
      </c>
      <c r="G148" s="187" t="str">
        <f>IF((Загальна!P156=Загальна!O156),"",IF(Загальна!P156&lt;Загальна!O156,"","error"))</f>
        <v/>
      </c>
    </row>
    <row r="149" spans="1:7">
      <c r="A149" s="248">
        <v>148</v>
      </c>
      <c r="B149" s="149" t="s">
        <v>134</v>
      </c>
      <c r="C149" s="148">
        <v>1</v>
      </c>
      <c r="D149" s="148">
        <v>0</v>
      </c>
      <c r="E149" s="187" t="str">
        <f>IF((Загальна!I157=Загальна!H157),"",IF(Загальна!I157&lt;Загальна!H157,"","error"))</f>
        <v/>
      </c>
      <c r="F149" s="187" t="str">
        <f>IF((Загальна!L157=Загальна!K157),"",IF(Загальна!L157&lt;Загальна!K157,"","error"))</f>
        <v/>
      </c>
      <c r="G149" s="187" t="str">
        <f>IF((Загальна!P157=Загальна!O157),"",IF(Загальна!P157&lt;Загальна!O157,"","error"))</f>
        <v/>
      </c>
    </row>
    <row r="150" spans="1:7">
      <c r="A150" s="248">
        <v>149</v>
      </c>
      <c r="B150" s="149" t="s">
        <v>134</v>
      </c>
      <c r="C150" s="148">
        <v>1</v>
      </c>
      <c r="D150" s="148">
        <v>0</v>
      </c>
      <c r="E150" s="187" t="str">
        <f>IF((Загальна!I158=Загальна!H158),"",IF(Загальна!I158&lt;Загальна!H158,"","error"))</f>
        <v/>
      </c>
      <c r="F150" s="187" t="str">
        <f>IF((Загальна!L158=Загальна!K158),"",IF(Загальна!L158&lt;Загальна!K158,"","error"))</f>
        <v/>
      </c>
      <c r="G150" s="187" t="str">
        <f>IF((Загальна!P158=Загальна!O158),"",IF(Загальна!P158&lt;Загальна!O158,"","error"))</f>
        <v/>
      </c>
    </row>
    <row r="151" spans="1:7">
      <c r="A151" s="248">
        <v>150</v>
      </c>
      <c r="B151" s="149" t="s">
        <v>135</v>
      </c>
      <c r="C151" s="148">
        <v>0</v>
      </c>
      <c r="D151" s="148">
        <v>1</v>
      </c>
      <c r="E151" s="187" t="str">
        <f>IF((Загальна!I159=Загальна!H159),"",IF(Загальна!I159&lt;Загальна!H159,"","error"))</f>
        <v/>
      </c>
      <c r="F151" s="187" t="str">
        <f>IF((Загальна!L159=Загальна!K159),"",IF(Загальна!L159&lt;Загальна!K159,"","error"))</f>
        <v/>
      </c>
      <c r="G151" s="187" t="str">
        <f>IF((Загальна!P159=Загальна!O159),"",IF(Загальна!P159&lt;Загальна!O159,"","error"))</f>
        <v/>
      </c>
    </row>
    <row r="152" spans="1:7">
      <c r="A152" s="248">
        <v>151</v>
      </c>
      <c r="B152" s="149" t="s">
        <v>136</v>
      </c>
      <c r="C152" s="148">
        <v>0</v>
      </c>
      <c r="D152" s="148">
        <v>1</v>
      </c>
      <c r="E152" s="187" t="str">
        <f>IF((Загальна!I160=Загальна!H160),"",IF(Загальна!I160&lt;Загальна!H160,"","error"))</f>
        <v/>
      </c>
      <c r="F152" s="187" t="str">
        <f>IF((Загальна!L160=Загальна!K160),"",IF(Загальна!L160&lt;Загальна!K160,"","error"))</f>
        <v/>
      </c>
      <c r="G152" s="187" t="str">
        <f>IF((Загальна!P160=Загальна!O160),"",IF(Загальна!P160&lt;Загальна!O160,"","error"))</f>
        <v/>
      </c>
    </row>
    <row r="153" spans="1:7">
      <c r="A153" s="248">
        <v>152</v>
      </c>
      <c r="B153" s="149" t="s">
        <v>137</v>
      </c>
      <c r="C153" s="148">
        <v>1</v>
      </c>
      <c r="D153" s="148">
        <v>0</v>
      </c>
      <c r="E153" s="187" t="str">
        <f>IF((Загальна!I161=Загальна!H161),"",IF(Загальна!I161&lt;Загальна!H161,"","error"))</f>
        <v/>
      </c>
      <c r="F153" s="187" t="str">
        <f>IF((Загальна!L161=Загальна!K161),"",IF(Загальна!L161&lt;Загальна!K161,"","error"))</f>
        <v/>
      </c>
      <c r="G153" s="187" t="str">
        <f>IF((Загальна!P161=Загальна!O161),"",IF(Загальна!P161&lt;Загальна!O161,"","error"))</f>
        <v/>
      </c>
    </row>
    <row r="154" spans="1:7">
      <c r="A154" s="248">
        <v>153</v>
      </c>
      <c r="B154" s="153" t="s">
        <v>138</v>
      </c>
      <c r="C154" s="148">
        <v>1</v>
      </c>
      <c r="D154" s="148">
        <v>0</v>
      </c>
      <c r="E154" s="187" t="str">
        <f>IF((Загальна!I162=Загальна!H162),"",IF(Загальна!I162&lt;Загальна!H162,"","error"))</f>
        <v/>
      </c>
      <c r="F154" s="187" t="str">
        <f>IF((Загальна!L162=Загальна!K162),"",IF(Загальна!L162&lt;Загальна!K162,"","error"))</f>
        <v/>
      </c>
      <c r="G154" s="187" t="str">
        <f>IF((Загальна!P162=Загальна!O162),"",IF(Загальна!P162&lt;Загальна!O162,"","error"))</f>
        <v/>
      </c>
    </row>
    <row r="155" spans="1:7">
      <c r="A155" s="248">
        <v>154</v>
      </c>
      <c r="B155" s="153" t="s">
        <v>138</v>
      </c>
      <c r="C155" s="148">
        <v>1</v>
      </c>
      <c r="D155" s="148">
        <v>0</v>
      </c>
      <c r="E155" s="187" t="str">
        <f>IF((Загальна!I163=Загальна!H163),"",IF(Загальна!I163&lt;Загальна!H163,"","error"))</f>
        <v/>
      </c>
      <c r="F155" s="187" t="str">
        <f>IF((Загальна!L163=Загальна!K163),"",IF(Загальна!L163&lt;Загальна!K163,"","error"))</f>
        <v/>
      </c>
      <c r="G155" s="187" t="str">
        <f>IF((Загальна!P163=Загальна!O163),"",IF(Загальна!P163&lt;Загальна!O163,"","error"))</f>
        <v/>
      </c>
    </row>
    <row r="156" spans="1:7">
      <c r="A156" s="248">
        <v>155</v>
      </c>
      <c r="B156" s="153" t="s">
        <v>139</v>
      </c>
      <c r="C156" s="148">
        <v>1</v>
      </c>
      <c r="D156" s="148">
        <v>0</v>
      </c>
      <c r="E156" s="187" t="str">
        <f>IF((Загальна!I164=Загальна!H164),"",IF(Загальна!I164&lt;Загальна!H164,"","error"))</f>
        <v/>
      </c>
      <c r="F156" s="187" t="str">
        <f>IF((Загальна!L164=Загальна!K164),"",IF(Загальна!L164&lt;Загальна!K164,"","error"))</f>
        <v/>
      </c>
      <c r="G156" s="187" t="str">
        <f>IF((Загальна!P164=Загальна!O164),"",IF(Загальна!P164&lt;Загальна!O164,"","error"))</f>
        <v/>
      </c>
    </row>
    <row r="157" spans="1:7">
      <c r="A157" s="248">
        <v>156</v>
      </c>
      <c r="B157" s="153" t="s">
        <v>139</v>
      </c>
      <c r="C157" s="188">
        <v>1</v>
      </c>
      <c r="D157" s="188">
        <v>0</v>
      </c>
      <c r="E157" s="187" t="str">
        <f>IF((Загальна!I165=Загальна!H165),"",IF(Загальна!I165&lt;Загальна!H165,"","error"))</f>
        <v/>
      </c>
      <c r="F157" s="187" t="str">
        <f>IF((Загальна!L165=Загальна!K165),"",IF(Загальна!L165&lt;Загальна!K165,"","error"))</f>
        <v/>
      </c>
      <c r="G157" s="187" t="str">
        <f>IF((Загальна!P165=Загальна!O165),"",IF(Загальна!P165&lt;Загальна!O165,"","error"))</f>
        <v/>
      </c>
    </row>
    <row r="158" spans="1:7">
      <c r="A158" s="248">
        <v>157</v>
      </c>
      <c r="B158" s="153" t="s">
        <v>140</v>
      </c>
      <c r="C158" s="148">
        <v>1</v>
      </c>
      <c r="D158" s="148">
        <v>0</v>
      </c>
      <c r="E158" s="187" t="str">
        <f>IF((Загальна!I166=Загальна!H166),"",IF(Загальна!I166&lt;Загальна!H166,"","error"))</f>
        <v/>
      </c>
      <c r="F158" s="187" t="str">
        <f>IF((Загальна!L166=Загальна!K166),"",IF(Загальна!L166&lt;Загальна!K166,"","error"))</f>
        <v/>
      </c>
      <c r="G158" s="187" t="str">
        <f>IF((Загальна!P166=Загальна!O166),"",IF(Загальна!P166&lt;Загальна!O166,"","error"))</f>
        <v/>
      </c>
    </row>
    <row r="159" spans="1:7">
      <c r="A159" s="248">
        <v>158</v>
      </c>
      <c r="B159" s="153" t="s">
        <v>140</v>
      </c>
      <c r="C159" s="148">
        <v>1</v>
      </c>
      <c r="D159" s="148">
        <v>0</v>
      </c>
      <c r="E159" s="187" t="str">
        <f>IF((Загальна!I167=Загальна!H167),"",IF(Загальна!I167&lt;Загальна!H167,"","error"))</f>
        <v/>
      </c>
      <c r="F159" s="187" t="str">
        <f>IF((Загальна!L167=Загальна!K167),"",IF(Загальна!L167&lt;Загальна!K167,"","error"))</f>
        <v/>
      </c>
      <c r="G159" s="187" t="str">
        <f>IF((Загальна!P167=Загальна!O167),"",IF(Загальна!P167&lt;Загальна!O167,"","error"))</f>
        <v/>
      </c>
    </row>
    <row r="160" spans="1:7">
      <c r="A160" s="248">
        <v>159</v>
      </c>
      <c r="B160" s="153" t="s">
        <v>141</v>
      </c>
      <c r="C160" s="148">
        <v>1</v>
      </c>
      <c r="D160" s="148">
        <v>0</v>
      </c>
      <c r="E160" s="187" t="str">
        <f>IF((Загальна!I168=Загальна!H168),"",IF(Загальна!I168&lt;Загальна!H168,"","error"))</f>
        <v/>
      </c>
      <c r="F160" s="187" t="str">
        <f>IF((Загальна!L168=Загальна!K168),"",IF(Загальна!L168&lt;Загальна!K168,"","error"))</f>
        <v/>
      </c>
      <c r="G160" s="187" t="str">
        <f>IF((Загальна!P168=Загальна!O168),"",IF(Загальна!P168&lt;Загальна!O168,"","error"))</f>
        <v/>
      </c>
    </row>
    <row r="161" spans="1:7">
      <c r="A161" s="248">
        <v>160</v>
      </c>
      <c r="B161" s="153" t="s">
        <v>141</v>
      </c>
      <c r="C161" s="148">
        <v>0</v>
      </c>
      <c r="D161" s="148">
        <v>1</v>
      </c>
      <c r="E161" s="187" t="str">
        <f>IF((Загальна!I169=Загальна!H169),"",IF(Загальна!I169&lt;Загальна!H169,"","error"))</f>
        <v/>
      </c>
      <c r="F161" s="187" t="str">
        <f>IF((Загальна!L169=Загальна!K169),"",IF(Загальна!L169&lt;Загальна!K169,"","error"))</f>
        <v/>
      </c>
      <c r="G161" s="187" t="str">
        <f>IF((Загальна!P169=Загальна!O169),"",IF(Загальна!P169&lt;Загальна!O169,"","error"))</f>
        <v/>
      </c>
    </row>
    <row r="162" spans="1:7">
      <c r="A162" s="248">
        <v>161</v>
      </c>
      <c r="B162" s="153" t="s">
        <v>142</v>
      </c>
      <c r="C162" s="148">
        <v>1</v>
      </c>
      <c r="D162" s="148">
        <v>0</v>
      </c>
      <c r="E162" s="187" t="str">
        <f>IF((Загальна!I170=Загальна!H170),"",IF(Загальна!I170&lt;Загальна!H170,"","error"))</f>
        <v/>
      </c>
      <c r="F162" s="187" t="str">
        <f>IF((Загальна!L170=Загальна!K170),"",IF(Загальна!L170&lt;Загальна!K170,"","error"))</f>
        <v/>
      </c>
      <c r="G162" s="187" t="str">
        <f>IF((Загальна!P170=Загальна!O170),"",IF(Загальна!P170&lt;Загальна!O170,"","error"))</f>
        <v/>
      </c>
    </row>
    <row r="163" spans="1:7">
      <c r="A163" s="248">
        <v>162</v>
      </c>
      <c r="B163" s="153" t="s">
        <v>142</v>
      </c>
      <c r="C163" s="148">
        <v>0</v>
      </c>
      <c r="D163" s="148">
        <v>1</v>
      </c>
      <c r="E163" s="187" t="str">
        <f>IF((Загальна!I171=Загальна!H171),"",IF(Загальна!I171&lt;Загальна!H171,"","error"))</f>
        <v/>
      </c>
      <c r="F163" s="187" t="str">
        <f>IF((Загальна!L171=Загальна!K171),"",IF(Загальна!L171&lt;Загальна!K171,"","error"))</f>
        <v/>
      </c>
      <c r="G163" s="187" t="str">
        <f>IF((Загальна!P171=Загальна!O171),"",IF(Загальна!P171&lt;Загальна!O171,"","error"))</f>
        <v/>
      </c>
    </row>
    <row r="164" spans="1:7">
      <c r="A164" s="248">
        <v>163</v>
      </c>
      <c r="B164" s="153" t="s">
        <v>143</v>
      </c>
      <c r="C164" s="148">
        <v>1</v>
      </c>
      <c r="D164" s="148">
        <v>0</v>
      </c>
      <c r="E164" s="187" t="str">
        <f>IF((Загальна!I172=Загальна!H172),"",IF(Загальна!I172&lt;Загальна!H172,"","error"))</f>
        <v/>
      </c>
      <c r="F164" s="187" t="str">
        <f>IF((Загальна!L172=Загальна!K172),"",IF(Загальна!L172&lt;Загальна!K172,"","error"))</f>
        <v/>
      </c>
      <c r="G164" s="187" t="str">
        <f>IF((Загальна!P172=Загальна!O172),"",IF(Загальна!P172&lt;Загальна!O172,"","error"))</f>
        <v/>
      </c>
    </row>
    <row r="165" spans="1:7">
      <c r="A165" s="248">
        <v>164</v>
      </c>
      <c r="B165" s="153" t="s">
        <v>143</v>
      </c>
      <c r="C165" s="148">
        <v>1</v>
      </c>
      <c r="D165" s="148">
        <v>0</v>
      </c>
      <c r="E165" s="187" t="str">
        <f>IF((Загальна!I173=Загальна!H173),"",IF(Загальна!I173&lt;Загальна!H173,"","error"))</f>
        <v/>
      </c>
      <c r="F165" s="187" t="str">
        <f>IF((Загальна!L173=Загальна!K173),"",IF(Загальна!L173&lt;Загальна!K173,"","error"))</f>
        <v/>
      </c>
      <c r="G165" s="187" t="str">
        <f>IF((Загальна!P173=Загальна!O173),"",IF(Загальна!P173&lt;Загальна!O173,"","error"))</f>
        <v/>
      </c>
    </row>
    <row r="166" spans="1:7">
      <c r="A166" s="248">
        <v>165</v>
      </c>
      <c r="B166" s="153" t="s">
        <v>144</v>
      </c>
      <c r="C166" s="148">
        <v>0</v>
      </c>
      <c r="D166" s="148">
        <v>1</v>
      </c>
      <c r="E166" s="187" t="str">
        <f>IF((Загальна!I174=Загальна!H174),"",IF(Загальна!I174&lt;Загальна!H174,"","error"))</f>
        <v/>
      </c>
      <c r="F166" s="187" t="str">
        <f>IF((Загальна!L174=Загальна!K174),"",IF(Загальна!L174&lt;Загальна!K174,"","error"))</f>
        <v/>
      </c>
      <c r="G166" s="187" t="str">
        <f>IF((Загальна!P174=Загальна!O174),"",IF(Загальна!P174&lt;Загальна!O174,"","error"))</f>
        <v/>
      </c>
    </row>
    <row r="167" spans="1:7">
      <c r="A167" s="248">
        <v>166</v>
      </c>
      <c r="B167" s="153" t="s">
        <v>144</v>
      </c>
      <c r="C167" s="148">
        <v>1</v>
      </c>
      <c r="D167" s="148">
        <v>0</v>
      </c>
      <c r="E167" s="187" t="str">
        <f>IF((Загальна!I175=Загальна!H175),"",IF(Загальна!I175&lt;Загальна!H175,"","error"))</f>
        <v/>
      </c>
      <c r="F167" s="187" t="str">
        <f>IF((Загальна!L175=Загальна!K175),"",IF(Загальна!L175&lt;Загальна!K175,"","error"))</f>
        <v/>
      </c>
      <c r="G167" s="187" t="str">
        <f>IF((Загальна!P175=Загальна!O175),"",IF(Загальна!P175&lt;Загальна!O175,"","error"))</f>
        <v/>
      </c>
    </row>
    <row r="168" spans="1:7">
      <c r="A168" s="248">
        <v>167</v>
      </c>
      <c r="B168" s="153" t="s">
        <v>145</v>
      </c>
      <c r="C168" s="148">
        <v>0</v>
      </c>
      <c r="D168" s="148">
        <v>1</v>
      </c>
      <c r="E168" s="187" t="str">
        <f>IF((Загальна!I176=Загальна!H176),"",IF(Загальна!I176&lt;Загальна!H176,"","error"))</f>
        <v/>
      </c>
      <c r="F168" s="187" t="str">
        <f>IF((Загальна!L176=Загальна!K176),"",IF(Загальна!L176&lt;Загальна!K176,"","error"))</f>
        <v/>
      </c>
      <c r="G168" s="187" t="str">
        <f>IF((Загальна!P176=Загальна!O176),"",IF(Загальна!P176&lt;Загальна!O176,"","error"))</f>
        <v/>
      </c>
    </row>
    <row r="169" spans="1:7">
      <c r="A169" s="248">
        <v>168</v>
      </c>
      <c r="B169" s="153" t="s">
        <v>147</v>
      </c>
      <c r="C169" s="148">
        <v>1</v>
      </c>
      <c r="D169" s="148">
        <v>0</v>
      </c>
      <c r="E169" s="187" t="str">
        <f>IF((Загальна!I177=Загальна!H177),"",IF(Загальна!I177&lt;Загальна!H177,"","error"))</f>
        <v/>
      </c>
      <c r="F169" s="187" t="str">
        <f>IF((Загальна!L177=Загальна!K177),"",IF(Загальна!L177&lt;Загальна!K177,"","error"))</f>
        <v/>
      </c>
      <c r="G169" s="187" t="str">
        <f>IF((Загальна!P177=Загальна!O177),"",IF(Загальна!P177&lt;Загальна!O177,"","error"))</f>
        <v/>
      </c>
    </row>
    <row r="170" spans="1:7">
      <c r="A170" s="248">
        <v>169</v>
      </c>
      <c r="B170" s="153" t="s">
        <v>148</v>
      </c>
      <c r="C170" s="148">
        <v>1</v>
      </c>
      <c r="D170" s="148">
        <v>0</v>
      </c>
      <c r="E170" s="187" t="str">
        <f>IF((Загальна!I178=Загальна!H178),"",IF(Загальна!I178&lt;Загальна!H178,"","error"))</f>
        <v/>
      </c>
      <c r="F170" s="187" t="str">
        <f>IF((Загальна!L178=Загальна!K178),"",IF(Загальна!L178&lt;Загальна!K178,"","error"))</f>
        <v/>
      </c>
      <c r="G170" s="187" t="str">
        <f>IF((Загальна!P178=Загальна!O178),"",IF(Загальна!P178&lt;Загальна!O178,"","error"))</f>
        <v/>
      </c>
    </row>
    <row r="171" spans="1:7">
      <c r="A171" s="248">
        <v>170</v>
      </c>
      <c r="B171" s="153" t="s">
        <v>148</v>
      </c>
      <c r="C171" s="148">
        <v>1</v>
      </c>
      <c r="D171" s="148">
        <v>0</v>
      </c>
      <c r="E171" s="187" t="str">
        <f>IF((Загальна!I179=Загальна!H179),"",IF(Загальна!I179&lt;Загальна!H179,"","error"))</f>
        <v/>
      </c>
      <c r="F171" s="187" t="str">
        <f>IF((Загальна!L179=Загальна!K179),"",IF(Загальна!L179&lt;Загальна!K179,"","error"))</f>
        <v/>
      </c>
      <c r="G171" s="187" t="str">
        <f>IF((Загальна!P179=Загальна!O179),"",IF(Загальна!P179&lt;Загальна!O179,"","error"))</f>
        <v/>
      </c>
    </row>
    <row r="172" spans="1:7">
      <c r="A172" s="248">
        <v>171</v>
      </c>
      <c r="B172" s="153" t="s">
        <v>149</v>
      </c>
      <c r="C172" s="148">
        <v>1</v>
      </c>
      <c r="D172" s="148">
        <v>0</v>
      </c>
      <c r="E172" s="187" t="str">
        <f>IF((Загальна!I180=Загальна!H180),"",IF(Загальна!I180&lt;Загальна!H180,"","error"))</f>
        <v/>
      </c>
      <c r="F172" s="187" t="str">
        <f>IF((Загальна!L180=Загальна!K180),"",IF(Загальна!L180&lt;Загальна!K180,"","error"))</f>
        <v/>
      </c>
      <c r="G172" s="187" t="str">
        <f>IF((Загальна!P180=Загальна!O180),"",IF(Загальна!P180&lt;Загальна!O180,"","error"))</f>
        <v/>
      </c>
    </row>
    <row r="173" spans="1:7">
      <c r="A173" s="248">
        <v>172</v>
      </c>
      <c r="B173" s="153" t="s">
        <v>150</v>
      </c>
      <c r="C173" s="148">
        <v>1</v>
      </c>
      <c r="D173" s="148">
        <v>0</v>
      </c>
      <c r="E173" s="187" t="str">
        <f>IF((Загальна!I181=Загальна!H181),"",IF(Загальна!I181&lt;Загальна!H181,"","error"))</f>
        <v/>
      </c>
      <c r="F173" s="187" t="str">
        <f>IF((Загальна!L181=Загальна!K181),"",IF(Загальна!L181&lt;Загальна!K181,"","error"))</f>
        <v/>
      </c>
      <c r="G173" s="187" t="str">
        <f>IF((Загальна!P181=Загальна!O181),"",IF(Загальна!P181&lt;Загальна!O181,"","error"))</f>
        <v/>
      </c>
    </row>
    <row r="174" spans="1:7">
      <c r="A174" s="248">
        <v>173</v>
      </c>
      <c r="B174" s="153" t="s">
        <v>150</v>
      </c>
      <c r="C174" s="148">
        <v>1</v>
      </c>
      <c r="D174" s="148">
        <v>0</v>
      </c>
      <c r="E174" s="187" t="str">
        <f>IF((Загальна!I182=Загальна!H182),"",IF(Загальна!I182&lt;Загальна!H182,"","error"))</f>
        <v/>
      </c>
      <c r="F174" s="187" t="str">
        <f>IF((Загальна!L182=Загальна!K182),"",IF(Загальна!L182&lt;Загальна!K182,"","error"))</f>
        <v/>
      </c>
      <c r="G174" s="187" t="str">
        <f>IF((Загальна!P182=Загальна!O182),"",IF(Загальна!P182&lt;Загальна!O182,"","error"))</f>
        <v/>
      </c>
    </row>
    <row r="175" spans="1:7">
      <c r="A175" s="248">
        <v>174</v>
      </c>
      <c r="B175" s="153" t="s">
        <v>151</v>
      </c>
      <c r="C175" s="148">
        <v>1</v>
      </c>
      <c r="D175" s="148">
        <v>0</v>
      </c>
      <c r="E175" s="187" t="str">
        <f>IF((Загальна!I183=Загальна!H183),"",IF(Загальна!I183&lt;Загальна!H183,"","error"))</f>
        <v/>
      </c>
      <c r="F175" s="187" t="str">
        <f>IF((Загальна!L183=Загальна!K183),"",IF(Загальна!L183&lt;Загальна!K183,"","error"))</f>
        <v/>
      </c>
      <c r="G175" s="187" t="str">
        <f>IF((Загальна!P183=Загальна!O183),"",IF(Загальна!P183&lt;Загальна!O183,"","error"))</f>
        <v/>
      </c>
    </row>
    <row r="176" spans="1:7">
      <c r="A176" s="248">
        <v>175</v>
      </c>
      <c r="B176" s="153" t="s">
        <v>151</v>
      </c>
      <c r="C176" s="148">
        <v>1</v>
      </c>
      <c r="D176" s="148">
        <v>0</v>
      </c>
      <c r="E176" s="187" t="str">
        <f>IF((Загальна!I184=Загальна!H184),"",IF(Загальна!I184&lt;Загальна!H184,"","error"))</f>
        <v/>
      </c>
      <c r="F176" s="187" t="str">
        <f>IF((Загальна!L184=Загальна!K184),"",IF(Загальна!L184&lt;Загальна!K184,"","error"))</f>
        <v/>
      </c>
      <c r="G176" s="187" t="str">
        <f>IF((Загальна!P184=Загальна!O184),"",IF(Загальна!P184&lt;Загальна!O184,"","error"))</f>
        <v/>
      </c>
    </row>
    <row r="177" spans="1:7">
      <c r="A177" s="248">
        <v>176</v>
      </c>
      <c r="B177" s="153" t="s">
        <v>152</v>
      </c>
      <c r="C177" s="148">
        <v>1</v>
      </c>
      <c r="D177" s="148">
        <v>0</v>
      </c>
      <c r="E177" s="187" t="str">
        <f>IF((Загальна!I185=Загальна!H185),"",IF(Загальна!I185&lt;Загальна!H185,"","error"))</f>
        <v/>
      </c>
      <c r="F177" s="187" t="str">
        <f>IF((Загальна!L185=Загальна!K185),"",IF(Загальна!L185&lt;Загальна!K185,"","error"))</f>
        <v/>
      </c>
      <c r="G177" s="187" t="str">
        <f>IF((Загальна!P185=Загальна!O185),"",IF(Загальна!P185&lt;Загальна!O185,"","error"))</f>
        <v/>
      </c>
    </row>
    <row r="178" spans="1:7">
      <c r="A178" s="248">
        <v>177</v>
      </c>
      <c r="B178" s="153" t="s">
        <v>156</v>
      </c>
      <c r="C178" s="148">
        <v>1</v>
      </c>
      <c r="D178" s="148">
        <v>0</v>
      </c>
      <c r="E178" s="187" t="str">
        <f>IF((Загальна!I186=Загальна!H186),"",IF(Загальна!I186&lt;Загальна!H186,"","error"))</f>
        <v/>
      </c>
      <c r="F178" s="187" t="str">
        <f>IF((Загальна!L186=Загальна!K186),"",IF(Загальна!L186&lt;Загальна!K186,"","error"))</f>
        <v/>
      </c>
      <c r="G178" s="187" t="str">
        <f>IF((Загальна!P186=Загальна!O186),"",IF(Загальна!P186&lt;Загальна!O186,"","error"))</f>
        <v/>
      </c>
    </row>
    <row r="179" spans="1:7">
      <c r="A179" s="248">
        <v>178</v>
      </c>
      <c r="B179" s="153" t="s">
        <v>441</v>
      </c>
      <c r="C179" s="148">
        <v>1</v>
      </c>
      <c r="D179" s="148">
        <v>0</v>
      </c>
      <c r="E179" s="187" t="str">
        <f>IF((Загальна!I187=Загальна!H187),"",IF(Загальна!I187&lt;Загальна!H187,"","error"))</f>
        <v/>
      </c>
      <c r="F179" s="187" t="str">
        <f>IF((Загальна!L187=Загальна!K187),"",IF(Загальна!L187&lt;Загальна!K187,"","error"))</f>
        <v/>
      </c>
      <c r="G179" s="187" t="str">
        <f>IF((Загальна!P187=Загальна!O187),"",IF(Загальна!P187&lt;Загальна!O187,"","error"))</f>
        <v/>
      </c>
    </row>
    <row r="180" spans="1:7">
      <c r="A180" s="248">
        <v>179</v>
      </c>
      <c r="B180" s="153" t="s">
        <v>441</v>
      </c>
      <c r="C180" s="148">
        <v>1</v>
      </c>
      <c r="D180" s="148">
        <v>0</v>
      </c>
      <c r="E180" s="187" t="str">
        <f>IF((Загальна!I188=Загальна!H188),"",IF(Загальна!I188&lt;Загальна!H188,"","error"))</f>
        <v/>
      </c>
      <c r="F180" s="187" t="str">
        <f>IF((Загальна!L188=Загальна!K188),"",IF(Загальна!L188&lt;Загальна!K188,"","error"))</f>
        <v/>
      </c>
      <c r="G180" s="187" t="str">
        <f>IF((Загальна!P188=Загальна!O188),"",IF(Загальна!P188&lt;Загальна!O188,"","error"))</f>
        <v/>
      </c>
    </row>
    <row r="181" spans="1:7">
      <c r="A181" s="248">
        <v>180</v>
      </c>
      <c r="B181" s="153" t="s">
        <v>470</v>
      </c>
      <c r="C181" s="148">
        <v>1</v>
      </c>
      <c r="D181" s="148">
        <v>0</v>
      </c>
      <c r="E181" s="187" t="str">
        <f>IF((Загальна!I189=Загальна!H189),"",IF(Загальна!I189&lt;Загальна!H189,"","error"))</f>
        <v/>
      </c>
      <c r="F181" s="187" t="str">
        <f>IF((Загальна!L189=Загальна!K189),"",IF(Загальна!L189&lt;Загальна!K189,"","error"))</f>
        <v/>
      </c>
      <c r="G181" s="187" t="str">
        <f>IF((Загальна!P189=Загальна!O189),"",IF(Загальна!P189&lt;Загальна!O189,"","error"))</f>
        <v/>
      </c>
    </row>
    <row r="182" spans="1:7">
      <c r="A182" s="248">
        <v>181</v>
      </c>
      <c r="B182" s="153" t="s">
        <v>470</v>
      </c>
      <c r="C182" s="148">
        <v>1</v>
      </c>
      <c r="D182" s="148">
        <v>0</v>
      </c>
      <c r="E182" s="187" t="str">
        <f>IF((Загальна!I190=Загальна!H190),"",IF(Загальна!I190&lt;Загальна!H190,"","error"))</f>
        <v/>
      </c>
      <c r="F182" s="187" t="str">
        <f>IF((Загальна!L190=Загальна!K190),"",IF(Загальна!L190&lt;Загальна!K190,"","error"))</f>
        <v/>
      </c>
      <c r="G182" s="187" t="str">
        <f>IF((Загальна!P190=Загальна!O190),"",IF(Загальна!P190&lt;Загальна!O190,"","error"))</f>
        <v/>
      </c>
    </row>
    <row r="183" spans="1:7">
      <c r="A183" s="248">
        <v>182</v>
      </c>
      <c r="B183" s="153" t="s">
        <v>471</v>
      </c>
      <c r="C183" s="148">
        <v>1</v>
      </c>
      <c r="D183" s="148">
        <v>0</v>
      </c>
      <c r="E183" s="187" t="str">
        <f>IF((Загальна!I191=Загальна!H191),"",IF(Загальна!I191&lt;Загальна!H191,"","error"))</f>
        <v/>
      </c>
      <c r="F183" s="187" t="str">
        <f>IF((Загальна!L191=Загальна!K191),"",IF(Загальна!L191&lt;Загальна!K191,"","error"))</f>
        <v/>
      </c>
      <c r="G183" s="187" t="str">
        <f>IF((Загальна!P191=Загальна!O191),"",IF(Загальна!P191&lt;Загальна!O191,"","error"))</f>
        <v/>
      </c>
    </row>
    <row r="184" spans="1:7">
      <c r="A184" s="248">
        <v>183</v>
      </c>
      <c r="B184" s="153" t="s">
        <v>471</v>
      </c>
      <c r="C184" s="148">
        <v>1</v>
      </c>
      <c r="D184" s="148">
        <v>0</v>
      </c>
      <c r="E184" s="187" t="str">
        <f>IF((Загальна!I192=Загальна!H192),"",IF(Загальна!I192&lt;Загальна!H192,"","error"))</f>
        <v/>
      </c>
      <c r="F184" s="187" t="str">
        <f>IF((Загальна!L192=Загальна!K192),"",IF(Загальна!L192&lt;Загальна!K192,"","error"))</f>
        <v/>
      </c>
      <c r="G184" s="187" t="str">
        <f>IF((Загальна!P192=Загальна!O192),"",IF(Загальна!P192&lt;Загальна!O192,"","error"))</f>
        <v/>
      </c>
    </row>
    <row r="185" spans="1:7">
      <c r="A185" s="248">
        <v>184</v>
      </c>
      <c r="B185" s="153" t="s">
        <v>482</v>
      </c>
      <c r="C185" s="148">
        <v>1</v>
      </c>
      <c r="D185" s="148">
        <v>0</v>
      </c>
      <c r="E185" s="187" t="str">
        <f>IF((Загальна!I193=Загальна!H193),"",IF(Загальна!I193&lt;Загальна!H193,"","error"))</f>
        <v/>
      </c>
      <c r="F185" s="187" t="str">
        <f>IF((Загальна!L193=Загальна!K193),"",IF(Загальна!L193&lt;Загальна!K193,"","error"))</f>
        <v/>
      </c>
      <c r="G185" s="187" t="str">
        <f>IF((Загальна!P193=Загальна!O193),"",IF(Загальна!P193&lt;Загальна!O193,"","error"))</f>
        <v/>
      </c>
    </row>
    <row r="186" spans="1:7">
      <c r="A186" s="248">
        <v>185</v>
      </c>
      <c r="B186" s="153" t="s">
        <v>482</v>
      </c>
      <c r="C186" s="148">
        <v>1</v>
      </c>
      <c r="D186" s="148">
        <v>0</v>
      </c>
      <c r="E186" s="187" t="str">
        <f>IF((Загальна!I194=Загальна!H194),"",IF(Загальна!I194&lt;Загальна!H194,"","error"))</f>
        <v/>
      </c>
      <c r="F186" s="187" t="str">
        <f>IF((Загальна!L194=Загальна!K194),"",IF(Загальна!L194&lt;Загальна!K194,"","error"))</f>
        <v/>
      </c>
      <c r="G186" s="187" t="str">
        <f>IF((Загальна!P194=Загальна!O194),"",IF(Загальна!P194&lt;Загальна!O194,"","error"))</f>
        <v/>
      </c>
    </row>
    <row r="187" spans="1:7">
      <c r="A187" s="248">
        <v>186</v>
      </c>
      <c r="B187" s="153" t="s">
        <v>483</v>
      </c>
      <c r="C187" s="148">
        <v>1</v>
      </c>
      <c r="D187" s="148">
        <v>0</v>
      </c>
      <c r="E187" s="187" t="str">
        <f>IF((Загальна!I195=Загальна!H195),"",IF(Загальна!I195&lt;Загальна!H195,"","error"))</f>
        <v/>
      </c>
      <c r="F187" s="187" t="str">
        <f>IF((Загальна!L195=Загальна!K195),"",IF(Загальна!L195&lt;Загальна!K195,"","error"))</f>
        <v/>
      </c>
      <c r="G187" s="187" t="str">
        <f>IF((Загальна!P195=Загальна!O195),"",IF(Загальна!P195&lt;Загальна!O195,"","error"))</f>
        <v/>
      </c>
    </row>
    <row r="188" spans="1:7">
      <c r="A188" s="248">
        <v>187</v>
      </c>
      <c r="B188" s="153" t="s">
        <v>483</v>
      </c>
      <c r="C188" s="148">
        <v>1</v>
      </c>
      <c r="D188" s="148">
        <v>0</v>
      </c>
      <c r="E188" s="187" t="str">
        <f>IF((Загальна!I196=Загальна!H196),"",IF(Загальна!I196&lt;Загальна!H196,"","error"))</f>
        <v/>
      </c>
      <c r="F188" s="187" t="str">
        <f>IF((Загальна!L196=Загальна!K196),"",IF(Загальна!L196&lt;Загальна!K196,"","error"))</f>
        <v/>
      </c>
      <c r="G188" s="187" t="str">
        <f>IF((Загальна!P196=Загальна!O196),"",IF(Загальна!P196&lt;Загальна!O196,"","error"))</f>
        <v/>
      </c>
    </row>
    <row r="189" spans="1:7">
      <c r="A189" s="248">
        <v>188</v>
      </c>
      <c r="B189" s="153" t="s">
        <v>473</v>
      </c>
      <c r="C189" s="148">
        <v>1</v>
      </c>
      <c r="D189" s="148">
        <v>0</v>
      </c>
      <c r="E189" s="187" t="str">
        <f>IF((Загальна!I197=Загальна!H197),"",IF(Загальна!I197&lt;Загальна!H197,"","error"))</f>
        <v/>
      </c>
      <c r="F189" s="187" t="str">
        <f>IF((Загальна!L197=Загальна!K197),"",IF(Загальна!L197&lt;Загальна!K197,"","error"))</f>
        <v/>
      </c>
      <c r="G189" s="187" t="str">
        <f>IF((Загальна!P197=Загальна!O197),"",IF(Загальна!P197&lt;Загальна!O197,"","error"))</f>
        <v/>
      </c>
    </row>
    <row r="190" spans="1:7">
      <c r="A190" s="248">
        <v>189</v>
      </c>
      <c r="B190" s="153" t="s">
        <v>473</v>
      </c>
      <c r="C190" s="148">
        <v>1</v>
      </c>
      <c r="D190" s="148">
        <v>0</v>
      </c>
      <c r="E190" s="187" t="str">
        <f>IF((Загальна!I198=Загальна!H198),"",IF(Загальна!I198&lt;Загальна!H198,"","error"))</f>
        <v/>
      </c>
      <c r="F190" s="187" t="str">
        <f>IF((Загальна!L198=Загальна!K198),"",IF(Загальна!L198&lt;Загальна!K198,"","error"))</f>
        <v/>
      </c>
      <c r="G190" s="187" t="str">
        <f>IF((Загальна!P198=Загальна!O198),"",IF(Загальна!P198&lt;Загальна!O198,"","error"))</f>
        <v/>
      </c>
    </row>
    <row r="191" spans="1:7">
      <c r="A191" s="248">
        <v>190</v>
      </c>
      <c r="B191" s="153" t="s">
        <v>484</v>
      </c>
      <c r="C191" s="148">
        <v>1</v>
      </c>
      <c r="D191" s="148">
        <v>0</v>
      </c>
      <c r="E191" s="187" t="str">
        <f>IF((Загальна!I199=Загальна!H199),"",IF(Загальна!I199&lt;Загальна!H199,"","error"))</f>
        <v/>
      </c>
      <c r="F191" s="187" t="str">
        <f>IF((Загальна!L199=Загальна!K199),"",IF(Загальна!L199&lt;Загальна!K199,"","error"))</f>
        <v/>
      </c>
      <c r="G191" s="187" t="str">
        <f>IF((Загальна!P199=Загальна!O199),"",IF(Загальна!P199&lt;Загальна!O199,"","error"))</f>
        <v/>
      </c>
    </row>
    <row r="192" spans="1:7">
      <c r="A192" s="248">
        <v>191</v>
      </c>
      <c r="B192" s="153" t="s">
        <v>484</v>
      </c>
      <c r="C192" s="148">
        <v>1</v>
      </c>
      <c r="D192" s="148">
        <v>0</v>
      </c>
      <c r="E192" s="187" t="str">
        <f>IF((Загальна!I200=Загальна!H200),"",IF(Загальна!I200&lt;Загальна!H200,"","error"))</f>
        <v/>
      </c>
      <c r="F192" s="187" t="str">
        <f>IF((Загальна!L200=Загальна!K200),"",IF(Загальна!L200&lt;Загальна!K200,"","error"))</f>
        <v/>
      </c>
      <c r="G192" s="187" t="str">
        <f>IF((Загальна!P200=Загальна!O200),"",IF(Загальна!P200&lt;Загальна!O200,"","error"))</f>
        <v/>
      </c>
    </row>
    <row r="193" spans="1:7">
      <c r="A193" s="248">
        <v>192</v>
      </c>
      <c r="B193" s="153" t="s">
        <v>480</v>
      </c>
      <c r="C193" s="148">
        <v>1</v>
      </c>
      <c r="D193" s="148">
        <v>0</v>
      </c>
      <c r="E193" s="187" t="str">
        <f>IF((Загальна!I201=Загальна!H201),"",IF(Загальна!I201&lt;Загальна!H201,"","error"))</f>
        <v/>
      </c>
      <c r="F193" s="187" t="str">
        <f>IF((Загальна!L201=Загальна!K201),"",IF(Загальна!L201&lt;Загальна!K201,"","error"))</f>
        <v/>
      </c>
      <c r="G193" s="187" t="str">
        <f>IF((Загальна!P201=Загальна!O201),"",IF(Загальна!P201&lt;Загальна!O201,"","error"))</f>
        <v/>
      </c>
    </row>
    <row r="194" spans="1:7">
      <c r="A194" s="248">
        <v>193</v>
      </c>
      <c r="B194" s="153" t="s">
        <v>477</v>
      </c>
      <c r="C194" s="148">
        <v>1</v>
      </c>
      <c r="D194" s="148">
        <v>0</v>
      </c>
      <c r="E194" s="187" t="str">
        <f>IF((Загальна!I202=Загальна!H202),"",IF(Загальна!I202&lt;Загальна!H202,"","error"))</f>
        <v/>
      </c>
      <c r="F194" s="187" t="str">
        <f>IF((Загальна!L202=Загальна!K202),"",IF(Загальна!L202&lt;Загальна!K202,"","error"))</f>
        <v/>
      </c>
      <c r="G194" s="187" t="str">
        <f>IF((Загальна!P202=Загальна!O202),"",IF(Загальна!P202&lt;Загальна!O202,"","error"))</f>
        <v/>
      </c>
    </row>
    <row r="195" spans="1:7">
      <c r="A195" s="248">
        <v>194</v>
      </c>
      <c r="B195" s="153" t="s">
        <v>477</v>
      </c>
      <c r="C195" s="148">
        <v>1</v>
      </c>
      <c r="D195" s="148">
        <v>0</v>
      </c>
      <c r="E195" s="187" t="str">
        <f>IF((Загальна!I203=Загальна!H203),"",IF(Загальна!I203&lt;Загальна!H203,"","error"))</f>
        <v/>
      </c>
      <c r="F195" s="187" t="str">
        <f>IF((Загальна!L203=Загальна!K203),"",IF(Загальна!L203&lt;Загальна!K203,"","error"))</f>
        <v/>
      </c>
      <c r="G195" s="187" t="str">
        <f>IF((Загальна!P203=Загальна!O203),"",IF(Загальна!P203&lt;Загальна!O203,"","error"))</f>
        <v/>
      </c>
    </row>
    <row r="196" spans="1:7">
      <c r="A196" s="248">
        <v>195</v>
      </c>
      <c r="B196" s="153" t="s">
        <v>481</v>
      </c>
      <c r="C196" s="148">
        <v>1</v>
      </c>
      <c r="D196" s="148">
        <v>0</v>
      </c>
      <c r="E196" s="187" t="str">
        <f>IF((Загальна!I204=Загальна!H204),"",IF(Загальна!I204&lt;Загальна!H204,"","error"))</f>
        <v/>
      </c>
      <c r="F196" s="187" t="str">
        <f>IF((Загальна!L204=Загальна!K204),"",IF(Загальна!L204&lt;Загальна!K204,"","error"))</f>
        <v/>
      </c>
      <c r="G196" s="187" t="str">
        <f>IF((Загальна!P204=Загальна!O204),"",IF(Загальна!P204&lt;Загальна!O204,"","error"))</f>
        <v/>
      </c>
    </row>
    <row r="197" spans="1:7">
      <c r="A197" s="248">
        <v>196</v>
      </c>
      <c r="B197" s="153" t="s">
        <v>478</v>
      </c>
      <c r="C197" s="148">
        <v>1</v>
      </c>
      <c r="D197" s="148">
        <v>0</v>
      </c>
      <c r="E197" s="187" t="str">
        <f>IF((Загальна!I205=Загальна!H205),"",IF(Загальна!I205&lt;Загальна!H205,"","error"))</f>
        <v/>
      </c>
      <c r="F197" s="187" t="str">
        <f>IF((Загальна!L205=Загальна!K205),"",IF(Загальна!L205&lt;Загальна!K205,"","error"))</f>
        <v/>
      </c>
      <c r="G197" s="187" t="str">
        <f>IF((Загальна!P205=Загальна!O205),"",IF(Загальна!P205&lt;Загальна!O205,"","error"))</f>
        <v/>
      </c>
    </row>
    <row r="198" spans="1:7">
      <c r="A198" s="248">
        <v>197</v>
      </c>
      <c r="B198" s="153" t="s">
        <v>488</v>
      </c>
      <c r="C198" s="148">
        <v>1</v>
      </c>
      <c r="D198" s="148">
        <v>0</v>
      </c>
      <c r="E198" s="187" t="str">
        <f>IF((Загальна!I206=Загальна!H206),"",IF(Загальна!I206&lt;Загальна!H206,"","error"))</f>
        <v/>
      </c>
      <c r="F198" s="187" t="str">
        <f>IF((Загальна!L206=Загальна!K206),"",IF(Загальна!L206&lt;Загальна!K206,"","error"))</f>
        <v/>
      </c>
      <c r="G198" s="187" t="str">
        <f>IF((Загальна!P206=Загальна!O206),"",IF(Загальна!P206&lt;Загальна!O206,"","error"))</f>
        <v/>
      </c>
    </row>
    <row r="199" spans="1:7">
      <c r="A199" s="248">
        <v>198</v>
      </c>
      <c r="B199" s="153" t="s">
        <v>495</v>
      </c>
      <c r="C199" s="148">
        <v>1</v>
      </c>
      <c r="D199" s="148">
        <v>0</v>
      </c>
      <c r="E199" s="187" t="str">
        <f>IF((Загальна!I207=Загальна!H207),"",IF(Загальна!I207&lt;Загальна!H207,"","error"))</f>
        <v/>
      </c>
      <c r="F199" s="187" t="str">
        <f>IF((Загальна!L207=Загальна!K207),"",IF(Загальна!L207&lt;Загальна!K207,"","error"))</f>
        <v/>
      </c>
      <c r="G199" s="187" t="str">
        <f>IF((Загальна!P207=Загальна!O207),"",IF(Загальна!P207&lt;Загальна!O207,"","error"))</f>
        <v/>
      </c>
    </row>
    <row r="200" spans="1:7">
      <c r="A200" s="248">
        <v>199</v>
      </c>
      <c r="B200" s="153" t="s">
        <v>496</v>
      </c>
      <c r="C200" s="148">
        <v>1</v>
      </c>
      <c r="D200" s="148">
        <v>0</v>
      </c>
      <c r="E200" s="187" t="str">
        <f>IF((Загальна!I208=Загальна!H208),"",IF(Загальна!I208&lt;Загальна!H208,"","error"))</f>
        <v/>
      </c>
      <c r="F200" s="187" t="str">
        <f>IF((Загальна!L208=Загальна!K208),"",IF(Загальна!L208&lt;Загальна!K208,"","error"))</f>
        <v/>
      </c>
      <c r="G200" s="187" t="str">
        <f>IF((Загальна!P208=Загальна!O208),"",IF(Загальна!P208&lt;Загальна!O208,"","error"))</f>
        <v/>
      </c>
    </row>
    <row r="201" spans="1:7">
      <c r="A201" s="248">
        <v>200</v>
      </c>
      <c r="B201" s="153" t="s">
        <v>496</v>
      </c>
      <c r="C201" s="148">
        <v>1</v>
      </c>
      <c r="D201" s="148">
        <v>0</v>
      </c>
      <c r="E201" s="187" t="str">
        <f>IF((Загальна!I209=Загальна!H209),"",IF(Загальна!I209&lt;Загальна!H209,"","error"))</f>
        <v/>
      </c>
      <c r="F201" s="187" t="str">
        <f>IF((Загальна!L209=Загальна!K209),"",IF(Загальна!L209&lt;Загальна!K209,"","error"))</f>
        <v/>
      </c>
      <c r="G201" s="187" t="str">
        <f>IF((Загальна!P209=Загальна!O209),"",IF(Загальна!P209&lt;Загальна!O209,"","error"))</f>
        <v/>
      </c>
    </row>
    <row r="202" spans="1:7" s="73" customFormat="1">
      <c r="A202" s="248">
        <v>201</v>
      </c>
      <c r="B202" s="153" t="s">
        <v>498</v>
      </c>
      <c r="C202" s="148">
        <v>1</v>
      </c>
      <c r="D202" s="148">
        <v>0</v>
      </c>
      <c r="E202" s="187" t="str">
        <f>IF((Загальна!I210=Загальна!H210),"",IF(Загальна!I210&lt;Загальна!H210,"","error"))</f>
        <v/>
      </c>
      <c r="F202" s="187" t="str">
        <f>IF((Загальна!L210=Загальна!K210),"",IF(Загальна!L210&lt;Загальна!K210,"","error"))</f>
        <v/>
      </c>
      <c r="G202" s="187" t="str">
        <f>IF((Загальна!P210=Загальна!O210),"",IF(Загальна!P210&lt;Загальна!O210,"","error"))</f>
        <v/>
      </c>
    </row>
    <row r="203" spans="1:7">
      <c r="A203" s="248">
        <v>202</v>
      </c>
      <c r="B203" s="153" t="s">
        <v>498</v>
      </c>
      <c r="C203" s="148">
        <v>1</v>
      </c>
      <c r="D203" s="148">
        <v>0</v>
      </c>
      <c r="E203" s="187" t="str">
        <f>IF((Загальна!I211=Загальна!H211),"",IF(Загальна!I211&lt;Загальна!H211,"","error"))</f>
        <v/>
      </c>
      <c r="F203" s="187" t="str">
        <f>IF((Загальна!L211=Загальна!K211),"",IF(Загальна!L211&lt;Загальна!K211,"","error"))</f>
        <v/>
      </c>
      <c r="G203" s="187" t="str">
        <f>IF((Загальна!P211=Загальна!O211),"",IF(Загальна!P211&lt;Загальна!O211,"","error"))</f>
        <v/>
      </c>
    </row>
    <row r="204" spans="1:7">
      <c r="A204" s="248">
        <v>203</v>
      </c>
      <c r="B204" s="153" t="s">
        <v>511</v>
      </c>
      <c r="C204" s="148">
        <v>1</v>
      </c>
      <c r="D204" s="148">
        <v>0</v>
      </c>
      <c r="E204" s="187" t="str">
        <f>IF((Загальна!I212=Загальна!H212),"",IF(Загальна!I212&lt;Загальна!H212,"","error"))</f>
        <v/>
      </c>
      <c r="F204" s="187" t="str">
        <f>IF((Загальна!L212=Загальна!K212),"",IF(Загальна!L212&lt;Загальна!K212,"","error"))</f>
        <v/>
      </c>
      <c r="G204" s="187" t="str">
        <f>IF((Загальна!P212=Загальна!O212),"",IF(Загальна!P212&lt;Загальна!O212,"","error"))</f>
        <v/>
      </c>
    </row>
    <row r="205" spans="1:7">
      <c r="A205" s="248">
        <v>204</v>
      </c>
      <c r="B205" s="153" t="s">
        <v>511</v>
      </c>
      <c r="C205" s="148">
        <v>1</v>
      </c>
      <c r="D205" s="148">
        <v>0</v>
      </c>
      <c r="E205" s="187" t="str">
        <f>IF((Загальна!I213=Загальна!H213),"",IF(Загальна!I213&lt;Загальна!H213,"","error"))</f>
        <v/>
      </c>
      <c r="F205" s="187" t="str">
        <f>IF((Загальна!L213=Загальна!K213),"",IF(Загальна!L213&lt;Загальна!K213,"","error"))</f>
        <v/>
      </c>
      <c r="G205" s="187" t="str">
        <f>IF((Загальна!P213=Загальна!O213),"",IF(Загальна!P213&lt;Загальна!O213,"","error"))</f>
        <v/>
      </c>
    </row>
    <row r="206" spans="1:7">
      <c r="A206" s="248">
        <v>205</v>
      </c>
      <c r="B206" s="153" t="s">
        <v>512</v>
      </c>
      <c r="C206" s="148">
        <v>1</v>
      </c>
      <c r="D206" s="148">
        <v>0</v>
      </c>
      <c r="E206" s="187" t="str">
        <f>IF((Загальна!I214=Загальна!H214),"",IF(Загальна!I214&lt;Загальна!H214,"","error"))</f>
        <v/>
      </c>
      <c r="F206" s="187" t="str">
        <f>IF((Загальна!L214=Загальна!K214),"",IF(Загальна!L214&lt;Загальна!K214,"","error"))</f>
        <v/>
      </c>
      <c r="G206" s="187" t="str">
        <f>IF((Загальна!P214=Загальна!O214),"",IF(Загальна!P214&lt;Загальна!O214,"","error"))</f>
        <v/>
      </c>
    </row>
    <row r="207" spans="1:7">
      <c r="A207" s="248">
        <v>206</v>
      </c>
      <c r="B207" s="153" t="s">
        <v>512</v>
      </c>
      <c r="C207" s="148">
        <v>1</v>
      </c>
      <c r="D207" s="148">
        <v>0</v>
      </c>
      <c r="E207" s="187" t="str">
        <f>IF((Загальна!I215=Загальна!H215),"",IF(Загальна!I215&lt;Загальна!H215,"","error"))</f>
        <v/>
      </c>
      <c r="F207" s="187" t="str">
        <f>IF((Загальна!L215=Загальна!K215),"",IF(Загальна!L215&lt;Загальна!K215,"","error"))</f>
        <v/>
      </c>
      <c r="G207" s="187" t="str">
        <f>IF((Загальна!P215=Загальна!O215),"",IF(Загальна!P215&lt;Загальна!O215,"","error"))</f>
        <v/>
      </c>
    </row>
    <row r="208" spans="1:7" s="73" customFormat="1">
      <c r="A208" s="248">
        <v>207</v>
      </c>
      <c r="B208" s="153" t="s">
        <v>524</v>
      </c>
      <c r="C208" s="148">
        <v>1</v>
      </c>
      <c r="D208" s="148">
        <v>0</v>
      </c>
      <c r="E208" s="187" t="str">
        <f>IF((Загальна!I216=Загальна!H216),"",IF(Загальна!I216&lt;Загальна!H216,"","error"))</f>
        <v/>
      </c>
      <c r="F208" s="187" t="str">
        <f>IF((Загальна!L216=Загальна!K216),"",IF(Загальна!L216&lt;Загальна!K216,"","error"))</f>
        <v/>
      </c>
      <c r="G208" s="187" t="str">
        <f>IF((Загальна!P216=Загальна!O216),"",IF(Загальна!P216&lt;Загальна!O216,"","error"))</f>
        <v/>
      </c>
    </row>
    <row r="209" spans="1:7">
      <c r="A209" s="248">
        <v>208</v>
      </c>
      <c r="B209" s="153" t="s">
        <v>524</v>
      </c>
      <c r="C209" s="148">
        <v>1</v>
      </c>
      <c r="D209" s="148">
        <v>0</v>
      </c>
      <c r="E209" s="187" t="str">
        <f>IF((Загальна!I217=Загальна!H217),"",IF(Загальна!I217&lt;Загальна!H217,"","error"))</f>
        <v/>
      </c>
      <c r="F209" s="187" t="str">
        <f>IF((Загальна!L217=Загальна!K217),"",IF(Загальна!L217&lt;Загальна!K217,"","error"))</f>
        <v/>
      </c>
      <c r="G209" s="187" t="str">
        <f>IF((Загальна!P217=Загальна!O217),"",IF(Загальна!P217&lt;Загальна!O217,"","error"))</f>
        <v/>
      </c>
    </row>
    <row r="210" spans="1:7">
      <c r="A210" s="248">
        <v>209</v>
      </c>
      <c r="B210" s="153" t="s">
        <v>523</v>
      </c>
      <c r="C210" s="148">
        <v>1</v>
      </c>
      <c r="D210" s="148">
        <v>0</v>
      </c>
      <c r="E210" s="187" t="str">
        <f>IF((Загальна!I218=Загальна!H218),"",IF(Загальна!I218&lt;Загальна!H218,"","error"))</f>
        <v/>
      </c>
      <c r="F210" s="187" t="str">
        <f>IF((Загальна!L218=Загальна!K218),"",IF(Загальна!L218&lt;Загальна!K218,"","error"))</f>
        <v/>
      </c>
      <c r="G210" s="187" t="str">
        <f>IF((Загальна!P218=Загальна!O218),"",IF(Загальна!P218&lt;Загальна!O218,"","error"))</f>
        <v/>
      </c>
    </row>
    <row r="211" spans="1:7">
      <c r="A211" s="248">
        <v>210</v>
      </c>
      <c r="B211" s="153" t="s">
        <v>529</v>
      </c>
      <c r="C211" s="148">
        <v>1</v>
      </c>
      <c r="D211" s="148">
        <v>0</v>
      </c>
      <c r="E211" s="187" t="str">
        <f>IF((Загальна!I219=Загальна!H219),"",IF(Загальна!I219&lt;Загальна!H219,"","error"))</f>
        <v/>
      </c>
      <c r="F211" s="187" t="str">
        <f>IF((Загальна!L219=Загальна!K219),"",IF(Загальна!L219&lt;Загальна!K219,"","error"))</f>
        <v/>
      </c>
      <c r="G211" s="187" t="str">
        <f>IF((Загальна!P219=Загальна!O219),"",IF(Загальна!P219&lt;Загальна!O219,"","error"))</f>
        <v/>
      </c>
    </row>
    <row r="212" spans="1:7">
      <c r="A212" s="248">
        <v>211</v>
      </c>
      <c r="B212" s="153" t="s">
        <v>529</v>
      </c>
      <c r="C212" s="148">
        <v>1</v>
      </c>
      <c r="D212" s="148">
        <v>0</v>
      </c>
      <c r="E212" s="187" t="str">
        <f>IF((Загальна!I220=Загальна!H220),"",IF(Загальна!I220&lt;Загальна!H220,"","error"))</f>
        <v/>
      </c>
      <c r="F212" s="187" t="str">
        <f>IF((Загальна!L220=Загальна!K220),"",IF(Загальна!L220&lt;Загальна!K220,"","error"))</f>
        <v/>
      </c>
      <c r="G212" s="187" t="str">
        <f>IF((Загальна!P220=Загальна!O220),"",IF(Загальна!P220&lt;Загальна!O220,"","error"))</f>
        <v/>
      </c>
    </row>
    <row r="213" spans="1:7">
      <c r="A213" s="248">
        <v>212</v>
      </c>
      <c r="B213" s="153" t="s">
        <v>530</v>
      </c>
      <c r="C213" s="148">
        <v>1</v>
      </c>
      <c r="D213" s="148">
        <v>0</v>
      </c>
      <c r="E213" s="187" t="str">
        <f>IF((Загальна!I221=Загальна!H221),"",IF(Загальна!I221&lt;Загальна!H221,"","error"))</f>
        <v/>
      </c>
      <c r="F213" s="187" t="str">
        <f>IF((Загальна!L221=Загальна!K221),"",IF(Загальна!L221&lt;Загальна!K221,"","error"))</f>
        <v/>
      </c>
      <c r="G213" s="187" t="str">
        <f>IF((Загальна!P221=Загальна!O221),"",IF(Загальна!P221&lt;Загальна!O221,"","error"))</f>
        <v/>
      </c>
    </row>
    <row r="214" spans="1:7">
      <c r="A214" s="248">
        <v>213</v>
      </c>
      <c r="B214" s="153" t="s">
        <v>531</v>
      </c>
      <c r="C214" s="148">
        <v>1</v>
      </c>
      <c r="D214" s="148">
        <v>0</v>
      </c>
      <c r="E214" s="187" t="str">
        <f>IF((Загальна!I222=Загальна!H222),"",IF(Загальна!I222&lt;Загальна!H222,"","error"))</f>
        <v/>
      </c>
      <c r="F214" s="187" t="str">
        <f>IF((Загальна!L222=Загальна!K222),"",IF(Загальна!L222&lt;Загальна!K222,"","error"))</f>
        <v/>
      </c>
      <c r="G214" s="187" t="str">
        <f>IF((Загальна!P222=Загальна!O222),"",IF(Загальна!P222&lt;Загальна!O222,"","error"))</f>
        <v/>
      </c>
    </row>
    <row r="215" spans="1:7" s="199" customFormat="1">
      <c r="A215" s="248">
        <v>214</v>
      </c>
      <c r="B215" s="217" t="s">
        <v>531</v>
      </c>
      <c r="C215" s="203">
        <v>1</v>
      </c>
      <c r="D215" s="203">
        <v>0</v>
      </c>
      <c r="E215" s="187" t="str">
        <f>IF((Загальна!I223=Загальна!H223),"",IF(Загальна!I223&lt;Загальна!H223,"","error"))</f>
        <v/>
      </c>
      <c r="F215" s="187" t="str">
        <f>IF((Загальна!L223=Загальна!K223),"",IF(Загальна!L223&lt;Загальна!K223,"","error"))</f>
        <v/>
      </c>
      <c r="G215" s="187" t="str">
        <f>IF((Загальна!P223=Загальна!O223),"",IF(Загальна!P223&lt;Загальна!O223,"","error"))</f>
        <v/>
      </c>
    </row>
    <row r="216" spans="1:7" s="73" customFormat="1">
      <c r="A216" s="248">
        <v>215</v>
      </c>
      <c r="B216" s="243" t="s">
        <v>559</v>
      </c>
      <c r="C216" s="148">
        <v>1</v>
      </c>
      <c r="D216" s="148">
        <v>0</v>
      </c>
      <c r="E216" s="187" t="str">
        <f>IF((Загальна!I224=Загальна!H224),"",IF(Загальна!I224&lt;Загальна!H224,"","error"))</f>
        <v/>
      </c>
      <c r="F216" s="187" t="str">
        <f>IF((Загальна!L224=Загальна!K224),"",IF(Загальна!L224&lt;Загальна!K224,"","error"))</f>
        <v/>
      </c>
      <c r="G216" s="187" t="str">
        <f>IF((Загальна!P224=Загальна!O224),"",IF(Загальна!P224&lt;Загальна!O224,"","error"))</f>
        <v/>
      </c>
    </row>
    <row r="217" spans="1:7">
      <c r="A217" s="248">
        <v>216</v>
      </c>
      <c r="B217" s="243" t="s">
        <v>559</v>
      </c>
      <c r="C217" s="148">
        <v>1</v>
      </c>
      <c r="D217" s="148">
        <v>0</v>
      </c>
      <c r="E217" s="187" t="str">
        <f>IF((Загальна!I225=Загальна!H225),"",IF(Загальна!I225&lt;Загальна!H225,"","error"))</f>
        <v/>
      </c>
      <c r="F217" s="187" t="str">
        <f>IF((Загальна!L225=Загальна!K225),"",IF(Загальна!L225&lt;Загальна!K225,"","error"))</f>
        <v/>
      </c>
      <c r="G217" s="187" t="str">
        <f>IF((Загальна!P225=Загальна!O225),"",IF(Загальна!P225&lt;Загальна!O225,"","error"))</f>
        <v/>
      </c>
    </row>
    <row r="218" spans="1:7">
      <c r="A218" s="263">
        <v>217</v>
      </c>
      <c r="B218" s="243" t="s">
        <v>558</v>
      </c>
      <c r="C218" s="203">
        <v>1</v>
      </c>
      <c r="D218" s="203">
        <v>0</v>
      </c>
      <c r="E218" s="187" t="str">
        <f>IF((Загальна!I226=Загальна!H226),"",IF(Загальна!I226&lt;Загальна!H226,"","error"))</f>
        <v/>
      </c>
      <c r="F218" s="187" t="str">
        <f>IF((Загальна!L226=Загальна!K226),"",IF(Загальна!L226&lt;Загальна!K226,"","error"))</f>
        <v/>
      </c>
      <c r="G218" s="187" t="str">
        <f>IF((Загальна!P226=Загальна!O226),"",IF(Загальна!P226&lt;Загальна!O226,"","error"))</f>
        <v/>
      </c>
    </row>
    <row r="219" spans="1:7">
      <c r="A219" s="270">
        <v>218</v>
      </c>
      <c r="B219" s="243" t="s">
        <v>567</v>
      </c>
      <c r="C219" s="203">
        <v>1</v>
      </c>
      <c r="D219" s="203">
        <v>0</v>
      </c>
      <c r="E219" s="187" t="str">
        <f>IF((Загальна!I227=Загальна!H227),"",IF(Загальна!I227&lt;Загальна!H227,"","error"))</f>
        <v/>
      </c>
      <c r="F219" s="187" t="str">
        <f>IF((Загальна!L227=Загальна!K227),"",IF(Загальна!L227&lt;Загальна!K227,"","error"))</f>
        <v/>
      </c>
      <c r="G219" s="187" t="str">
        <f>IF((Загальна!P227=Загальна!O227),"",IF(Загальна!P227&lt;Загальна!O227,"","error"))</f>
        <v/>
      </c>
    </row>
    <row r="220" spans="1:7">
      <c r="A220" s="270">
        <v>219</v>
      </c>
      <c r="B220" s="243" t="s">
        <v>560</v>
      </c>
      <c r="C220" s="203">
        <v>1</v>
      </c>
      <c r="D220" s="203">
        <v>0</v>
      </c>
      <c r="E220" s="187" t="str">
        <f>IF((Загальна!I228=Загальна!H228),"",IF(Загальна!I228&lt;Загальна!H228,"","error"))</f>
        <v/>
      </c>
      <c r="F220" s="187" t="str">
        <f>IF((Загальна!L228=Загальна!K228),"",IF(Загальна!L228&lt;Загальна!K228,"","error"))</f>
        <v/>
      </c>
      <c r="G220" s="187" t="str">
        <f>IF((Загальна!P228=Загальна!O228),"",IF(Загальна!P228&lt;Загальна!O228,"","error"))</f>
        <v/>
      </c>
    </row>
    <row r="221" spans="1:7">
      <c r="A221" s="270">
        <v>220</v>
      </c>
      <c r="B221" s="243" t="s">
        <v>560</v>
      </c>
      <c r="C221" s="203">
        <v>1</v>
      </c>
      <c r="D221" s="203">
        <v>0</v>
      </c>
      <c r="E221" s="187" t="str">
        <f>IF((Загальна!I229=Загальна!H229),"",IF(Загальна!I229&lt;Загальна!H229,"","error"))</f>
        <v/>
      </c>
      <c r="F221" s="187" t="str">
        <f>IF((Загальна!L229=Загальна!K229),"",IF(Загальна!L229&lt;Загальна!K229,"","error"))</f>
        <v/>
      </c>
      <c r="G221" s="187" t="str">
        <f>IF((Загальна!P229=Загальна!O229),"",IF(Загальна!P229&lt;Загальна!O229,"","error"))</f>
        <v/>
      </c>
    </row>
    <row r="222" spans="1:7">
      <c r="A222" s="270">
        <v>221</v>
      </c>
      <c r="B222" s="243" t="s">
        <v>561</v>
      </c>
      <c r="C222" s="203">
        <v>1</v>
      </c>
      <c r="D222" s="203">
        <v>0</v>
      </c>
      <c r="E222" s="187" t="str">
        <f>IF((Загальна!I230=Загальна!H230),"",IF(Загальна!I230&lt;Загальна!H230,"","error"))</f>
        <v/>
      </c>
      <c r="F222" s="187" t="str">
        <f>IF((Загальна!L230=Загальна!K230),"",IF(Загальна!L230&lt;Загальна!K230,"","error"))</f>
        <v/>
      </c>
      <c r="G222" s="187" t="str">
        <f>IF((Загальна!P230=Загальна!O230),"",IF(Загальна!P230&lt;Загальна!O230,"","error"))</f>
        <v/>
      </c>
    </row>
    <row r="223" spans="1:7">
      <c r="A223" s="270">
        <v>222</v>
      </c>
      <c r="B223" s="243" t="s">
        <v>561</v>
      </c>
      <c r="C223" s="203">
        <v>1</v>
      </c>
      <c r="D223" s="203">
        <v>0</v>
      </c>
      <c r="E223" s="187" t="str">
        <f>IF((Загальна!I231=Загальна!H231),"",IF(Загальна!I231&lt;Загальна!H231,"","error"))</f>
        <v/>
      </c>
      <c r="F223" s="187" t="str">
        <f>IF((Загальна!L231=Загальна!K231),"",IF(Загальна!L231&lt;Загальна!K231,"","error"))</f>
        <v/>
      </c>
      <c r="G223" s="187" t="str">
        <f>IF((Загальна!P231=Загальна!O231),"",IF(Загальна!P231&lt;Загальна!O231,"","error"))</f>
        <v/>
      </c>
    </row>
    <row r="224" spans="1:7">
      <c r="A224" s="270">
        <v>223</v>
      </c>
      <c r="B224" s="243" t="s">
        <v>562</v>
      </c>
      <c r="C224" s="203">
        <v>1</v>
      </c>
      <c r="D224" s="203">
        <v>0</v>
      </c>
      <c r="E224" s="187" t="str">
        <f>IF((Загальна!I232=Загальна!H232),"",IF(Загальна!I232&lt;Загальна!H232,"","error"))</f>
        <v/>
      </c>
      <c r="F224" s="187" t="str">
        <f>IF((Загальна!L232=Загальна!K232),"",IF(Загальна!L232&lt;Загальна!K232,"","error"))</f>
        <v/>
      </c>
      <c r="G224" s="187" t="str">
        <f>IF((Загальна!P232=Загальна!O232),"",IF(Загальна!P232&lt;Загальна!O232,"","error"))</f>
        <v/>
      </c>
    </row>
    <row r="225" spans="1:7">
      <c r="A225" s="270">
        <v>224</v>
      </c>
      <c r="B225" s="243" t="s">
        <v>562</v>
      </c>
      <c r="C225" s="203">
        <v>1</v>
      </c>
      <c r="D225" s="203">
        <v>0</v>
      </c>
      <c r="E225" s="187" t="str">
        <f>IF((Загальна!I233=Загальна!H233),"",IF(Загальна!I233&lt;Загальна!H233,"","error"))</f>
        <v/>
      </c>
      <c r="F225" s="187" t="str">
        <f>IF((Загальна!L233=Загальна!K233),"",IF(Загальна!L233&lt;Загальна!K233,"","error"))</f>
        <v/>
      </c>
      <c r="G225" s="187" t="str">
        <f>IF((Загальна!P233=Загальна!O233),"",IF(Загальна!P233&lt;Загальна!O233,"","error"))</f>
        <v/>
      </c>
    </row>
    <row r="226" spans="1:7">
      <c r="A226" s="270">
        <v>225</v>
      </c>
      <c r="B226" s="217" t="s">
        <v>563</v>
      </c>
      <c r="C226" s="203">
        <v>1</v>
      </c>
      <c r="D226" s="203">
        <v>0</v>
      </c>
      <c r="E226" s="187" t="str">
        <f>IF((Загальна!I234=Загальна!H234),"",IF(Загальна!I234&lt;Загальна!H234,"","error"))</f>
        <v/>
      </c>
      <c r="F226" s="187" t="str">
        <f>IF((Загальна!L234=Загальна!K234),"",IF(Загальна!L234&lt;Загальна!K234,"","error"))</f>
        <v/>
      </c>
      <c r="G226" s="187" t="str">
        <f>IF((Загальна!P234=Загальна!O234),"",IF(Загальна!P234&lt;Загальна!O234,"","error"))</f>
        <v/>
      </c>
    </row>
    <row r="227" spans="1:7">
      <c r="A227" s="270">
        <v>226</v>
      </c>
      <c r="B227" s="217" t="s">
        <v>575</v>
      </c>
      <c r="C227" s="203">
        <v>1</v>
      </c>
      <c r="D227" s="203">
        <v>0</v>
      </c>
      <c r="E227" s="187" t="str">
        <f>IF((Загальна!I235=Загальна!H235),"",IF(Загальна!I235&lt;Загальна!H235,"","error"))</f>
        <v/>
      </c>
      <c r="F227" s="187" t="str">
        <f>IF((Загальна!L235=Загальна!K235),"",IF(Загальна!L235&lt;Загальна!K235,"","error"))</f>
        <v/>
      </c>
      <c r="G227" s="187" t="str">
        <f>IF((Загальна!P235=Загальна!O235),"",IF(Загальна!P235&lt;Загальна!O235,"","error"))</f>
        <v/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9"/>
  <dimension ref="A1:Q226"/>
  <sheetViews>
    <sheetView topLeftCell="A69" workbookViewId="0">
      <selection activeCell="A81" sqref="A81:XFD81"/>
    </sheetView>
  </sheetViews>
  <sheetFormatPr defaultRowHeight="15"/>
  <cols>
    <col min="1" max="1" width="4.5703125" style="73" customWidth="1"/>
    <col min="2" max="2" width="34.28515625" style="73" customWidth="1"/>
    <col min="3" max="3" width="9.5703125" style="73" customWidth="1"/>
    <col min="4" max="4" width="10.7109375" style="73" customWidth="1"/>
    <col min="5" max="5" width="23.85546875" style="73" customWidth="1"/>
    <col min="6" max="6" width="17.85546875" style="73" customWidth="1"/>
    <col min="7" max="7" width="24.7109375" style="73" customWidth="1"/>
    <col min="8" max="8" width="17.7109375" style="73" customWidth="1"/>
    <col min="9" max="17" width="13.7109375" style="73" customWidth="1"/>
    <col min="18" max="16384" width="9.140625" style="73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75">
        <v>1</v>
      </c>
      <c r="B10" s="76" t="s">
        <v>18</v>
      </c>
      <c r="C10" s="77" t="s">
        <v>19</v>
      </c>
      <c r="D10" s="76"/>
      <c r="E10" s="78" t="s">
        <v>20</v>
      </c>
      <c r="F10" s="86" t="s">
        <v>315</v>
      </c>
      <c r="G10" s="14" t="s">
        <v>21</v>
      </c>
      <c r="H10" s="92"/>
      <c r="I10" s="89">
        <v>1</v>
      </c>
      <c r="J10" s="89">
        <v>1</v>
      </c>
      <c r="K10" s="90">
        <v>352.4</v>
      </c>
      <c r="L10" s="82"/>
      <c r="M10" s="83">
        <f t="shared" ref="M10:M74" si="1">K10-L10</f>
        <v>352.4</v>
      </c>
      <c r="N10" s="89"/>
      <c r="O10" s="90"/>
      <c r="P10" s="90"/>
      <c r="Q10" s="84">
        <f t="shared" ref="Q10:Q74" si="2">O10-P10</f>
        <v>0</v>
      </c>
    </row>
    <row r="11" spans="1:17" ht="15" customHeight="1">
      <c r="A11" s="75">
        <v>2</v>
      </c>
      <c r="B11" s="76" t="s">
        <v>18</v>
      </c>
      <c r="C11" s="77" t="s">
        <v>19</v>
      </c>
      <c r="D11" s="76"/>
      <c r="E11" s="78" t="s">
        <v>20</v>
      </c>
      <c r="F11" s="86" t="s">
        <v>423</v>
      </c>
      <c r="G11" s="16" t="s">
        <v>22</v>
      </c>
      <c r="H11" s="92">
        <v>-1</v>
      </c>
      <c r="I11" s="89"/>
      <c r="J11" s="89"/>
      <c r="K11" s="90"/>
      <c r="L11" s="82"/>
      <c r="M11" s="83">
        <f t="shared" si="1"/>
        <v>0</v>
      </c>
      <c r="N11" s="89"/>
      <c r="O11" s="90"/>
      <c r="P11" s="90">
        <v>2907.3</v>
      </c>
      <c r="Q11" s="84">
        <f t="shared" si="2"/>
        <v>-2907.3</v>
      </c>
    </row>
    <row r="12" spans="1:17" ht="15" customHeight="1">
      <c r="A12" s="75">
        <v>3</v>
      </c>
      <c r="B12" s="76" t="s">
        <v>23</v>
      </c>
      <c r="C12" s="77" t="s">
        <v>19</v>
      </c>
      <c r="D12" s="76"/>
      <c r="E12" s="78" t="s">
        <v>24</v>
      </c>
      <c r="F12" s="63">
        <v>2</v>
      </c>
      <c r="G12" s="14" t="s">
        <v>21</v>
      </c>
      <c r="H12" s="92"/>
      <c r="I12" s="89"/>
      <c r="J12" s="89"/>
      <c r="K12" s="90"/>
      <c r="L12" s="82"/>
      <c r="M12" s="83">
        <f t="shared" si="1"/>
        <v>0</v>
      </c>
      <c r="N12" s="89"/>
      <c r="O12" s="90"/>
      <c r="P12" s="90"/>
      <c r="Q12" s="84">
        <f t="shared" si="2"/>
        <v>0</v>
      </c>
    </row>
    <row r="13" spans="1:17" ht="15" customHeight="1">
      <c r="A13" s="75">
        <v>4</v>
      </c>
      <c r="B13" s="76" t="s">
        <v>25</v>
      </c>
      <c r="C13" s="77" t="s">
        <v>19</v>
      </c>
      <c r="D13" s="76"/>
      <c r="E13" s="78" t="s">
        <v>26</v>
      </c>
      <c r="F13" s="86" t="s">
        <v>316</v>
      </c>
      <c r="G13" s="14" t="s">
        <v>21</v>
      </c>
      <c r="H13" s="92"/>
      <c r="I13" s="89"/>
      <c r="J13" s="89"/>
      <c r="K13" s="90"/>
      <c r="L13" s="82"/>
      <c r="M13" s="83">
        <f t="shared" si="1"/>
        <v>0</v>
      </c>
      <c r="N13" s="89"/>
      <c r="O13" s="90"/>
      <c r="P13" s="90"/>
      <c r="Q13" s="84">
        <f t="shared" si="2"/>
        <v>0</v>
      </c>
    </row>
    <row r="14" spans="1:17" ht="15" customHeight="1">
      <c r="A14" s="75">
        <v>5</v>
      </c>
      <c r="B14" s="76" t="s">
        <v>27</v>
      </c>
      <c r="C14" s="77" t="s">
        <v>19</v>
      </c>
      <c r="D14" s="76"/>
      <c r="E14" s="78" t="s">
        <v>26</v>
      </c>
      <c r="F14" s="86" t="s">
        <v>317</v>
      </c>
      <c r="G14" s="14" t="s">
        <v>21</v>
      </c>
      <c r="H14" s="92"/>
      <c r="I14" s="89"/>
      <c r="J14" s="89"/>
      <c r="K14" s="90"/>
      <c r="L14" s="82"/>
      <c r="M14" s="83">
        <f t="shared" si="1"/>
        <v>0</v>
      </c>
      <c r="N14" s="89"/>
      <c r="O14" s="90"/>
      <c r="P14" s="90"/>
      <c r="Q14" s="84">
        <f t="shared" si="2"/>
        <v>0</v>
      </c>
    </row>
    <row r="15" spans="1:17" ht="15" customHeight="1">
      <c r="A15" s="75">
        <v>6</v>
      </c>
      <c r="B15" s="76" t="s">
        <v>28</v>
      </c>
      <c r="C15" s="77" t="s">
        <v>19</v>
      </c>
      <c r="D15" s="76"/>
      <c r="E15" s="78" t="s">
        <v>26</v>
      </c>
      <c r="F15" s="86" t="s">
        <v>318</v>
      </c>
      <c r="G15" s="14" t="s">
        <v>21</v>
      </c>
      <c r="H15" s="92"/>
      <c r="I15" s="89"/>
      <c r="J15" s="89"/>
      <c r="K15" s="90"/>
      <c r="L15" s="82"/>
      <c r="M15" s="83">
        <f t="shared" si="1"/>
        <v>0</v>
      </c>
      <c r="N15" s="89"/>
      <c r="O15" s="90"/>
      <c r="P15" s="90"/>
      <c r="Q15" s="84">
        <f t="shared" si="2"/>
        <v>0</v>
      </c>
    </row>
    <row r="16" spans="1:17" ht="15" customHeight="1">
      <c r="A16" s="75">
        <v>7</v>
      </c>
      <c r="B16" s="76" t="s">
        <v>29</v>
      </c>
      <c r="C16" s="77" t="s">
        <v>19</v>
      </c>
      <c r="D16" s="76"/>
      <c r="E16" s="78" t="s">
        <v>30</v>
      </c>
      <c r="F16" s="86" t="s">
        <v>319</v>
      </c>
      <c r="G16" s="14" t="s">
        <v>21</v>
      </c>
      <c r="H16" s="92"/>
      <c r="I16" s="89"/>
      <c r="J16" s="89"/>
      <c r="K16" s="90"/>
      <c r="L16" s="82"/>
      <c r="M16" s="83">
        <f t="shared" si="1"/>
        <v>0</v>
      </c>
      <c r="N16" s="89"/>
      <c r="O16" s="90"/>
      <c r="P16" s="90"/>
      <c r="Q16" s="84">
        <f t="shared" si="2"/>
        <v>0</v>
      </c>
    </row>
    <row r="17" spans="1:17" ht="15" customHeight="1">
      <c r="A17" s="75">
        <v>8</v>
      </c>
      <c r="B17" s="76" t="s">
        <v>29</v>
      </c>
      <c r="C17" s="77" t="s">
        <v>19</v>
      </c>
      <c r="D17" s="76"/>
      <c r="E17" s="78" t="s">
        <v>30</v>
      </c>
      <c r="F17" s="86" t="s">
        <v>407</v>
      </c>
      <c r="G17" s="17" t="s">
        <v>31</v>
      </c>
      <c r="H17" s="92">
        <v>1</v>
      </c>
      <c r="I17" s="89"/>
      <c r="J17" s="89"/>
      <c r="K17" s="90"/>
      <c r="L17" s="82"/>
      <c r="M17" s="83">
        <f t="shared" si="1"/>
        <v>0</v>
      </c>
      <c r="N17" s="89"/>
      <c r="O17" s="90">
        <v>2643</v>
      </c>
      <c r="P17" s="90"/>
      <c r="Q17" s="84">
        <f t="shared" si="2"/>
        <v>2643</v>
      </c>
    </row>
    <row r="18" spans="1:17" ht="15" customHeight="1">
      <c r="A18" s="75">
        <v>9</v>
      </c>
      <c r="B18" s="76" t="s">
        <v>32</v>
      </c>
      <c r="C18" s="77" t="s">
        <v>19</v>
      </c>
      <c r="D18" s="76"/>
      <c r="E18" s="78" t="s">
        <v>26</v>
      </c>
      <c r="F18" s="86" t="s">
        <v>320</v>
      </c>
      <c r="G18" s="14" t="s">
        <v>21</v>
      </c>
      <c r="H18" s="92">
        <v>3</v>
      </c>
      <c r="I18" s="89"/>
      <c r="J18" s="89"/>
      <c r="K18" s="90"/>
      <c r="L18" s="82"/>
      <c r="M18" s="83">
        <f t="shared" si="1"/>
        <v>0</v>
      </c>
      <c r="N18" s="89"/>
      <c r="O18" s="90"/>
      <c r="P18" s="90"/>
      <c r="Q18" s="84">
        <f t="shared" si="2"/>
        <v>0</v>
      </c>
    </row>
    <row r="19" spans="1:17" ht="15" customHeight="1">
      <c r="A19" s="75">
        <v>10</v>
      </c>
      <c r="B19" s="76" t="s">
        <v>32</v>
      </c>
      <c r="C19" s="77" t="s">
        <v>19</v>
      </c>
      <c r="D19" s="76"/>
      <c r="E19" s="78" t="s">
        <v>26</v>
      </c>
      <c r="F19" s="86" t="s">
        <v>443</v>
      </c>
      <c r="G19" s="80" t="s">
        <v>33</v>
      </c>
      <c r="H19" s="92"/>
      <c r="I19" s="89"/>
      <c r="J19" s="89"/>
      <c r="K19" s="90"/>
      <c r="L19" s="82"/>
      <c r="M19" s="83">
        <f t="shared" si="1"/>
        <v>0</v>
      </c>
      <c r="N19" s="89"/>
      <c r="O19" s="90">
        <v>1277.45</v>
      </c>
      <c r="P19" s="90"/>
      <c r="Q19" s="84">
        <f t="shared" si="2"/>
        <v>1277.45</v>
      </c>
    </row>
    <row r="20" spans="1:17" ht="15" customHeight="1">
      <c r="A20" s="75">
        <v>11</v>
      </c>
      <c r="B20" s="76" t="s">
        <v>34</v>
      </c>
      <c r="C20" s="77" t="s">
        <v>19</v>
      </c>
      <c r="D20" s="76"/>
      <c r="E20" s="78" t="s">
        <v>35</v>
      </c>
      <c r="F20" s="86" t="s">
        <v>321</v>
      </c>
      <c r="G20" s="14" t="s">
        <v>21</v>
      </c>
      <c r="H20" s="92"/>
      <c r="I20" s="89"/>
      <c r="J20" s="89"/>
      <c r="K20" s="90"/>
      <c r="L20" s="82"/>
      <c r="M20" s="83">
        <f t="shared" si="1"/>
        <v>0</v>
      </c>
      <c r="N20" s="89"/>
      <c r="O20" s="90"/>
      <c r="P20" s="90"/>
      <c r="Q20" s="84">
        <f t="shared" si="2"/>
        <v>0</v>
      </c>
    </row>
    <row r="21" spans="1:17" ht="15" customHeight="1">
      <c r="A21" s="75">
        <v>12</v>
      </c>
      <c r="B21" s="76" t="s">
        <v>34</v>
      </c>
      <c r="C21" s="77" t="s">
        <v>19</v>
      </c>
      <c r="D21" s="76"/>
      <c r="E21" s="78" t="s">
        <v>35</v>
      </c>
      <c r="F21" s="86" t="s">
        <v>398</v>
      </c>
      <c r="G21" s="19" t="s">
        <v>36</v>
      </c>
      <c r="H21" s="92"/>
      <c r="I21" s="89"/>
      <c r="J21" s="89"/>
      <c r="K21" s="90"/>
      <c r="L21" s="82"/>
      <c r="M21" s="83">
        <f t="shared" si="1"/>
        <v>0</v>
      </c>
      <c r="N21" s="89">
        <v>2</v>
      </c>
      <c r="O21" s="90">
        <v>1938.2</v>
      </c>
      <c r="P21" s="90"/>
      <c r="Q21" s="84">
        <f t="shared" si="2"/>
        <v>1938.2</v>
      </c>
    </row>
    <row r="22" spans="1:17" ht="15" customHeight="1">
      <c r="A22" s="75">
        <v>13</v>
      </c>
      <c r="B22" s="76" t="s">
        <v>37</v>
      </c>
      <c r="C22" s="77" t="s">
        <v>19</v>
      </c>
      <c r="D22" s="76"/>
      <c r="E22" s="78" t="s">
        <v>26</v>
      </c>
      <c r="F22" s="86" t="s">
        <v>322</v>
      </c>
      <c r="G22" s="14" t="s">
        <v>21</v>
      </c>
      <c r="H22" s="92"/>
      <c r="I22" s="89">
        <v>1</v>
      </c>
      <c r="J22" s="89">
        <v>1</v>
      </c>
      <c r="K22" s="90">
        <v>1395.5</v>
      </c>
      <c r="L22" s="82"/>
      <c r="M22" s="83">
        <f t="shared" si="1"/>
        <v>1395.5</v>
      </c>
      <c r="N22" s="89">
        <v>1</v>
      </c>
      <c r="O22" s="90">
        <v>1938.2</v>
      </c>
      <c r="P22" s="90"/>
      <c r="Q22" s="84">
        <f t="shared" si="2"/>
        <v>1938.2</v>
      </c>
    </row>
    <row r="23" spans="1:17" ht="15" customHeight="1">
      <c r="A23" s="75">
        <v>14</v>
      </c>
      <c r="B23" s="76" t="s">
        <v>37</v>
      </c>
      <c r="C23" s="77" t="s">
        <v>19</v>
      </c>
      <c r="D23" s="76"/>
      <c r="E23" s="78" t="s">
        <v>26</v>
      </c>
      <c r="F23" s="86" t="s">
        <v>444</v>
      </c>
      <c r="G23" s="80" t="s">
        <v>33</v>
      </c>
      <c r="H23" s="92"/>
      <c r="I23" s="89"/>
      <c r="J23" s="89"/>
      <c r="K23" s="90"/>
      <c r="L23" s="82"/>
      <c r="M23" s="83">
        <f t="shared" si="1"/>
        <v>0</v>
      </c>
      <c r="N23" s="89"/>
      <c r="O23" s="90">
        <v>3700.2</v>
      </c>
      <c r="P23" s="90"/>
      <c r="Q23" s="84">
        <f t="shared" si="2"/>
        <v>3700.2</v>
      </c>
    </row>
    <row r="24" spans="1:17" ht="15" customHeight="1">
      <c r="A24" s="75">
        <v>15</v>
      </c>
      <c r="B24" s="76" t="s">
        <v>38</v>
      </c>
      <c r="C24" s="77" t="s">
        <v>19</v>
      </c>
      <c r="D24" s="76"/>
      <c r="E24" s="78" t="s">
        <v>39</v>
      </c>
      <c r="F24" s="86" t="s">
        <v>323</v>
      </c>
      <c r="G24" s="14" t="s">
        <v>21</v>
      </c>
      <c r="H24" s="92"/>
      <c r="I24" s="89"/>
      <c r="J24" s="89"/>
      <c r="K24" s="90"/>
      <c r="L24" s="82"/>
      <c r="M24" s="83">
        <f t="shared" si="1"/>
        <v>0</v>
      </c>
      <c r="N24" s="89"/>
      <c r="O24" s="90"/>
      <c r="P24" s="90"/>
      <c r="Q24" s="84">
        <f t="shared" si="2"/>
        <v>0</v>
      </c>
    </row>
    <row r="25" spans="1:17" ht="15" customHeight="1">
      <c r="A25" s="75">
        <v>16</v>
      </c>
      <c r="B25" s="76" t="s">
        <v>38</v>
      </c>
      <c r="C25" s="77" t="s">
        <v>19</v>
      </c>
      <c r="D25" s="76"/>
      <c r="E25" s="78" t="s">
        <v>39</v>
      </c>
      <c r="F25" s="86" t="s">
        <v>445</v>
      </c>
      <c r="G25" s="80" t="s">
        <v>33</v>
      </c>
      <c r="H25" s="92"/>
      <c r="I25" s="89"/>
      <c r="J25" s="89"/>
      <c r="K25" s="90"/>
      <c r="L25" s="82"/>
      <c r="M25" s="83">
        <f t="shared" si="1"/>
        <v>0</v>
      </c>
      <c r="N25" s="89"/>
      <c r="O25" s="90">
        <v>3964.5</v>
      </c>
      <c r="P25" s="90"/>
      <c r="Q25" s="84">
        <f t="shared" si="2"/>
        <v>3964.5</v>
      </c>
    </row>
    <row r="26" spans="1:17" ht="15" customHeight="1">
      <c r="A26" s="75">
        <v>17</v>
      </c>
      <c r="B26" s="76" t="s">
        <v>40</v>
      </c>
      <c r="C26" s="77" t="s">
        <v>19</v>
      </c>
      <c r="D26" s="76"/>
      <c r="E26" s="78" t="s">
        <v>20</v>
      </c>
      <c r="F26" s="86" t="s">
        <v>324</v>
      </c>
      <c r="G26" s="14" t="s">
        <v>21</v>
      </c>
      <c r="H26" s="92">
        <v>1</v>
      </c>
      <c r="I26" s="89">
        <v>2</v>
      </c>
      <c r="J26" s="89">
        <v>2</v>
      </c>
      <c r="K26" s="90">
        <v>2356.6799999999998</v>
      </c>
      <c r="L26" s="82"/>
      <c r="M26" s="83">
        <f t="shared" si="1"/>
        <v>2356.6799999999998</v>
      </c>
      <c r="N26" s="89"/>
      <c r="O26" s="90"/>
      <c r="P26" s="90"/>
      <c r="Q26" s="84">
        <f t="shared" si="2"/>
        <v>0</v>
      </c>
    </row>
    <row r="27" spans="1:17" ht="15" customHeight="1">
      <c r="A27" s="75">
        <v>18</v>
      </c>
      <c r="B27" s="76" t="s">
        <v>40</v>
      </c>
      <c r="C27" s="77" t="s">
        <v>19</v>
      </c>
      <c r="D27" s="76"/>
      <c r="E27" s="78" t="s">
        <v>20</v>
      </c>
      <c r="F27" s="86" t="s">
        <v>424</v>
      </c>
      <c r="G27" s="16" t="s">
        <v>22</v>
      </c>
      <c r="H27" s="92"/>
      <c r="I27" s="89"/>
      <c r="J27" s="89"/>
      <c r="K27" s="90"/>
      <c r="L27" s="82"/>
      <c r="M27" s="83">
        <f t="shared" si="1"/>
        <v>0</v>
      </c>
      <c r="N27" s="89"/>
      <c r="O27" s="90"/>
      <c r="P27" s="90"/>
      <c r="Q27" s="84">
        <f t="shared" si="2"/>
        <v>0</v>
      </c>
    </row>
    <row r="28" spans="1:17" ht="15" customHeight="1">
      <c r="A28" s="75">
        <v>19</v>
      </c>
      <c r="B28" s="76" t="s">
        <v>41</v>
      </c>
      <c r="C28" s="77" t="s">
        <v>19</v>
      </c>
      <c r="D28" s="76"/>
      <c r="E28" s="78" t="s">
        <v>24</v>
      </c>
      <c r="F28" s="86" t="s">
        <v>325</v>
      </c>
      <c r="G28" s="14" t="s">
        <v>21</v>
      </c>
      <c r="H28" s="92">
        <v>2</v>
      </c>
      <c r="I28" s="89"/>
      <c r="J28" s="89"/>
      <c r="K28" s="90"/>
      <c r="L28" s="82"/>
      <c r="M28" s="83">
        <f t="shared" si="1"/>
        <v>0</v>
      </c>
      <c r="N28" s="89"/>
      <c r="O28" s="90"/>
      <c r="P28" s="90"/>
      <c r="Q28" s="84">
        <f t="shared" si="2"/>
        <v>0</v>
      </c>
    </row>
    <row r="29" spans="1:17" ht="15" customHeight="1">
      <c r="A29" s="75">
        <v>20</v>
      </c>
      <c r="B29" s="76" t="s">
        <v>41</v>
      </c>
      <c r="C29" s="77" t="s">
        <v>19</v>
      </c>
      <c r="D29" s="76"/>
      <c r="E29" s="78" t="s">
        <v>24</v>
      </c>
      <c r="F29" s="86" t="s">
        <v>425</v>
      </c>
      <c r="G29" s="16" t="s">
        <v>22</v>
      </c>
      <c r="H29" s="92"/>
      <c r="I29" s="89"/>
      <c r="J29" s="89"/>
      <c r="K29" s="90"/>
      <c r="L29" s="82"/>
      <c r="M29" s="83">
        <f t="shared" si="1"/>
        <v>0</v>
      </c>
      <c r="N29" s="89">
        <v>1</v>
      </c>
      <c r="O29" s="90"/>
      <c r="P29" s="90"/>
      <c r="Q29" s="84">
        <f t="shared" si="2"/>
        <v>0</v>
      </c>
    </row>
    <row r="30" spans="1:17" ht="15" customHeight="1">
      <c r="A30" s="75">
        <v>21</v>
      </c>
      <c r="B30" s="76" t="s">
        <v>42</v>
      </c>
      <c r="C30" s="77" t="s">
        <v>19</v>
      </c>
      <c r="D30" s="76"/>
      <c r="E30" s="78" t="s">
        <v>26</v>
      </c>
      <c r="F30" s="64">
        <v>21</v>
      </c>
      <c r="G30" s="14" t="s">
        <v>21</v>
      </c>
      <c r="H30" s="92"/>
      <c r="I30" s="89"/>
      <c r="J30" s="89"/>
      <c r="K30" s="90"/>
      <c r="L30" s="82"/>
      <c r="M30" s="83">
        <f t="shared" si="1"/>
        <v>0</v>
      </c>
      <c r="N30" s="89"/>
      <c r="O30" s="90"/>
      <c r="P30" s="90"/>
      <c r="Q30" s="84">
        <f t="shared" si="2"/>
        <v>0</v>
      </c>
    </row>
    <row r="31" spans="1:17" ht="15" customHeight="1">
      <c r="A31" s="75">
        <v>22</v>
      </c>
      <c r="B31" s="76" t="s">
        <v>43</v>
      </c>
      <c r="C31" s="77" t="s">
        <v>19</v>
      </c>
      <c r="D31" s="76"/>
      <c r="E31" s="78" t="s">
        <v>35</v>
      </c>
      <c r="F31" s="86" t="s">
        <v>326</v>
      </c>
      <c r="G31" s="14" t="s">
        <v>21</v>
      </c>
      <c r="H31" s="92"/>
      <c r="I31" s="89"/>
      <c r="J31" s="89"/>
      <c r="K31" s="90"/>
      <c r="L31" s="82"/>
      <c r="M31" s="83">
        <f t="shared" si="1"/>
        <v>0</v>
      </c>
      <c r="N31" s="89"/>
      <c r="O31" s="90"/>
      <c r="P31" s="90"/>
      <c r="Q31" s="84">
        <f t="shared" si="2"/>
        <v>0</v>
      </c>
    </row>
    <row r="32" spans="1:17" ht="15" customHeight="1">
      <c r="A32" s="75">
        <v>23</v>
      </c>
      <c r="B32" s="76" t="s">
        <v>43</v>
      </c>
      <c r="C32" s="77" t="s">
        <v>19</v>
      </c>
      <c r="D32" s="76"/>
      <c r="E32" s="78" t="s">
        <v>35</v>
      </c>
      <c r="F32" s="86" t="s">
        <v>399</v>
      </c>
      <c r="G32" s="19" t="s">
        <v>36</v>
      </c>
      <c r="H32" s="92"/>
      <c r="I32" s="89"/>
      <c r="J32" s="89"/>
      <c r="K32" s="90"/>
      <c r="L32" s="82"/>
      <c r="M32" s="83">
        <f t="shared" si="1"/>
        <v>0</v>
      </c>
      <c r="N32" s="89"/>
      <c r="O32" s="90"/>
      <c r="P32" s="90"/>
      <c r="Q32" s="84">
        <f t="shared" si="2"/>
        <v>0</v>
      </c>
    </row>
    <row r="33" spans="1:17" ht="15" customHeight="1">
      <c r="A33" s="75">
        <v>24</v>
      </c>
      <c r="B33" s="76" t="s">
        <v>44</v>
      </c>
      <c r="C33" s="77" t="s">
        <v>19</v>
      </c>
      <c r="D33" s="76"/>
      <c r="E33" s="78" t="s">
        <v>35</v>
      </c>
      <c r="F33" s="86" t="s">
        <v>327</v>
      </c>
      <c r="G33" s="14" t="s">
        <v>21</v>
      </c>
      <c r="H33" s="92"/>
      <c r="I33" s="89"/>
      <c r="J33" s="89"/>
      <c r="K33" s="90"/>
      <c r="L33" s="82"/>
      <c r="M33" s="83">
        <f t="shared" si="1"/>
        <v>0</v>
      </c>
      <c r="N33" s="89">
        <v>2</v>
      </c>
      <c r="O33" s="90">
        <v>2607.0700000000002</v>
      </c>
      <c r="P33" s="90"/>
      <c r="Q33" s="84">
        <f t="shared" si="2"/>
        <v>2607.0700000000002</v>
      </c>
    </row>
    <row r="34" spans="1:17" ht="15" customHeight="1">
      <c r="A34" s="75">
        <v>25</v>
      </c>
      <c r="B34" s="76" t="s">
        <v>44</v>
      </c>
      <c r="C34" s="77" t="s">
        <v>19</v>
      </c>
      <c r="D34" s="76"/>
      <c r="E34" s="78" t="s">
        <v>35</v>
      </c>
      <c r="F34" s="86" t="s">
        <v>400</v>
      </c>
      <c r="G34" s="19" t="s">
        <v>36</v>
      </c>
      <c r="H34" s="92"/>
      <c r="I34" s="89"/>
      <c r="J34" s="89"/>
      <c r="K34" s="90"/>
      <c r="L34" s="82"/>
      <c r="M34" s="83">
        <f t="shared" si="1"/>
        <v>0</v>
      </c>
      <c r="N34" s="89">
        <v>1</v>
      </c>
      <c r="O34" s="90">
        <v>1233.4000000000001</v>
      </c>
      <c r="P34" s="90">
        <v>969.1</v>
      </c>
      <c r="Q34" s="84">
        <f t="shared" si="2"/>
        <v>264.30000000000007</v>
      </c>
    </row>
    <row r="35" spans="1:17" ht="15" customHeight="1">
      <c r="A35" s="75">
        <v>26</v>
      </c>
      <c r="B35" s="76" t="s">
        <v>45</v>
      </c>
      <c r="C35" s="77" t="s">
        <v>19</v>
      </c>
      <c r="D35" s="76"/>
      <c r="E35" s="78" t="s">
        <v>26</v>
      </c>
      <c r="F35" s="86" t="s">
        <v>328</v>
      </c>
      <c r="G35" s="14" t="s">
        <v>21</v>
      </c>
      <c r="H35" s="92"/>
      <c r="I35" s="89"/>
      <c r="J35" s="89"/>
      <c r="K35" s="90"/>
      <c r="L35" s="82"/>
      <c r="M35" s="83">
        <f t="shared" si="1"/>
        <v>0</v>
      </c>
      <c r="N35" s="89"/>
      <c r="O35" s="90"/>
      <c r="P35" s="90"/>
      <c r="Q35" s="84">
        <f t="shared" si="2"/>
        <v>0</v>
      </c>
    </row>
    <row r="36" spans="1:17" ht="15" customHeight="1">
      <c r="A36" s="75">
        <v>27</v>
      </c>
      <c r="B36" s="76" t="s">
        <v>46</v>
      </c>
      <c r="C36" s="77" t="s">
        <v>19</v>
      </c>
      <c r="D36" s="76"/>
      <c r="E36" s="78" t="s">
        <v>26</v>
      </c>
      <c r="F36" s="86" t="s">
        <v>329</v>
      </c>
      <c r="G36" s="14" t="s">
        <v>21</v>
      </c>
      <c r="H36" s="92"/>
      <c r="I36" s="89"/>
      <c r="J36" s="89"/>
      <c r="K36" s="90"/>
      <c r="L36" s="82"/>
      <c r="M36" s="83">
        <f t="shared" si="1"/>
        <v>0</v>
      </c>
      <c r="N36" s="89"/>
      <c r="O36" s="90"/>
      <c r="P36" s="90"/>
      <c r="Q36" s="84">
        <f t="shared" si="2"/>
        <v>0</v>
      </c>
    </row>
    <row r="37" spans="1:17" ht="15" customHeight="1">
      <c r="A37" s="75">
        <v>28</v>
      </c>
      <c r="B37" s="76" t="s">
        <v>47</v>
      </c>
      <c r="C37" s="77" t="s">
        <v>19</v>
      </c>
      <c r="D37" s="76"/>
      <c r="E37" s="78" t="s">
        <v>48</v>
      </c>
      <c r="F37" s="86" t="s">
        <v>330</v>
      </c>
      <c r="G37" s="14" t="s">
        <v>21</v>
      </c>
      <c r="H37" s="92">
        <v>3</v>
      </c>
      <c r="I37" s="89"/>
      <c r="J37" s="89"/>
      <c r="K37" s="90"/>
      <c r="L37" s="82"/>
      <c r="M37" s="83">
        <f t="shared" si="1"/>
        <v>0</v>
      </c>
      <c r="N37" s="89"/>
      <c r="O37" s="90"/>
      <c r="P37" s="90"/>
      <c r="Q37" s="84">
        <f t="shared" si="2"/>
        <v>0</v>
      </c>
    </row>
    <row r="38" spans="1:17" ht="15" customHeight="1">
      <c r="A38" s="75">
        <v>29</v>
      </c>
      <c r="B38" s="76" t="s">
        <v>47</v>
      </c>
      <c r="C38" s="77" t="s">
        <v>19</v>
      </c>
      <c r="D38" s="76"/>
      <c r="E38" s="78" t="s">
        <v>48</v>
      </c>
      <c r="F38" s="64" t="s">
        <v>297</v>
      </c>
      <c r="G38" s="19" t="s">
        <v>36</v>
      </c>
      <c r="H38" s="92"/>
      <c r="I38" s="89"/>
      <c r="J38" s="89"/>
      <c r="K38" s="90"/>
      <c r="L38" s="82"/>
      <c r="M38" s="83">
        <f t="shared" si="1"/>
        <v>0</v>
      </c>
      <c r="N38" s="89"/>
      <c r="O38" s="90"/>
      <c r="P38" s="90"/>
      <c r="Q38" s="84">
        <f t="shared" si="2"/>
        <v>0</v>
      </c>
    </row>
    <row r="39" spans="1:17" ht="15" customHeight="1">
      <c r="A39" s="75">
        <v>30</v>
      </c>
      <c r="B39" s="76" t="s">
        <v>47</v>
      </c>
      <c r="C39" s="77" t="s">
        <v>19</v>
      </c>
      <c r="D39" s="76"/>
      <c r="E39" s="78" t="s">
        <v>48</v>
      </c>
      <c r="F39" s="20" t="s">
        <v>446</v>
      </c>
      <c r="G39" s="80" t="s">
        <v>33</v>
      </c>
      <c r="H39" s="92"/>
      <c r="I39" s="89"/>
      <c r="J39" s="89"/>
      <c r="K39" s="90"/>
      <c r="L39" s="82"/>
      <c r="M39" s="83">
        <f t="shared" si="1"/>
        <v>0</v>
      </c>
      <c r="N39" s="89"/>
      <c r="O39" s="90">
        <v>1365.55</v>
      </c>
      <c r="P39" s="90">
        <v>396.45</v>
      </c>
      <c r="Q39" s="84">
        <f t="shared" si="2"/>
        <v>969.09999999999991</v>
      </c>
    </row>
    <row r="40" spans="1:17" ht="15" customHeight="1">
      <c r="A40" s="75">
        <v>31</v>
      </c>
      <c r="B40" s="76" t="s">
        <v>49</v>
      </c>
      <c r="C40" s="77" t="s">
        <v>19</v>
      </c>
      <c r="D40" s="76"/>
      <c r="E40" s="78" t="s">
        <v>50</v>
      </c>
      <c r="F40" s="86" t="s">
        <v>331</v>
      </c>
      <c r="G40" s="14" t="s">
        <v>21</v>
      </c>
      <c r="H40" s="92">
        <v>1</v>
      </c>
      <c r="I40" s="89"/>
      <c r="J40" s="89"/>
      <c r="K40" s="90"/>
      <c r="L40" s="82"/>
      <c r="M40" s="83">
        <f t="shared" si="1"/>
        <v>0</v>
      </c>
      <c r="N40" s="89">
        <v>1</v>
      </c>
      <c r="O40" s="90">
        <v>374.02</v>
      </c>
      <c r="P40" s="90"/>
      <c r="Q40" s="84">
        <f t="shared" si="2"/>
        <v>374.02</v>
      </c>
    </row>
    <row r="41" spans="1:17" ht="15" customHeight="1">
      <c r="A41" s="75">
        <v>32</v>
      </c>
      <c r="B41" s="76" t="s">
        <v>49</v>
      </c>
      <c r="C41" s="77" t="s">
        <v>19</v>
      </c>
      <c r="D41" s="76"/>
      <c r="E41" s="78" t="s">
        <v>50</v>
      </c>
      <c r="F41" s="86" t="s">
        <v>426</v>
      </c>
      <c r="G41" s="16" t="s">
        <v>22</v>
      </c>
      <c r="H41" s="92">
        <v>1</v>
      </c>
      <c r="I41" s="89"/>
      <c r="J41" s="89"/>
      <c r="K41" s="90"/>
      <c r="L41" s="82"/>
      <c r="M41" s="83">
        <f t="shared" si="1"/>
        <v>0</v>
      </c>
      <c r="N41" s="89"/>
      <c r="O41" s="90"/>
      <c r="P41" s="90"/>
      <c r="Q41" s="84">
        <f t="shared" si="2"/>
        <v>0</v>
      </c>
    </row>
    <row r="42" spans="1:17" ht="15" customHeight="1">
      <c r="A42" s="75">
        <v>33</v>
      </c>
      <c r="B42" s="76" t="s">
        <v>51</v>
      </c>
      <c r="C42" s="77" t="s">
        <v>19</v>
      </c>
      <c r="D42" s="76"/>
      <c r="E42" s="78" t="s">
        <v>52</v>
      </c>
      <c r="F42" s="86" t="s">
        <v>332</v>
      </c>
      <c r="G42" s="14" t="s">
        <v>21</v>
      </c>
      <c r="H42" s="92"/>
      <c r="I42" s="89"/>
      <c r="J42" s="89"/>
      <c r="K42" s="90"/>
      <c r="L42" s="82"/>
      <c r="M42" s="83">
        <f t="shared" si="1"/>
        <v>0</v>
      </c>
      <c r="N42" s="89">
        <v>2</v>
      </c>
      <c r="O42" s="90">
        <v>4719.34</v>
      </c>
      <c r="P42" s="90"/>
      <c r="Q42" s="84">
        <f t="shared" si="2"/>
        <v>4719.34</v>
      </c>
    </row>
    <row r="43" spans="1:17" ht="15" customHeight="1">
      <c r="A43" s="75">
        <v>34</v>
      </c>
      <c r="B43" s="76" t="s">
        <v>51</v>
      </c>
      <c r="C43" s="77" t="s">
        <v>19</v>
      </c>
      <c r="D43" s="76"/>
      <c r="E43" s="78" t="s">
        <v>52</v>
      </c>
      <c r="F43" s="20" t="s">
        <v>447</v>
      </c>
      <c r="G43" s="80" t="s">
        <v>33</v>
      </c>
      <c r="H43" s="92"/>
      <c r="I43" s="89"/>
      <c r="J43" s="89"/>
      <c r="K43" s="90"/>
      <c r="L43" s="82"/>
      <c r="M43" s="83">
        <f t="shared" si="1"/>
        <v>0</v>
      </c>
      <c r="N43" s="89"/>
      <c r="O43" s="90">
        <v>1321.5</v>
      </c>
      <c r="P43" s="90"/>
      <c r="Q43" s="84">
        <f t="shared" si="2"/>
        <v>1321.5</v>
      </c>
    </row>
    <row r="44" spans="1:17" ht="15" customHeight="1">
      <c r="A44" s="75">
        <v>35</v>
      </c>
      <c r="B44" s="76" t="s">
        <v>53</v>
      </c>
      <c r="C44" s="77" t="s">
        <v>19</v>
      </c>
      <c r="D44" s="76"/>
      <c r="E44" s="78" t="s">
        <v>30</v>
      </c>
      <c r="F44" s="86" t="s">
        <v>333</v>
      </c>
      <c r="G44" s="14" t="s">
        <v>21</v>
      </c>
      <c r="H44" s="92"/>
      <c r="I44" s="89"/>
      <c r="J44" s="89"/>
      <c r="K44" s="90"/>
      <c r="L44" s="82"/>
      <c r="M44" s="83">
        <f t="shared" si="1"/>
        <v>0</v>
      </c>
      <c r="N44" s="89"/>
      <c r="O44" s="90"/>
      <c r="P44" s="90"/>
      <c r="Q44" s="84">
        <f t="shared" si="2"/>
        <v>0</v>
      </c>
    </row>
    <row r="45" spans="1:17" ht="15" customHeight="1">
      <c r="A45" s="75">
        <v>36</v>
      </c>
      <c r="B45" s="76" t="s">
        <v>54</v>
      </c>
      <c r="C45" s="77" t="s">
        <v>19</v>
      </c>
      <c r="D45" s="76"/>
      <c r="E45" s="78" t="s">
        <v>26</v>
      </c>
      <c r="F45" s="72">
        <v>36</v>
      </c>
      <c r="G45" s="14" t="s">
        <v>21</v>
      </c>
      <c r="H45" s="92"/>
      <c r="I45" s="89"/>
      <c r="J45" s="89"/>
      <c r="K45" s="90"/>
      <c r="L45" s="82"/>
      <c r="M45" s="83">
        <f t="shared" si="1"/>
        <v>0</v>
      </c>
      <c r="N45" s="89"/>
      <c r="O45" s="90"/>
      <c r="P45" s="90"/>
      <c r="Q45" s="84">
        <f t="shared" si="2"/>
        <v>0</v>
      </c>
    </row>
    <row r="46" spans="1:17" ht="15" customHeight="1">
      <c r="A46" s="75">
        <v>37</v>
      </c>
      <c r="B46" s="76" t="s">
        <v>55</v>
      </c>
      <c r="C46" s="77" t="s">
        <v>19</v>
      </c>
      <c r="D46" s="76"/>
      <c r="E46" s="78" t="s">
        <v>56</v>
      </c>
      <c r="F46" s="72">
        <v>37</v>
      </c>
      <c r="G46" s="14" t="s">
        <v>21</v>
      </c>
      <c r="H46" s="92"/>
      <c r="I46" s="89"/>
      <c r="J46" s="89"/>
      <c r="K46" s="90"/>
      <c r="L46" s="82"/>
      <c r="M46" s="83">
        <f t="shared" si="1"/>
        <v>0</v>
      </c>
      <c r="N46" s="89"/>
      <c r="O46" s="90"/>
      <c r="P46" s="90"/>
      <c r="Q46" s="84">
        <f t="shared" si="2"/>
        <v>0</v>
      </c>
    </row>
    <row r="47" spans="1:17" ht="15" customHeight="1">
      <c r="A47" s="75">
        <v>38</v>
      </c>
      <c r="B47" s="76" t="s">
        <v>57</v>
      </c>
      <c r="C47" s="77" t="s">
        <v>19</v>
      </c>
      <c r="D47" s="76"/>
      <c r="E47" s="78" t="s">
        <v>58</v>
      </c>
      <c r="F47" s="86" t="s">
        <v>334</v>
      </c>
      <c r="G47" s="14" t="s">
        <v>21</v>
      </c>
      <c r="H47" s="92">
        <v>1</v>
      </c>
      <c r="I47" s="89"/>
      <c r="J47" s="89"/>
      <c r="K47" s="90"/>
      <c r="L47" s="82"/>
      <c r="M47" s="83">
        <f t="shared" si="1"/>
        <v>0</v>
      </c>
      <c r="N47" s="89"/>
      <c r="O47" s="90"/>
      <c r="P47" s="90"/>
      <c r="Q47" s="84">
        <f t="shared" si="2"/>
        <v>0</v>
      </c>
    </row>
    <row r="48" spans="1:17" ht="15" customHeight="1">
      <c r="A48" s="75">
        <v>39</v>
      </c>
      <c r="B48" s="76" t="s">
        <v>57</v>
      </c>
      <c r="C48" s="77" t="s">
        <v>19</v>
      </c>
      <c r="D48" s="76"/>
      <c r="E48" s="78" t="s">
        <v>58</v>
      </c>
      <c r="F48" s="86" t="s">
        <v>408</v>
      </c>
      <c r="G48" s="17" t="s">
        <v>31</v>
      </c>
      <c r="H48" s="92"/>
      <c r="I48" s="89"/>
      <c r="J48" s="89"/>
      <c r="K48" s="90"/>
      <c r="L48" s="82"/>
      <c r="M48" s="83">
        <f t="shared" si="1"/>
        <v>0</v>
      </c>
      <c r="N48" s="89"/>
      <c r="O48" s="90"/>
      <c r="P48" s="90"/>
      <c r="Q48" s="84">
        <f t="shared" si="2"/>
        <v>0</v>
      </c>
    </row>
    <row r="49" spans="1:17" ht="15" customHeight="1">
      <c r="A49" s="75">
        <v>40</v>
      </c>
      <c r="B49" s="76" t="s">
        <v>59</v>
      </c>
      <c r="C49" s="77" t="s">
        <v>19</v>
      </c>
      <c r="D49" s="76"/>
      <c r="E49" s="78" t="s">
        <v>26</v>
      </c>
      <c r="F49" s="86" t="s">
        <v>335</v>
      </c>
      <c r="G49" s="14" t="s">
        <v>21</v>
      </c>
      <c r="H49" s="92"/>
      <c r="I49" s="89"/>
      <c r="J49" s="89"/>
      <c r="K49" s="90"/>
      <c r="L49" s="82"/>
      <c r="M49" s="83">
        <f t="shared" si="1"/>
        <v>0</v>
      </c>
      <c r="N49" s="89"/>
      <c r="O49" s="90"/>
      <c r="P49" s="90"/>
      <c r="Q49" s="84">
        <f t="shared" si="2"/>
        <v>0</v>
      </c>
    </row>
    <row r="50" spans="1:17" ht="15" customHeight="1">
      <c r="A50" s="75">
        <v>41</v>
      </c>
      <c r="B50" s="76" t="s">
        <v>60</v>
      </c>
      <c r="C50" s="77" t="s">
        <v>19</v>
      </c>
      <c r="D50" s="76"/>
      <c r="E50" s="78" t="s">
        <v>61</v>
      </c>
      <c r="F50" s="86" t="s">
        <v>336</v>
      </c>
      <c r="G50" s="14" t="s">
        <v>21</v>
      </c>
      <c r="H50" s="92"/>
      <c r="I50" s="89"/>
      <c r="J50" s="89"/>
      <c r="K50" s="90"/>
      <c r="L50" s="82"/>
      <c r="M50" s="83">
        <f t="shared" si="1"/>
        <v>0</v>
      </c>
      <c r="N50" s="89">
        <v>6</v>
      </c>
      <c r="O50" s="90">
        <v>12198.73</v>
      </c>
      <c r="P50" s="90"/>
      <c r="Q50" s="84">
        <f t="shared" si="2"/>
        <v>12198.73</v>
      </c>
    </row>
    <row r="51" spans="1:17" ht="15" customHeight="1">
      <c r="A51" s="75">
        <v>42</v>
      </c>
      <c r="B51" s="76" t="s">
        <v>60</v>
      </c>
      <c r="C51" s="77" t="s">
        <v>19</v>
      </c>
      <c r="D51" s="76"/>
      <c r="E51" s="78" t="s">
        <v>61</v>
      </c>
      <c r="F51" s="86" t="s">
        <v>427</v>
      </c>
      <c r="G51" s="16" t="s">
        <v>22</v>
      </c>
      <c r="H51" s="92"/>
      <c r="I51" s="89"/>
      <c r="J51" s="89"/>
      <c r="K51" s="90"/>
      <c r="L51" s="82"/>
      <c r="M51" s="83">
        <f t="shared" si="1"/>
        <v>0</v>
      </c>
      <c r="N51" s="89">
        <v>2</v>
      </c>
      <c r="O51" s="90">
        <v>925.05</v>
      </c>
      <c r="P51" s="90"/>
      <c r="Q51" s="84">
        <f t="shared" si="2"/>
        <v>925.05</v>
      </c>
    </row>
    <row r="52" spans="1:17" ht="15" customHeight="1">
      <c r="A52" s="75">
        <v>43</v>
      </c>
      <c r="B52" s="76" t="s">
        <v>62</v>
      </c>
      <c r="C52" s="77" t="s">
        <v>19</v>
      </c>
      <c r="D52" s="76"/>
      <c r="E52" s="78" t="s">
        <v>26</v>
      </c>
      <c r="F52" s="69">
        <v>42</v>
      </c>
      <c r="G52" s="14" t="s">
        <v>21</v>
      </c>
      <c r="H52" s="92"/>
      <c r="I52" s="89"/>
      <c r="J52" s="89"/>
      <c r="K52" s="90"/>
      <c r="L52" s="82"/>
      <c r="M52" s="83">
        <f t="shared" si="1"/>
        <v>0</v>
      </c>
      <c r="N52" s="89"/>
      <c r="O52" s="90"/>
      <c r="P52" s="90"/>
      <c r="Q52" s="84">
        <f t="shared" si="2"/>
        <v>0</v>
      </c>
    </row>
    <row r="53" spans="1:17" ht="15" customHeight="1">
      <c r="A53" s="75">
        <v>44</v>
      </c>
      <c r="B53" s="76" t="s">
        <v>63</v>
      </c>
      <c r="C53" s="77" t="s">
        <v>19</v>
      </c>
      <c r="D53" s="76"/>
      <c r="E53" s="78" t="s">
        <v>26</v>
      </c>
      <c r="F53" s="86" t="s">
        <v>337</v>
      </c>
      <c r="G53" s="14" t="s">
        <v>21</v>
      </c>
      <c r="H53" s="92">
        <v>1</v>
      </c>
      <c r="I53" s="89"/>
      <c r="J53" s="89"/>
      <c r="K53" s="90"/>
      <c r="L53" s="82"/>
      <c r="M53" s="83">
        <f t="shared" si="1"/>
        <v>0</v>
      </c>
      <c r="N53" s="89"/>
      <c r="O53" s="90"/>
      <c r="P53" s="90"/>
      <c r="Q53" s="84">
        <f t="shared" si="2"/>
        <v>0</v>
      </c>
    </row>
    <row r="54" spans="1:17" ht="15" customHeight="1">
      <c r="A54" s="75">
        <v>45</v>
      </c>
      <c r="B54" s="76" t="s">
        <v>63</v>
      </c>
      <c r="C54" s="77" t="s">
        <v>19</v>
      </c>
      <c r="D54" s="76"/>
      <c r="E54" s="78" t="s">
        <v>26</v>
      </c>
      <c r="F54" s="86" t="s">
        <v>448</v>
      </c>
      <c r="G54" s="80" t="s">
        <v>33</v>
      </c>
      <c r="H54" s="92"/>
      <c r="I54" s="89"/>
      <c r="J54" s="89"/>
      <c r="K54" s="90"/>
      <c r="L54" s="82"/>
      <c r="M54" s="83">
        <f t="shared" si="1"/>
        <v>0</v>
      </c>
      <c r="N54" s="89"/>
      <c r="O54" s="90">
        <v>814.93</v>
      </c>
      <c r="P54" s="90"/>
      <c r="Q54" s="84">
        <f t="shared" si="2"/>
        <v>814.93</v>
      </c>
    </row>
    <row r="55" spans="1:17" ht="15" customHeight="1">
      <c r="A55" s="75">
        <v>46</v>
      </c>
      <c r="B55" s="76" t="s">
        <v>64</v>
      </c>
      <c r="C55" s="77" t="s">
        <v>19</v>
      </c>
      <c r="D55" s="76"/>
      <c r="E55" s="78" t="s">
        <v>26</v>
      </c>
      <c r="F55" s="86" t="s">
        <v>338</v>
      </c>
      <c r="G55" s="14" t="s">
        <v>21</v>
      </c>
      <c r="H55" s="92">
        <v>3</v>
      </c>
      <c r="I55" s="89"/>
      <c r="J55" s="89"/>
      <c r="K55" s="90"/>
      <c r="L55" s="82"/>
      <c r="M55" s="83">
        <f t="shared" si="1"/>
        <v>0</v>
      </c>
      <c r="N55" s="89">
        <v>1</v>
      </c>
      <c r="O55" s="90">
        <v>7001.11</v>
      </c>
      <c r="P55" s="90"/>
      <c r="Q55" s="84">
        <f t="shared" si="2"/>
        <v>7001.11</v>
      </c>
    </row>
    <row r="56" spans="1:17" ht="15" customHeight="1">
      <c r="A56" s="75">
        <v>47</v>
      </c>
      <c r="B56" s="76" t="s">
        <v>65</v>
      </c>
      <c r="C56" s="77" t="s">
        <v>19</v>
      </c>
      <c r="D56" s="76"/>
      <c r="E56" s="78" t="s">
        <v>56</v>
      </c>
      <c r="F56" s="86" t="s">
        <v>339</v>
      </c>
      <c r="G56" s="14" t="s">
        <v>21</v>
      </c>
      <c r="H56" s="92"/>
      <c r="I56" s="89"/>
      <c r="J56" s="89"/>
      <c r="K56" s="90"/>
      <c r="L56" s="82"/>
      <c r="M56" s="83">
        <f t="shared" si="1"/>
        <v>0</v>
      </c>
      <c r="N56" s="89"/>
      <c r="O56" s="90"/>
      <c r="P56" s="90"/>
      <c r="Q56" s="84">
        <f t="shared" si="2"/>
        <v>0</v>
      </c>
    </row>
    <row r="57" spans="1:17" ht="15" customHeight="1">
      <c r="A57" s="75">
        <v>48</v>
      </c>
      <c r="B57" s="76" t="s">
        <v>65</v>
      </c>
      <c r="C57" s="77" t="s">
        <v>19</v>
      </c>
      <c r="D57" s="76"/>
      <c r="E57" s="78" t="s">
        <v>56</v>
      </c>
      <c r="F57" s="86" t="s">
        <v>421</v>
      </c>
      <c r="G57" s="17" t="s">
        <v>31</v>
      </c>
      <c r="H57" s="92"/>
      <c r="I57" s="89"/>
      <c r="J57" s="89"/>
      <c r="K57" s="90"/>
      <c r="L57" s="82"/>
      <c r="M57" s="83">
        <f t="shared" si="1"/>
        <v>0</v>
      </c>
      <c r="N57" s="89"/>
      <c r="O57" s="90"/>
      <c r="P57" s="90"/>
      <c r="Q57" s="84">
        <f t="shared" si="2"/>
        <v>0</v>
      </c>
    </row>
    <row r="58" spans="1:17" ht="15" customHeight="1">
      <c r="A58" s="75">
        <v>49</v>
      </c>
      <c r="B58" s="76" t="s">
        <v>66</v>
      </c>
      <c r="C58" s="77" t="s">
        <v>19</v>
      </c>
      <c r="D58" s="76"/>
      <c r="E58" s="78" t="s">
        <v>20</v>
      </c>
      <c r="F58" s="63">
        <v>48</v>
      </c>
      <c r="G58" s="14" t="s">
        <v>21</v>
      </c>
      <c r="H58" s="92"/>
      <c r="I58" s="89"/>
      <c r="J58" s="89"/>
      <c r="K58" s="90"/>
      <c r="L58" s="82"/>
      <c r="M58" s="83">
        <f t="shared" si="1"/>
        <v>0</v>
      </c>
      <c r="N58" s="89"/>
      <c r="O58" s="90"/>
      <c r="P58" s="90"/>
      <c r="Q58" s="84">
        <f t="shared" si="2"/>
        <v>0</v>
      </c>
    </row>
    <row r="59" spans="1:17" ht="15" customHeight="1">
      <c r="A59" s="75">
        <v>50</v>
      </c>
      <c r="B59" s="76" t="s">
        <v>67</v>
      </c>
      <c r="C59" s="77" t="s">
        <v>19</v>
      </c>
      <c r="D59" s="76"/>
      <c r="E59" s="78" t="s">
        <v>68</v>
      </c>
      <c r="F59" s="86" t="s">
        <v>340</v>
      </c>
      <c r="G59" s="14" t="s">
        <v>21</v>
      </c>
      <c r="H59" s="92">
        <v>2</v>
      </c>
      <c r="I59" s="89"/>
      <c r="J59" s="89"/>
      <c r="K59" s="90"/>
      <c r="L59" s="82"/>
      <c r="M59" s="83">
        <f t="shared" si="1"/>
        <v>0</v>
      </c>
      <c r="N59" s="89"/>
      <c r="O59" s="90"/>
      <c r="P59" s="90"/>
      <c r="Q59" s="84">
        <f t="shared" si="2"/>
        <v>0</v>
      </c>
    </row>
    <row r="60" spans="1:17" ht="15" customHeight="1">
      <c r="A60" s="75">
        <v>51</v>
      </c>
      <c r="B60" s="76" t="s">
        <v>67</v>
      </c>
      <c r="C60" s="77" t="s">
        <v>19</v>
      </c>
      <c r="D60" s="76"/>
      <c r="E60" s="78" t="s">
        <v>68</v>
      </c>
      <c r="F60" s="86" t="s">
        <v>428</v>
      </c>
      <c r="G60" s="16" t="s">
        <v>22</v>
      </c>
      <c r="H60" s="92"/>
      <c r="I60" s="89"/>
      <c r="J60" s="89"/>
      <c r="K60" s="90"/>
      <c r="L60" s="82"/>
      <c r="M60" s="83">
        <f t="shared" si="1"/>
        <v>0</v>
      </c>
      <c r="N60" s="89"/>
      <c r="O60" s="90"/>
      <c r="P60" s="90"/>
      <c r="Q60" s="84">
        <f t="shared" si="2"/>
        <v>0</v>
      </c>
    </row>
    <row r="61" spans="1:17" ht="15" customHeight="1">
      <c r="A61" s="75">
        <v>52</v>
      </c>
      <c r="B61" s="76" t="s">
        <v>69</v>
      </c>
      <c r="C61" s="77" t="s">
        <v>19</v>
      </c>
      <c r="D61" s="76"/>
      <c r="E61" s="78" t="s">
        <v>20</v>
      </c>
      <c r="F61" s="86" t="s">
        <v>341</v>
      </c>
      <c r="G61" s="14" t="s">
        <v>21</v>
      </c>
      <c r="H61" s="92"/>
      <c r="I61" s="89"/>
      <c r="J61" s="89"/>
      <c r="K61" s="90"/>
      <c r="L61" s="82"/>
      <c r="M61" s="83">
        <f t="shared" si="1"/>
        <v>0</v>
      </c>
      <c r="N61" s="89"/>
      <c r="O61" s="90"/>
      <c r="P61" s="90"/>
      <c r="Q61" s="84">
        <f t="shared" si="2"/>
        <v>0</v>
      </c>
    </row>
    <row r="62" spans="1:17" ht="15" customHeight="1">
      <c r="A62" s="75">
        <v>53</v>
      </c>
      <c r="B62" s="76" t="s">
        <v>70</v>
      </c>
      <c r="C62" s="77" t="s">
        <v>19</v>
      </c>
      <c r="D62" s="76"/>
      <c r="E62" s="78" t="s">
        <v>26</v>
      </c>
      <c r="F62" s="65">
        <v>53</v>
      </c>
      <c r="G62" s="14" t="s">
        <v>21</v>
      </c>
      <c r="H62" s="92"/>
      <c r="I62" s="89"/>
      <c r="J62" s="89"/>
      <c r="K62" s="90"/>
      <c r="L62" s="82"/>
      <c r="M62" s="83">
        <f t="shared" si="1"/>
        <v>0</v>
      </c>
      <c r="N62" s="89"/>
      <c r="O62" s="90"/>
      <c r="P62" s="90"/>
      <c r="Q62" s="84">
        <f t="shared" si="2"/>
        <v>0</v>
      </c>
    </row>
    <row r="63" spans="1:17" ht="15" customHeight="1">
      <c r="A63" s="75">
        <v>54</v>
      </c>
      <c r="B63" s="76" t="s">
        <v>70</v>
      </c>
      <c r="C63" s="77" t="s">
        <v>19</v>
      </c>
      <c r="D63" s="76"/>
      <c r="E63" s="78" t="s">
        <v>26</v>
      </c>
      <c r="F63" s="94" t="s">
        <v>304</v>
      </c>
      <c r="G63" s="80" t="s">
        <v>33</v>
      </c>
      <c r="H63" s="92"/>
      <c r="I63" s="89"/>
      <c r="J63" s="89"/>
      <c r="K63" s="90"/>
      <c r="L63" s="82"/>
      <c r="M63" s="83">
        <f t="shared" si="1"/>
        <v>0</v>
      </c>
      <c r="N63" s="89"/>
      <c r="O63" s="90"/>
      <c r="P63" s="90"/>
      <c r="Q63" s="84">
        <f t="shared" si="2"/>
        <v>0</v>
      </c>
    </row>
    <row r="64" spans="1:17" ht="15" customHeight="1">
      <c r="A64" s="75">
        <v>55</v>
      </c>
      <c r="B64" s="76" t="s">
        <v>71</v>
      </c>
      <c r="C64" s="77" t="s">
        <v>19</v>
      </c>
      <c r="D64" s="76"/>
      <c r="E64" s="78" t="s">
        <v>52</v>
      </c>
      <c r="F64" s="86" t="s">
        <v>342</v>
      </c>
      <c r="G64" s="14" t="s">
        <v>21</v>
      </c>
      <c r="H64" s="92"/>
      <c r="I64" s="89"/>
      <c r="J64" s="89"/>
      <c r="K64" s="90"/>
      <c r="L64" s="82"/>
      <c r="M64" s="83">
        <f t="shared" si="1"/>
        <v>0</v>
      </c>
      <c r="N64" s="89"/>
      <c r="O64" s="90"/>
      <c r="P64" s="90"/>
      <c r="Q64" s="84">
        <f t="shared" si="2"/>
        <v>0</v>
      </c>
    </row>
    <row r="65" spans="1:17" ht="15" customHeight="1">
      <c r="A65" s="75">
        <v>56</v>
      </c>
      <c r="B65" s="76" t="s">
        <v>71</v>
      </c>
      <c r="C65" s="77" t="s">
        <v>19</v>
      </c>
      <c r="D65" s="76"/>
      <c r="E65" s="78" t="s">
        <v>52</v>
      </c>
      <c r="F65" s="86" t="s">
        <v>449</v>
      </c>
      <c r="G65" s="80" t="s">
        <v>33</v>
      </c>
      <c r="H65" s="92"/>
      <c r="I65" s="89"/>
      <c r="J65" s="89"/>
      <c r="K65" s="90"/>
      <c r="L65" s="82"/>
      <c r="M65" s="83">
        <f t="shared" si="1"/>
        <v>0</v>
      </c>
      <c r="N65" s="89"/>
      <c r="O65" s="90"/>
      <c r="P65" s="90"/>
      <c r="Q65" s="84">
        <f t="shared" si="2"/>
        <v>0</v>
      </c>
    </row>
    <row r="66" spans="1:17" ht="15" customHeight="1">
      <c r="A66" s="75">
        <v>57</v>
      </c>
      <c r="B66" s="76" t="s">
        <v>72</v>
      </c>
      <c r="C66" s="77" t="s">
        <v>19</v>
      </c>
      <c r="D66" s="76"/>
      <c r="E66" s="78" t="s">
        <v>20</v>
      </c>
      <c r="F66" s="86" t="s">
        <v>343</v>
      </c>
      <c r="G66" s="14" t="s">
        <v>21</v>
      </c>
      <c r="H66" s="92">
        <v>1</v>
      </c>
      <c r="I66" s="89"/>
      <c r="J66" s="89">
        <v>1</v>
      </c>
      <c r="K66" s="90">
        <v>1770.81</v>
      </c>
      <c r="L66" s="82"/>
      <c r="M66" s="83">
        <f t="shared" si="1"/>
        <v>1770.81</v>
      </c>
      <c r="N66" s="89">
        <v>1</v>
      </c>
      <c r="O66" s="90">
        <v>1920.93</v>
      </c>
      <c r="P66" s="90"/>
      <c r="Q66" s="84">
        <f t="shared" si="2"/>
        <v>1920.93</v>
      </c>
    </row>
    <row r="67" spans="1:17" ht="15" customHeight="1">
      <c r="A67" s="75">
        <v>58</v>
      </c>
      <c r="B67" s="76" t="s">
        <v>73</v>
      </c>
      <c r="C67" s="77" t="s">
        <v>19</v>
      </c>
      <c r="D67" s="76"/>
      <c r="E67" s="78" t="s">
        <v>74</v>
      </c>
      <c r="F67" s="66" t="s">
        <v>439</v>
      </c>
      <c r="G67" s="14" t="s">
        <v>21</v>
      </c>
      <c r="H67" s="92"/>
      <c r="I67" s="89"/>
      <c r="J67" s="89"/>
      <c r="K67" s="90"/>
      <c r="L67" s="82"/>
      <c r="M67" s="83">
        <f t="shared" si="1"/>
        <v>0</v>
      </c>
      <c r="N67" s="89"/>
      <c r="O67" s="90"/>
      <c r="P67" s="90"/>
      <c r="Q67" s="84">
        <f t="shared" si="2"/>
        <v>0</v>
      </c>
    </row>
    <row r="68" spans="1:17" ht="15" customHeight="1">
      <c r="A68" s="75">
        <v>59</v>
      </c>
      <c r="B68" s="76" t="s">
        <v>73</v>
      </c>
      <c r="C68" s="77" t="s">
        <v>19</v>
      </c>
      <c r="D68" s="76"/>
      <c r="E68" s="78" t="s">
        <v>74</v>
      </c>
      <c r="F68" s="94" t="s">
        <v>450</v>
      </c>
      <c r="G68" s="80" t="s">
        <v>33</v>
      </c>
      <c r="H68" s="92"/>
      <c r="I68" s="89"/>
      <c r="J68" s="89"/>
      <c r="K68" s="90"/>
      <c r="L68" s="82"/>
      <c r="M68" s="83">
        <f t="shared" si="1"/>
        <v>0</v>
      </c>
      <c r="N68" s="89"/>
      <c r="O68" s="90"/>
      <c r="P68" s="90"/>
      <c r="Q68" s="84">
        <f t="shared" si="2"/>
        <v>0</v>
      </c>
    </row>
    <row r="69" spans="1:17" ht="15" customHeight="1">
      <c r="A69" s="75">
        <v>60</v>
      </c>
      <c r="B69" s="76" t="s">
        <v>75</v>
      </c>
      <c r="C69" s="77" t="s">
        <v>19</v>
      </c>
      <c r="D69" s="76"/>
      <c r="E69" s="78" t="s">
        <v>26</v>
      </c>
      <c r="F69" s="86" t="s">
        <v>344</v>
      </c>
      <c r="G69" s="14" t="s">
        <v>21</v>
      </c>
      <c r="H69" s="92"/>
      <c r="I69" s="89"/>
      <c r="J69" s="89"/>
      <c r="K69" s="90"/>
      <c r="L69" s="82"/>
      <c r="M69" s="83">
        <f t="shared" si="1"/>
        <v>0</v>
      </c>
      <c r="N69" s="89"/>
      <c r="O69" s="90"/>
      <c r="P69" s="90"/>
      <c r="Q69" s="84">
        <f t="shared" si="2"/>
        <v>0</v>
      </c>
    </row>
    <row r="70" spans="1:17" ht="15" customHeight="1">
      <c r="A70" s="75">
        <v>61</v>
      </c>
      <c r="B70" s="76" t="s">
        <v>76</v>
      </c>
      <c r="C70" s="77" t="s">
        <v>19</v>
      </c>
      <c r="D70" s="76"/>
      <c r="E70" s="78" t="s">
        <v>58</v>
      </c>
      <c r="F70" s="86" t="s">
        <v>345</v>
      </c>
      <c r="G70" s="14" t="s">
        <v>21</v>
      </c>
      <c r="H70" s="92"/>
      <c r="I70" s="89">
        <v>1</v>
      </c>
      <c r="J70" s="89">
        <v>2</v>
      </c>
      <c r="K70" s="90">
        <v>1998.11</v>
      </c>
      <c r="L70" s="82"/>
      <c r="M70" s="83">
        <f t="shared" si="1"/>
        <v>1998.11</v>
      </c>
      <c r="N70" s="89">
        <v>2</v>
      </c>
      <c r="O70" s="90">
        <v>12222.75</v>
      </c>
      <c r="P70" s="90"/>
      <c r="Q70" s="84">
        <f t="shared" si="2"/>
        <v>12222.75</v>
      </c>
    </row>
    <row r="71" spans="1:17" ht="15" customHeight="1">
      <c r="A71" s="75">
        <v>62</v>
      </c>
      <c r="B71" s="76" t="s">
        <v>76</v>
      </c>
      <c r="C71" s="77" t="s">
        <v>19</v>
      </c>
      <c r="D71" s="76"/>
      <c r="E71" s="78" t="s">
        <v>58</v>
      </c>
      <c r="F71" s="86" t="s">
        <v>409</v>
      </c>
      <c r="G71" s="17" t="s">
        <v>31</v>
      </c>
      <c r="H71" s="92"/>
      <c r="I71" s="89"/>
      <c r="J71" s="89"/>
      <c r="K71" s="90"/>
      <c r="L71" s="82"/>
      <c r="M71" s="83">
        <f t="shared" si="1"/>
        <v>0</v>
      </c>
      <c r="N71" s="89"/>
      <c r="O71" s="90"/>
      <c r="P71" s="90"/>
      <c r="Q71" s="84">
        <f t="shared" si="2"/>
        <v>0</v>
      </c>
    </row>
    <row r="72" spans="1:17" ht="15" customHeight="1">
      <c r="A72" s="75">
        <v>63</v>
      </c>
      <c r="B72" s="76" t="s">
        <v>77</v>
      </c>
      <c r="C72" s="77" t="s">
        <v>19</v>
      </c>
      <c r="D72" s="76"/>
      <c r="E72" s="78" t="s">
        <v>30</v>
      </c>
      <c r="F72" s="63">
        <v>65</v>
      </c>
      <c r="G72" s="14" t="s">
        <v>21</v>
      </c>
      <c r="H72" s="92"/>
      <c r="I72" s="89"/>
      <c r="J72" s="89"/>
      <c r="K72" s="90"/>
      <c r="L72" s="82"/>
      <c r="M72" s="83">
        <f t="shared" si="1"/>
        <v>0</v>
      </c>
      <c r="N72" s="89"/>
      <c r="O72" s="90"/>
      <c r="P72" s="90"/>
      <c r="Q72" s="84">
        <f t="shared" si="2"/>
        <v>0</v>
      </c>
    </row>
    <row r="73" spans="1:17" ht="15" customHeight="1">
      <c r="A73" s="75">
        <v>64</v>
      </c>
      <c r="B73" s="76" t="s">
        <v>78</v>
      </c>
      <c r="C73" s="77" t="s">
        <v>19</v>
      </c>
      <c r="D73" s="76"/>
      <c r="E73" s="78" t="s">
        <v>26</v>
      </c>
      <c r="F73" s="86" t="s">
        <v>346</v>
      </c>
      <c r="G73" s="14" t="s">
        <v>21</v>
      </c>
      <c r="H73" s="92">
        <v>1</v>
      </c>
      <c r="I73" s="89"/>
      <c r="J73" s="89"/>
      <c r="K73" s="90"/>
      <c r="L73" s="82"/>
      <c r="M73" s="83">
        <f t="shared" si="1"/>
        <v>0</v>
      </c>
      <c r="N73" s="89"/>
      <c r="O73" s="90"/>
      <c r="P73" s="90"/>
      <c r="Q73" s="84">
        <f t="shared" si="2"/>
        <v>0</v>
      </c>
    </row>
    <row r="74" spans="1:17" ht="15" customHeight="1">
      <c r="A74" s="75">
        <v>65</v>
      </c>
      <c r="B74" s="76" t="s">
        <v>78</v>
      </c>
      <c r="C74" s="77" t="s">
        <v>19</v>
      </c>
      <c r="D74" s="76"/>
      <c r="E74" s="78" t="s">
        <v>26</v>
      </c>
      <c r="F74" s="94" t="s">
        <v>306</v>
      </c>
      <c r="G74" s="80" t="s">
        <v>33</v>
      </c>
      <c r="H74" s="92">
        <v>1</v>
      </c>
      <c r="I74" s="89"/>
      <c r="J74" s="89"/>
      <c r="K74" s="90"/>
      <c r="L74" s="82"/>
      <c r="M74" s="83">
        <f t="shared" si="1"/>
        <v>0</v>
      </c>
      <c r="N74" s="89"/>
      <c r="O74" s="90"/>
      <c r="P74" s="90"/>
      <c r="Q74" s="84">
        <f t="shared" si="2"/>
        <v>0</v>
      </c>
    </row>
    <row r="75" spans="1:17" ht="15" customHeight="1">
      <c r="A75" s="75">
        <v>66</v>
      </c>
      <c r="B75" s="76" t="s">
        <v>79</v>
      </c>
      <c r="C75" s="77" t="s">
        <v>19</v>
      </c>
      <c r="D75" s="76"/>
      <c r="E75" s="78" t="s">
        <v>30</v>
      </c>
      <c r="F75" s="86" t="s">
        <v>347</v>
      </c>
      <c r="G75" s="14" t="s">
        <v>21</v>
      </c>
      <c r="H75" s="92">
        <v>1</v>
      </c>
      <c r="I75" s="89"/>
      <c r="J75" s="89"/>
      <c r="K75" s="90"/>
      <c r="L75" s="82"/>
      <c r="M75" s="83">
        <f t="shared" ref="M75:M141" si="3">K75-L75</f>
        <v>0</v>
      </c>
      <c r="N75" s="89">
        <v>2</v>
      </c>
      <c r="O75" s="90">
        <v>2164.19</v>
      </c>
      <c r="P75" s="90"/>
      <c r="Q75" s="84">
        <f t="shared" ref="Q75:Q141" si="4">O75-P75</f>
        <v>2164.19</v>
      </c>
    </row>
    <row r="76" spans="1:17" ht="15" customHeight="1">
      <c r="A76" s="75">
        <v>67</v>
      </c>
      <c r="B76" s="76" t="s">
        <v>79</v>
      </c>
      <c r="C76" s="77" t="s">
        <v>19</v>
      </c>
      <c r="D76" s="76"/>
      <c r="E76" s="78" t="s">
        <v>30</v>
      </c>
      <c r="F76" s="86" t="s">
        <v>410</v>
      </c>
      <c r="G76" s="17" t="s">
        <v>31</v>
      </c>
      <c r="H76" s="92">
        <v>4</v>
      </c>
      <c r="I76" s="89">
        <v>1</v>
      </c>
      <c r="J76" s="89">
        <v>1</v>
      </c>
      <c r="K76" s="90">
        <v>2420.56</v>
      </c>
      <c r="L76" s="82"/>
      <c r="M76" s="83">
        <f t="shared" si="3"/>
        <v>2420.56</v>
      </c>
      <c r="N76" s="89"/>
      <c r="O76" s="90"/>
      <c r="P76" s="90"/>
      <c r="Q76" s="84">
        <f t="shared" si="4"/>
        <v>0</v>
      </c>
    </row>
    <row r="77" spans="1:17" ht="15" customHeight="1">
      <c r="A77" s="75">
        <v>68</v>
      </c>
      <c r="B77" s="76" t="s">
        <v>80</v>
      </c>
      <c r="C77" s="77" t="s">
        <v>19</v>
      </c>
      <c r="D77" s="76"/>
      <c r="E77" s="78" t="s">
        <v>30</v>
      </c>
      <c r="F77" s="86" t="s">
        <v>348</v>
      </c>
      <c r="G77" s="14" t="s">
        <v>21</v>
      </c>
      <c r="H77" s="92"/>
      <c r="I77" s="89"/>
      <c r="J77" s="89"/>
      <c r="K77" s="90"/>
      <c r="L77" s="82"/>
      <c r="M77" s="83">
        <f t="shared" si="3"/>
        <v>0</v>
      </c>
      <c r="N77" s="89">
        <v>2</v>
      </c>
      <c r="O77" s="90">
        <v>2168.64</v>
      </c>
      <c r="P77" s="90"/>
      <c r="Q77" s="84">
        <f t="shared" si="4"/>
        <v>2168.64</v>
      </c>
    </row>
    <row r="78" spans="1:17" ht="15" customHeight="1">
      <c r="A78" s="75">
        <v>69</v>
      </c>
      <c r="B78" s="76" t="s">
        <v>80</v>
      </c>
      <c r="C78" s="77" t="s">
        <v>19</v>
      </c>
      <c r="D78" s="76"/>
      <c r="E78" s="78" t="s">
        <v>30</v>
      </c>
      <c r="F78" s="86" t="s">
        <v>411</v>
      </c>
      <c r="G78" s="17" t="s">
        <v>31</v>
      </c>
      <c r="H78" s="92">
        <v>1</v>
      </c>
      <c r="I78" s="89"/>
      <c r="J78" s="89"/>
      <c r="K78" s="90"/>
      <c r="L78" s="82"/>
      <c r="M78" s="83">
        <f t="shared" si="3"/>
        <v>0</v>
      </c>
      <c r="N78" s="89"/>
      <c r="O78" s="90"/>
      <c r="P78" s="90"/>
      <c r="Q78" s="84">
        <f t="shared" si="4"/>
        <v>0</v>
      </c>
    </row>
    <row r="79" spans="1:17" ht="15" customHeight="1">
      <c r="A79" s="75">
        <v>70</v>
      </c>
      <c r="B79" s="76" t="s">
        <v>81</v>
      </c>
      <c r="C79" s="77" t="s">
        <v>19</v>
      </c>
      <c r="D79" s="76"/>
      <c r="E79" s="78" t="s">
        <v>26</v>
      </c>
      <c r="F79" s="86" t="s">
        <v>349</v>
      </c>
      <c r="G79" s="14" t="s">
        <v>21</v>
      </c>
      <c r="H79" s="92"/>
      <c r="I79" s="89"/>
      <c r="J79" s="89"/>
      <c r="K79" s="90"/>
      <c r="L79" s="82"/>
      <c r="M79" s="83">
        <f t="shared" si="3"/>
        <v>0</v>
      </c>
      <c r="N79" s="89"/>
      <c r="O79" s="90"/>
      <c r="P79" s="90"/>
      <c r="Q79" s="84">
        <f t="shared" si="4"/>
        <v>0</v>
      </c>
    </row>
    <row r="80" spans="1:17" ht="15" customHeight="1">
      <c r="A80" s="75">
        <v>71</v>
      </c>
      <c r="B80" s="76" t="s">
        <v>82</v>
      </c>
      <c r="C80" s="77" t="s">
        <v>19</v>
      </c>
      <c r="D80" s="76"/>
      <c r="E80" s="78" t="s">
        <v>26</v>
      </c>
      <c r="F80" s="86" t="s">
        <v>350</v>
      </c>
      <c r="G80" s="14" t="s">
        <v>21</v>
      </c>
      <c r="H80" s="92"/>
      <c r="I80" s="89"/>
      <c r="J80" s="89"/>
      <c r="K80" s="90"/>
      <c r="L80" s="82"/>
      <c r="M80" s="83">
        <f t="shared" si="3"/>
        <v>0</v>
      </c>
      <c r="N80" s="89"/>
      <c r="O80" s="90"/>
      <c r="P80" s="90"/>
      <c r="Q80" s="84">
        <f t="shared" si="4"/>
        <v>0</v>
      </c>
    </row>
    <row r="81" spans="1:17" s="199" customFormat="1" ht="15" hidden="1" customHeight="1">
      <c r="A81" s="75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174"/>
      <c r="I81" s="248"/>
      <c r="J81" s="248"/>
      <c r="K81" s="183"/>
      <c r="L81" s="183"/>
      <c r="M81" s="215"/>
      <c r="N81" s="248"/>
      <c r="O81" s="183"/>
      <c r="P81" s="183"/>
      <c r="Q81" s="84"/>
    </row>
    <row r="82" spans="1:17" ht="15" customHeight="1">
      <c r="A82" s="75">
        <v>72</v>
      </c>
      <c r="B82" s="76" t="s">
        <v>83</v>
      </c>
      <c r="C82" s="77" t="s">
        <v>19</v>
      </c>
      <c r="D82" s="76"/>
      <c r="E82" s="78" t="s">
        <v>84</v>
      </c>
      <c r="F82" s="86" t="s">
        <v>351</v>
      </c>
      <c r="G82" s="14" t="s">
        <v>21</v>
      </c>
      <c r="H82" s="92"/>
      <c r="I82" s="89"/>
      <c r="J82" s="89"/>
      <c r="K82" s="90"/>
      <c r="L82" s="82"/>
      <c r="M82" s="83">
        <f t="shared" si="3"/>
        <v>0</v>
      </c>
      <c r="N82" s="89">
        <v>3</v>
      </c>
      <c r="O82" s="90">
        <v>3101.55</v>
      </c>
      <c r="P82" s="90"/>
      <c r="Q82" s="84">
        <f t="shared" si="4"/>
        <v>3101.55</v>
      </c>
    </row>
    <row r="83" spans="1:17" ht="15" customHeight="1">
      <c r="A83" s="75">
        <v>73</v>
      </c>
      <c r="B83" s="41" t="s">
        <v>83</v>
      </c>
      <c r="C83" s="42" t="s">
        <v>19</v>
      </c>
      <c r="D83" s="41"/>
      <c r="E83" s="43" t="s">
        <v>84</v>
      </c>
      <c r="F83" s="20" t="s">
        <v>489</v>
      </c>
      <c r="G83" s="44" t="s">
        <v>33</v>
      </c>
      <c r="H83" s="92"/>
      <c r="I83" s="89"/>
      <c r="J83" s="89"/>
      <c r="K83" s="90"/>
      <c r="L83" s="82"/>
      <c r="M83" s="83">
        <f t="shared" si="3"/>
        <v>0</v>
      </c>
      <c r="N83" s="89"/>
      <c r="O83" s="90">
        <v>4008.55</v>
      </c>
      <c r="P83" s="90">
        <v>748.85</v>
      </c>
      <c r="Q83" s="84">
        <f t="shared" si="4"/>
        <v>3259.7000000000003</v>
      </c>
    </row>
    <row r="84" spans="1:17" ht="15" customHeight="1">
      <c r="A84" s="75">
        <v>74</v>
      </c>
      <c r="B84" s="76" t="s">
        <v>85</v>
      </c>
      <c r="C84" s="77" t="s">
        <v>19</v>
      </c>
      <c r="D84" s="76"/>
      <c r="E84" s="78" t="s">
        <v>26</v>
      </c>
      <c r="F84" s="28" t="s">
        <v>352</v>
      </c>
      <c r="G84" s="14" t="s">
        <v>21</v>
      </c>
      <c r="H84" s="92"/>
      <c r="I84" s="89"/>
      <c r="J84" s="89"/>
      <c r="K84" s="90"/>
      <c r="L84" s="82"/>
      <c r="M84" s="83">
        <f t="shared" si="3"/>
        <v>0</v>
      </c>
      <c r="N84" s="89"/>
      <c r="O84" s="90"/>
      <c r="P84" s="90"/>
      <c r="Q84" s="84">
        <f t="shared" si="4"/>
        <v>0</v>
      </c>
    </row>
    <row r="85" spans="1:17" ht="15" customHeight="1">
      <c r="A85" s="75">
        <v>75</v>
      </c>
      <c r="B85" s="76" t="s">
        <v>86</v>
      </c>
      <c r="C85" s="77" t="s">
        <v>19</v>
      </c>
      <c r="D85" s="76"/>
      <c r="E85" s="78" t="s">
        <v>87</v>
      </c>
      <c r="F85" s="86" t="s">
        <v>353</v>
      </c>
      <c r="G85" s="14" t="s">
        <v>21</v>
      </c>
      <c r="H85" s="92">
        <v>1</v>
      </c>
      <c r="I85" s="89"/>
      <c r="J85" s="89"/>
      <c r="K85" s="90"/>
      <c r="L85" s="82"/>
      <c r="M85" s="83">
        <f t="shared" si="3"/>
        <v>0</v>
      </c>
      <c r="N85" s="89"/>
      <c r="O85" s="90"/>
      <c r="P85" s="90"/>
      <c r="Q85" s="84">
        <f t="shared" si="4"/>
        <v>0</v>
      </c>
    </row>
    <row r="86" spans="1:17" ht="15" customHeight="1">
      <c r="A86" s="75">
        <v>76</v>
      </c>
      <c r="B86" s="76" t="s">
        <v>88</v>
      </c>
      <c r="C86" s="77" t="s">
        <v>19</v>
      </c>
      <c r="D86" s="76"/>
      <c r="E86" s="78" t="s">
        <v>89</v>
      </c>
      <c r="F86" s="86" t="s">
        <v>354</v>
      </c>
      <c r="G86" s="14" t="s">
        <v>21</v>
      </c>
      <c r="H86" s="92"/>
      <c r="I86" s="89"/>
      <c r="J86" s="89"/>
      <c r="K86" s="90"/>
      <c r="L86" s="82"/>
      <c r="M86" s="83">
        <f t="shared" si="3"/>
        <v>0</v>
      </c>
      <c r="N86" s="89"/>
      <c r="O86" s="90"/>
      <c r="P86" s="90"/>
      <c r="Q86" s="84">
        <f t="shared" si="4"/>
        <v>0</v>
      </c>
    </row>
    <row r="87" spans="1:17" ht="15" customHeight="1">
      <c r="A87" s="75">
        <v>77</v>
      </c>
      <c r="B87" s="76" t="s">
        <v>88</v>
      </c>
      <c r="C87" s="77" t="s">
        <v>19</v>
      </c>
      <c r="D87" s="76"/>
      <c r="E87" s="78" t="s">
        <v>89</v>
      </c>
      <c r="F87" s="20" t="s">
        <v>452</v>
      </c>
      <c r="G87" s="80" t="s">
        <v>33</v>
      </c>
      <c r="H87" s="92">
        <v>2</v>
      </c>
      <c r="I87" s="89"/>
      <c r="J87" s="89"/>
      <c r="K87" s="90"/>
      <c r="L87" s="82"/>
      <c r="M87" s="83">
        <f t="shared" si="3"/>
        <v>0</v>
      </c>
      <c r="N87" s="89"/>
      <c r="O87" s="90"/>
      <c r="P87" s="90"/>
      <c r="Q87" s="84">
        <f t="shared" si="4"/>
        <v>0</v>
      </c>
    </row>
    <row r="88" spans="1:17" ht="15" customHeight="1">
      <c r="A88" s="75">
        <v>78</v>
      </c>
      <c r="B88" s="76" t="s">
        <v>90</v>
      </c>
      <c r="C88" s="77" t="s">
        <v>19</v>
      </c>
      <c r="D88" s="76"/>
      <c r="E88" s="78" t="s">
        <v>30</v>
      </c>
      <c r="F88" s="63">
        <v>79</v>
      </c>
      <c r="G88" s="14" t="s">
        <v>21</v>
      </c>
      <c r="H88" s="92"/>
      <c r="I88" s="89"/>
      <c r="J88" s="89"/>
      <c r="K88" s="90"/>
      <c r="L88" s="82"/>
      <c r="M88" s="83">
        <f t="shared" si="3"/>
        <v>0</v>
      </c>
      <c r="N88" s="89"/>
      <c r="O88" s="90"/>
      <c r="P88" s="90"/>
      <c r="Q88" s="84">
        <f t="shared" si="4"/>
        <v>0</v>
      </c>
    </row>
    <row r="89" spans="1:17" ht="15" customHeight="1">
      <c r="A89" s="75">
        <v>79</v>
      </c>
      <c r="B89" s="76" t="s">
        <v>91</v>
      </c>
      <c r="C89" s="77" t="s">
        <v>19</v>
      </c>
      <c r="D89" s="76"/>
      <c r="E89" s="78" t="s">
        <v>30</v>
      </c>
      <c r="F89" s="63">
        <v>80</v>
      </c>
      <c r="G89" s="14" t="s">
        <v>21</v>
      </c>
      <c r="H89" s="92"/>
      <c r="I89" s="89"/>
      <c r="J89" s="89"/>
      <c r="K89" s="90"/>
      <c r="L89" s="82"/>
      <c r="M89" s="83">
        <f t="shared" si="3"/>
        <v>0</v>
      </c>
      <c r="N89" s="89"/>
      <c r="O89" s="90"/>
      <c r="P89" s="90"/>
      <c r="Q89" s="84">
        <f t="shared" si="4"/>
        <v>0</v>
      </c>
    </row>
    <row r="90" spans="1:17" ht="15" customHeight="1">
      <c r="A90" s="75">
        <v>80</v>
      </c>
      <c r="B90" s="76" t="s">
        <v>92</v>
      </c>
      <c r="C90" s="77" t="s">
        <v>19</v>
      </c>
      <c r="D90" s="76"/>
      <c r="E90" s="78" t="s">
        <v>26</v>
      </c>
      <c r="F90" s="86" t="s">
        <v>355</v>
      </c>
      <c r="G90" s="14" t="s">
        <v>21</v>
      </c>
      <c r="H90" s="92"/>
      <c r="I90" s="89"/>
      <c r="J90" s="89"/>
      <c r="K90" s="90"/>
      <c r="L90" s="82"/>
      <c r="M90" s="83">
        <f t="shared" si="3"/>
        <v>0</v>
      </c>
      <c r="N90" s="89"/>
      <c r="O90" s="90"/>
      <c r="P90" s="90"/>
      <c r="Q90" s="84">
        <f t="shared" si="4"/>
        <v>0</v>
      </c>
    </row>
    <row r="91" spans="1:17" ht="15" customHeight="1">
      <c r="A91" s="75">
        <v>81</v>
      </c>
      <c r="B91" s="76" t="s">
        <v>92</v>
      </c>
      <c r="C91" s="77" t="s">
        <v>19</v>
      </c>
      <c r="D91" s="76"/>
      <c r="E91" s="78" t="s">
        <v>26</v>
      </c>
      <c r="F91" s="86" t="s">
        <v>454</v>
      </c>
      <c r="G91" s="80" t="s">
        <v>33</v>
      </c>
      <c r="H91" s="92"/>
      <c r="I91" s="89"/>
      <c r="J91" s="89"/>
      <c r="K91" s="90"/>
      <c r="L91" s="90"/>
      <c r="M91" s="83">
        <f t="shared" si="3"/>
        <v>0</v>
      </c>
      <c r="N91" s="89"/>
      <c r="O91" s="90"/>
      <c r="P91" s="90"/>
      <c r="Q91" s="84">
        <f t="shared" si="4"/>
        <v>0</v>
      </c>
    </row>
    <row r="92" spans="1:17" ht="15" customHeight="1">
      <c r="A92" s="75">
        <v>82</v>
      </c>
      <c r="B92" s="76" t="s">
        <v>93</v>
      </c>
      <c r="C92" s="77" t="s">
        <v>19</v>
      </c>
      <c r="D92" s="76"/>
      <c r="E92" s="78" t="s">
        <v>94</v>
      </c>
      <c r="F92" s="66" t="s">
        <v>356</v>
      </c>
      <c r="G92" s="14" t="s">
        <v>21</v>
      </c>
      <c r="H92" s="92"/>
      <c r="I92" s="89"/>
      <c r="J92" s="89"/>
      <c r="K92" s="90"/>
      <c r="L92" s="82"/>
      <c r="M92" s="83">
        <f t="shared" si="3"/>
        <v>0</v>
      </c>
      <c r="N92" s="89"/>
      <c r="O92" s="90"/>
      <c r="P92" s="90"/>
      <c r="Q92" s="84">
        <f t="shared" si="4"/>
        <v>0</v>
      </c>
    </row>
    <row r="93" spans="1:17" ht="15" customHeight="1">
      <c r="A93" s="75">
        <v>83</v>
      </c>
      <c r="B93" s="76" t="s">
        <v>93</v>
      </c>
      <c r="C93" s="77" t="s">
        <v>19</v>
      </c>
      <c r="D93" s="76"/>
      <c r="E93" s="78" t="s">
        <v>94</v>
      </c>
      <c r="F93" s="86" t="s">
        <v>401</v>
      </c>
      <c r="G93" s="19" t="s">
        <v>36</v>
      </c>
      <c r="H93" s="92"/>
      <c r="I93" s="89"/>
      <c r="J93" s="89"/>
      <c r="K93" s="90"/>
      <c r="L93" s="82"/>
      <c r="M93" s="83">
        <f t="shared" si="3"/>
        <v>0</v>
      </c>
      <c r="N93" s="89"/>
      <c r="O93" s="90"/>
      <c r="P93" s="90"/>
      <c r="Q93" s="84">
        <f t="shared" si="4"/>
        <v>0</v>
      </c>
    </row>
    <row r="94" spans="1:17" ht="15" customHeight="1">
      <c r="A94" s="75">
        <v>84</v>
      </c>
      <c r="B94" s="76" t="s">
        <v>93</v>
      </c>
      <c r="C94" s="77" t="s">
        <v>19</v>
      </c>
      <c r="D94" s="76"/>
      <c r="E94" s="78" t="s">
        <v>94</v>
      </c>
      <c r="F94" s="86" t="s">
        <v>429</v>
      </c>
      <c r="G94" s="16" t="s">
        <v>22</v>
      </c>
      <c r="H94" s="92"/>
      <c r="I94" s="89"/>
      <c r="J94" s="89"/>
      <c r="K94" s="90"/>
      <c r="L94" s="82"/>
      <c r="M94" s="83">
        <f t="shared" si="3"/>
        <v>0</v>
      </c>
      <c r="N94" s="89"/>
      <c r="O94" s="90"/>
      <c r="P94" s="90"/>
      <c r="Q94" s="84">
        <f t="shared" si="4"/>
        <v>0</v>
      </c>
    </row>
    <row r="95" spans="1:17" ht="15" customHeight="1">
      <c r="A95" s="75">
        <v>85</v>
      </c>
      <c r="B95" s="76" t="s">
        <v>95</v>
      </c>
      <c r="C95" s="77" t="s">
        <v>19</v>
      </c>
      <c r="D95" s="76"/>
      <c r="E95" s="78" t="s">
        <v>26</v>
      </c>
      <c r="F95" s="86" t="s">
        <v>357</v>
      </c>
      <c r="G95" s="14" t="s">
        <v>21</v>
      </c>
      <c r="H95" s="92"/>
      <c r="I95" s="89"/>
      <c r="J95" s="89"/>
      <c r="K95" s="90"/>
      <c r="L95" s="82"/>
      <c r="M95" s="83">
        <f t="shared" si="3"/>
        <v>0</v>
      </c>
      <c r="N95" s="89"/>
      <c r="O95" s="90"/>
      <c r="P95" s="90"/>
      <c r="Q95" s="84">
        <f t="shared" si="4"/>
        <v>0</v>
      </c>
    </row>
    <row r="96" spans="1:17" ht="15" customHeight="1">
      <c r="A96" s="75">
        <v>86</v>
      </c>
      <c r="B96" s="76" t="s">
        <v>95</v>
      </c>
      <c r="C96" s="77" t="s">
        <v>19</v>
      </c>
      <c r="D96" s="76"/>
      <c r="E96" s="78" t="s">
        <v>26</v>
      </c>
      <c r="F96" s="86" t="s">
        <v>453</v>
      </c>
      <c r="G96" s="80" t="s">
        <v>33</v>
      </c>
      <c r="H96" s="92"/>
      <c r="I96" s="89"/>
      <c r="J96" s="89"/>
      <c r="K96" s="90"/>
      <c r="L96" s="82"/>
      <c r="M96" s="83">
        <f t="shared" si="3"/>
        <v>0</v>
      </c>
      <c r="N96" s="89"/>
      <c r="O96" s="90"/>
      <c r="P96" s="90"/>
      <c r="Q96" s="84">
        <f t="shared" si="4"/>
        <v>0</v>
      </c>
    </row>
    <row r="97" spans="1:17" ht="15" customHeight="1">
      <c r="A97" s="75">
        <v>87</v>
      </c>
      <c r="B97" s="76" t="s">
        <v>96</v>
      </c>
      <c r="C97" s="77" t="s">
        <v>19</v>
      </c>
      <c r="D97" s="76"/>
      <c r="E97" s="78" t="s">
        <v>61</v>
      </c>
      <c r="F97" s="86" t="s">
        <v>358</v>
      </c>
      <c r="G97" s="14" t="s">
        <v>21</v>
      </c>
      <c r="H97" s="92">
        <v>1</v>
      </c>
      <c r="I97" s="89"/>
      <c r="J97" s="89"/>
      <c r="K97" s="90"/>
      <c r="L97" s="82"/>
      <c r="M97" s="83">
        <f t="shared" si="3"/>
        <v>0</v>
      </c>
      <c r="N97" s="89"/>
      <c r="O97" s="90"/>
      <c r="P97" s="90"/>
      <c r="Q97" s="84">
        <f t="shared" si="4"/>
        <v>0</v>
      </c>
    </row>
    <row r="98" spans="1:17" ht="15" customHeight="1">
      <c r="A98" s="75">
        <v>88</v>
      </c>
      <c r="B98" s="76" t="s">
        <v>96</v>
      </c>
      <c r="C98" s="77" t="s">
        <v>19</v>
      </c>
      <c r="D98" s="76"/>
      <c r="E98" s="78" t="s">
        <v>61</v>
      </c>
      <c r="F98" s="86" t="s">
        <v>430</v>
      </c>
      <c r="G98" s="16" t="s">
        <v>22</v>
      </c>
      <c r="H98" s="92">
        <v>1</v>
      </c>
      <c r="I98" s="89"/>
      <c r="J98" s="89"/>
      <c r="K98" s="90"/>
      <c r="L98" s="82"/>
      <c r="M98" s="83">
        <f t="shared" si="3"/>
        <v>0</v>
      </c>
      <c r="N98" s="89"/>
      <c r="O98" s="90"/>
      <c r="P98" s="90"/>
      <c r="Q98" s="84">
        <f t="shared" si="4"/>
        <v>0</v>
      </c>
    </row>
    <row r="99" spans="1:17" ht="15" customHeight="1">
      <c r="A99" s="75">
        <v>89</v>
      </c>
      <c r="B99" s="76" t="s">
        <v>97</v>
      </c>
      <c r="C99" s="77" t="s">
        <v>19</v>
      </c>
      <c r="D99" s="76"/>
      <c r="E99" s="78" t="s">
        <v>58</v>
      </c>
      <c r="F99" s="86" t="s">
        <v>359</v>
      </c>
      <c r="G99" s="14" t="s">
        <v>21</v>
      </c>
      <c r="H99" s="92">
        <v>2</v>
      </c>
      <c r="I99" s="89"/>
      <c r="J99" s="89"/>
      <c r="K99" s="90"/>
      <c r="L99" s="82"/>
      <c r="M99" s="83">
        <f t="shared" si="3"/>
        <v>0</v>
      </c>
      <c r="N99" s="89">
        <v>2</v>
      </c>
      <c r="O99" s="90">
        <v>10384.200000000001</v>
      </c>
      <c r="P99" s="90"/>
      <c r="Q99" s="84">
        <f t="shared" si="4"/>
        <v>10384.200000000001</v>
      </c>
    </row>
    <row r="100" spans="1:17" ht="15" customHeight="1">
      <c r="A100" s="75">
        <v>90</v>
      </c>
      <c r="B100" s="76" t="s">
        <v>97</v>
      </c>
      <c r="C100" s="77" t="s">
        <v>19</v>
      </c>
      <c r="D100" s="76"/>
      <c r="E100" s="78" t="s">
        <v>58</v>
      </c>
      <c r="F100" s="86" t="s">
        <v>412</v>
      </c>
      <c r="G100" s="17" t="s">
        <v>31</v>
      </c>
      <c r="H100" s="92"/>
      <c r="I100" s="89"/>
      <c r="J100" s="89"/>
      <c r="K100" s="90"/>
      <c r="L100" s="82"/>
      <c r="M100" s="83">
        <f t="shared" si="3"/>
        <v>0</v>
      </c>
      <c r="N100" s="89"/>
      <c r="O100" s="90"/>
      <c r="P100" s="90"/>
      <c r="Q100" s="84">
        <f t="shared" si="4"/>
        <v>0</v>
      </c>
    </row>
    <row r="101" spans="1:17" ht="15" customHeight="1">
      <c r="A101" s="75">
        <v>91</v>
      </c>
      <c r="B101" s="76" t="s">
        <v>98</v>
      </c>
      <c r="C101" s="77" t="s">
        <v>19</v>
      </c>
      <c r="D101" s="76"/>
      <c r="E101" s="78" t="s">
        <v>30</v>
      </c>
      <c r="F101" s="86" t="s">
        <v>360</v>
      </c>
      <c r="G101" s="14" t="s">
        <v>21</v>
      </c>
      <c r="H101" s="92">
        <v>1</v>
      </c>
      <c r="I101" s="89"/>
      <c r="J101" s="89"/>
      <c r="K101" s="90"/>
      <c r="L101" s="82"/>
      <c r="M101" s="83">
        <f t="shared" si="3"/>
        <v>0</v>
      </c>
      <c r="N101" s="89"/>
      <c r="O101" s="90"/>
      <c r="P101" s="90"/>
      <c r="Q101" s="84">
        <f t="shared" si="4"/>
        <v>0</v>
      </c>
    </row>
    <row r="102" spans="1:17" ht="15" customHeight="1">
      <c r="A102" s="75">
        <v>92</v>
      </c>
      <c r="B102" s="76" t="s">
        <v>99</v>
      </c>
      <c r="C102" s="77" t="s">
        <v>19</v>
      </c>
      <c r="D102" s="76"/>
      <c r="E102" s="78" t="s">
        <v>30</v>
      </c>
      <c r="F102" s="86" t="s">
        <v>361</v>
      </c>
      <c r="G102" s="14" t="s">
        <v>21</v>
      </c>
      <c r="H102" s="92">
        <v>3</v>
      </c>
      <c r="I102" s="89"/>
      <c r="J102" s="89"/>
      <c r="K102" s="90"/>
      <c r="L102" s="82"/>
      <c r="M102" s="83">
        <f t="shared" si="3"/>
        <v>0</v>
      </c>
      <c r="N102" s="89"/>
      <c r="O102" s="90"/>
      <c r="P102" s="90"/>
      <c r="Q102" s="84">
        <f t="shared" si="4"/>
        <v>0</v>
      </c>
    </row>
    <row r="103" spans="1:17" ht="15" customHeight="1">
      <c r="A103" s="75">
        <v>93</v>
      </c>
      <c r="B103" s="76" t="s">
        <v>99</v>
      </c>
      <c r="C103" s="77" t="s">
        <v>19</v>
      </c>
      <c r="D103" s="76"/>
      <c r="E103" s="78" t="s">
        <v>30</v>
      </c>
      <c r="F103" s="86" t="s">
        <v>413</v>
      </c>
      <c r="G103" s="17" t="s">
        <v>31</v>
      </c>
      <c r="H103" s="92"/>
      <c r="I103" s="89"/>
      <c r="J103" s="89"/>
      <c r="K103" s="90"/>
      <c r="L103" s="82"/>
      <c r="M103" s="83">
        <f t="shared" si="3"/>
        <v>0</v>
      </c>
      <c r="N103" s="89"/>
      <c r="O103" s="90"/>
      <c r="P103" s="90"/>
      <c r="Q103" s="84">
        <f t="shared" si="4"/>
        <v>0</v>
      </c>
    </row>
    <row r="104" spans="1:17" ht="15" customHeight="1">
      <c r="A104" s="75">
        <v>94</v>
      </c>
      <c r="B104" s="76" t="s">
        <v>100</v>
      </c>
      <c r="C104" s="77" t="s">
        <v>19</v>
      </c>
      <c r="D104" s="76"/>
      <c r="E104" s="78" t="s">
        <v>26</v>
      </c>
      <c r="F104" s="86" t="s">
        <v>362</v>
      </c>
      <c r="G104" s="14" t="s">
        <v>21</v>
      </c>
      <c r="H104" s="92"/>
      <c r="I104" s="89"/>
      <c r="J104" s="89"/>
      <c r="K104" s="90"/>
      <c r="L104" s="82"/>
      <c r="M104" s="83">
        <f t="shared" si="3"/>
        <v>0</v>
      </c>
      <c r="N104" s="89"/>
      <c r="O104" s="90"/>
      <c r="P104" s="90"/>
      <c r="Q104" s="84">
        <f t="shared" si="4"/>
        <v>0</v>
      </c>
    </row>
    <row r="105" spans="1:17" ht="15" customHeight="1">
      <c r="A105" s="75">
        <v>95</v>
      </c>
      <c r="B105" s="76" t="s">
        <v>101</v>
      </c>
      <c r="C105" s="77" t="s">
        <v>19</v>
      </c>
      <c r="D105" s="76"/>
      <c r="E105" s="78" t="s">
        <v>61</v>
      </c>
      <c r="F105" s="86" t="s">
        <v>363</v>
      </c>
      <c r="G105" s="14" t="s">
        <v>21</v>
      </c>
      <c r="H105" s="92"/>
      <c r="I105" s="89"/>
      <c r="J105" s="89"/>
      <c r="K105" s="90"/>
      <c r="L105" s="82"/>
      <c r="M105" s="83">
        <f t="shared" si="3"/>
        <v>0</v>
      </c>
      <c r="N105" s="89"/>
      <c r="O105" s="90"/>
      <c r="P105" s="90"/>
      <c r="Q105" s="84">
        <f t="shared" si="4"/>
        <v>0</v>
      </c>
    </row>
    <row r="106" spans="1:17" ht="15" customHeight="1">
      <c r="A106" s="75">
        <v>96</v>
      </c>
      <c r="B106" s="76" t="s">
        <v>101</v>
      </c>
      <c r="C106" s="77" t="s">
        <v>19</v>
      </c>
      <c r="D106" s="76"/>
      <c r="E106" s="78" t="s">
        <v>61</v>
      </c>
      <c r="F106" s="86" t="s">
        <v>431</v>
      </c>
      <c r="G106" s="16" t="s">
        <v>22</v>
      </c>
      <c r="H106" s="92"/>
      <c r="I106" s="89"/>
      <c r="J106" s="89"/>
      <c r="K106" s="90"/>
      <c r="L106" s="82"/>
      <c r="M106" s="83">
        <f t="shared" si="3"/>
        <v>0</v>
      </c>
      <c r="N106" s="89"/>
      <c r="O106" s="90"/>
      <c r="P106" s="90"/>
      <c r="Q106" s="84">
        <f t="shared" si="4"/>
        <v>0</v>
      </c>
    </row>
    <row r="107" spans="1:17" ht="15" customHeight="1">
      <c r="A107" s="75">
        <v>97</v>
      </c>
      <c r="B107" s="76" t="s">
        <v>102</v>
      </c>
      <c r="C107" s="77" t="s">
        <v>19</v>
      </c>
      <c r="D107" s="76"/>
      <c r="E107" s="78" t="s">
        <v>26</v>
      </c>
      <c r="F107" s="86" t="s">
        <v>364</v>
      </c>
      <c r="G107" s="14" t="s">
        <v>21</v>
      </c>
      <c r="H107" s="92">
        <v>1</v>
      </c>
      <c r="I107" s="89">
        <v>2</v>
      </c>
      <c r="J107" s="89">
        <v>2</v>
      </c>
      <c r="K107" s="90">
        <v>1567.3</v>
      </c>
      <c r="L107" s="82"/>
      <c r="M107" s="83">
        <f t="shared" si="3"/>
        <v>1567.3</v>
      </c>
      <c r="N107" s="89"/>
      <c r="O107" s="90"/>
      <c r="P107" s="90"/>
      <c r="Q107" s="84">
        <f t="shared" si="4"/>
        <v>0</v>
      </c>
    </row>
    <row r="108" spans="1:17" ht="15" customHeight="1">
      <c r="A108" s="75">
        <v>98</v>
      </c>
      <c r="B108" s="76" t="s">
        <v>102</v>
      </c>
      <c r="C108" s="77" t="s">
        <v>19</v>
      </c>
      <c r="D108" s="76"/>
      <c r="E108" s="78" t="s">
        <v>26</v>
      </c>
      <c r="F108" s="94" t="s">
        <v>456</v>
      </c>
      <c r="G108" s="80" t="s">
        <v>33</v>
      </c>
      <c r="H108" s="92"/>
      <c r="I108" s="89"/>
      <c r="J108" s="89"/>
      <c r="K108" s="90"/>
      <c r="L108" s="82"/>
      <c r="M108" s="83">
        <f t="shared" si="3"/>
        <v>0</v>
      </c>
      <c r="N108" s="89"/>
      <c r="O108" s="90"/>
      <c r="P108" s="90"/>
      <c r="Q108" s="84">
        <f t="shared" si="4"/>
        <v>0</v>
      </c>
    </row>
    <row r="109" spans="1:17" ht="15" customHeight="1">
      <c r="A109" s="75">
        <v>99</v>
      </c>
      <c r="B109" s="76" t="s">
        <v>103</v>
      </c>
      <c r="C109" s="77" t="s">
        <v>19</v>
      </c>
      <c r="D109" s="76"/>
      <c r="E109" s="78" t="s">
        <v>104</v>
      </c>
      <c r="F109" s="86" t="s">
        <v>365</v>
      </c>
      <c r="G109" s="14" t="s">
        <v>21</v>
      </c>
      <c r="H109" s="92"/>
      <c r="I109" s="89"/>
      <c r="J109" s="89"/>
      <c r="K109" s="90"/>
      <c r="L109" s="82"/>
      <c r="M109" s="83">
        <f t="shared" si="3"/>
        <v>0</v>
      </c>
      <c r="N109" s="89"/>
      <c r="O109" s="90"/>
      <c r="P109" s="90"/>
      <c r="Q109" s="84">
        <f t="shared" si="4"/>
        <v>0</v>
      </c>
    </row>
    <row r="110" spans="1:17" ht="15" customHeight="1">
      <c r="A110" s="75">
        <v>100</v>
      </c>
      <c r="B110" s="76" t="s">
        <v>105</v>
      </c>
      <c r="C110" s="77" t="s">
        <v>19</v>
      </c>
      <c r="D110" s="76"/>
      <c r="E110" s="78" t="s">
        <v>39</v>
      </c>
      <c r="F110" s="86" t="s">
        <v>366</v>
      </c>
      <c r="G110" s="14" t="s">
        <v>21</v>
      </c>
      <c r="H110" s="92"/>
      <c r="I110" s="89"/>
      <c r="J110" s="89"/>
      <c r="K110" s="90"/>
      <c r="L110" s="82"/>
      <c r="M110" s="83">
        <f t="shared" si="3"/>
        <v>0</v>
      </c>
      <c r="N110" s="89"/>
      <c r="O110" s="90"/>
      <c r="P110" s="90"/>
      <c r="Q110" s="84">
        <f t="shared" si="4"/>
        <v>0</v>
      </c>
    </row>
    <row r="111" spans="1:17" ht="15" customHeight="1">
      <c r="A111" s="75">
        <v>101</v>
      </c>
      <c r="B111" s="76" t="s">
        <v>105</v>
      </c>
      <c r="C111" s="77" t="s">
        <v>19</v>
      </c>
      <c r="D111" s="76"/>
      <c r="E111" s="78" t="s">
        <v>39</v>
      </c>
      <c r="F111" s="86" t="s">
        <v>455</v>
      </c>
      <c r="G111" s="80" t="s">
        <v>33</v>
      </c>
      <c r="H111" s="92">
        <v>1</v>
      </c>
      <c r="I111" s="89"/>
      <c r="J111" s="89"/>
      <c r="K111" s="90"/>
      <c r="L111" s="82"/>
      <c r="M111" s="83">
        <f t="shared" si="3"/>
        <v>0</v>
      </c>
      <c r="N111" s="89"/>
      <c r="O111" s="90">
        <v>3612.1</v>
      </c>
      <c r="P111" s="90"/>
      <c r="Q111" s="84">
        <f t="shared" si="4"/>
        <v>3612.1</v>
      </c>
    </row>
    <row r="112" spans="1:17" ht="15" customHeight="1">
      <c r="A112" s="75">
        <v>102</v>
      </c>
      <c r="B112" s="76" t="s">
        <v>106</v>
      </c>
      <c r="C112" s="77" t="s">
        <v>19</v>
      </c>
      <c r="D112" s="76"/>
      <c r="E112" s="78" t="s">
        <v>30</v>
      </c>
      <c r="F112" s="86" t="s">
        <v>367</v>
      </c>
      <c r="G112" s="14" t="s">
        <v>21</v>
      </c>
      <c r="H112" s="92"/>
      <c r="I112" s="89"/>
      <c r="J112" s="89"/>
      <c r="K112" s="90"/>
      <c r="L112" s="82"/>
      <c r="M112" s="83">
        <f t="shared" si="3"/>
        <v>0</v>
      </c>
      <c r="N112" s="89"/>
      <c r="O112" s="90"/>
      <c r="P112" s="90"/>
      <c r="Q112" s="84">
        <f t="shared" si="4"/>
        <v>0</v>
      </c>
    </row>
    <row r="113" spans="1:17" ht="15" customHeight="1">
      <c r="A113" s="75">
        <v>103</v>
      </c>
      <c r="B113" s="76" t="s">
        <v>106</v>
      </c>
      <c r="C113" s="77" t="s">
        <v>19</v>
      </c>
      <c r="D113" s="76"/>
      <c r="E113" s="78" t="s">
        <v>30</v>
      </c>
      <c r="F113" s="86" t="s">
        <v>414</v>
      </c>
      <c r="G113" s="17" t="s">
        <v>31</v>
      </c>
      <c r="H113" s="92">
        <v>1</v>
      </c>
      <c r="I113" s="89"/>
      <c r="J113" s="89"/>
      <c r="K113" s="90"/>
      <c r="L113" s="82"/>
      <c r="M113" s="83">
        <f t="shared" si="3"/>
        <v>0</v>
      </c>
      <c r="N113" s="89"/>
      <c r="O113" s="90"/>
      <c r="P113" s="90"/>
      <c r="Q113" s="84">
        <f t="shared" si="4"/>
        <v>0</v>
      </c>
    </row>
    <row r="114" spans="1:17" ht="15" customHeight="1">
      <c r="A114" s="75">
        <v>104</v>
      </c>
      <c r="B114" s="76" t="s">
        <v>107</v>
      </c>
      <c r="C114" s="77" t="s">
        <v>19</v>
      </c>
      <c r="D114" s="76"/>
      <c r="E114" s="78" t="s">
        <v>26</v>
      </c>
      <c r="F114" s="86" t="s">
        <v>368</v>
      </c>
      <c r="G114" s="14" t="s">
        <v>21</v>
      </c>
      <c r="H114" s="92"/>
      <c r="I114" s="89">
        <v>1</v>
      </c>
      <c r="J114" s="89">
        <v>1</v>
      </c>
      <c r="K114" s="90">
        <v>3779.49</v>
      </c>
      <c r="L114" s="82"/>
      <c r="M114" s="83">
        <f t="shared" si="3"/>
        <v>3779.49</v>
      </c>
      <c r="N114" s="89">
        <v>2</v>
      </c>
      <c r="O114" s="90">
        <v>2625.38</v>
      </c>
      <c r="P114" s="90"/>
      <c r="Q114" s="84">
        <f t="shared" si="4"/>
        <v>2625.38</v>
      </c>
    </row>
    <row r="115" spans="1:17" ht="15" customHeight="1">
      <c r="A115" s="75">
        <v>105</v>
      </c>
      <c r="B115" s="76" t="s">
        <v>108</v>
      </c>
      <c r="C115" s="77" t="s">
        <v>19</v>
      </c>
      <c r="D115" s="76"/>
      <c r="E115" s="78" t="s">
        <v>26</v>
      </c>
      <c r="F115" s="86" t="s">
        <v>369</v>
      </c>
      <c r="G115" s="14" t="s">
        <v>21</v>
      </c>
      <c r="H115" s="92"/>
      <c r="I115" s="89">
        <v>1</v>
      </c>
      <c r="J115" s="89">
        <v>1</v>
      </c>
      <c r="K115" s="90">
        <v>477.5</v>
      </c>
      <c r="L115" s="82"/>
      <c r="M115" s="83">
        <f t="shared" si="3"/>
        <v>477.5</v>
      </c>
      <c r="N115" s="89"/>
      <c r="O115" s="90"/>
      <c r="P115" s="90"/>
      <c r="Q115" s="84">
        <f t="shared" si="4"/>
        <v>0</v>
      </c>
    </row>
    <row r="116" spans="1:17" ht="15" customHeight="1">
      <c r="A116" s="75">
        <v>106</v>
      </c>
      <c r="B116" s="76" t="s">
        <v>109</v>
      </c>
      <c r="C116" s="77" t="s">
        <v>19</v>
      </c>
      <c r="D116" s="76"/>
      <c r="E116" s="78" t="s">
        <v>30</v>
      </c>
      <c r="F116" s="63">
        <v>99</v>
      </c>
      <c r="G116" s="14" t="s">
        <v>21</v>
      </c>
      <c r="H116" s="92"/>
      <c r="I116" s="89"/>
      <c r="J116" s="89"/>
      <c r="K116" s="90"/>
      <c r="L116" s="82"/>
      <c r="M116" s="83">
        <f t="shared" si="3"/>
        <v>0</v>
      </c>
      <c r="N116" s="89"/>
      <c r="O116" s="90"/>
      <c r="P116" s="90"/>
      <c r="Q116" s="84">
        <f t="shared" si="4"/>
        <v>0</v>
      </c>
    </row>
    <row r="117" spans="1:17" ht="15" customHeight="1">
      <c r="A117" s="75">
        <v>107</v>
      </c>
      <c r="B117" s="76" t="s">
        <v>110</v>
      </c>
      <c r="C117" s="77" t="s">
        <v>19</v>
      </c>
      <c r="D117" s="76"/>
      <c r="E117" s="78" t="s">
        <v>30</v>
      </c>
      <c r="F117" s="86" t="s">
        <v>370</v>
      </c>
      <c r="G117" s="14" t="s">
        <v>21</v>
      </c>
      <c r="H117" s="92"/>
      <c r="I117" s="89"/>
      <c r="J117" s="89"/>
      <c r="K117" s="90"/>
      <c r="L117" s="82"/>
      <c r="M117" s="83">
        <f t="shared" si="3"/>
        <v>0</v>
      </c>
      <c r="N117" s="89">
        <v>1</v>
      </c>
      <c r="O117" s="90">
        <v>852.81</v>
      </c>
      <c r="P117" s="90"/>
      <c r="Q117" s="84">
        <f t="shared" si="4"/>
        <v>852.81</v>
      </c>
    </row>
    <row r="118" spans="1:17" ht="15" customHeight="1">
      <c r="A118" s="75">
        <v>108</v>
      </c>
      <c r="B118" s="76" t="s">
        <v>110</v>
      </c>
      <c r="C118" s="77" t="s">
        <v>19</v>
      </c>
      <c r="D118" s="76"/>
      <c r="E118" s="78" t="s">
        <v>30</v>
      </c>
      <c r="F118" s="86" t="s">
        <v>415</v>
      </c>
      <c r="G118" s="17" t="s">
        <v>31</v>
      </c>
      <c r="H118" s="92">
        <v>1</v>
      </c>
      <c r="I118" s="89"/>
      <c r="J118" s="89"/>
      <c r="K118" s="90"/>
      <c r="L118" s="82"/>
      <c r="M118" s="83">
        <f t="shared" si="3"/>
        <v>0</v>
      </c>
      <c r="N118" s="89"/>
      <c r="O118" s="90"/>
      <c r="P118" s="90"/>
      <c r="Q118" s="84">
        <f t="shared" si="4"/>
        <v>0</v>
      </c>
    </row>
    <row r="119" spans="1:17" ht="15" customHeight="1">
      <c r="A119" s="75">
        <v>109</v>
      </c>
      <c r="B119" s="76" t="s">
        <v>111</v>
      </c>
      <c r="C119" s="77" t="s">
        <v>19</v>
      </c>
      <c r="D119" s="76"/>
      <c r="E119" s="78" t="s">
        <v>112</v>
      </c>
      <c r="F119" s="86" t="s">
        <v>371</v>
      </c>
      <c r="G119" s="14" t="s">
        <v>21</v>
      </c>
      <c r="H119" s="92"/>
      <c r="I119" s="89"/>
      <c r="J119" s="89"/>
      <c r="K119" s="90"/>
      <c r="L119" s="82"/>
      <c r="M119" s="83">
        <f t="shared" si="3"/>
        <v>0</v>
      </c>
      <c r="N119" s="89"/>
      <c r="O119" s="90"/>
      <c r="P119" s="90"/>
      <c r="Q119" s="84">
        <f t="shared" si="4"/>
        <v>0</v>
      </c>
    </row>
    <row r="120" spans="1:17" ht="15" customHeight="1">
      <c r="A120" s="75">
        <v>110</v>
      </c>
      <c r="B120" s="76" t="s">
        <v>111</v>
      </c>
      <c r="C120" s="77" t="s">
        <v>19</v>
      </c>
      <c r="D120" s="76"/>
      <c r="E120" s="78" t="s">
        <v>112</v>
      </c>
      <c r="F120" s="86" t="s">
        <v>432</v>
      </c>
      <c r="G120" s="16" t="s">
        <v>22</v>
      </c>
      <c r="H120" s="92"/>
      <c r="I120" s="89"/>
      <c r="J120" s="89"/>
      <c r="K120" s="90"/>
      <c r="L120" s="82"/>
      <c r="M120" s="83">
        <f t="shared" si="3"/>
        <v>0</v>
      </c>
      <c r="N120" s="89"/>
      <c r="O120" s="90"/>
      <c r="P120" s="90"/>
      <c r="Q120" s="84">
        <f t="shared" si="4"/>
        <v>0</v>
      </c>
    </row>
    <row r="121" spans="1:17" ht="15" customHeight="1">
      <c r="A121" s="75">
        <v>111</v>
      </c>
      <c r="B121" s="76" t="s">
        <v>113</v>
      </c>
      <c r="C121" s="77" t="s">
        <v>19</v>
      </c>
      <c r="D121" s="76"/>
      <c r="E121" s="78" t="s">
        <v>26</v>
      </c>
      <c r="F121" s="86" t="s">
        <v>372</v>
      </c>
      <c r="G121" s="14" t="s">
        <v>21</v>
      </c>
      <c r="H121" s="92">
        <v>1</v>
      </c>
      <c r="I121" s="89"/>
      <c r="J121" s="89"/>
      <c r="K121" s="90"/>
      <c r="L121" s="82"/>
      <c r="M121" s="83">
        <f t="shared" si="3"/>
        <v>0</v>
      </c>
      <c r="N121" s="89"/>
      <c r="O121" s="90"/>
      <c r="P121" s="90"/>
      <c r="Q121" s="84">
        <f t="shared" si="4"/>
        <v>0</v>
      </c>
    </row>
    <row r="122" spans="1:17" ht="15" customHeight="1">
      <c r="A122" s="75">
        <v>112</v>
      </c>
      <c r="B122" s="76" t="s">
        <v>114</v>
      </c>
      <c r="C122" s="77" t="s">
        <v>19</v>
      </c>
      <c r="D122" s="76"/>
      <c r="E122" s="78" t="s">
        <v>26</v>
      </c>
      <c r="F122" s="86" t="s">
        <v>373</v>
      </c>
      <c r="G122" s="14" t="s">
        <v>21</v>
      </c>
      <c r="H122" s="92">
        <v>3</v>
      </c>
      <c r="I122" s="89"/>
      <c r="J122" s="89"/>
      <c r="K122" s="90"/>
      <c r="L122" s="82"/>
      <c r="M122" s="83">
        <f t="shared" si="3"/>
        <v>0</v>
      </c>
      <c r="N122" s="89">
        <v>1</v>
      </c>
      <c r="O122" s="90">
        <v>4674.9399999999996</v>
      </c>
      <c r="P122" s="90"/>
      <c r="Q122" s="84">
        <f t="shared" si="4"/>
        <v>4674.9399999999996</v>
      </c>
    </row>
    <row r="123" spans="1:17" ht="15" customHeight="1">
      <c r="A123" s="75">
        <v>113</v>
      </c>
      <c r="B123" s="76" t="s">
        <v>114</v>
      </c>
      <c r="C123" s="77" t="s">
        <v>19</v>
      </c>
      <c r="D123" s="76"/>
      <c r="E123" s="78" t="s">
        <v>26</v>
      </c>
      <c r="F123" s="86" t="s">
        <v>457</v>
      </c>
      <c r="G123" s="80" t="s">
        <v>33</v>
      </c>
      <c r="H123" s="92">
        <v>2</v>
      </c>
      <c r="I123" s="89"/>
      <c r="J123" s="89"/>
      <c r="K123" s="90"/>
      <c r="L123" s="82"/>
      <c r="M123" s="83">
        <f t="shared" si="3"/>
        <v>0</v>
      </c>
      <c r="N123" s="89"/>
      <c r="O123" s="90">
        <v>6272.72</v>
      </c>
      <c r="P123" s="90"/>
      <c r="Q123" s="84">
        <f t="shared" si="4"/>
        <v>6272.72</v>
      </c>
    </row>
    <row r="124" spans="1:17" ht="15" customHeight="1">
      <c r="A124" s="75">
        <v>114</v>
      </c>
      <c r="B124" s="76" t="s">
        <v>115</v>
      </c>
      <c r="C124" s="77" t="s">
        <v>19</v>
      </c>
      <c r="D124" s="76"/>
      <c r="E124" s="78" t="s">
        <v>116</v>
      </c>
      <c r="F124" s="86" t="s">
        <v>374</v>
      </c>
      <c r="G124" s="14" t="s">
        <v>21</v>
      </c>
      <c r="H124" s="92">
        <v>1</v>
      </c>
      <c r="I124" s="89"/>
      <c r="J124" s="89"/>
      <c r="K124" s="90"/>
      <c r="L124" s="82"/>
      <c r="M124" s="83">
        <f t="shared" si="3"/>
        <v>0</v>
      </c>
      <c r="N124" s="89"/>
      <c r="O124" s="90"/>
      <c r="P124" s="90"/>
      <c r="Q124" s="84">
        <f t="shared" si="4"/>
        <v>0</v>
      </c>
    </row>
    <row r="125" spans="1:17" ht="15" customHeight="1">
      <c r="A125" s="75">
        <v>115</v>
      </c>
      <c r="B125" s="76" t="s">
        <v>115</v>
      </c>
      <c r="C125" s="77" t="s">
        <v>19</v>
      </c>
      <c r="D125" s="76"/>
      <c r="E125" s="78" t="s">
        <v>116</v>
      </c>
      <c r="F125" s="86" t="s">
        <v>402</v>
      </c>
      <c r="G125" s="19" t="s">
        <v>36</v>
      </c>
      <c r="H125" s="92">
        <v>1</v>
      </c>
      <c r="I125" s="89"/>
      <c r="J125" s="89"/>
      <c r="K125" s="90"/>
      <c r="L125" s="82"/>
      <c r="M125" s="83">
        <f t="shared" si="3"/>
        <v>0</v>
      </c>
      <c r="N125" s="89">
        <v>1</v>
      </c>
      <c r="O125" s="90">
        <v>2551</v>
      </c>
      <c r="P125" s="90">
        <v>1497.7</v>
      </c>
      <c r="Q125" s="84">
        <f t="shared" si="4"/>
        <v>1053.3</v>
      </c>
    </row>
    <row r="126" spans="1:17" ht="15" customHeight="1">
      <c r="A126" s="75">
        <v>116</v>
      </c>
      <c r="B126" s="76" t="s">
        <v>117</v>
      </c>
      <c r="C126" s="77" t="s">
        <v>19</v>
      </c>
      <c r="D126" s="76"/>
      <c r="E126" s="78" t="s">
        <v>61</v>
      </c>
      <c r="F126" s="86" t="s">
        <v>375</v>
      </c>
      <c r="G126" s="14" t="s">
        <v>21</v>
      </c>
      <c r="H126" s="92"/>
      <c r="I126" s="89"/>
      <c r="J126" s="89"/>
      <c r="K126" s="90"/>
      <c r="L126" s="82"/>
      <c r="M126" s="83">
        <f t="shared" si="3"/>
        <v>0</v>
      </c>
      <c r="N126" s="89">
        <v>2</v>
      </c>
      <c r="O126" s="90">
        <v>3987.01</v>
      </c>
      <c r="P126" s="90"/>
      <c r="Q126" s="84">
        <f t="shared" si="4"/>
        <v>3987.01</v>
      </c>
    </row>
    <row r="127" spans="1:17" ht="15" customHeight="1">
      <c r="A127" s="75">
        <v>117</v>
      </c>
      <c r="B127" s="76" t="s">
        <v>117</v>
      </c>
      <c r="C127" s="77" t="s">
        <v>19</v>
      </c>
      <c r="D127" s="76"/>
      <c r="E127" s="78" t="s">
        <v>61</v>
      </c>
      <c r="F127" s="86" t="s">
        <v>433</v>
      </c>
      <c r="G127" s="16" t="s">
        <v>22</v>
      </c>
      <c r="H127" s="92">
        <v>1</v>
      </c>
      <c r="I127" s="89"/>
      <c r="J127" s="89"/>
      <c r="K127" s="90"/>
      <c r="L127" s="82"/>
      <c r="M127" s="83">
        <f t="shared" si="3"/>
        <v>0</v>
      </c>
      <c r="N127" s="89"/>
      <c r="O127" s="90"/>
      <c r="P127" s="90"/>
      <c r="Q127" s="84">
        <f t="shared" si="4"/>
        <v>0</v>
      </c>
    </row>
    <row r="128" spans="1:17" ht="15" customHeight="1">
      <c r="A128" s="75">
        <v>118</v>
      </c>
      <c r="B128" s="76" t="s">
        <v>118</v>
      </c>
      <c r="C128" s="77" t="s">
        <v>19</v>
      </c>
      <c r="D128" s="76"/>
      <c r="E128" s="78" t="s">
        <v>87</v>
      </c>
      <c r="F128" s="86" t="s">
        <v>440</v>
      </c>
      <c r="G128" s="14" t="s">
        <v>21</v>
      </c>
      <c r="H128" s="92">
        <v>1</v>
      </c>
      <c r="I128" s="89"/>
      <c r="J128" s="89"/>
      <c r="K128" s="90"/>
      <c r="L128" s="82"/>
      <c r="M128" s="83">
        <f t="shared" si="3"/>
        <v>0</v>
      </c>
      <c r="N128" s="89"/>
      <c r="O128" s="90"/>
      <c r="P128" s="90"/>
      <c r="Q128" s="84">
        <f t="shared" si="4"/>
        <v>0</v>
      </c>
    </row>
    <row r="129" spans="1:17" ht="15" customHeight="1">
      <c r="A129" s="75">
        <v>119</v>
      </c>
      <c r="B129" s="76" t="s">
        <v>118</v>
      </c>
      <c r="C129" s="77" t="s">
        <v>19</v>
      </c>
      <c r="D129" s="76"/>
      <c r="E129" s="78" t="s">
        <v>87</v>
      </c>
      <c r="F129" s="86" t="s">
        <v>416</v>
      </c>
      <c r="G129" s="17" t="s">
        <v>31</v>
      </c>
      <c r="H129" s="92">
        <v>1</v>
      </c>
      <c r="I129" s="89"/>
      <c r="J129" s="89"/>
      <c r="K129" s="90"/>
      <c r="L129" s="82"/>
      <c r="M129" s="83">
        <f t="shared" si="3"/>
        <v>0</v>
      </c>
      <c r="N129" s="89"/>
      <c r="O129" s="90"/>
      <c r="P129" s="90"/>
      <c r="Q129" s="84">
        <f t="shared" si="4"/>
        <v>0</v>
      </c>
    </row>
    <row r="130" spans="1:17" ht="15" customHeight="1">
      <c r="A130" s="75">
        <v>120</v>
      </c>
      <c r="B130" s="76" t="s">
        <v>119</v>
      </c>
      <c r="C130" s="77" t="s">
        <v>19</v>
      </c>
      <c r="D130" s="76"/>
      <c r="E130" s="78" t="s">
        <v>84</v>
      </c>
      <c r="F130" s="86" t="s">
        <v>376</v>
      </c>
      <c r="G130" s="14" t="s">
        <v>21</v>
      </c>
      <c r="H130" s="92"/>
      <c r="I130" s="89"/>
      <c r="J130" s="89"/>
      <c r="K130" s="90"/>
      <c r="L130" s="82"/>
      <c r="M130" s="83">
        <f t="shared" si="3"/>
        <v>0</v>
      </c>
      <c r="N130" s="89">
        <v>3</v>
      </c>
      <c r="O130" s="90">
        <v>3245.38</v>
      </c>
      <c r="P130" s="90"/>
      <c r="Q130" s="84">
        <f t="shared" si="4"/>
        <v>3245.38</v>
      </c>
    </row>
    <row r="131" spans="1:17" ht="15" customHeight="1">
      <c r="A131" s="75">
        <v>121</v>
      </c>
      <c r="B131" s="76" t="s">
        <v>119</v>
      </c>
      <c r="C131" s="77" t="s">
        <v>19</v>
      </c>
      <c r="D131" s="76"/>
      <c r="E131" s="78" t="s">
        <v>84</v>
      </c>
      <c r="F131" s="86" t="s">
        <v>458</v>
      </c>
      <c r="G131" s="80" t="s">
        <v>33</v>
      </c>
      <c r="H131" s="92"/>
      <c r="I131" s="89"/>
      <c r="J131" s="89"/>
      <c r="K131" s="90"/>
      <c r="L131" s="82"/>
      <c r="M131" s="83">
        <f t="shared" si="3"/>
        <v>0</v>
      </c>
      <c r="N131" s="89"/>
      <c r="O131" s="90">
        <v>1938.2</v>
      </c>
      <c r="P131" s="90"/>
      <c r="Q131" s="84">
        <f t="shared" si="4"/>
        <v>1938.2</v>
      </c>
    </row>
    <row r="132" spans="1:17" ht="15" customHeight="1">
      <c r="A132" s="75">
        <v>122</v>
      </c>
      <c r="B132" s="76" t="s">
        <v>120</v>
      </c>
      <c r="C132" s="77" t="s">
        <v>19</v>
      </c>
      <c r="D132" s="76"/>
      <c r="E132" s="78" t="s">
        <v>24</v>
      </c>
      <c r="F132" s="86" t="s">
        <v>377</v>
      </c>
      <c r="G132" s="14" t="s">
        <v>21</v>
      </c>
      <c r="H132" s="92"/>
      <c r="I132" s="89">
        <v>3</v>
      </c>
      <c r="J132" s="89">
        <v>4</v>
      </c>
      <c r="K132" s="90">
        <v>4188.2700000000004</v>
      </c>
      <c r="L132" s="82"/>
      <c r="M132" s="83">
        <f t="shared" si="3"/>
        <v>4188.2700000000004</v>
      </c>
      <c r="N132" s="89">
        <v>2</v>
      </c>
      <c r="O132" s="90">
        <v>2114.4</v>
      </c>
      <c r="P132" s="90"/>
      <c r="Q132" s="84">
        <f t="shared" si="4"/>
        <v>2114.4</v>
      </c>
    </row>
    <row r="133" spans="1:17" ht="15" customHeight="1">
      <c r="A133" s="75">
        <v>123</v>
      </c>
      <c r="B133" s="76" t="s">
        <v>120</v>
      </c>
      <c r="C133" s="77" t="s">
        <v>19</v>
      </c>
      <c r="D133" s="76"/>
      <c r="E133" s="78" t="s">
        <v>24</v>
      </c>
      <c r="F133" s="86" t="s">
        <v>434</v>
      </c>
      <c r="G133" s="16" t="s">
        <v>22</v>
      </c>
      <c r="H133" s="92">
        <v>1</v>
      </c>
      <c r="I133" s="89"/>
      <c r="J133" s="89"/>
      <c r="K133" s="90"/>
      <c r="L133" s="82"/>
      <c r="M133" s="83">
        <f t="shared" si="3"/>
        <v>0</v>
      </c>
      <c r="N133" s="89"/>
      <c r="O133" s="90"/>
      <c r="P133" s="90">
        <v>1978.44</v>
      </c>
      <c r="Q133" s="84">
        <f t="shared" si="4"/>
        <v>-1978.44</v>
      </c>
    </row>
    <row r="134" spans="1:17" ht="15" customHeight="1">
      <c r="A134" s="75">
        <v>124</v>
      </c>
      <c r="B134" s="76" t="s">
        <v>121</v>
      </c>
      <c r="C134" s="77" t="s">
        <v>19</v>
      </c>
      <c r="D134" s="76"/>
      <c r="E134" s="78" t="s">
        <v>30</v>
      </c>
      <c r="F134" s="86" t="s">
        <v>378</v>
      </c>
      <c r="G134" s="14" t="s">
        <v>21</v>
      </c>
      <c r="H134" s="92"/>
      <c r="I134" s="89"/>
      <c r="J134" s="89"/>
      <c r="K134" s="90"/>
      <c r="L134" s="82"/>
      <c r="M134" s="83">
        <f t="shared" si="3"/>
        <v>0</v>
      </c>
      <c r="N134" s="89"/>
      <c r="O134" s="90"/>
      <c r="P134" s="90"/>
      <c r="Q134" s="84">
        <f t="shared" si="4"/>
        <v>0</v>
      </c>
    </row>
    <row r="135" spans="1:17" ht="15" customHeight="1">
      <c r="A135" s="75">
        <v>125</v>
      </c>
      <c r="B135" s="76" t="s">
        <v>121</v>
      </c>
      <c r="C135" s="77" t="s">
        <v>19</v>
      </c>
      <c r="D135" s="76"/>
      <c r="E135" s="78" t="s">
        <v>30</v>
      </c>
      <c r="F135" s="86" t="s">
        <v>417</v>
      </c>
      <c r="G135" s="17" t="s">
        <v>31</v>
      </c>
      <c r="H135" s="92">
        <v>2</v>
      </c>
      <c r="I135" s="89"/>
      <c r="J135" s="89"/>
      <c r="K135" s="90"/>
      <c r="L135" s="82"/>
      <c r="M135" s="83">
        <f t="shared" si="3"/>
        <v>0</v>
      </c>
      <c r="N135" s="89"/>
      <c r="O135" s="90">
        <v>2665.03</v>
      </c>
      <c r="P135" s="90"/>
      <c r="Q135" s="84">
        <f t="shared" si="4"/>
        <v>2665.03</v>
      </c>
    </row>
    <row r="136" spans="1:17" ht="15" customHeight="1">
      <c r="A136" s="75">
        <v>126</v>
      </c>
      <c r="B136" s="76" t="s">
        <v>122</v>
      </c>
      <c r="C136" s="77" t="s">
        <v>19</v>
      </c>
      <c r="D136" s="76"/>
      <c r="E136" s="78" t="s">
        <v>58</v>
      </c>
      <c r="F136" s="86" t="s">
        <v>379</v>
      </c>
      <c r="G136" s="14" t="s">
        <v>21</v>
      </c>
      <c r="H136" s="92"/>
      <c r="I136" s="89"/>
      <c r="J136" s="89">
        <v>1</v>
      </c>
      <c r="K136" s="90">
        <v>4521.9399999999996</v>
      </c>
      <c r="L136" s="82"/>
      <c r="M136" s="83">
        <f t="shared" si="3"/>
        <v>4521.9399999999996</v>
      </c>
      <c r="N136" s="89">
        <v>2</v>
      </c>
      <c r="O136" s="90">
        <v>13918.69</v>
      </c>
      <c r="P136" s="90"/>
      <c r="Q136" s="84">
        <f t="shared" si="4"/>
        <v>13918.69</v>
      </c>
    </row>
    <row r="137" spans="1:17" ht="15" customHeight="1">
      <c r="A137" s="75">
        <v>127</v>
      </c>
      <c r="B137" s="76" t="s">
        <v>122</v>
      </c>
      <c r="C137" s="77" t="s">
        <v>19</v>
      </c>
      <c r="D137" s="76"/>
      <c r="E137" s="78" t="s">
        <v>58</v>
      </c>
      <c r="F137" s="86" t="s">
        <v>418</v>
      </c>
      <c r="G137" s="17" t="s">
        <v>31</v>
      </c>
      <c r="H137" s="92"/>
      <c r="I137" s="89"/>
      <c r="J137" s="89"/>
      <c r="K137" s="90"/>
      <c r="L137" s="82"/>
      <c r="M137" s="83">
        <f t="shared" si="3"/>
        <v>0</v>
      </c>
      <c r="N137" s="89"/>
      <c r="O137" s="90"/>
      <c r="P137" s="90"/>
      <c r="Q137" s="84">
        <f t="shared" si="4"/>
        <v>0</v>
      </c>
    </row>
    <row r="138" spans="1:17" ht="15" customHeight="1">
      <c r="A138" s="75">
        <v>128</v>
      </c>
      <c r="B138" s="76" t="s">
        <v>123</v>
      </c>
      <c r="C138" s="77" t="s">
        <v>19</v>
      </c>
      <c r="D138" s="76"/>
      <c r="E138" s="78" t="s">
        <v>124</v>
      </c>
      <c r="F138" s="86" t="s">
        <v>380</v>
      </c>
      <c r="G138" s="14" t="s">
        <v>21</v>
      </c>
      <c r="H138" s="92">
        <v>2</v>
      </c>
      <c r="I138" s="89"/>
      <c r="J138" s="89"/>
      <c r="K138" s="90"/>
      <c r="L138" s="82"/>
      <c r="M138" s="83">
        <f t="shared" si="3"/>
        <v>0</v>
      </c>
      <c r="N138" s="89"/>
      <c r="O138" s="90"/>
      <c r="P138" s="90"/>
      <c r="Q138" s="84">
        <f t="shared" si="4"/>
        <v>0</v>
      </c>
    </row>
    <row r="139" spans="1:17" ht="15" customHeight="1">
      <c r="A139" s="75">
        <v>129</v>
      </c>
      <c r="B139" s="76" t="s">
        <v>123</v>
      </c>
      <c r="C139" s="77" t="s">
        <v>19</v>
      </c>
      <c r="D139" s="76"/>
      <c r="E139" s="78" t="s">
        <v>124</v>
      </c>
      <c r="F139" s="86" t="s">
        <v>435</v>
      </c>
      <c r="G139" s="16" t="s">
        <v>22</v>
      </c>
      <c r="H139" s="92">
        <v>1</v>
      </c>
      <c r="I139" s="89"/>
      <c r="J139" s="89"/>
      <c r="K139" s="90"/>
      <c r="L139" s="82"/>
      <c r="M139" s="83">
        <f t="shared" si="3"/>
        <v>0</v>
      </c>
      <c r="N139" s="89">
        <v>1</v>
      </c>
      <c r="O139" s="90">
        <v>528.6</v>
      </c>
      <c r="P139" s="90"/>
      <c r="Q139" s="84">
        <f t="shared" si="4"/>
        <v>528.6</v>
      </c>
    </row>
    <row r="140" spans="1:17" ht="15" customHeight="1">
      <c r="A140" s="75">
        <v>130</v>
      </c>
      <c r="B140" s="76" t="s">
        <v>125</v>
      </c>
      <c r="C140" s="77" t="s">
        <v>19</v>
      </c>
      <c r="D140" s="76"/>
      <c r="E140" s="78" t="s">
        <v>61</v>
      </c>
      <c r="F140" s="86" t="s">
        <v>381</v>
      </c>
      <c r="G140" s="14" t="s">
        <v>21</v>
      </c>
      <c r="H140" s="92"/>
      <c r="I140" s="89"/>
      <c r="J140" s="89"/>
      <c r="K140" s="90"/>
      <c r="L140" s="82"/>
      <c r="M140" s="83">
        <f t="shared" si="3"/>
        <v>0</v>
      </c>
      <c r="N140" s="89"/>
      <c r="O140" s="90"/>
      <c r="P140" s="90"/>
      <c r="Q140" s="84">
        <f t="shared" si="4"/>
        <v>0</v>
      </c>
    </row>
    <row r="141" spans="1:17" ht="15" customHeight="1">
      <c r="A141" s="75">
        <v>131</v>
      </c>
      <c r="B141" s="76" t="s">
        <v>125</v>
      </c>
      <c r="C141" s="77" t="s">
        <v>19</v>
      </c>
      <c r="D141" s="76"/>
      <c r="E141" s="78" t="s">
        <v>61</v>
      </c>
      <c r="F141" s="86" t="s">
        <v>436</v>
      </c>
      <c r="G141" s="16" t="s">
        <v>22</v>
      </c>
      <c r="H141" s="92"/>
      <c r="I141" s="89"/>
      <c r="J141" s="89"/>
      <c r="K141" s="90"/>
      <c r="L141" s="82"/>
      <c r="M141" s="83">
        <f t="shared" si="3"/>
        <v>0</v>
      </c>
      <c r="N141" s="89"/>
      <c r="O141" s="90"/>
      <c r="P141" s="90"/>
      <c r="Q141" s="84">
        <f t="shared" si="4"/>
        <v>0</v>
      </c>
    </row>
    <row r="142" spans="1:17" ht="15" customHeight="1">
      <c r="A142" s="75">
        <v>132</v>
      </c>
      <c r="B142" s="76" t="s">
        <v>126</v>
      </c>
      <c r="C142" s="77" t="s">
        <v>19</v>
      </c>
      <c r="D142" s="76"/>
      <c r="E142" s="78" t="s">
        <v>24</v>
      </c>
      <c r="F142" s="86" t="s">
        <v>382</v>
      </c>
      <c r="G142" s="14" t="s">
        <v>21</v>
      </c>
      <c r="H142" s="92">
        <v>3</v>
      </c>
      <c r="I142" s="89"/>
      <c r="J142" s="89"/>
      <c r="K142" s="90"/>
      <c r="L142" s="82"/>
      <c r="M142" s="83">
        <f t="shared" ref="M142:M186" si="5">K142-L142</f>
        <v>0</v>
      </c>
      <c r="N142" s="89"/>
      <c r="O142" s="90"/>
      <c r="P142" s="90"/>
      <c r="Q142" s="84">
        <f t="shared" ref="Q142:Q186" si="6">O142-P142</f>
        <v>0</v>
      </c>
    </row>
    <row r="143" spans="1:17" ht="15" customHeight="1">
      <c r="A143" s="75">
        <v>133</v>
      </c>
      <c r="B143" s="76" t="s">
        <v>126</v>
      </c>
      <c r="C143" s="77" t="s">
        <v>19</v>
      </c>
      <c r="D143" s="76"/>
      <c r="E143" s="78" t="s">
        <v>24</v>
      </c>
      <c r="F143" s="86" t="s">
        <v>437</v>
      </c>
      <c r="G143" s="16" t="s">
        <v>22</v>
      </c>
      <c r="H143" s="92">
        <v>3</v>
      </c>
      <c r="I143" s="89"/>
      <c r="J143" s="89"/>
      <c r="K143" s="90"/>
      <c r="L143" s="82"/>
      <c r="M143" s="83">
        <f t="shared" si="5"/>
        <v>0</v>
      </c>
      <c r="N143" s="89">
        <v>2</v>
      </c>
      <c r="O143" s="90">
        <v>5286</v>
      </c>
      <c r="P143" s="90"/>
      <c r="Q143" s="84">
        <f t="shared" si="6"/>
        <v>5286</v>
      </c>
    </row>
    <row r="144" spans="1:17" ht="15" customHeight="1">
      <c r="A144" s="75">
        <v>134</v>
      </c>
      <c r="B144" s="76" t="s">
        <v>127</v>
      </c>
      <c r="C144" s="77" t="s">
        <v>19</v>
      </c>
      <c r="D144" s="76"/>
      <c r="E144" s="78" t="s">
        <v>26</v>
      </c>
      <c r="F144" s="86" t="s">
        <v>383</v>
      </c>
      <c r="G144" s="14" t="s">
        <v>21</v>
      </c>
      <c r="H144" s="92">
        <v>1</v>
      </c>
      <c r="I144" s="89"/>
      <c r="J144" s="89"/>
      <c r="K144" s="90"/>
      <c r="L144" s="82"/>
      <c r="M144" s="83">
        <f t="shared" si="5"/>
        <v>0</v>
      </c>
      <c r="N144" s="89"/>
      <c r="O144" s="90"/>
      <c r="P144" s="90"/>
      <c r="Q144" s="84">
        <f t="shared" si="6"/>
        <v>0</v>
      </c>
    </row>
    <row r="145" spans="1:17" ht="15" customHeight="1">
      <c r="A145" s="75">
        <v>135</v>
      </c>
      <c r="B145" s="76" t="s">
        <v>127</v>
      </c>
      <c r="C145" s="77" t="s">
        <v>19</v>
      </c>
      <c r="D145" s="76"/>
      <c r="E145" s="78" t="s">
        <v>26</v>
      </c>
      <c r="F145" s="86" t="s">
        <v>459</v>
      </c>
      <c r="G145" s="80" t="s">
        <v>33</v>
      </c>
      <c r="H145" s="92"/>
      <c r="I145" s="89"/>
      <c r="J145" s="89"/>
      <c r="K145" s="90"/>
      <c r="L145" s="82"/>
      <c r="M145" s="83">
        <f t="shared" si="5"/>
        <v>0</v>
      </c>
      <c r="N145" s="89"/>
      <c r="O145" s="90"/>
      <c r="P145" s="90"/>
      <c r="Q145" s="84">
        <f t="shared" si="6"/>
        <v>0</v>
      </c>
    </row>
    <row r="146" spans="1:17" ht="15" customHeight="1">
      <c r="A146" s="75">
        <v>136</v>
      </c>
      <c r="B146" s="76" t="s">
        <v>128</v>
      </c>
      <c r="C146" s="77" t="s">
        <v>19</v>
      </c>
      <c r="D146" s="76"/>
      <c r="E146" s="78" t="s">
        <v>26</v>
      </c>
      <c r="F146" s="96">
        <v>124</v>
      </c>
      <c r="G146" s="14" t="s">
        <v>21</v>
      </c>
      <c r="H146" s="92"/>
      <c r="I146" s="89"/>
      <c r="J146" s="89"/>
      <c r="K146" s="90"/>
      <c r="L146" s="82"/>
      <c r="M146" s="83">
        <f t="shared" si="5"/>
        <v>0</v>
      </c>
      <c r="N146" s="89"/>
      <c r="O146" s="90"/>
      <c r="P146" s="90"/>
      <c r="Q146" s="84">
        <f t="shared" si="6"/>
        <v>0</v>
      </c>
    </row>
    <row r="147" spans="1:17" ht="15" customHeight="1">
      <c r="A147" s="75">
        <v>137</v>
      </c>
      <c r="B147" s="76" t="s">
        <v>128</v>
      </c>
      <c r="C147" s="77" t="s">
        <v>19</v>
      </c>
      <c r="D147" s="76"/>
      <c r="E147" s="78" t="s">
        <v>26</v>
      </c>
      <c r="F147" s="94" t="s">
        <v>299</v>
      </c>
      <c r="G147" s="80" t="s">
        <v>33</v>
      </c>
      <c r="H147" s="92"/>
      <c r="I147" s="89"/>
      <c r="J147" s="89"/>
      <c r="K147" s="90"/>
      <c r="L147" s="82"/>
      <c r="M147" s="83">
        <f t="shared" si="5"/>
        <v>0</v>
      </c>
      <c r="N147" s="89"/>
      <c r="O147" s="90">
        <v>925.05</v>
      </c>
      <c r="P147" s="90"/>
      <c r="Q147" s="84">
        <f t="shared" si="6"/>
        <v>925.05</v>
      </c>
    </row>
    <row r="148" spans="1:17" ht="15" customHeight="1">
      <c r="A148" s="75">
        <v>138</v>
      </c>
      <c r="B148" s="76" t="s">
        <v>129</v>
      </c>
      <c r="C148" s="77" t="s">
        <v>19</v>
      </c>
      <c r="D148" s="76"/>
      <c r="E148" s="78" t="s">
        <v>26</v>
      </c>
      <c r="F148" s="94">
        <v>125</v>
      </c>
      <c r="G148" s="14" t="s">
        <v>21</v>
      </c>
      <c r="H148" s="92"/>
      <c r="I148" s="89"/>
      <c r="J148" s="89"/>
      <c r="K148" s="90"/>
      <c r="L148" s="82"/>
      <c r="M148" s="83">
        <f t="shared" si="5"/>
        <v>0</v>
      </c>
      <c r="N148" s="89"/>
      <c r="O148" s="90"/>
      <c r="P148" s="90"/>
      <c r="Q148" s="84">
        <f t="shared" si="6"/>
        <v>0</v>
      </c>
    </row>
    <row r="149" spans="1:17" ht="15" customHeight="1">
      <c r="A149" s="75">
        <v>139</v>
      </c>
      <c r="B149" s="76" t="s">
        <v>129</v>
      </c>
      <c r="C149" s="77" t="s">
        <v>19</v>
      </c>
      <c r="D149" s="76"/>
      <c r="E149" s="78" t="s">
        <v>26</v>
      </c>
      <c r="F149" s="94" t="s">
        <v>460</v>
      </c>
      <c r="G149" s="80" t="s">
        <v>33</v>
      </c>
      <c r="H149" s="92"/>
      <c r="I149" s="89"/>
      <c r="J149" s="89"/>
      <c r="K149" s="90"/>
      <c r="L149" s="82"/>
      <c r="M149" s="83">
        <f t="shared" si="5"/>
        <v>0</v>
      </c>
      <c r="N149" s="89"/>
      <c r="O149" s="90"/>
      <c r="P149" s="90"/>
      <c r="Q149" s="84">
        <f t="shared" si="6"/>
        <v>0</v>
      </c>
    </row>
    <row r="150" spans="1:17" ht="15" customHeight="1">
      <c r="A150" s="75">
        <v>140</v>
      </c>
      <c r="B150" s="76" t="s">
        <v>130</v>
      </c>
      <c r="C150" s="77" t="s">
        <v>19</v>
      </c>
      <c r="D150" s="76"/>
      <c r="E150" s="78" t="s">
        <v>26</v>
      </c>
      <c r="F150" s="94">
        <v>126</v>
      </c>
      <c r="G150" s="14" t="s">
        <v>21</v>
      </c>
      <c r="H150" s="92"/>
      <c r="I150" s="89"/>
      <c r="J150" s="89"/>
      <c r="K150" s="90"/>
      <c r="L150" s="82"/>
      <c r="M150" s="83">
        <f t="shared" si="5"/>
        <v>0</v>
      </c>
      <c r="N150" s="89"/>
      <c r="O150" s="90"/>
      <c r="P150" s="90"/>
      <c r="Q150" s="84">
        <f t="shared" si="6"/>
        <v>0</v>
      </c>
    </row>
    <row r="151" spans="1:17" ht="15" customHeight="1">
      <c r="A151" s="75">
        <v>141</v>
      </c>
      <c r="B151" s="76" t="s">
        <v>131</v>
      </c>
      <c r="C151" s="77" t="s">
        <v>19</v>
      </c>
      <c r="D151" s="76"/>
      <c r="E151" s="78" t="s">
        <v>26</v>
      </c>
      <c r="F151" s="94">
        <v>127</v>
      </c>
      <c r="G151" s="14" t="s">
        <v>21</v>
      </c>
      <c r="H151" s="92"/>
      <c r="I151" s="89"/>
      <c r="J151" s="89"/>
      <c r="K151" s="90"/>
      <c r="L151" s="82"/>
      <c r="M151" s="83">
        <f t="shared" si="5"/>
        <v>0</v>
      </c>
      <c r="N151" s="89"/>
      <c r="O151" s="90"/>
      <c r="P151" s="90"/>
      <c r="Q151" s="84">
        <f t="shared" si="6"/>
        <v>0</v>
      </c>
    </row>
    <row r="152" spans="1:17" ht="15" customHeight="1">
      <c r="A152" s="75">
        <v>142</v>
      </c>
      <c r="B152" s="76" t="s">
        <v>131</v>
      </c>
      <c r="C152" s="77" t="s">
        <v>19</v>
      </c>
      <c r="D152" s="76"/>
      <c r="E152" s="78" t="s">
        <v>26</v>
      </c>
      <c r="F152" s="86" t="s">
        <v>461</v>
      </c>
      <c r="G152" s="80" t="s">
        <v>33</v>
      </c>
      <c r="H152" s="92"/>
      <c r="I152" s="89"/>
      <c r="J152" s="89"/>
      <c r="K152" s="90"/>
      <c r="L152" s="82"/>
      <c r="M152" s="83">
        <f t="shared" si="5"/>
        <v>0</v>
      </c>
      <c r="N152" s="89"/>
      <c r="O152" s="90">
        <v>3700.2</v>
      </c>
      <c r="P152" s="90"/>
      <c r="Q152" s="84">
        <f t="shared" si="6"/>
        <v>3700.2</v>
      </c>
    </row>
    <row r="153" spans="1:17" ht="15" customHeight="1">
      <c r="A153" s="75">
        <v>143</v>
      </c>
      <c r="B153" s="76" t="s">
        <v>132</v>
      </c>
      <c r="C153" s="77" t="s">
        <v>19</v>
      </c>
      <c r="D153" s="76"/>
      <c r="E153" s="78" t="s">
        <v>26</v>
      </c>
      <c r="F153" s="63">
        <v>128</v>
      </c>
      <c r="G153" s="14" t="s">
        <v>21</v>
      </c>
      <c r="H153" s="92"/>
      <c r="I153" s="89"/>
      <c r="J153" s="89"/>
      <c r="K153" s="90"/>
      <c r="L153" s="82"/>
      <c r="M153" s="83">
        <f t="shared" si="5"/>
        <v>0</v>
      </c>
      <c r="N153" s="89"/>
      <c r="O153" s="90"/>
      <c r="P153" s="90"/>
      <c r="Q153" s="84">
        <f t="shared" si="6"/>
        <v>0</v>
      </c>
    </row>
    <row r="154" spans="1:17" ht="15" customHeight="1">
      <c r="A154" s="75">
        <v>144</v>
      </c>
      <c r="B154" s="76" t="s">
        <v>132</v>
      </c>
      <c r="C154" s="77" t="s">
        <v>19</v>
      </c>
      <c r="D154" s="76"/>
      <c r="E154" s="78" t="s">
        <v>26</v>
      </c>
      <c r="F154" s="86" t="s">
        <v>462</v>
      </c>
      <c r="G154" s="80" t="s">
        <v>33</v>
      </c>
      <c r="H154" s="92"/>
      <c r="I154" s="89"/>
      <c r="J154" s="89"/>
      <c r="K154" s="90"/>
      <c r="L154" s="82"/>
      <c r="M154" s="83">
        <f t="shared" si="5"/>
        <v>0</v>
      </c>
      <c r="N154" s="89"/>
      <c r="O154" s="90">
        <v>252.6</v>
      </c>
      <c r="P154" s="90">
        <v>252.6</v>
      </c>
      <c r="Q154" s="84">
        <f t="shared" si="6"/>
        <v>0</v>
      </c>
    </row>
    <row r="155" spans="1:17" ht="15" customHeight="1">
      <c r="A155" s="75">
        <v>145</v>
      </c>
      <c r="B155" s="76" t="s">
        <v>133</v>
      </c>
      <c r="C155" s="77" t="s">
        <v>19</v>
      </c>
      <c r="D155" s="76"/>
      <c r="E155" s="78" t="s">
        <v>30</v>
      </c>
      <c r="F155" s="86" t="s">
        <v>384</v>
      </c>
      <c r="G155" s="14" t="s">
        <v>21</v>
      </c>
      <c r="H155" s="92"/>
      <c r="I155" s="89"/>
      <c r="J155" s="89"/>
      <c r="K155" s="90"/>
      <c r="L155" s="82"/>
      <c r="M155" s="83">
        <f t="shared" si="5"/>
        <v>0</v>
      </c>
      <c r="N155" s="89"/>
      <c r="O155" s="90"/>
      <c r="P155" s="90"/>
      <c r="Q155" s="84">
        <f t="shared" si="6"/>
        <v>0</v>
      </c>
    </row>
    <row r="156" spans="1:17" ht="15" customHeight="1">
      <c r="A156" s="75">
        <v>146</v>
      </c>
      <c r="B156" s="76" t="s">
        <v>133</v>
      </c>
      <c r="C156" s="77" t="s">
        <v>19</v>
      </c>
      <c r="D156" s="76"/>
      <c r="E156" s="78" t="s">
        <v>30</v>
      </c>
      <c r="F156" s="86" t="s">
        <v>419</v>
      </c>
      <c r="G156" s="17" t="s">
        <v>31</v>
      </c>
      <c r="H156" s="92">
        <v>2</v>
      </c>
      <c r="I156" s="89"/>
      <c r="J156" s="89"/>
      <c r="K156" s="90"/>
      <c r="L156" s="82"/>
      <c r="M156" s="83">
        <f t="shared" si="5"/>
        <v>0</v>
      </c>
      <c r="N156" s="89"/>
      <c r="O156" s="90"/>
      <c r="P156" s="90"/>
      <c r="Q156" s="84">
        <f t="shared" si="6"/>
        <v>0</v>
      </c>
    </row>
    <row r="157" spans="1:17" ht="15" customHeight="1">
      <c r="A157" s="75">
        <v>147</v>
      </c>
      <c r="B157" s="76" t="s">
        <v>134</v>
      </c>
      <c r="C157" s="77" t="s">
        <v>19</v>
      </c>
      <c r="D157" s="76"/>
      <c r="E157" s="78" t="s">
        <v>52</v>
      </c>
      <c r="F157" s="86" t="s">
        <v>385</v>
      </c>
      <c r="G157" s="14" t="s">
        <v>21</v>
      </c>
      <c r="H157" s="92"/>
      <c r="I157" s="89"/>
      <c r="J157" s="89"/>
      <c r="K157" s="90"/>
      <c r="L157" s="82"/>
      <c r="M157" s="83">
        <f t="shared" si="5"/>
        <v>0</v>
      </c>
      <c r="N157" s="89">
        <v>1</v>
      </c>
      <c r="O157" s="90">
        <v>3064.78</v>
      </c>
      <c r="P157" s="90"/>
      <c r="Q157" s="84">
        <f t="shared" si="6"/>
        <v>3064.78</v>
      </c>
    </row>
    <row r="158" spans="1:17" ht="15" customHeight="1">
      <c r="A158" s="75">
        <v>148</v>
      </c>
      <c r="B158" s="76" t="s">
        <v>134</v>
      </c>
      <c r="C158" s="77" t="s">
        <v>19</v>
      </c>
      <c r="D158" s="76"/>
      <c r="E158" s="78" t="s">
        <v>52</v>
      </c>
      <c r="F158" s="86" t="s">
        <v>463</v>
      </c>
      <c r="G158" s="80" t="s">
        <v>33</v>
      </c>
      <c r="H158" s="92">
        <v>1</v>
      </c>
      <c r="I158" s="89"/>
      <c r="J158" s="89"/>
      <c r="K158" s="90"/>
      <c r="L158" s="82"/>
      <c r="M158" s="83">
        <f t="shared" si="5"/>
        <v>0</v>
      </c>
      <c r="N158" s="89"/>
      <c r="O158" s="90">
        <v>3259.7</v>
      </c>
      <c r="P158" s="90"/>
      <c r="Q158" s="84">
        <f t="shared" si="6"/>
        <v>3259.7</v>
      </c>
    </row>
    <row r="159" spans="1:17" ht="15" customHeight="1">
      <c r="A159" s="75">
        <v>149</v>
      </c>
      <c r="B159" s="76" t="s">
        <v>135</v>
      </c>
      <c r="C159" s="77" t="s">
        <v>19</v>
      </c>
      <c r="D159" s="76"/>
      <c r="E159" s="78" t="s">
        <v>26</v>
      </c>
      <c r="F159" s="63">
        <v>131</v>
      </c>
      <c r="G159" s="14" t="s">
        <v>21</v>
      </c>
      <c r="H159" s="92"/>
      <c r="I159" s="89"/>
      <c r="J159" s="89"/>
      <c r="K159" s="90"/>
      <c r="L159" s="82"/>
      <c r="M159" s="83">
        <f t="shared" si="5"/>
        <v>0</v>
      </c>
      <c r="N159" s="89"/>
      <c r="O159" s="90"/>
      <c r="P159" s="90"/>
      <c r="Q159" s="84">
        <f t="shared" si="6"/>
        <v>0</v>
      </c>
    </row>
    <row r="160" spans="1:17" ht="15" customHeight="1">
      <c r="A160" s="75">
        <v>150</v>
      </c>
      <c r="B160" s="76" t="s">
        <v>136</v>
      </c>
      <c r="C160" s="77" t="s">
        <v>19</v>
      </c>
      <c r="D160" s="76"/>
      <c r="E160" s="78" t="s">
        <v>26</v>
      </c>
      <c r="F160" s="67">
        <v>132</v>
      </c>
      <c r="G160" s="14" t="s">
        <v>21</v>
      </c>
      <c r="H160" s="92"/>
      <c r="I160" s="89"/>
      <c r="J160" s="89"/>
      <c r="K160" s="90"/>
      <c r="L160" s="82"/>
      <c r="M160" s="83">
        <f t="shared" si="5"/>
        <v>0</v>
      </c>
      <c r="N160" s="89"/>
      <c r="O160" s="90"/>
      <c r="P160" s="90"/>
      <c r="Q160" s="84">
        <f t="shared" si="6"/>
        <v>0</v>
      </c>
    </row>
    <row r="161" spans="1:17" ht="15" customHeight="1">
      <c r="A161" s="75">
        <v>151</v>
      </c>
      <c r="B161" s="76" t="s">
        <v>137</v>
      </c>
      <c r="C161" s="77" t="s">
        <v>19</v>
      </c>
      <c r="D161" s="76"/>
      <c r="E161" s="78" t="s">
        <v>26</v>
      </c>
      <c r="F161" s="86" t="s">
        <v>386</v>
      </c>
      <c r="G161" s="14" t="s">
        <v>21</v>
      </c>
      <c r="H161" s="92">
        <v>1</v>
      </c>
      <c r="I161" s="89"/>
      <c r="J161" s="89"/>
      <c r="K161" s="90"/>
      <c r="L161" s="82"/>
      <c r="M161" s="83">
        <f t="shared" si="5"/>
        <v>0</v>
      </c>
      <c r="N161" s="89"/>
      <c r="O161" s="90"/>
      <c r="P161" s="90"/>
      <c r="Q161" s="84">
        <f t="shared" si="6"/>
        <v>0</v>
      </c>
    </row>
    <row r="162" spans="1:17" ht="15" customHeight="1">
      <c r="A162" s="75">
        <v>152</v>
      </c>
      <c r="B162" s="29" t="s">
        <v>138</v>
      </c>
      <c r="C162" s="7" t="s">
        <v>19</v>
      </c>
      <c r="D162" s="7"/>
      <c r="E162" s="29" t="s">
        <v>35</v>
      </c>
      <c r="F162" s="86" t="s">
        <v>387</v>
      </c>
      <c r="G162" s="14" t="s">
        <v>21</v>
      </c>
      <c r="H162" s="92"/>
      <c r="I162" s="89"/>
      <c r="J162" s="89"/>
      <c r="K162" s="90"/>
      <c r="L162" s="82"/>
      <c r="M162" s="83">
        <f t="shared" si="5"/>
        <v>0</v>
      </c>
      <c r="N162" s="89"/>
      <c r="O162" s="90"/>
      <c r="P162" s="90"/>
      <c r="Q162" s="84">
        <f t="shared" si="6"/>
        <v>0</v>
      </c>
    </row>
    <row r="163" spans="1:17" ht="15" customHeight="1">
      <c r="A163" s="75">
        <v>153</v>
      </c>
      <c r="B163" s="29" t="s">
        <v>138</v>
      </c>
      <c r="C163" s="7" t="s">
        <v>19</v>
      </c>
      <c r="D163" s="29"/>
      <c r="E163" s="29" t="s">
        <v>35</v>
      </c>
      <c r="F163" s="86" t="s">
        <v>403</v>
      </c>
      <c r="G163" s="19" t="s">
        <v>36</v>
      </c>
      <c r="H163" s="92"/>
      <c r="I163" s="89"/>
      <c r="J163" s="89"/>
      <c r="K163" s="90"/>
      <c r="L163" s="82"/>
      <c r="M163" s="83">
        <f t="shared" si="5"/>
        <v>0</v>
      </c>
      <c r="N163" s="89"/>
      <c r="O163" s="90"/>
      <c r="P163" s="90">
        <v>322.36</v>
      </c>
      <c r="Q163" s="84">
        <f t="shared" si="6"/>
        <v>-322.36</v>
      </c>
    </row>
    <row r="164" spans="1:17" ht="15" customHeight="1">
      <c r="A164" s="75">
        <v>154</v>
      </c>
      <c r="B164" s="29" t="s">
        <v>139</v>
      </c>
      <c r="C164" s="7" t="s">
        <v>19</v>
      </c>
      <c r="D164" s="29"/>
      <c r="E164" s="29" t="s">
        <v>104</v>
      </c>
      <c r="F164" s="86" t="s">
        <v>388</v>
      </c>
      <c r="G164" s="14" t="s">
        <v>21</v>
      </c>
      <c r="H164" s="92"/>
      <c r="I164" s="89"/>
      <c r="J164" s="89"/>
      <c r="K164" s="90"/>
      <c r="L164" s="82"/>
      <c r="M164" s="83">
        <f t="shared" si="5"/>
        <v>0</v>
      </c>
      <c r="N164" s="89"/>
      <c r="O164" s="90"/>
      <c r="P164" s="90"/>
      <c r="Q164" s="84">
        <f t="shared" si="6"/>
        <v>0</v>
      </c>
    </row>
    <row r="165" spans="1:17" ht="15" customHeight="1">
      <c r="A165" s="75">
        <v>155</v>
      </c>
      <c r="B165" s="29" t="s">
        <v>139</v>
      </c>
      <c r="C165" s="7" t="s">
        <v>19</v>
      </c>
      <c r="D165" s="29"/>
      <c r="E165" s="29" t="s">
        <v>104</v>
      </c>
      <c r="F165" s="86" t="s">
        <v>404</v>
      </c>
      <c r="G165" s="19" t="s">
        <v>36</v>
      </c>
      <c r="H165" s="92"/>
      <c r="I165" s="89"/>
      <c r="J165" s="89"/>
      <c r="K165" s="90"/>
      <c r="L165" s="82"/>
      <c r="M165" s="83">
        <f t="shared" si="5"/>
        <v>0</v>
      </c>
      <c r="N165" s="89">
        <v>2</v>
      </c>
      <c r="O165" s="90">
        <v>2466.8000000000002</v>
      </c>
      <c r="P165" s="90"/>
      <c r="Q165" s="84">
        <f t="shared" si="6"/>
        <v>2466.8000000000002</v>
      </c>
    </row>
    <row r="166" spans="1:17" ht="15" customHeight="1">
      <c r="A166" s="75">
        <v>156</v>
      </c>
      <c r="B166" s="29" t="s">
        <v>140</v>
      </c>
      <c r="C166" s="7" t="s">
        <v>19</v>
      </c>
      <c r="D166" s="29"/>
      <c r="E166" s="29" t="s">
        <v>104</v>
      </c>
      <c r="F166" s="86" t="s">
        <v>389</v>
      </c>
      <c r="G166" s="14" t="s">
        <v>21</v>
      </c>
      <c r="H166" s="92">
        <v>1</v>
      </c>
      <c r="I166" s="89"/>
      <c r="J166" s="89"/>
      <c r="K166" s="90"/>
      <c r="L166" s="82"/>
      <c r="M166" s="83">
        <f t="shared" si="5"/>
        <v>0</v>
      </c>
      <c r="N166" s="89"/>
      <c r="O166" s="90"/>
      <c r="P166" s="90"/>
      <c r="Q166" s="84">
        <f t="shared" si="6"/>
        <v>0</v>
      </c>
    </row>
    <row r="167" spans="1:17" ht="15" customHeight="1">
      <c r="A167" s="75">
        <v>157</v>
      </c>
      <c r="B167" s="29" t="s">
        <v>140</v>
      </c>
      <c r="C167" s="7" t="s">
        <v>19</v>
      </c>
      <c r="D167" s="29"/>
      <c r="E167" s="29" t="s">
        <v>104</v>
      </c>
      <c r="F167" s="86" t="s">
        <v>405</v>
      </c>
      <c r="G167" s="19" t="s">
        <v>36</v>
      </c>
      <c r="H167" s="92"/>
      <c r="I167" s="89"/>
      <c r="J167" s="89"/>
      <c r="K167" s="90"/>
      <c r="L167" s="82"/>
      <c r="M167" s="83">
        <f t="shared" si="5"/>
        <v>0</v>
      </c>
      <c r="N167" s="89"/>
      <c r="O167" s="90">
        <v>3171.6</v>
      </c>
      <c r="P167" s="90"/>
      <c r="Q167" s="84">
        <f t="shared" si="6"/>
        <v>3171.6</v>
      </c>
    </row>
    <row r="168" spans="1:17" ht="15" customHeight="1">
      <c r="A168" s="75">
        <v>158</v>
      </c>
      <c r="B168" s="29" t="s">
        <v>141</v>
      </c>
      <c r="C168" s="7" t="s">
        <v>19</v>
      </c>
      <c r="D168" s="29"/>
      <c r="E168" s="29" t="s">
        <v>26</v>
      </c>
      <c r="F168" s="86" t="s">
        <v>390</v>
      </c>
      <c r="G168" s="14" t="s">
        <v>21</v>
      </c>
      <c r="H168" s="92">
        <v>1</v>
      </c>
      <c r="I168" s="89">
        <v>1</v>
      </c>
      <c r="J168" s="89">
        <v>2</v>
      </c>
      <c r="K168" s="90">
        <v>1348.82</v>
      </c>
      <c r="L168" s="82"/>
      <c r="M168" s="83">
        <f t="shared" si="5"/>
        <v>1348.82</v>
      </c>
      <c r="N168" s="89">
        <v>1</v>
      </c>
      <c r="O168" s="90">
        <v>12702.64</v>
      </c>
      <c r="P168" s="90"/>
      <c r="Q168" s="84">
        <f t="shared" si="6"/>
        <v>12702.64</v>
      </c>
    </row>
    <row r="169" spans="1:17" ht="15" customHeight="1">
      <c r="A169" s="75">
        <v>159</v>
      </c>
      <c r="B169" s="29" t="s">
        <v>141</v>
      </c>
      <c r="C169" s="7" t="s">
        <v>19</v>
      </c>
      <c r="D169" s="29"/>
      <c r="E169" s="29" t="s">
        <v>26</v>
      </c>
      <c r="F169" s="95" t="s">
        <v>309</v>
      </c>
      <c r="G169" s="80" t="s">
        <v>33</v>
      </c>
      <c r="H169" s="92"/>
      <c r="I169" s="89"/>
      <c r="J169" s="89"/>
      <c r="K169" s="90"/>
      <c r="L169" s="82"/>
      <c r="M169" s="83">
        <f t="shared" si="5"/>
        <v>0</v>
      </c>
      <c r="N169" s="89"/>
      <c r="O169" s="90"/>
      <c r="P169" s="90"/>
      <c r="Q169" s="84">
        <f t="shared" si="6"/>
        <v>0</v>
      </c>
    </row>
    <row r="170" spans="1:17" ht="15" customHeight="1">
      <c r="A170" s="75">
        <v>160</v>
      </c>
      <c r="B170" s="29" t="s">
        <v>142</v>
      </c>
      <c r="C170" s="7" t="s">
        <v>19</v>
      </c>
      <c r="D170" s="29"/>
      <c r="E170" s="29" t="s">
        <v>26</v>
      </c>
      <c r="F170" s="86" t="s">
        <v>391</v>
      </c>
      <c r="G170" s="14" t="s">
        <v>21</v>
      </c>
      <c r="H170" s="92">
        <v>1</v>
      </c>
      <c r="I170" s="89"/>
      <c r="J170" s="89"/>
      <c r="K170" s="90"/>
      <c r="L170" s="82"/>
      <c r="M170" s="83">
        <f t="shared" si="5"/>
        <v>0</v>
      </c>
      <c r="N170" s="89">
        <v>1</v>
      </c>
      <c r="O170" s="90">
        <v>13492.92</v>
      </c>
      <c r="P170" s="90"/>
      <c r="Q170" s="84">
        <f t="shared" si="6"/>
        <v>13492.92</v>
      </c>
    </row>
    <row r="171" spans="1:17" ht="15" customHeight="1">
      <c r="A171" s="75">
        <v>161</v>
      </c>
      <c r="B171" s="29" t="s">
        <v>142</v>
      </c>
      <c r="C171" s="7" t="s">
        <v>19</v>
      </c>
      <c r="D171" s="29"/>
      <c r="E171" s="29" t="s">
        <v>26</v>
      </c>
      <c r="F171" s="94" t="s">
        <v>308</v>
      </c>
      <c r="G171" s="80" t="s">
        <v>33</v>
      </c>
      <c r="H171" s="92"/>
      <c r="I171" s="89"/>
      <c r="J171" s="89"/>
      <c r="K171" s="90"/>
      <c r="L171" s="82"/>
      <c r="M171" s="83">
        <f t="shared" si="5"/>
        <v>0</v>
      </c>
      <c r="N171" s="89"/>
      <c r="O171" s="90"/>
      <c r="P171" s="90"/>
      <c r="Q171" s="84">
        <f t="shared" si="6"/>
        <v>0</v>
      </c>
    </row>
    <row r="172" spans="1:17" ht="15" customHeight="1">
      <c r="A172" s="75">
        <v>162</v>
      </c>
      <c r="B172" s="29" t="s">
        <v>143</v>
      </c>
      <c r="C172" s="7" t="s">
        <v>19</v>
      </c>
      <c r="D172" s="29"/>
      <c r="E172" s="29" t="s">
        <v>35</v>
      </c>
      <c r="F172" s="86" t="s">
        <v>392</v>
      </c>
      <c r="G172" s="14" t="s">
        <v>21</v>
      </c>
      <c r="H172" s="92"/>
      <c r="I172" s="89"/>
      <c r="J172" s="89"/>
      <c r="K172" s="90"/>
      <c r="L172" s="82"/>
      <c r="M172" s="83">
        <f t="shared" si="5"/>
        <v>0</v>
      </c>
      <c r="N172" s="89"/>
      <c r="O172" s="90"/>
      <c r="P172" s="90"/>
      <c r="Q172" s="84">
        <f t="shared" si="6"/>
        <v>0</v>
      </c>
    </row>
    <row r="173" spans="1:17" ht="15" customHeight="1">
      <c r="A173" s="75">
        <v>163</v>
      </c>
      <c r="B173" s="30" t="s">
        <v>143</v>
      </c>
      <c r="C173" s="26" t="s">
        <v>19</v>
      </c>
      <c r="D173" s="30"/>
      <c r="E173" s="30" t="s">
        <v>35</v>
      </c>
      <c r="F173" s="86" t="s">
        <v>406</v>
      </c>
      <c r="G173" s="31" t="s">
        <v>36</v>
      </c>
      <c r="H173" s="92"/>
      <c r="I173" s="89"/>
      <c r="J173" s="89"/>
      <c r="K173" s="90"/>
      <c r="L173" s="82"/>
      <c r="M173" s="83">
        <f t="shared" si="5"/>
        <v>0</v>
      </c>
      <c r="N173" s="89"/>
      <c r="O173" s="90"/>
      <c r="P173" s="90"/>
      <c r="Q173" s="84">
        <f t="shared" si="6"/>
        <v>0</v>
      </c>
    </row>
    <row r="174" spans="1:17" ht="15" customHeight="1">
      <c r="A174" s="75">
        <v>164</v>
      </c>
      <c r="B174" s="30" t="s">
        <v>144</v>
      </c>
      <c r="C174" s="26" t="s">
        <v>19</v>
      </c>
      <c r="D174" s="30"/>
      <c r="E174" s="30" t="s">
        <v>26</v>
      </c>
      <c r="F174" s="94">
        <v>140</v>
      </c>
      <c r="G174" s="32" t="s">
        <v>21</v>
      </c>
      <c r="H174" s="92"/>
      <c r="I174" s="89"/>
      <c r="J174" s="89"/>
      <c r="K174" s="90"/>
      <c r="L174" s="82"/>
      <c r="M174" s="83">
        <f t="shared" si="5"/>
        <v>0</v>
      </c>
      <c r="N174" s="89"/>
      <c r="O174" s="90"/>
      <c r="P174" s="90"/>
      <c r="Q174" s="84">
        <f t="shared" si="6"/>
        <v>0</v>
      </c>
    </row>
    <row r="175" spans="1:17" ht="15" customHeight="1">
      <c r="A175" s="75">
        <v>165</v>
      </c>
      <c r="B175" s="30" t="s">
        <v>144</v>
      </c>
      <c r="C175" s="26" t="s">
        <v>19</v>
      </c>
      <c r="D175" s="30"/>
      <c r="E175" s="30" t="s">
        <v>26</v>
      </c>
      <c r="F175" s="86" t="s">
        <v>469</v>
      </c>
      <c r="G175" s="33" t="s">
        <v>33</v>
      </c>
      <c r="H175" s="92">
        <v>1</v>
      </c>
      <c r="I175" s="89"/>
      <c r="J175" s="89"/>
      <c r="K175" s="90"/>
      <c r="L175" s="82"/>
      <c r="M175" s="83">
        <f t="shared" si="5"/>
        <v>0</v>
      </c>
      <c r="N175" s="89"/>
      <c r="O175" s="90"/>
      <c r="P175" s="90"/>
      <c r="Q175" s="84">
        <f t="shared" si="6"/>
        <v>0</v>
      </c>
    </row>
    <row r="176" spans="1:17" ht="15" customHeight="1">
      <c r="A176" s="75">
        <v>166</v>
      </c>
      <c r="B176" s="30" t="s">
        <v>145</v>
      </c>
      <c r="C176" s="26" t="s">
        <v>19</v>
      </c>
      <c r="D176" s="30"/>
      <c r="E176" s="30" t="s">
        <v>146</v>
      </c>
      <c r="F176" s="94">
        <v>141</v>
      </c>
      <c r="G176" s="32" t="s">
        <v>21</v>
      </c>
      <c r="H176" s="92"/>
      <c r="I176" s="89"/>
      <c r="J176" s="89"/>
      <c r="K176" s="90"/>
      <c r="L176" s="82"/>
      <c r="M176" s="83">
        <f t="shared" si="5"/>
        <v>0</v>
      </c>
      <c r="N176" s="89"/>
      <c r="O176" s="90"/>
      <c r="P176" s="90"/>
      <c r="Q176" s="84">
        <f t="shared" si="6"/>
        <v>0</v>
      </c>
    </row>
    <row r="177" spans="1:17" ht="15" customHeight="1">
      <c r="A177" s="75">
        <v>167</v>
      </c>
      <c r="B177" s="30" t="s">
        <v>147</v>
      </c>
      <c r="C177" s="26" t="s">
        <v>19</v>
      </c>
      <c r="D177" s="30"/>
      <c r="E177" s="30" t="s">
        <v>26</v>
      </c>
      <c r="F177" s="86" t="s">
        <v>393</v>
      </c>
      <c r="G177" s="32" t="s">
        <v>21</v>
      </c>
      <c r="H177" s="92"/>
      <c r="I177" s="89"/>
      <c r="J177" s="89"/>
      <c r="K177" s="90"/>
      <c r="L177" s="82"/>
      <c r="M177" s="83">
        <f t="shared" si="5"/>
        <v>0</v>
      </c>
      <c r="N177" s="89"/>
      <c r="O177" s="90"/>
      <c r="P177" s="90"/>
      <c r="Q177" s="84">
        <f t="shared" si="6"/>
        <v>0</v>
      </c>
    </row>
    <row r="178" spans="1:17" ht="15" customHeight="1">
      <c r="A178" s="75">
        <v>168</v>
      </c>
      <c r="B178" s="30" t="s">
        <v>148</v>
      </c>
      <c r="C178" s="26" t="s">
        <v>19</v>
      </c>
      <c r="D178" s="30"/>
      <c r="E178" s="30" t="s">
        <v>26</v>
      </c>
      <c r="F178" s="86" t="s">
        <v>394</v>
      </c>
      <c r="G178" s="32" t="s">
        <v>21</v>
      </c>
      <c r="H178" s="92">
        <v>1</v>
      </c>
      <c r="I178" s="89"/>
      <c r="J178" s="89"/>
      <c r="K178" s="90"/>
      <c r="L178" s="82"/>
      <c r="M178" s="83">
        <f t="shared" si="5"/>
        <v>0</v>
      </c>
      <c r="N178" s="89">
        <v>1</v>
      </c>
      <c r="O178" s="90">
        <v>5427.4</v>
      </c>
      <c r="P178" s="90"/>
      <c r="Q178" s="84">
        <f t="shared" si="6"/>
        <v>5427.4</v>
      </c>
    </row>
    <row r="179" spans="1:17" ht="15" customHeight="1">
      <c r="A179" s="75">
        <v>169</v>
      </c>
      <c r="B179" s="30" t="s">
        <v>148</v>
      </c>
      <c r="C179" s="26" t="s">
        <v>19</v>
      </c>
      <c r="D179" s="30"/>
      <c r="E179" s="30" t="s">
        <v>26</v>
      </c>
      <c r="F179" s="20" t="s">
        <v>464</v>
      </c>
      <c r="G179" s="33" t="s">
        <v>33</v>
      </c>
      <c r="H179" s="92"/>
      <c r="I179" s="89"/>
      <c r="J179" s="89"/>
      <c r="K179" s="90"/>
      <c r="L179" s="82"/>
      <c r="M179" s="83">
        <f t="shared" si="5"/>
        <v>0</v>
      </c>
      <c r="N179" s="89"/>
      <c r="O179" s="90">
        <v>1611.5</v>
      </c>
      <c r="P179" s="90"/>
      <c r="Q179" s="84">
        <f t="shared" si="6"/>
        <v>1611.5</v>
      </c>
    </row>
    <row r="180" spans="1:17" ht="15" customHeight="1">
      <c r="A180" s="75">
        <v>170</v>
      </c>
      <c r="B180" s="34" t="s">
        <v>149</v>
      </c>
      <c r="C180" s="35" t="s">
        <v>19</v>
      </c>
      <c r="D180" s="34"/>
      <c r="E180" s="34" t="s">
        <v>26</v>
      </c>
      <c r="F180" s="68" t="s">
        <v>465</v>
      </c>
      <c r="G180" s="33" t="s">
        <v>33</v>
      </c>
      <c r="H180" s="92">
        <v>1</v>
      </c>
      <c r="I180" s="89"/>
      <c r="J180" s="89"/>
      <c r="K180" s="90"/>
      <c r="L180" s="82"/>
      <c r="M180" s="83">
        <f t="shared" si="5"/>
        <v>0</v>
      </c>
      <c r="N180" s="89"/>
      <c r="O180" s="90">
        <v>3347.8</v>
      </c>
      <c r="P180" s="90">
        <v>2371</v>
      </c>
      <c r="Q180" s="84">
        <f t="shared" si="6"/>
        <v>976.80000000000018</v>
      </c>
    </row>
    <row r="181" spans="1:17" ht="15" customHeight="1">
      <c r="A181" s="75">
        <v>171</v>
      </c>
      <c r="B181" s="30" t="s">
        <v>150</v>
      </c>
      <c r="C181" s="26" t="s">
        <v>19</v>
      </c>
      <c r="D181" s="30"/>
      <c r="E181" s="78" t="s">
        <v>30</v>
      </c>
      <c r="F181" s="28" t="s">
        <v>395</v>
      </c>
      <c r="G181" s="36" t="s">
        <v>21</v>
      </c>
      <c r="H181" s="92"/>
      <c r="I181" s="89"/>
      <c r="J181" s="89"/>
      <c r="K181" s="90"/>
      <c r="L181" s="82"/>
      <c r="M181" s="83">
        <f t="shared" si="5"/>
        <v>0</v>
      </c>
      <c r="N181" s="89"/>
      <c r="O181" s="90"/>
      <c r="P181" s="90"/>
      <c r="Q181" s="84">
        <f t="shared" si="6"/>
        <v>0</v>
      </c>
    </row>
    <row r="182" spans="1:17" ht="15" customHeight="1">
      <c r="A182" s="75">
        <v>172</v>
      </c>
      <c r="B182" s="30" t="s">
        <v>150</v>
      </c>
      <c r="C182" s="26" t="s">
        <v>19</v>
      </c>
      <c r="D182" s="26"/>
      <c r="E182" s="78" t="s">
        <v>30</v>
      </c>
      <c r="F182" s="28" t="s">
        <v>420</v>
      </c>
      <c r="G182" s="37" t="s">
        <v>31</v>
      </c>
      <c r="H182" s="92"/>
      <c r="I182" s="89"/>
      <c r="J182" s="89"/>
      <c r="K182" s="90"/>
      <c r="L182" s="82"/>
      <c r="M182" s="83">
        <f t="shared" si="5"/>
        <v>0</v>
      </c>
      <c r="N182" s="89"/>
      <c r="O182" s="90"/>
      <c r="P182" s="90"/>
      <c r="Q182" s="84">
        <f t="shared" si="6"/>
        <v>0</v>
      </c>
    </row>
    <row r="183" spans="1:17" ht="15" customHeight="1">
      <c r="A183" s="75">
        <v>173</v>
      </c>
      <c r="B183" s="30" t="s">
        <v>151</v>
      </c>
      <c r="C183" s="26" t="s">
        <v>19</v>
      </c>
      <c r="D183" s="26"/>
      <c r="E183" s="30" t="s">
        <v>26</v>
      </c>
      <c r="F183" s="28" t="s">
        <v>396</v>
      </c>
      <c r="G183" s="36" t="s">
        <v>21</v>
      </c>
      <c r="H183" s="92"/>
      <c r="I183" s="89"/>
      <c r="J183" s="89"/>
      <c r="K183" s="90"/>
      <c r="L183" s="82"/>
      <c r="M183" s="83">
        <f t="shared" si="5"/>
        <v>0</v>
      </c>
      <c r="N183" s="89"/>
      <c r="O183" s="90"/>
      <c r="P183" s="90"/>
      <c r="Q183" s="84">
        <f t="shared" si="6"/>
        <v>0</v>
      </c>
    </row>
    <row r="184" spans="1:17" ht="15" customHeight="1">
      <c r="A184" s="75">
        <v>174</v>
      </c>
      <c r="B184" s="30" t="s">
        <v>151</v>
      </c>
      <c r="C184" s="26" t="s">
        <v>19</v>
      </c>
      <c r="D184" s="26"/>
      <c r="E184" s="30" t="s">
        <v>26</v>
      </c>
      <c r="F184" s="28" t="s">
        <v>466</v>
      </c>
      <c r="G184" s="33" t="s">
        <v>33</v>
      </c>
      <c r="H184" s="92">
        <v>1</v>
      </c>
      <c r="I184" s="89"/>
      <c r="J184" s="89"/>
      <c r="K184" s="90"/>
      <c r="L184" s="82"/>
      <c r="M184" s="83">
        <f t="shared" si="5"/>
        <v>0</v>
      </c>
      <c r="N184" s="89"/>
      <c r="O184" s="90">
        <v>4140.7</v>
      </c>
      <c r="P184" s="90">
        <v>2731.1</v>
      </c>
      <c r="Q184" s="84">
        <f t="shared" si="6"/>
        <v>1409.6</v>
      </c>
    </row>
    <row r="185" spans="1:17" ht="15" customHeight="1">
      <c r="A185" s="75">
        <v>175</v>
      </c>
      <c r="B185" s="30" t="s">
        <v>152</v>
      </c>
      <c r="C185" s="26" t="s">
        <v>19</v>
      </c>
      <c r="D185" s="26"/>
      <c r="E185" s="30" t="s">
        <v>26</v>
      </c>
      <c r="F185" s="28" t="s">
        <v>467</v>
      </c>
      <c r="G185" s="33" t="s">
        <v>33</v>
      </c>
      <c r="H185" s="92">
        <v>1</v>
      </c>
      <c r="I185" s="89"/>
      <c r="J185" s="89"/>
      <c r="K185" s="90"/>
      <c r="L185" s="82"/>
      <c r="M185" s="83">
        <f t="shared" si="5"/>
        <v>0</v>
      </c>
      <c r="N185" s="89"/>
      <c r="O185" s="90">
        <v>3281.73</v>
      </c>
      <c r="P185" s="90"/>
      <c r="Q185" s="84">
        <f t="shared" si="6"/>
        <v>3281.73</v>
      </c>
    </row>
    <row r="186" spans="1:17">
      <c r="A186" s="75">
        <v>176</v>
      </c>
      <c r="B186" s="30" t="s">
        <v>156</v>
      </c>
      <c r="C186" s="26" t="s">
        <v>19</v>
      </c>
      <c r="D186" s="26"/>
      <c r="E186" s="30" t="s">
        <v>26</v>
      </c>
      <c r="F186" s="28" t="s">
        <v>397</v>
      </c>
      <c r="G186" s="36" t="s">
        <v>21</v>
      </c>
      <c r="H186" s="92"/>
      <c r="I186" s="89"/>
      <c r="J186" s="89"/>
      <c r="K186" s="90"/>
      <c r="L186" s="82"/>
      <c r="M186" s="83">
        <f t="shared" si="5"/>
        <v>0</v>
      </c>
      <c r="N186" s="89">
        <v>1</v>
      </c>
      <c r="O186" s="90">
        <v>1416.65</v>
      </c>
      <c r="P186" s="90"/>
      <c r="Q186" s="84">
        <f t="shared" si="6"/>
        <v>1416.65</v>
      </c>
    </row>
    <row r="187" spans="1:17">
      <c r="A187" s="75">
        <v>177</v>
      </c>
      <c r="B187" s="30" t="s">
        <v>441</v>
      </c>
      <c r="C187" s="26" t="s">
        <v>19</v>
      </c>
      <c r="D187" s="26"/>
      <c r="E187" s="30" t="s">
        <v>26</v>
      </c>
      <c r="F187" s="28" t="s">
        <v>442</v>
      </c>
      <c r="G187" s="36" t="s">
        <v>21</v>
      </c>
      <c r="H187" s="92"/>
      <c r="I187" s="89"/>
      <c r="J187" s="89"/>
      <c r="K187" s="90"/>
      <c r="L187" s="82"/>
      <c r="M187" s="83">
        <f>K187-L187</f>
        <v>0</v>
      </c>
      <c r="N187" s="89"/>
      <c r="O187" s="90"/>
      <c r="P187" s="90"/>
      <c r="Q187" s="84">
        <f>O187-P187</f>
        <v>0</v>
      </c>
    </row>
    <row r="188" spans="1:17">
      <c r="A188" s="75">
        <v>178</v>
      </c>
      <c r="B188" s="30" t="s">
        <v>441</v>
      </c>
      <c r="C188" s="26" t="s">
        <v>19</v>
      </c>
      <c r="D188" s="26"/>
      <c r="E188" s="30" t="s">
        <v>26</v>
      </c>
      <c r="F188" s="28" t="s">
        <v>468</v>
      </c>
      <c r="G188" s="33" t="s">
        <v>33</v>
      </c>
      <c r="H188" s="92"/>
      <c r="I188" s="89"/>
      <c r="J188" s="89"/>
      <c r="K188" s="90"/>
      <c r="L188" s="90"/>
      <c r="M188" s="83">
        <f>K188-L188</f>
        <v>0</v>
      </c>
      <c r="N188" s="89"/>
      <c r="O188" s="90"/>
      <c r="P188" s="90"/>
      <c r="Q188" s="84">
        <f>O188-P188</f>
        <v>0</v>
      </c>
    </row>
    <row r="189" spans="1:17" ht="15" hidden="1" customHeight="1">
      <c r="A189" s="75"/>
      <c r="B189" s="30" t="s">
        <v>470</v>
      </c>
      <c r="C189" s="26" t="s">
        <v>19</v>
      </c>
      <c r="D189" s="26"/>
      <c r="E189" s="30" t="s">
        <v>26</v>
      </c>
      <c r="F189" s="97" t="s">
        <v>503</v>
      </c>
      <c r="G189" s="36" t="s">
        <v>21</v>
      </c>
      <c r="H189" s="92"/>
      <c r="I189" s="89"/>
      <c r="J189" s="89"/>
      <c r="K189" s="90"/>
      <c r="L189" s="90"/>
      <c r="M189" s="83">
        <f t="shared" ref="M189:M221" si="7">K189-L189</f>
        <v>0</v>
      </c>
      <c r="N189" s="89"/>
      <c r="O189" s="90"/>
      <c r="P189" s="90"/>
      <c r="Q189" s="84">
        <f t="shared" ref="Q189:Q221" si="8">O189-P189</f>
        <v>0</v>
      </c>
    </row>
    <row r="190" spans="1:17" ht="15" customHeight="1">
      <c r="A190" s="75">
        <v>179</v>
      </c>
      <c r="B190" s="30" t="s">
        <v>470</v>
      </c>
      <c r="C190" s="26" t="s">
        <v>19</v>
      </c>
      <c r="D190" s="26"/>
      <c r="E190" s="30" t="s">
        <v>26</v>
      </c>
      <c r="F190" s="28" t="s">
        <v>491</v>
      </c>
      <c r="G190" s="33" t="s">
        <v>33</v>
      </c>
      <c r="H190" s="92"/>
      <c r="I190" s="89"/>
      <c r="J190" s="89"/>
      <c r="K190" s="90"/>
      <c r="L190" s="90"/>
      <c r="M190" s="83">
        <f t="shared" si="7"/>
        <v>0</v>
      </c>
      <c r="N190" s="89"/>
      <c r="O190" s="90"/>
      <c r="P190" s="90"/>
      <c r="Q190" s="84">
        <f t="shared" si="8"/>
        <v>0</v>
      </c>
    </row>
    <row r="191" spans="1:17" hidden="1">
      <c r="A191" s="75"/>
      <c r="B191" s="30" t="s">
        <v>471</v>
      </c>
      <c r="C191" s="26" t="s">
        <v>19</v>
      </c>
      <c r="D191" s="26"/>
      <c r="E191" s="30" t="s">
        <v>26</v>
      </c>
      <c r="F191" s="97" t="s">
        <v>504</v>
      </c>
      <c r="G191" s="36" t="s">
        <v>21</v>
      </c>
      <c r="H191" s="92"/>
      <c r="I191" s="89"/>
      <c r="J191" s="89"/>
      <c r="K191" s="90"/>
      <c r="L191" s="90"/>
      <c r="M191" s="83">
        <f t="shared" si="7"/>
        <v>0</v>
      </c>
      <c r="N191" s="89"/>
      <c r="O191" s="90"/>
      <c r="P191" s="90"/>
      <c r="Q191" s="84">
        <f t="shared" si="8"/>
        <v>0</v>
      </c>
    </row>
    <row r="192" spans="1:17">
      <c r="A192" s="75">
        <v>180</v>
      </c>
      <c r="B192" s="30" t="s">
        <v>471</v>
      </c>
      <c r="C192" s="26" t="s">
        <v>19</v>
      </c>
      <c r="D192" s="26"/>
      <c r="E192" s="30" t="s">
        <v>26</v>
      </c>
      <c r="F192" s="28" t="s">
        <v>479</v>
      </c>
      <c r="G192" s="33" t="s">
        <v>33</v>
      </c>
      <c r="H192" s="92">
        <v>1</v>
      </c>
      <c r="I192" s="89"/>
      <c r="J192" s="89"/>
      <c r="K192" s="90"/>
      <c r="L192" s="90"/>
      <c r="M192" s="83">
        <f t="shared" si="7"/>
        <v>0</v>
      </c>
      <c r="N192" s="89"/>
      <c r="O192" s="90"/>
      <c r="P192" s="90"/>
      <c r="Q192" s="84">
        <f t="shared" si="8"/>
        <v>0</v>
      </c>
    </row>
    <row r="193" spans="1:17" hidden="1">
      <c r="A193" s="75"/>
      <c r="B193" s="30" t="s">
        <v>482</v>
      </c>
      <c r="C193" s="26" t="s">
        <v>19</v>
      </c>
      <c r="D193" s="26"/>
      <c r="E193" s="30" t="s">
        <v>26</v>
      </c>
      <c r="F193" s="97" t="s">
        <v>505</v>
      </c>
      <c r="G193" s="36" t="s">
        <v>21</v>
      </c>
      <c r="H193" s="92"/>
      <c r="I193" s="89"/>
      <c r="J193" s="89"/>
      <c r="K193" s="90"/>
      <c r="L193" s="90"/>
      <c r="M193" s="83">
        <f t="shared" si="7"/>
        <v>0</v>
      </c>
      <c r="N193" s="89"/>
      <c r="O193" s="90"/>
      <c r="P193" s="90"/>
      <c r="Q193" s="84">
        <f t="shared" si="8"/>
        <v>0</v>
      </c>
    </row>
    <row r="194" spans="1:17">
      <c r="A194" s="75">
        <v>181</v>
      </c>
      <c r="B194" s="30" t="s">
        <v>482</v>
      </c>
      <c r="C194" s="26" t="s">
        <v>19</v>
      </c>
      <c r="D194" s="26"/>
      <c r="E194" s="30" t="s">
        <v>26</v>
      </c>
      <c r="F194" s="28" t="s">
        <v>485</v>
      </c>
      <c r="G194" s="16" t="s">
        <v>22</v>
      </c>
      <c r="H194" s="92">
        <v>3</v>
      </c>
      <c r="I194" s="89"/>
      <c r="J194" s="89"/>
      <c r="K194" s="90"/>
      <c r="L194" s="90"/>
      <c r="M194" s="83">
        <f t="shared" si="7"/>
        <v>0</v>
      </c>
      <c r="N194" s="89"/>
      <c r="O194" s="90"/>
      <c r="P194" s="90"/>
      <c r="Q194" s="84">
        <f t="shared" si="8"/>
        <v>0</v>
      </c>
    </row>
    <row r="195" spans="1:17" hidden="1">
      <c r="A195" s="75"/>
      <c r="B195" s="153" t="s">
        <v>483</v>
      </c>
      <c r="C195" s="148" t="s">
        <v>19</v>
      </c>
      <c r="D195" s="148"/>
      <c r="E195" s="149" t="s">
        <v>94</v>
      </c>
      <c r="F195" s="99" t="s">
        <v>526</v>
      </c>
      <c r="G195" s="14" t="s">
        <v>21</v>
      </c>
      <c r="H195" s="163"/>
      <c r="I195" s="168"/>
      <c r="J195" s="168"/>
      <c r="K195" s="169"/>
      <c r="L195" s="169"/>
      <c r="M195" s="152">
        <f t="shared" si="7"/>
        <v>0</v>
      </c>
      <c r="N195" s="168"/>
      <c r="O195" s="169"/>
      <c r="P195" s="169"/>
      <c r="Q195" s="84">
        <f t="shared" si="8"/>
        <v>0</v>
      </c>
    </row>
    <row r="196" spans="1:17">
      <c r="A196" s="75">
        <v>182</v>
      </c>
      <c r="B196" s="30" t="s">
        <v>483</v>
      </c>
      <c r="C196" s="26" t="s">
        <v>19</v>
      </c>
      <c r="D196" s="26"/>
      <c r="E196" s="78" t="s">
        <v>94</v>
      </c>
      <c r="F196" s="28" t="s">
        <v>492</v>
      </c>
      <c r="G196" s="16" t="s">
        <v>22</v>
      </c>
      <c r="H196" s="92">
        <v>1</v>
      </c>
      <c r="I196" s="89"/>
      <c r="J196" s="89"/>
      <c r="K196" s="90"/>
      <c r="L196" s="90"/>
      <c r="M196" s="152">
        <f t="shared" si="7"/>
        <v>0</v>
      </c>
      <c r="N196" s="89"/>
      <c r="O196" s="90"/>
      <c r="P196" s="90"/>
      <c r="Q196" s="84">
        <f t="shared" si="8"/>
        <v>0</v>
      </c>
    </row>
    <row r="197" spans="1:17" hidden="1">
      <c r="A197" s="75"/>
      <c r="B197" s="30" t="s">
        <v>473</v>
      </c>
      <c r="C197" s="26" t="s">
        <v>19</v>
      </c>
      <c r="D197" s="26"/>
      <c r="E197" s="30" t="s">
        <v>26</v>
      </c>
      <c r="F197" s="97" t="s">
        <v>506</v>
      </c>
      <c r="G197" s="36" t="s">
        <v>21</v>
      </c>
      <c r="H197" s="92"/>
      <c r="I197" s="89"/>
      <c r="J197" s="89"/>
      <c r="K197" s="90"/>
      <c r="L197" s="90"/>
      <c r="M197" s="152">
        <f t="shared" si="7"/>
        <v>0</v>
      </c>
      <c r="N197" s="89"/>
      <c r="O197" s="90"/>
      <c r="P197" s="90"/>
      <c r="Q197" s="84">
        <f t="shared" si="8"/>
        <v>0</v>
      </c>
    </row>
    <row r="198" spans="1:17">
      <c r="A198" s="75">
        <v>183</v>
      </c>
      <c r="B198" s="30" t="s">
        <v>473</v>
      </c>
      <c r="C198" s="26" t="s">
        <v>19</v>
      </c>
      <c r="D198" s="26"/>
      <c r="E198" s="30" t="s">
        <v>26</v>
      </c>
      <c r="F198" s="28" t="s">
        <v>472</v>
      </c>
      <c r="G198" s="33" t="s">
        <v>33</v>
      </c>
      <c r="H198" s="92">
        <v>1</v>
      </c>
      <c r="I198" s="89"/>
      <c r="J198" s="89"/>
      <c r="K198" s="90"/>
      <c r="L198" s="90"/>
      <c r="M198" s="152">
        <f t="shared" si="7"/>
        <v>0</v>
      </c>
      <c r="N198" s="89"/>
      <c r="O198" s="90"/>
      <c r="P198" s="90"/>
      <c r="Q198" s="84">
        <f t="shared" si="8"/>
        <v>0</v>
      </c>
    </row>
    <row r="199" spans="1:17" ht="63.75" hidden="1">
      <c r="A199" s="75"/>
      <c r="B199" s="29" t="s">
        <v>484</v>
      </c>
      <c r="C199" s="7" t="s">
        <v>487</v>
      </c>
      <c r="D199" s="7" t="s">
        <v>486</v>
      </c>
      <c r="E199" s="29" t="s">
        <v>20</v>
      </c>
      <c r="F199" s="99" t="s">
        <v>507</v>
      </c>
      <c r="G199" s="102" t="s">
        <v>21</v>
      </c>
      <c r="H199" s="92"/>
      <c r="I199" s="89"/>
      <c r="J199" s="89"/>
      <c r="K199" s="90"/>
      <c r="L199" s="90"/>
      <c r="M199" s="152">
        <f t="shared" si="7"/>
        <v>0</v>
      </c>
      <c r="N199" s="89"/>
      <c r="O199" s="90"/>
      <c r="P199" s="90"/>
      <c r="Q199" s="84">
        <f t="shared" si="8"/>
        <v>0</v>
      </c>
    </row>
    <row r="200" spans="1:17" ht="63.75">
      <c r="A200" s="89">
        <v>184</v>
      </c>
      <c r="B200" s="29" t="s">
        <v>484</v>
      </c>
      <c r="C200" s="7" t="s">
        <v>487</v>
      </c>
      <c r="D200" s="7" t="s">
        <v>486</v>
      </c>
      <c r="E200" s="29" t="s">
        <v>20</v>
      </c>
      <c r="F200" s="103" t="s">
        <v>493</v>
      </c>
      <c r="G200" s="16" t="s">
        <v>22</v>
      </c>
      <c r="H200" s="100"/>
      <c r="I200" s="89"/>
      <c r="J200" s="89"/>
      <c r="K200" s="101"/>
      <c r="L200" s="101"/>
      <c r="M200" s="152">
        <f t="shared" si="7"/>
        <v>0</v>
      </c>
      <c r="N200" s="89"/>
      <c r="O200" s="101"/>
      <c r="P200" s="101"/>
      <c r="Q200" s="84">
        <f t="shared" si="8"/>
        <v>0</v>
      </c>
    </row>
    <row r="201" spans="1:17">
      <c r="A201" s="75">
        <v>185</v>
      </c>
      <c r="B201" s="30" t="s">
        <v>480</v>
      </c>
      <c r="C201" s="26" t="s">
        <v>19</v>
      </c>
      <c r="D201" s="26"/>
      <c r="E201" s="30" t="s">
        <v>26</v>
      </c>
      <c r="F201" s="28" t="s">
        <v>476</v>
      </c>
      <c r="G201" s="33" t="s">
        <v>33</v>
      </c>
      <c r="H201" s="92"/>
      <c r="I201" s="89"/>
      <c r="J201" s="89"/>
      <c r="K201" s="90"/>
      <c r="L201" s="90"/>
      <c r="M201" s="152">
        <f t="shared" si="7"/>
        <v>0</v>
      </c>
      <c r="N201" s="89"/>
      <c r="O201" s="90"/>
      <c r="P201" s="90"/>
      <c r="Q201" s="84">
        <f t="shared" si="8"/>
        <v>0</v>
      </c>
    </row>
    <row r="202" spans="1:17" hidden="1">
      <c r="A202" s="75"/>
      <c r="B202" s="30" t="s">
        <v>477</v>
      </c>
      <c r="C202" s="26" t="s">
        <v>19</v>
      </c>
      <c r="D202" s="26"/>
      <c r="E202" s="30" t="s">
        <v>26</v>
      </c>
      <c r="F202" s="97" t="s">
        <v>474</v>
      </c>
      <c r="G202" s="32" t="s">
        <v>21</v>
      </c>
      <c r="H202" s="92"/>
      <c r="I202" s="89"/>
      <c r="J202" s="89"/>
      <c r="K202" s="90"/>
      <c r="L202" s="90"/>
      <c r="M202" s="152">
        <f t="shared" si="7"/>
        <v>0</v>
      </c>
      <c r="N202" s="89"/>
      <c r="O202" s="90"/>
      <c r="P202" s="90"/>
      <c r="Q202" s="84">
        <f t="shared" si="8"/>
        <v>0</v>
      </c>
    </row>
    <row r="203" spans="1:17">
      <c r="A203" s="75">
        <v>186</v>
      </c>
      <c r="B203" s="30" t="s">
        <v>477</v>
      </c>
      <c r="C203" s="26" t="s">
        <v>19</v>
      </c>
      <c r="D203" s="26"/>
      <c r="E203" s="30" t="s">
        <v>26</v>
      </c>
      <c r="F203" s="28" t="s">
        <v>475</v>
      </c>
      <c r="G203" s="33" t="s">
        <v>33</v>
      </c>
      <c r="H203" s="92"/>
      <c r="I203" s="89"/>
      <c r="J203" s="89"/>
      <c r="K203" s="90"/>
      <c r="L203" s="90"/>
      <c r="M203" s="152">
        <f t="shared" si="7"/>
        <v>0</v>
      </c>
      <c r="N203" s="89"/>
      <c r="O203" s="90"/>
      <c r="P203" s="90"/>
      <c r="Q203" s="84">
        <f t="shared" si="8"/>
        <v>0</v>
      </c>
    </row>
    <row r="204" spans="1:17" ht="15" customHeight="1">
      <c r="A204" s="75">
        <v>187</v>
      </c>
      <c r="B204" s="30" t="s">
        <v>481</v>
      </c>
      <c r="C204" s="26" t="s">
        <v>19</v>
      </c>
      <c r="D204" s="26"/>
      <c r="E204" s="30" t="s">
        <v>26</v>
      </c>
      <c r="F204" s="28" t="s">
        <v>490</v>
      </c>
      <c r="G204" s="33" t="s">
        <v>33</v>
      </c>
      <c r="H204" s="92">
        <v>1</v>
      </c>
      <c r="I204" s="89"/>
      <c r="J204" s="89"/>
      <c r="K204" s="90"/>
      <c r="L204" s="90"/>
      <c r="M204" s="152">
        <f t="shared" si="7"/>
        <v>0</v>
      </c>
      <c r="N204" s="89"/>
      <c r="O204" s="90"/>
      <c r="P204" s="90"/>
      <c r="Q204" s="84">
        <f t="shared" si="8"/>
        <v>0</v>
      </c>
    </row>
    <row r="205" spans="1:17" ht="15" hidden="1" customHeight="1">
      <c r="A205" s="75"/>
      <c r="B205" s="30" t="s">
        <v>478</v>
      </c>
      <c r="C205" s="26" t="s">
        <v>19</v>
      </c>
      <c r="D205" s="26"/>
      <c r="E205" s="30" t="s">
        <v>26</v>
      </c>
      <c r="F205" s="97" t="s">
        <v>508</v>
      </c>
      <c r="G205" s="32" t="s">
        <v>21</v>
      </c>
      <c r="H205" s="92"/>
      <c r="I205" s="89"/>
      <c r="J205" s="89"/>
      <c r="K205" s="90"/>
      <c r="L205" s="90"/>
      <c r="M205" s="152">
        <f t="shared" si="7"/>
        <v>0</v>
      </c>
      <c r="N205" s="89"/>
      <c r="O205" s="90"/>
      <c r="P205" s="90"/>
      <c r="Q205" s="84">
        <f t="shared" si="8"/>
        <v>0</v>
      </c>
    </row>
    <row r="206" spans="1:17" hidden="1">
      <c r="A206" s="75"/>
      <c r="B206" s="30" t="s">
        <v>488</v>
      </c>
      <c r="C206" s="26" t="s">
        <v>19</v>
      </c>
      <c r="D206" s="26"/>
      <c r="E206" s="30" t="s">
        <v>26</v>
      </c>
      <c r="F206" s="97" t="s">
        <v>509</v>
      </c>
      <c r="G206" s="32" t="s">
        <v>21</v>
      </c>
      <c r="H206" s="92"/>
      <c r="I206" s="89"/>
      <c r="J206" s="89"/>
      <c r="K206" s="90"/>
      <c r="L206" s="90"/>
      <c r="M206" s="152">
        <f t="shared" si="7"/>
        <v>0</v>
      </c>
      <c r="N206" s="89"/>
      <c r="O206" s="90"/>
      <c r="P206" s="90"/>
      <c r="Q206" s="84">
        <f t="shared" si="8"/>
        <v>0</v>
      </c>
    </row>
    <row r="207" spans="1:17">
      <c r="A207" s="104">
        <v>188</v>
      </c>
      <c r="B207" s="30" t="s">
        <v>495</v>
      </c>
      <c r="C207" s="26" t="s">
        <v>19</v>
      </c>
      <c r="D207" s="26"/>
      <c r="E207" s="30" t="s">
        <v>104</v>
      </c>
      <c r="F207" s="28" t="s">
        <v>494</v>
      </c>
      <c r="G207" s="31" t="s">
        <v>36</v>
      </c>
      <c r="H207" s="92"/>
      <c r="I207" s="89"/>
      <c r="J207" s="89"/>
      <c r="K207" s="90"/>
      <c r="L207" s="90"/>
      <c r="M207" s="152">
        <f t="shared" si="7"/>
        <v>0</v>
      </c>
      <c r="N207" s="89"/>
      <c r="O207" s="90"/>
      <c r="P207" s="90"/>
      <c r="Q207" s="84">
        <f t="shared" si="8"/>
        <v>0</v>
      </c>
    </row>
    <row r="208" spans="1:17" ht="51" hidden="1">
      <c r="B208" s="29" t="s">
        <v>496</v>
      </c>
      <c r="C208" s="7" t="s">
        <v>500</v>
      </c>
      <c r="D208" s="7" t="s">
        <v>501</v>
      </c>
      <c r="E208" s="29" t="s">
        <v>26</v>
      </c>
      <c r="F208" s="99" t="s">
        <v>502</v>
      </c>
      <c r="G208" s="14" t="s">
        <v>21</v>
      </c>
      <c r="H208" s="92"/>
      <c r="I208" s="89"/>
      <c r="J208" s="89"/>
      <c r="K208" s="90"/>
      <c r="L208" s="90"/>
      <c r="M208" s="152">
        <f t="shared" si="7"/>
        <v>0</v>
      </c>
      <c r="N208" s="89"/>
      <c r="O208" s="90"/>
      <c r="P208" s="90"/>
      <c r="Q208" s="84">
        <f t="shared" si="8"/>
        <v>0</v>
      </c>
    </row>
    <row r="209" spans="1:17">
      <c r="A209" s="75">
        <v>189</v>
      </c>
      <c r="B209" s="30" t="s">
        <v>496</v>
      </c>
      <c r="C209" s="26" t="s">
        <v>19</v>
      </c>
      <c r="D209" s="26"/>
      <c r="E209" s="30" t="s">
        <v>26</v>
      </c>
      <c r="F209" s="28" t="s">
        <v>499</v>
      </c>
      <c r="G209" s="33" t="s">
        <v>33</v>
      </c>
      <c r="H209" s="92">
        <v>2</v>
      </c>
      <c r="I209" s="89"/>
      <c r="J209" s="89"/>
      <c r="K209" s="90"/>
      <c r="L209" s="90"/>
      <c r="M209" s="152">
        <f t="shared" si="7"/>
        <v>0</v>
      </c>
      <c r="N209" s="89"/>
      <c r="O209" s="90"/>
      <c r="P209" s="90"/>
      <c r="Q209" s="84">
        <f t="shared" si="8"/>
        <v>0</v>
      </c>
    </row>
    <row r="210" spans="1:17" hidden="1">
      <c r="A210" s="104"/>
      <c r="B210" s="30" t="s">
        <v>498</v>
      </c>
      <c r="C210" s="26" t="s">
        <v>19</v>
      </c>
      <c r="D210" s="26"/>
      <c r="E210" s="30" t="s">
        <v>26</v>
      </c>
      <c r="F210" s="97"/>
      <c r="G210" s="32" t="s">
        <v>21</v>
      </c>
      <c r="H210" s="174"/>
      <c r="I210" s="192"/>
      <c r="J210" s="192"/>
      <c r="K210" s="183"/>
      <c r="L210" s="183"/>
      <c r="M210" s="152"/>
      <c r="N210" s="192"/>
      <c r="O210" s="183"/>
      <c r="P210" s="183"/>
      <c r="Q210" s="84"/>
    </row>
    <row r="211" spans="1:17" hidden="1">
      <c r="A211" s="104"/>
      <c r="B211" s="30" t="s">
        <v>498</v>
      </c>
      <c r="C211" s="26" t="s">
        <v>19</v>
      </c>
      <c r="D211" s="26"/>
      <c r="E211" s="30" t="s">
        <v>26</v>
      </c>
      <c r="F211" s="97" t="s">
        <v>497</v>
      </c>
      <c r="G211" s="33" t="s">
        <v>33</v>
      </c>
      <c r="H211" s="92">
        <v>1</v>
      </c>
      <c r="I211" s="89"/>
      <c r="J211" s="89"/>
      <c r="K211" s="90"/>
      <c r="L211" s="90"/>
      <c r="M211" s="152">
        <f t="shared" si="7"/>
        <v>0</v>
      </c>
      <c r="N211" s="89"/>
      <c r="O211" s="90"/>
      <c r="P211" s="90"/>
      <c r="Q211" s="84">
        <f t="shared" si="8"/>
        <v>0</v>
      </c>
    </row>
    <row r="212" spans="1:17" hidden="1">
      <c r="A212" s="104"/>
      <c r="B212" s="30" t="s">
        <v>511</v>
      </c>
      <c r="C212" s="26" t="s">
        <v>19</v>
      </c>
      <c r="D212" s="26"/>
      <c r="E212" s="78" t="s">
        <v>30</v>
      </c>
      <c r="F212" s="97" t="s">
        <v>510</v>
      </c>
      <c r="G212" s="14" t="s">
        <v>21</v>
      </c>
      <c r="H212" s="92"/>
      <c r="I212" s="89"/>
      <c r="J212" s="89"/>
      <c r="K212" s="90"/>
      <c r="L212" s="90"/>
      <c r="M212" s="152">
        <f t="shared" si="7"/>
        <v>0</v>
      </c>
      <c r="N212" s="89"/>
      <c r="O212" s="90"/>
      <c r="P212" s="90"/>
      <c r="Q212" s="84">
        <f t="shared" si="8"/>
        <v>0</v>
      </c>
    </row>
    <row r="213" spans="1:17" hidden="1">
      <c r="A213" s="104"/>
      <c r="B213" s="30" t="s">
        <v>511</v>
      </c>
      <c r="C213" s="26" t="s">
        <v>19</v>
      </c>
      <c r="D213" s="26"/>
      <c r="E213" s="78" t="s">
        <v>30</v>
      </c>
      <c r="F213" s="97"/>
      <c r="G213" s="37" t="s">
        <v>31</v>
      </c>
      <c r="H213" s="140"/>
      <c r="I213" s="145"/>
      <c r="J213" s="145"/>
      <c r="K213" s="146"/>
      <c r="L213" s="146"/>
      <c r="M213" s="152">
        <f t="shared" si="7"/>
        <v>0</v>
      </c>
      <c r="N213" s="145"/>
      <c r="O213" s="146"/>
      <c r="P213" s="146"/>
      <c r="Q213" s="84">
        <f t="shared" si="8"/>
        <v>0</v>
      </c>
    </row>
    <row r="214" spans="1:17" hidden="1">
      <c r="A214" s="104"/>
      <c r="B214" s="30" t="s">
        <v>512</v>
      </c>
      <c r="C214" s="26" t="s">
        <v>19</v>
      </c>
      <c r="D214" s="26"/>
      <c r="E214" s="30" t="s">
        <v>26</v>
      </c>
      <c r="F214" s="97" t="s">
        <v>513</v>
      </c>
      <c r="G214" s="14" t="s">
        <v>21</v>
      </c>
      <c r="H214" s="92"/>
      <c r="I214" s="89"/>
      <c r="J214" s="89"/>
      <c r="K214" s="90"/>
      <c r="L214" s="90"/>
      <c r="M214" s="152">
        <f t="shared" si="7"/>
        <v>0</v>
      </c>
      <c r="N214" s="89"/>
      <c r="O214" s="90"/>
      <c r="P214" s="90"/>
      <c r="Q214" s="84">
        <f t="shared" si="8"/>
        <v>0</v>
      </c>
    </row>
    <row r="215" spans="1:17" hidden="1">
      <c r="A215" s="104"/>
      <c r="B215" s="30" t="s">
        <v>512</v>
      </c>
      <c r="C215" s="26" t="s">
        <v>19</v>
      </c>
      <c r="D215" s="120"/>
      <c r="E215" s="30" t="s">
        <v>26</v>
      </c>
      <c r="F215" s="97" t="s">
        <v>518</v>
      </c>
      <c r="G215" s="33" t="s">
        <v>33</v>
      </c>
      <c r="H215" s="92"/>
      <c r="I215" s="89"/>
      <c r="J215" s="89"/>
      <c r="K215" s="90"/>
      <c r="L215" s="90"/>
      <c r="M215" s="152">
        <f t="shared" si="7"/>
        <v>0</v>
      </c>
      <c r="N215" s="89"/>
      <c r="O215" s="90"/>
      <c r="P215" s="90"/>
      <c r="Q215" s="84">
        <f t="shared" si="8"/>
        <v>0</v>
      </c>
    </row>
    <row r="216" spans="1:17" hidden="1">
      <c r="A216" s="104"/>
      <c r="B216" s="162" t="s">
        <v>524</v>
      </c>
      <c r="C216" s="26" t="s">
        <v>19</v>
      </c>
      <c r="D216" s="120"/>
      <c r="E216" s="30" t="s">
        <v>26</v>
      </c>
      <c r="F216" s="97"/>
      <c r="G216" s="32" t="s">
        <v>21</v>
      </c>
      <c r="H216" s="174"/>
      <c r="I216" s="192"/>
      <c r="J216" s="192"/>
      <c r="K216" s="183"/>
      <c r="L216" s="183"/>
      <c r="M216" s="152"/>
      <c r="N216" s="192"/>
      <c r="O216" s="183"/>
      <c r="P216" s="183"/>
      <c r="Q216" s="84"/>
    </row>
    <row r="217" spans="1:17" hidden="1">
      <c r="A217" s="104"/>
      <c r="B217" s="162" t="s">
        <v>524</v>
      </c>
      <c r="C217" s="148" t="s">
        <v>19</v>
      </c>
      <c r="D217" s="119"/>
      <c r="E217" s="153" t="s">
        <v>26</v>
      </c>
      <c r="F217" s="99" t="s">
        <v>521</v>
      </c>
      <c r="G217" s="80" t="s">
        <v>33</v>
      </c>
      <c r="H217" s="150"/>
      <c r="I217" s="158"/>
      <c r="J217" s="158"/>
      <c r="K217" s="159"/>
      <c r="L217" s="159"/>
      <c r="M217" s="152">
        <f t="shared" si="7"/>
        <v>0</v>
      </c>
      <c r="N217" s="158"/>
      <c r="O217" s="159"/>
      <c r="P217" s="159"/>
      <c r="Q217" s="84">
        <f t="shared" si="8"/>
        <v>0</v>
      </c>
    </row>
    <row r="218" spans="1:17" hidden="1">
      <c r="A218" s="104"/>
      <c r="B218" s="162" t="s">
        <v>523</v>
      </c>
      <c r="C218" s="148" t="s">
        <v>19</v>
      </c>
      <c r="D218" s="119"/>
      <c r="E218" s="153" t="s">
        <v>26</v>
      </c>
      <c r="F218" s="99" t="s">
        <v>522</v>
      </c>
      <c r="G218" s="80" t="s">
        <v>33</v>
      </c>
      <c r="H218" s="150"/>
      <c r="I218" s="158"/>
      <c r="J218" s="158"/>
      <c r="K218" s="159"/>
      <c r="L218" s="159"/>
      <c r="M218" s="152">
        <f t="shared" si="7"/>
        <v>0</v>
      </c>
      <c r="N218" s="158"/>
      <c r="O218" s="159"/>
      <c r="P218" s="159"/>
      <c r="Q218" s="84">
        <f t="shared" si="8"/>
        <v>0</v>
      </c>
    </row>
    <row r="219" spans="1:17" hidden="1">
      <c r="A219" s="104"/>
      <c r="B219" s="153" t="s">
        <v>529</v>
      </c>
      <c r="C219" s="148" t="s">
        <v>19</v>
      </c>
      <c r="D219" s="148"/>
      <c r="E219" s="153" t="s">
        <v>52</v>
      </c>
      <c r="F219" s="171" t="s">
        <v>527</v>
      </c>
      <c r="G219" s="14" t="s">
        <v>21</v>
      </c>
      <c r="H219" s="163"/>
      <c r="I219" s="168"/>
      <c r="J219" s="168"/>
      <c r="K219" s="169"/>
      <c r="L219" s="169"/>
      <c r="M219" s="152">
        <f t="shared" si="7"/>
        <v>0</v>
      </c>
      <c r="N219" s="168"/>
      <c r="O219" s="169"/>
      <c r="P219" s="169"/>
      <c r="Q219" s="84">
        <f t="shared" si="8"/>
        <v>0</v>
      </c>
    </row>
    <row r="220" spans="1:17" hidden="1">
      <c r="A220" s="104"/>
      <c r="B220" s="153" t="s">
        <v>529</v>
      </c>
      <c r="C220" s="148" t="s">
        <v>19</v>
      </c>
      <c r="D220" s="148"/>
      <c r="E220" s="153" t="s">
        <v>52</v>
      </c>
      <c r="F220" s="171" t="s">
        <v>537</v>
      </c>
      <c r="G220" s="80" t="s">
        <v>33</v>
      </c>
      <c r="H220" s="174"/>
      <c r="I220" s="182"/>
      <c r="J220" s="182"/>
      <c r="K220" s="183"/>
      <c r="L220" s="183"/>
      <c r="M220" s="152"/>
      <c r="N220" s="182"/>
      <c r="O220" s="183"/>
      <c r="P220" s="183"/>
      <c r="Q220" s="84"/>
    </row>
    <row r="221" spans="1:17" hidden="1">
      <c r="A221" s="104"/>
      <c r="B221" s="153" t="s">
        <v>530</v>
      </c>
      <c r="C221" s="148" t="s">
        <v>19</v>
      </c>
      <c r="D221" s="148"/>
      <c r="E221" s="149" t="s">
        <v>30</v>
      </c>
      <c r="F221" s="171" t="s">
        <v>528</v>
      </c>
      <c r="G221" s="14" t="s">
        <v>21</v>
      </c>
      <c r="H221" s="163"/>
      <c r="I221" s="168"/>
      <c r="J221" s="168"/>
      <c r="K221" s="169"/>
      <c r="L221" s="169"/>
      <c r="M221" s="152">
        <f t="shared" si="7"/>
        <v>0</v>
      </c>
      <c r="N221" s="168"/>
      <c r="O221" s="169"/>
      <c r="P221" s="169"/>
      <c r="Q221" s="84">
        <f t="shared" si="8"/>
        <v>0</v>
      </c>
    </row>
    <row r="222" spans="1:17" hidden="1">
      <c r="A222" s="75"/>
      <c r="B222" s="153" t="s">
        <v>531</v>
      </c>
      <c r="C222" s="26" t="s">
        <v>19</v>
      </c>
      <c r="D222" s="148"/>
      <c r="E222" s="30" t="s">
        <v>26</v>
      </c>
      <c r="F222" s="99" t="s">
        <v>532</v>
      </c>
      <c r="G222" s="32" t="s">
        <v>21</v>
      </c>
      <c r="H222" s="174"/>
      <c r="I222" s="182"/>
      <c r="J222" s="182"/>
      <c r="K222" s="183"/>
      <c r="L222" s="183"/>
      <c r="M222" s="152"/>
      <c r="N222" s="182"/>
      <c r="O222" s="183"/>
      <c r="P222" s="183"/>
      <c r="Q222" s="84"/>
    </row>
    <row r="223" spans="1:17" s="199" customFormat="1" hidden="1">
      <c r="A223" s="75"/>
      <c r="B223" s="217" t="s">
        <v>531</v>
      </c>
      <c r="C223" s="216" t="s">
        <v>19</v>
      </c>
      <c r="D223" s="241"/>
      <c r="E223" s="218" t="s">
        <v>26</v>
      </c>
      <c r="F223" s="244"/>
      <c r="G223" s="210" t="s">
        <v>33</v>
      </c>
      <c r="H223" s="174"/>
      <c r="I223" s="248"/>
      <c r="J223" s="248"/>
      <c r="K223" s="183"/>
      <c r="L223" s="183"/>
      <c r="M223" s="215"/>
      <c r="N223" s="248"/>
      <c r="O223" s="183"/>
      <c r="P223" s="183"/>
      <c r="Q223" s="84"/>
    </row>
    <row r="224" spans="1:17" hidden="1">
      <c r="A224" s="75"/>
      <c r="B224" s="162" t="s">
        <v>534</v>
      </c>
      <c r="C224" s="26" t="s">
        <v>19</v>
      </c>
      <c r="D224" s="119"/>
      <c r="E224" s="30" t="s">
        <v>26</v>
      </c>
      <c r="F224" s="171"/>
      <c r="G224" s="32" t="s">
        <v>21</v>
      </c>
      <c r="H224" s="174"/>
      <c r="I224" s="192"/>
      <c r="J224" s="192"/>
      <c r="K224" s="183"/>
      <c r="L224" s="183"/>
      <c r="M224" s="152"/>
      <c r="N224" s="192"/>
      <c r="O224" s="183"/>
      <c r="P224" s="183"/>
      <c r="Q224" s="84"/>
    </row>
    <row r="225" spans="1:17" hidden="1">
      <c r="A225" s="75"/>
      <c r="B225" s="162" t="s">
        <v>534</v>
      </c>
      <c r="C225" s="26" t="s">
        <v>19</v>
      </c>
      <c r="D225" s="119"/>
      <c r="E225" s="30" t="s">
        <v>26</v>
      </c>
      <c r="F225" s="171" t="s">
        <v>538</v>
      </c>
      <c r="G225" s="80" t="s">
        <v>33</v>
      </c>
      <c r="H225" s="174"/>
      <c r="I225" s="182"/>
      <c r="J225" s="182"/>
      <c r="K225" s="183"/>
      <c r="L225" s="183"/>
      <c r="M225" s="152"/>
      <c r="N225" s="182"/>
      <c r="O225" s="183"/>
      <c r="P225" s="183"/>
      <c r="Q225" s="84"/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38">
        <f>SUM(H10:H211)</f>
        <v>88</v>
      </c>
      <c r="I226" s="38">
        <f t="shared" ref="I226:J226" si="9">SUM(I10:I209)</f>
        <v>14</v>
      </c>
      <c r="J226" s="38">
        <f t="shared" si="9"/>
        <v>19</v>
      </c>
      <c r="K226" s="84">
        <f>SUM(K10:K209)</f>
        <v>26177.379999999997</v>
      </c>
      <c r="L226" s="84">
        <f t="shared" ref="L226:M226" si="10">SUM(L10:L209)</f>
        <v>0</v>
      </c>
      <c r="M226" s="84">
        <f t="shared" si="10"/>
        <v>26177.379999999997</v>
      </c>
      <c r="N226" s="93">
        <f>SUM(N10:N209)</f>
        <v>55</v>
      </c>
      <c r="O226" s="84">
        <f>SUM(O10:O209)</f>
        <v>200527.39</v>
      </c>
      <c r="P226" s="84">
        <f t="shared" ref="P226:Q226" si="11">SUM(P10:P209)</f>
        <v>14174.900000000001</v>
      </c>
      <c r="Q226" s="84">
        <f t="shared" si="11"/>
        <v>186352.49000000002</v>
      </c>
    </row>
  </sheetData>
  <autoFilter ref="A9:Q186" xr:uid="{00000000-0009-0000-0000-000009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0"/>
  <dimension ref="A1:Q226"/>
  <sheetViews>
    <sheetView topLeftCell="A76" workbookViewId="0">
      <selection activeCell="A81" sqref="A81:XFD81"/>
    </sheetView>
  </sheetViews>
  <sheetFormatPr defaultRowHeight="15"/>
  <cols>
    <col min="1" max="1" width="4.5703125" style="73" customWidth="1"/>
    <col min="2" max="2" width="34.28515625" style="73" customWidth="1"/>
    <col min="3" max="3" width="9.5703125" style="73" customWidth="1"/>
    <col min="4" max="4" width="10.7109375" style="73" customWidth="1"/>
    <col min="5" max="5" width="23.85546875" style="73" customWidth="1"/>
    <col min="6" max="6" width="17.85546875" style="73" customWidth="1"/>
    <col min="7" max="7" width="24.7109375" style="73" customWidth="1"/>
    <col min="8" max="8" width="17.7109375" style="73" customWidth="1"/>
    <col min="9" max="17" width="13.7109375" style="73" customWidth="1"/>
    <col min="18" max="16384" width="9.140625" style="73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75">
        <v>1</v>
      </c>
      <c r="B10" s="76" t="s">
        <v>18</v>
      </c>
      <c r="C10" s="77" t="s">
        <v>19</v>
      </c>
      <c r="D10" s="76"/>
      <c r="E10" s="78" t="s">
        <v>20</v>
      </c>
      <c r="F10" s="106" t="s">
        <v>315</v>
      </c>
      <c r="G10" s="14" t="s">
        <v>21</v>
      </c>
      <c r="H10" s="127">
        <v>2</v>
      </c>
      <c r="I10" s="121"/>
      <c r="J10" s="121">
        <v>1</v>
      </c>
      <c r="K10" s="122">
        <v>2974.96</v>
      </c>
      <c r="L10" s="90"/>
      <c r="M10" s="83">
        <f t="shared" ref="M10:M74" si="1">K10-L10</f>
        <v>2974.96</v>
      </c>
      <c r="N10" s="124"/>
      <c r="O10" s="125"/>
      <c r="P10" s="125"/>
      <c r="Q10" s="84">
        <f t="shared" ref="Q10:Q74" si="2">O10-P10</f>
        <v>0</v>
      </c>
    </row>
    <row r="11" spans="1:17" ht="15" customHeight="1">
      <c r="A11" s="75">
        <v>2</v>
      </c>
      <c r="B11" s="76" t="s">
        <v>18</v>
      </c>
      <c r="C11" s="77" t="s">
        <v>19</v>
      </c>
      <c r="D11" s="76"/>
      <c r="E11" s="78" t="s">
        <v>20</v>
      </c>
      <c r="F11" s="106" t="s">
        <v>423</v>
      </c>
      <c r="G11" s="16" t="s">
        <v>22</v>
      </c>
      <c r="H11" s="127"/>
      <c r="I11" s="121"/>
      <c r="J11" s="121"/>
      <c r="K11" s="122"/>
      <c r="L11" s="90"/>
      <c r="M11" s="83">
        <f t="shared" si="1"/>
        <v>0</v>
      </c>
      <c r="N11" s="124"/>
      <c r="O11" s="125"/>
      <c r="P11" s="125"/>
      <c r="Q11" s="84">
        <f t="shared" si="2"/>
        <v>0</v>
      </c>
    </row>
    <row r="12" spans="1:17" ht="15" customHeight="1">
      <c r="A12" s="75">
        <v>3</v>
      </c>
      <c r="B12" s="76" t="s">
        <v>23</v>
      </c>
      <c r="C12" s="77" t="s">
        <v>19</v>
      </c>
      <c r="D12" s="76"/>
      <c r="E12" s="78" t="s">
        <v>24</v>
      </c>
      <c r="F12" s="107">
        <v>2</v>
      </c>
      <c r="G12" s="14" t="s">
        <v>21</v>
      </c>
      <c r="H12" s="127"/>
      <c r="I12" s="121"/>
      <c r="J12" s="121"/>
      <c r="K12" s="122"/>
      <c r="L12" s="90"/>
      <c r="M12" s="83">
        <f t="shared" si="1"/>
        <v>0</v>
      </c>
      <c r="N12" s="124"/>
      <c r="O12" s="125"/>
      <c r="P12" s="125"/>
      <c r="Q12" s="84">
        <f t="shared" si="2"/>
        <v>0</v>
      </c>
    </row>
    <row r="13" spans="1:17" ht="15" customHeight="1">
      <c r="A13" s="75">
        <v>4</v>
      </c>
      <c r="B13" s="76" t="s">
        <v>25</v>
      </c>
      <c r="C13" s="77" t="s">
        <v>19</v>
      </c>
      <c r="D13" s="76"/>
      <c r="E13" s="78" t="s">
        <v>26</v>
      </c>
      <c r="F13" s="106" t="s">
        <v>316</v>
      </c>
      <c r="G13" s="14" t="s">
        <v>21</v>
      </c>
      <c r="H13" s="127"/>
      <c r="I13" s="121"/>
      <c r="J13" s="121"/>
      <c r="K13" s="122"/>
      <c r="L13" s="90"/>
      <c r="M13" s="83">
        <f t="shared" si="1"/>
        <v>0</v>
      </c>
      <c r="N13" s="124"/>
      <c r="O13" s="125"/>
      <c r="P13" s="125"/>
      <c r="Q13" s="84">
        <f t="shared" si="2"/>
        <v>0</v>
      </c>
    </row>
    <row r="14" spans="1:17" ht="15" customHeight="1">
      <c r="A14" s="75">
        <v>5</v>
      </c>
      <c r="B14" s="76" t="s">
        <v>27</v>
      </c>
      <c r="C14" s="77" t="s">
        <v>19</v>
      </c>
      <c r="D14" s="76"/>
      <c r="E14" s="78" t="s">
        <v>26</v>
      </c>
      <c r="F14" s="106" t="s">
        <v>317</v>
      </c>
      <c r="G14" s="14" t="s">
        <v>21</v>
      </c>
      <c r="H14" s="127">
        <v>3</v>
      </c>
      <c r="I14" s="121">
        <v>1</v>
      </c>
      <c r="J14" s="121">
        <v>1</v>
      </c>
      <c r="K14" s="122">
        <v>872.19</v>
      </c>
      <c r="L14" s="90"/>
      <c r="M14" s="83">
        <f t="shared" si="1"/>
        <v>872.19</v>
      </c>
      <c r="N14" s="124"/>
      <c r="O14" s="125"/>
      <c r="P14" s="125"/>
      <c r="Q14" s="84">
        <f t="shared" si="2"/>
        <v>0</v>
      </c>
    </row>
    <row r="15" spans="1:17" ht="15" customHeight="1">
      <c r="A15" s="75">
        <v>6</v>
      </c>
      <c r="B15" s="76" t="s">
        <v>28</v>
      </c>
      <c r="C15" s="77" t="s">
        <v>19</v>
      </c>
      <c r="D15" s="76"/>
      <c r="E15" s="78" t="s">
        <v>26</v>
      </c>
      <c r="F15" s="106" t="s">
        <v>318</v>
      </c>
      <c r="G15" s="14" t="s">
        <v>21</v>
      </c>
      <c r="H15" s="127"/>
      <c r="I15" s="121"/>
      <c r="J15" s="121"/>
      <c r="K15" s="122"/>
      <c r="L15" s="90"/>
      <c r="M15" s="83">
        <f t="shared" si="1"/>
        <v>0</v>
      </c>
      <c r="N15" s="124"/>
      <c r="O15" s="125"/>
      <c r="P15" s="125"/>
      <c r="Q15" s="84">
        <f t="shared" si="2"/>
        <v>0</v>
      </c>
    </row>
    <row r="16" spans="1:17" ht="15" customHeight="1">
      <c r="A16" s="75">
        <v>7</v>
      </c>
      <c r="B16" s="76" t="s">
        <v>29</v>
      </c>
      <c r="C16" s="77" t="s">
        <v>19</v>
      </c>
      <c r="D16" s="76"/>
      <c r="E16" s="78" t="s">
        <v>30</v>
      </c>
      <c r="F16" s="106" t="s">
        <v>319</v>
      </c>
      <c r="G16" s="14" t="s">
        <v>21</v>
      </c>
      <c r="H16" s="127">
        <v>3</v>
      </c>
      <c r="I16" s="121"/>
      <c r="J16" s="121"/>
      <c r="K16" s="122"/>
      <c r="L16" s="90"/>
      <c r="M16" s="83">
        <f t="shared" si="1"/>
        <v>0</v>
      </c>
      <c r="N16" s="124"/>
      <c r="O16" s="125"/>
      <c r="P16" s="125"/>
      <c r="Q16" s="84">
        <f t="shared" si="2"/>
        <v>0</v>
      </c>
    </row>
    <row r="17" spans="1:17" ht="15" customHeight="1">
      <c r="A17" s="75">
        <v>8</v>
      </c>
      <c r="B17" s="76" t="s">
        <v>29</v>
      </c>
      <c r="C17" s="77" t="s">
        <v>19</v>
      </c>
      <c r="D17" s="76"/>
      <c r="E17" s="78" t="s">
        <v>30</v>
      </c>
      <c r="F17" s="106" t="s">
        <v>407</v>
      </c>
      <c r="G17" s="17" t="s">
        <v>31</v>
      </c>
      <c r="H17" s="127"/>
      <c r="I17" s="121"/>
      <c r="J17" s="121"/>
      <c r="K17" s="122"/>
      <c r="L17" s="90"/>
      <c r="M17" s="83">
        <f t="shared" si="1"/>
        <v>0</v>
      </c>
      <c r="N17" s="124"/>
      <c r="O17" s="125"/>
      <c r="P17" s="125"/>
      <c r="Q17" s="84">
        <f t="shared" si="2"/>
        <v>0</v>
      </c>
    </row>
    <row r="18" spans="1:17" ht="15" customHeight="1">
      <c r="A18" s="75">
        <v>9</v>
      </c>
      <c r="B18" s="76" t="s">
        <v>32</v>
      </c>
      <c r="C18" s="77" t="s">
        <v>19</v>
      </c>
      <c r="D18" s="76"/>
      <c r="E18" s="78" t="s">
        <v>26</v>
      </c>
      <c r="F18" s="106" t="s">
        <v>320</v>
      </c>
      <c r="G18" s="14" t="s">
        <v>21</v>
      </c>
      <c r="H18" s="127">
        <v>2</v>
      </c>
      <c r="I18" s="121">
        <v>5</v>
      </c>
      <c r="J18" s="121">
        <v>6</v>
      </c>
      <c r="K18" s="122">
        <v>15945.88</v>
      </c>
      <c r="L18" s="90"/>
      <c r="M18" s="83">
        <f t="shared" si="1"/>
        <v>15945.88</v>
      </c>
      <c r="N18" s="124">
        <v>3</v>
      </c>
      <c r="O18" s="125">
        <v>8917.08</v>
      </c>
      <c r="P18" s="125"/>
      <c r="Q18" s="84">
        <f t="shared" si="2"/>
        <v>8917.08</v>
      </c>
    </row>
    <row r="19" spans="1:17" ht="15" customHeight="1">
      <c r="A19" s="75">
        <v>10</v>
      </c>
      <c r="B19" s="76" t="s">
        <v>32</v>
      </c>
      <c r="C19" s="77" t="s">
        <v>19</v>
      </c>
      <c r="D19" s="76"/>
      <c r="E19" s="78" t="s">
        <v>26</v>
      </c>
      <c r="F19" s="106" t="s">
        <v>443</v>
      </c>
      <c r="G19" s="80" t="s">
        <v>33</v>
      </c>
      <c r="H19" s="127"/>
      <c r="I19" s="121"/>
      <c r="J19" s="121"/>
      <c r="K19" s="122"/>
      <c r="L19" s="90"/>
      <c r="M19" s="83">
        <f t="shared" si="1"/>
        <v>0</v>
      </c>
      <c r="N19" s="124"/>
      <c r="O19" s="125"/>
      <c r="P19" s="125"/>
      <c r="Q19" s="84">
        <f t="shared" si="2"/>
        <v>0</v>
      </c>
    </row>
    <row r="20" spans="1:17" ht="15" customHeight="1">
      <c r="A20" s="75">
        <v>11</v>
      </c>
      <c r="B20" s="76" t="s">
        <v>34</v>
      </c>
      <c r="C20" s="77" t="s">
        <v>19</v>
      </c>
      <c r="D20" s="76"/>
      <c r="E20" s="78" t="s">
        <v>35</v>
      </c>
      <c r="F20" s="106" t="s">
        <v>321</v>
      </c>
      <c r="G20" s="14" t="s">
        <v>21</v>
      </c>
      <c r="H20" s="127">
        <v>1</v>
      </c>
      <c r="I20" s="121"/>
      <c r="J20" s="121"/>
      <c r="K20" s="122"/>
      <c r="L20" s="90"/>
      <c r="M20" s="83">
        <f t="shared" si="1"/>
        <v>0</v>
      </c>
      <c r="N20" s="124"/>
      <c r="O20" s="125"/>
      <c r="P20" s="125"/>
      <c r="Q20" s="84">
        <f t="shared" si="2"/>
        <v>0</v>
      </c>
    </row>
    <row r="21" spans="1:17" ht="15" customHeight="1">
      <c r="A21" s="75">
        <v>12</v>
      </c>
      <c r="B21" s="76" t="s">
        <v>34</v>
      </c>
      <c r="C21" s="77" t="s">
        <v>19</v>
      </c>
      <c r="D21" s="76"/>
      <c r="E21" s="78" t="s">
        <v>35</v>
      </c>
      <c r="F21" s="106" t="s">
        <v>398</v>
      </c>
      <c r="G21" s="19" t="s">
        <v>36</v>
      </c>
      <c r="H21" s="127"/>
      <c r="I21" s="121"/>
      <c r="J21" s="121"/>
      <c r="K21" s="122"/>
      <c r="L21" s="90"/>
      <c r="M21" s="83">
        <f t="shared" si="1"/>
        <v>0</v>
      </c>
      <c r="N21" s="124"/>
      <c r="O21" s="125">
        <v>2114.4</v>
      </c>
      <c r="P21" s="125"/>
      <c r="Q21" s="84">
        <f t="shared" si="2"/>
        <v>2114.4</v>
      </c>
    </row>
    <row r="22" spans="1:17" ht="15" customHeight="1">
      <c r="A22" s="75">
        <v>13</v>
      </c>
      <c r="B22" s="76" t="s">
        <v>37</v>
      </c>
      <c r="C22" s="77" t="s">
        <v>19</v>
      </c>
      <c r="D22" s="76"/>
      <c r="E22" s="78" t="s">
        <v>26</v>
      </c>
      <c r="F22" s="106" t="s">
        <v>322</v>
      </c>
      <c r="G22" s="14" t="s">
        <v>21</v>
      </c>
      <c r="H22" s="127">
        <v>2</v>
      </c>
      <c r="I22" s="121"/>
      <c r="J22" s="121"/>
      <c r="K22" s="122"/>
      <c r="L22" s="90"/>
      <c r="M22" s="83">
        <f t="shared" si="1"/>
        <v>0</v>
      </c>
      <c r="N22" s="124">
        <v>1</v>
      </c>
      <c r="O22" s="125">
        <v>5217.28</v>
      </c>
      <c r="P22" s="125"/>
      <c r="Q22" s="84">
        <f t="shared" si="2"/>
        <v>5217.28</v>
      </c>
    </row>
    <row r="23" spans="1:17" ht="15" customHeight="1">
      <c r="A23" s="75">
        <v>14</v>
      </c>
      <c r="B23" s="76" t="s">
        <v>37</v>
      </c>
      <c r="C23" s="77" t="s">
        <v>19</v>
      </c>
      <c r="D23" s="76"/>
      <c r="E23" s="78" t="s">
        <v>26</v>
      </c>
      <c r="F23" s="106" t="s">
        <v>444</v>
      </c>
      <c r="G23" s="80" t="s">
        <v>33</v>
      </c>
      <c r="H23" s="127">
        <v>1</v>
      </c>
      <c r="I23" s="121"/>
      <c r="J23" s="121"/>
      <c r="K23" s="122"/>
      <c r="L23" s="90"/>
      <c r="M23" s="83">
        <f t="shared" si="1"/>
        <v>0</v>
      </c>
      <c r="N23" s="124"/>
      <c r="O23" s="125"/>
      <c r="P23" s="125"/>
      <c r="Q23" s="84">
        <f t="shared" si="2"/>
        <v>0</v>
      </c>
    </row>
    <row r="24" spans="1:17" ht="15" customHeight="1">
      <c r="A24" s="75">
        <v>15</v>
      </c>
      <c r="B24" s="76" t="s">
        <v>38</v>
      </c>
      <c r="C24" s="77" t="s">
        <v>19</v>
      </c>
      <c r="D24" s="76"/>
      <c r="E24" s="78" t="s">
        <v>39</v>
      </c>
      <c r="F24" s="106" t="s">
        <v>323</v>
      </c>
      <c r="G24" s="14" t="s">
        <v>21</v>
      </c>
      <c r="H24" s="127"/>
      <c r="I24" s="121">
        <v>1</v>
      </c>
      <c r="J24" s="121">
        <v>1</v>
      </c>
      <c r="K24" s="122">
        <v>872.19</v>
      </c>
      <c r="L24" s="90"/>
      <c r="M24" s="83">
        <f t="shared" si="1"/>
        <v>872.19</v>
      </c>
      <c r="N24" s="124"/>
      <c r="O24" s="125"/>
      <c r="P24" s="125"/>
      <c r="Q24" s="84">
        <f t="shared" si="2"/>
        <v>0</v>
      </c>
    </row>
    <row r="25" spans="1:17" ht="15" customHeight="1">
      <c r="A25" s="75">
        <v>16</v>
      </c>
      <c r="B25" s="76" t="s">
        <v>38</v>
      </c>
      <c r="C25" s="77" t="s">
        <v>19</v>
      </c>
      <c r="D25" s="76"/>
      <c r="E25" s="78" t="s">
        <v>39</v>
      </c>
      <c r="F25" s="106" t="s">
        <v>445</v>
      </c>
      <c r="G25" s="80" t="s">
        <v>33</v>
      </c>
      <c r="H25" s="127">
        <v>4</v>
      </c>
      <c r="I25" s="121"/>
      <c r="J25" s="121"/>
      <c r="K25" s="122"/>
      <c r="L25" s="90"/>
      <c r="M25" s="83">
        <f t="shared" si="1"/>
        <v>0</v>
      </c>
      <c r="N25" s="124"/>
      <c r="O25" s="125"/>
      <c r="P25" s="125"/>
      <c r="Q25" s="84">
        <f t="shared" si="2"/>
        <v>0</v>
      </c>
    </row>
    <row r="26" spans="1:17" ht="15" customHeight="1">
      <c r="A26" s="75">
        <v>17</v>
      </c>
      <c r="B26" s="76" t="s">
        <v>40</v>
      </c>
      <c r="C26" s="77" t="s">
        <v>19</v>
      </c>
      <c r="D26" s="76"/>
      <c r="E26" s="78" t="s">
        <v>20</v>
      </c>
      <c r="F26" s="106" t="s">
        <v>324</v>
      </c>
      <c r="G26" s="14" t="s">
        <v>21</v>
      </c>
      <c r="H26" s="127"/>
      <c r="I26" s="121"/>
      <c r="J26" s="121"/>
      <c r="K26" s="122"/>
      <c r="L26" s="90"/>
      <c r="M26" s="83">
        <f t="shared" si="1"/>
        <v>0</v>
      </c>
      <c r="N26" s="124"/>
      <c r="O26" s="125"/>
      <c r="P26" s="125"/>
      <c r="Q26" s="84">
        <f t="shared" si="2"/>
        <v>0</v>
      </c>
    </row>
    <row r="27" spans="1:17" ht="15" customHeight="1">
      <c r="A27" s="75">
        <v>18</v>
      </c>
      <c r="B27" s="76" t="s">
        <v>40</v>
      </c>
      <c r="C27" s="77" t="s">
        <v>19</v>
      </c>
      <c r="D27" s="76"/>
      <c r="E27" s="78" t="s">
        <v>20</v>
      </c>
      <c r="F27" s="106" t="s">
        <v>424</v>
      </c>
      <c r="G27" s="16" t="s">
        <v>22</v>
      </c>
      <c r="H27" s="127"/>
      <c r="I27" s="121"/>
      <c r="J27" s="121"/>
      <c r="K27" s="122"/>
      <c r="L27" s="90"/>
      <c r="M27" s="83">
        <f t="shared" si="1"/>
        <v>0</v>
      </c>
      <c r="N27" s="124"/>
      <c r="O27" s="125"/>
      <c r="P27" s="125"/>
      <c r="Q27" s="84">
        <f t="shared" si="2"/>
        <v>0</v>
      </c>
    </row>
    <row r="28" spans="1:17" ht="15" customHeight="1">
      <c r="A28" s="75">
        <v>19</v>
      </c>
      <c r="B28" s="76" t="s">
        <v>41</v>
      </c>
      <c r="C28" s="77" t="s">
        <v>19</v>
      </c>
      <c r="D28" s="76"/>
      <c r="E28" s="78" t="s">
        <v>24</v>
      </c>
      <c r="F28" s="106" t="s">
        <v>325</v>
      </c>
      <c r="G28" s="14" t="s">
        <v>21</v>
      </c>
      <c r="H28" s="127"/>
      <c r="I28" s="121">
        <v>1</v>
      </c>
      <c r="J28" s="121">
        <v>1</v>
      </c>
      <c r="K28" s="122">
        <v>422.88</v>
      </c>
      <c r="L28" s="90"/>
      <c r="M28" s="83">
        <f t="shared" si="1"/>
        <v>422.88</v>
      </c>
      <c r="N28" s="124">
        <v>1</v>
      </c>
      <c r="O28" s="125">
        <v>486.97</v>
      </c>
      <c r="P28" s="125"/>
      <c r="Q28" s="84">
        <f t="shared" si="2"/>
        <v>486.97</v>
      </c>
    </row>
    <row r="29" spans="1:17" ht="15" customHeight="1">
      <c r="A29" s="75">
        <v>20</v>
      </c>
      <c r="B29" s="76" t="s">
        <v>41</v>
      </c>
      <c r="C29" s="77" t="s">
        <v>19</v>
      </c>
      <c r="D29" s="76"/>
      <c r="E29" s="78" t="s">
        <v>24</v>
      </c>
      <c r="F29" s="106" t="s">
        <v>425</v>
      </c>
      <c r="G29" s="16" t="s">
        <v>22</v>
      </c>
      <c r="H29" s="127"/>
      <c r="I29" s="121"/>
      <c r="J29" s="121"/>
      <c r="K29" s="122"/>
      <c r="L29" s="90"/>
      <c r="M29" s="83">
        <f t="shared" si="1"/>
        <v>0</v>
      </c>
      <c r="N29" s="124"/>
      <c r="O29" s="125"/>
      <c r="P29" s="125"/>
      <c r="Q29" s="84">
        <f t="shared" si="2"/>
        <v>0</v>
      </c>
    </row>
    <row r="30" spans="1:17" ht="15" customHeight="1">
      <c r="A30" s="75">
        <v>21</v>
      </c>
      <c r="B30" s="76" t="s">
        <v>42</v>
      </c>
      <c r="C30" s="77" t="s">
        <v>19</v>
      </c>
      <c r="D30" s="76"/>
      <c r="E30" s="78" t="s">
        <v>26</v>
      </c>
      <c r="F30" s="107">
        <v>21</v>
      </c>
      <c r="G30" s="14" t="s">
        <v>21</v>
      </c>
      <c r="H30" s="127"/>
      <c r="I30" s="121"/>
      <c r="J30" s="121"/>
      <c r="K30" s="122"/>
      <c r="L30" s="90"/>
      <c r="M30" s="83">
        <f t="shared" si="1"/>
        <v>0</v>
      </c>
      <c r="N30" s="124"/>
      <c r="O30" s="125"/>
      <c r="P30" s="125"/>
      <c r="Q30" s="84">
        <f t="shared" si="2"/>
        <v>0</v>
      </c>
    </row>
    <row r="31" spans="1:17" ht="15" customHeight="1">
      <c r="A31" s="75">
        <v>22</v>
      </c>
      <c r="B31" s="76" t="s">
        <v>43</v>
      </c>
      <c r="C31" s="77" t="s">
        <v>19</v>
      </c>
      <c r="D31" s="76"/>
      <c r="E31" s="78" t="s">
        <v>35</v>
      </c>
      <c r="F31" s="106" t="s">
        <v>326</v>
      </c>
      <c r="G31" s="14" t="s">
        <v>21</v>
      </c>
      <c r="H31" s="127"/>
      <c r="I31" s="121"/>
      <c r="J31" s="121"/>
      <c r="K31" s="122"/>
      <c r="L31" s="90"/>
      <c r="M31" s="83">
        <f t="shared" si="1"/>
        <v>0</v>
      </c>
      <c r="N31" s="124"/>
      <c r="O31" s="125"/>
      <c r="P31" s="125"/>
      <c r="Q31" s="84">
        <f t="shared" si="2"/>
        <v>0</v>
      </c>
    </row>
    <row r="32" spans="1:17" ht="15" customHeight="1">
      <c r="A32" s="75">
        <v>23</v>
      </c>
      <c r="B32" s="76" t="s">
        <v>43</v>
      </c>
      <c r="C32" s="77" t="s">
        <v>19</v>
      </c>
      <c r="D32" s="76"/>
      <c r="E32" s="78" t="s">
        <v>35</v>
      </c>
      <c r="F32" s="106" t="s">
        <v>399</v>
      </c>
      <c r="G32" s="19" t="s">
        <v>36</v>
      </c>
      <c r="H32" s="127"/>
      <c r="I32" s="121"/>
      <c r="J32" s="121"/>
      <c r="K32" s="122"/>
      <c r="L32" s="90"/>
      <c r="M32" s="83">
        <f t="shared" si="1"/>
        <v>0</v>
      </c>
      <c r="N32" s="124"/>
      <c r="O32" s="125"/>
      <c r="P32" s="125"/>
      <c r="Q32" s="84">
        <f t="shared" si="2"/>
        <v>0</v>
      </c>
    </row>
    <row r="33" spans="1:17" ht="15" customHeight="1">
      <c r="A33" s="75">
        <v>24</v>
      </c>
      <c r="B33" s="76" t="s">
        <v>44</v>
      </c>
      <c r="C33" s="77" t="s">
        <v>19</v>
      </c>
      <c r="D33" s="76"/>
      <c r="E33" s="78" t="s">
        <v>35</v>
      </c>
      <c r="F33" s="106" t="s">
        <v>327</v>
      </c>
      <c r="G33" s="14" t="s">
        <v>21</v>
      </c>
      <c r="H33" s="127"/>
      <c r="I33" s="121"/>
      <c r="J33" s="121"/>
      <c r="K33" s="122"/>
      <c r="L33" s="90"/>
      <c r="M33" s="83">
        <f t="shared" si="1"/>
        <v>0</v>
      </c>
      <c r="N33" s="124">
        <v>3</v>
      </c>
      <c r="O33" s="125">
        <v>13850.84</v>
      </c>
      <c r="P33" s="125"/>
      <c r="Q33" s="84">
        <f t="shared" si="2"/>
        <v>13850.84</v>
      </c>
    </row>
    <row r="34" spans="1:17" ht="15" customHeight="1">
      <c r="A34" s="75">
        <v>25</v>
      </c>
      <c r="B34" s="76" t="s">
        <v>44</v>
      </c>
      <c r="C34" s="77" t="s">
        <v>19</v>
      </c>
      <c r="D34" s="76"/>
      <c r="E34" s="78" t="s">
        <v>35</v>
      </c>
      <c r="F34" s="106" t="s">
        <v>400</v>
      </c>
      <c r="G34" s="19" t="s">
        <v>36</v>
      </c>
      <c r="H34" s="127"/>
      <c r="I34" s="121"/>
      <c r="J34" s="121"/>
      <c r="K34" s="122"/>
      <c r="L34" s="90"/>
      <c r="M34" s="83">
        <f t="shared" si="1"/>
        <v>0</v>
      </c>
      <c r="N34" s="124"/>
      <c r="O34" s="125"/>
      <c r="P34" s="125"/>
      <c r="Q34" s="84">
        <f t="shared" si="2"/>
        <v>0</v>
      </c>
    </row>
    <row r="35" spans="1:17" ht="15" customHeight="1">
      <c r="A35" s="75">
        <v>26</v>
      </c>
      <c r="B35" s="76" t="s">
        <v>45</v>
      </c>
      <c r="C35" s="77" t="s">
        <v>19</v>
      </c>
      <c r="D35" s="76"/>
      <c r="E35" s="78" t="s">
        <v>26</v>
      </c>
      <c r="F35" s="106" t="s">
        <v>328</v>
      </c>
      <c r="G35" s="14" t="s">
        <v>21</v>
      </c>
      <c r="H35" s="127"/>
      <c r="I35" s="121"/>
      <c r="J35" s="121"/>
      <c r="K35" s="122"/>
      <c r="L35" s="90"/>
      <c r="M35" s="83">
        <f t="shared" si="1"/>
        <v>0</v>
      </c>
      <c r="N35" s="124"/>
      <c r="O35" s="125"/>
      <c r="P35" s="125"/>
      <c r="Q35" s="84">
        <f t="shared" si="2"/>
        <v>0</v>
      </c>
    </row>
    <row r="36" spans="1:17" ht="15" customHeight="1">
      <c r="A36" s="75">
        <v>27</v>
      </c>
      <c r="B36" s="76" t="s">
        <v>46</v>
      </c>
      <c r="C36" s="77" t="s">
        <v>19</v>
      </c>
      <c r="D36" s="76"/>
      <c r="E36" s="78" t="s">
        <v>26</v>
      </c>
      <c r="F36" s="106" t="s">
        <v>329</v>
      </c>
      <c r="G36" s="14" t="s">
        <v>21</v>
      </c>
      <c r="H36" s="127"/>
      <c r="I36" s="121"/>
      <c r="J36" s="121"/>
      <c r="K36" s="122"/>
      <c r="L36" s="90"/>
      <c r="M36" s="83">
        <f t="shared" si="1"/>
        <v>0</v>
      </c>
      <c r="N36" s="124"/>
      <c r="O36" s="125"/>
      <c r="P36" s="125"/>
      <c r="Q36" s="84">
        <f t="shared" si="2"/>
        <v>0</v>
      </c>
    </row>
    <row r="37" spans="1:17" ht="15" customHeight="1">
      <c r="A37" s="75">
        <v>28</v>
      </c>
      <c r="B37" s="76" t="s">
        <v>47</v>
      </c>
      <c r="C37" s="77" t="s">
        <v>19</v>
      </c>
      <c r="D37" s="76"/>
      <c r="E37" s="78" t="s">
        <v>48</v>
      </c>
      <c r="F37" s="106" t="s">
        <v>330</v>
      </c>
      <c r="G37" s="14" t="s">
        <v>21</v>
      </c>
      <c r="H37" s="127">
        <v>1</v>
      </c>
      <c r="I37" s="121">
        <v>1</v>
      </c>
      <c r="J37" s="121">
        <v>1</v>
      </c>
      <c r="K37" s="122">
        <v>7928.11</v>
      </c>
      <c r="L37" s="90"/>
      <c r="M37" s="83">
        <f t="shared" si="1"/>
        <v>7928.11</v>
      </c>
      <c r="N37" s="124"/>
      <c r="O37" s="125"/>
      <c r="P37" s="125"/>
      <c r="Q37" s="84">
        <f t="shared" si="2"/>
        <v>0</v>
      </c>
    </row>
    <row r="38" spans="1:17" ht="15" hidden="1" customHeight="1">
      <c r="A38" s="75">
        <v>29</v>
      </c>
      <c r="B38" s="76" t="s">
        <v>47</v>
      </c>
      <c r="C38" s="77" t="s">
        <v>19</v>
      </c>
      <c r="D38" s="76"/>
      <c r="E38" s="78" t="s">
        <v>48</v>
      </c>
      <c r="F38" s="108" t="s">
        <v>297</v>
      </c>
      <c r="G38" s="19" t="s">
        <v>36</v>
      </c>
      <c r="H38" s="127"/>
      <c r="I38" s="121"/>
      <c r="J38" s="121"/>
      <c r="K38" s="122"/>
      <c r="L38" s="90"/>
      <c r="M38" s="83">
        <f t="shared" si="1"/>
        <v>0</v>
      </c>
      <c r="N38" s="124"/>
      <c r="O38" s="125"/>
      <c r="P38" s="125"/>
      <c r="Q38" s="84">
        <f t="shared" si="2"/>
        <v>0</v>
      </c>
    </row>
    <row r="39" spans="1:17" ht="15" customHeight="1">
      <c r="A39" s="75">
        <v>30</v>
      </c>
      <c r="B39" s="76" t="s">
        <v>47</v>
      </c>
      <c r="C39" s="77" t="s">
        <v>19</v>
      </c>
      <c r="D39" s="76"/>
      <c r="E39" s="78" t="s">
        <v>48</v>
      </c>
      <c r="F39" s="109" t="s">
        <v>446</v>
      </c>
      <c r="G39" s="80" t="s">
        <v>33</v>
      </c>
      <c r="H39" s="127">
        <v>1</v>
      </c>
      <c r="I39" s="121"/>
      <c r="J39" s="121"/>
      <c r="K39" s="122"/>
      <c r="L39" s="90"/>
      <c r="M39" s="83">
        <f t="shared" si="1"/>
        <v>0</v>
      </c>
      <c r="N39" s="124"/>
      <c r="O39" s="125"/>
      <c r="P39" s="125"/>
      <c r="Q39" s="84">
        <f t="shared" si="2"/>
        <v>0</v>
      </c>
    </row>
    <row r="40" spans="1:17" ht="15" customHeight="1">
      <c r="A40" s="75">
        <v>31</v>
      </c>
      <c r="B40" s="76" t="s">
        <v>49</v>
      </c>
      <c r="C40" s="77" t="s">
        <v>19</v>
      </c>
      <c r="D40" s="76"/>
      <c r="E40" s="78" t="s">
        <v>50</v>
      </c>
      <c r="F40" s="106" t="s">
        <v>331</v>
      </c>
      <c r="G40" s="14" t="s">
        <v>21</v>
      </c>
      <c r="H40" s="127"/>
      <c r="I40" s="121">
        <v>1</v>
      </c>
      <c r="J40" s="121">
        <v>1</v>
      </c>
      <c r="K40" s="122">
        <v>2729.39</v>
      </c>
      <c r="L40" s="90"/>
      <c r="M40" s="83">
        <f t="shared" si="1"/>
        <v>2729.39</v>
      </c>
      <c r="N40" s="124">
        <v>1</v>
      </c>
      <c r="O40" s="125">
        <v>1097.05</v>
      </c>
      <c r="P40" s="125"/>
      <c r="Q40" s="84">
        <f t="shared" si="2"/>
        <v>1097.05</v>
      </c>
    </row>
    <row r="41" spans="1:17" ht="15" customHeight="1">
      <c r="A41" s="75">
        <v>32</v>
      </c>
      <c r="B41" s="76" t="s">
        <v>49</v>
      </c>
      <c r="C41" s="77" t="s">
        <v>19</v>
      </c>
      <c r="D41" s="76"/>
      <c r="E41" s="78" t="s">
        <v>50</v>
      </c>
      <c r="F41" s="106" t="s">
        <v>426</v>
      </c>
      <c r="G41" s="16" t="s">
        <v>22</v>
      </c>
      <c r="H41" s="127"/>
      <c r="I41" s="121"/>
      <c r="J41" s="121"/>
      <c r="K41" s="122"/>
      <c r="L41" s="90"/>
      <c r="M41" s="83">
        <f t="shared" si="1"/>
        <v>0</v>
      </c>
      <c r="N41" s="124">
        <v>1</v>
      </c>
      <c r="O41" s="125">
        <v>7128.72</v>
      </c>
      <c r="P41" s="125"/>
      <c r="Q41" s="84">
        <f t="shared" si="2"/>
        <v>7128.72</v>
      </c>
    </row>
    <row r="42" spans="1:17" ht="15" customHeight="1">
      <c r="A42" s="75">
        <v>33</v>
      </c>
      <c r="B42" s="76" t="s">
        <v>51</v>
      </c>
      <c r="C42" s="77" t="s">
        <v>19</v>
      </c>
      <c r="D42" s="76"/>
      <c r="E42" s="78" t="s">
        <v>52</v>
      </c>
      <c r="F42" s="106" t="s">
        <v>332</v>
      </c>
      <c r="G42" s="14" t="s">
        <v>21</v>
      </c>
      <c r="H42" s="127">
        <v>1</v>
      </c>
      <c r="I42" s="121"/>
      <c r="J42" s="121"/>
      <c r="K42" s="122"/>
      <c r="L42" s="90"/>
      <c r="M42" s="83">
        <f t="shared" si="1"/>
        <v>0</v>
      </c>
      <c r="N42" s="124"/>
      <c r="O42" s="125"/>
      <c r="P42" s="125"/>
      <c r="Q42" s="84">
        <f t="shared" si="2"/>
        <v>0</v>
      </c>
    </row>
    <row r="43" spans="1:17" ht="15" customHeight="1">
      <c r="A43" s="75">
        <v>34</v>
      </c>
      <c r="B43" s="76" t="s">
        <v>51</v>
      </c>
      <c r="C43" s="77" t="s">
        <v>19</v>
      </c>
      <c r="D43" s="76"/>
      <c r="E43" s="78" t="s">
        <v>52</v>
      </c>
      <c r="F43" s="109" t="s">
        <v>447</v>
      </c>
      <c r="G43" s="80" t="s">
        <v>33</v>
      </c>
      <c r="H43" s="127"/>
      <c r="I43" s="121"/>
      <c r="J43" s="121"/>
      <c r="K43" s="122"/>
      <c r="L43" s="90"/>
      <c r="M43" s="83">
        <f t="shared" si="1"/>
        <v>0</v>
      </c>
      <c r="N43" s="124"/>
      <c r="O43" s="125"/>
      <c r="P43" s="125"/>
      <c r="Q43" s="84">
        <f t="shared" si="2"/>
        <v>0</v>
      </c>
    </row>
    <row r="44" spans="1:17" ht="15" customHeight="1">
      <c r="A44" s="75">
        <v>35</v>
      </c>
      <c r="B44" s="76" t="s">
        <v>53</v>
      </c>
      <c r="C44" s="77" t="s">
        <v>19</v>
      </c>
      <c r="D44" s="76"/>
      <c r="E44" s="78" t="s">
        <v>30</v>
      </c>
      <c r="F44" s="106" t="s">
        <v>333</v>
      </c>
      <c r="G44" s="14" t="s">
        <v>21</v>
      </c>
      <c r="H44" s="127"/>
      <c r="I44" s="121"/>
      <c r="J44" s="121"/>
      <c r="K44" s="122"/>
      <c r="L44" s="90"/>
      <c r="M44" s="83">
        <f t="shared" si="1"/>
        <v>0</v>
      </c>
      <c r="N44" s="124"/>
      <c r="O44" s="125"/>
      <c r="P44" s="125"/>
      <c r="Q44" s="84">
        <f t="shared" si="2"/>
        <v>0</v>
      </c>
    </row>
    <row r="45" spans="1:17" ht="15" customHeight="1">
      <c r="A45" s="75">
        <v>36</v>
      </c>
      <c r="B45" s="76" t="s">
        <v>54</v>
      </c>
      <c r="C45" s="77" t="s">
        <v>19</v>
      </c>
      <c r="D45" s="76"/>
      <c r="E45" s="78" t="s">
        <v>26</v>
      </c>
      <c r="F45" s="110">
        <v>36</v>
      </c>
      <c r="G45" s="14" t="s">
        <v>21</v>
      </c>
      <c r="H45" s="127"/>
      <c r="I45" s="121"/>
      <c r="J45" s="121"/>
      <c r="K45" s="122"/>
      <c r="L45" s="90"/>
      <c r="M45" s="83">
        <f t="shared" si="1"/>
        <v>0</v>
      </c>
      <c r="N45" s="124"/>
      <c r="O45" s="125"/>
      <c r="P45" s="125"/>
      <c r="Q45" s="84">
        <f t="shared" si="2"/>
        <v>0</v>
      </c>
    </row>
    <row r="46" spans="1:17" ht="15" customHeight="1">
      <c r="A46" s="75">
        <v>37</v>
      </c>
      <c r="B46" s="76" t="s">
        <v>55</v>
      </c>
      <c r="C46" s="77" t="s">
        <v>19</v>
      </c>
      <c r="D46" s="76"/>
      <c r="E46" s="78" t="s">
        <v>56</v>
      </c>
      <c r="F46" s="110">
        <v>37</v>
      </c>
      <c r="G46" s="14" t="s">
        <v>21</v>
      </c>
      <c r="H46" s="127"/>
      <c r="I46" s="121"/>
      <c r="J46" s="121"/>
      <c r="K46" s="122"/>
      <c r="L46" s="90"/>
      <c r="M46" s="83">
        <f t="shared" si="1"/>
        <v>0</v>
      </c>
      <c r="N46" s="124"/>
      <c r="O46" s="125"/>
      <c r="P46" s="125"/>
      <c r="Q46" s="84">
        <f t="shared" si="2"/>
        <v>0</v>
      </c>
    </row>
    <row r="47" spans="1:17" ht="15" customHeight="1">
      <c r="A47" s="75">
        <v>38</v>
      </c>
      <c r="B47" s="76" t="s">
        <v>57</v>
      </c>
      <c r="C47" s="77" t="s">
        <v>19</v>
      </c>
      <c r="D47" s="76"/>
      <c r="E47" s="78" t="s">
        <v>58</v>
      </c>
      <c r="F47" s="106" t="s">
        <v>334</v>
      </c>
      <c r="G47" s="14" t="s">
        <v>21</v>
      </c>
      <c r="H47" s="127"/>
      <c r="I47" s="121"/>
      <c r="J47" s="121"/>
      <c r="K47" s="122"/>
      <c r="L47" s="90"/>
      <c r="M47" s="83">
        <f t="shared" si="1"/>
        <v>0</v>
      </c>
      <c r="N47" s="124"/>
      <c r="O47" s="125"/>
      <c r="P47" s="125"/>
      <c r="Q47" s="84">
        <f t="shared" si="2"/>
        <v>0</v>
      </c>
    </row>
    <row r="48" spans="1:17" ht="15" customHeight="1">
      <c r="A48" s="75">
        <v>39</v>
      </c>
      <c r="B48" s="76" t="s">
        <v>57</v>
      </c>
      <c r="C48" s="77" t="s">
        <v>19</v>
      </c>
      <c r="D48" s="76"/>
      <c r="E48" s="78" t="s">
        <v>58</v>
      </c>
      <c r="F48" s="106" t="s">
        <v>408</v>
      </c>
      <c r="G48" s="17" t="s">
        <v>31</v>
      </c>
      <c r="H48" s="127">
        <v>1</v>
      </c>
      <c r="I48" s="121"/>
      <c r="J48" s="121"/>
      <c r="K48" s="122"/>
      <c r="L48" s="90"/>
      <c r="M48" s="83">
        <f t="shared" si="1"/>
        <v>0</v>
      </c>
      <c r="N48" s="124"/>
      <c r="O48" s="125"/>
      <c r="P48" s="125"/>
      <c r="Q48" s="84">
        <f t="shared" si="2"/>
        <v>0</v>
      </c>
    </row>
    <row r="49" spans="1:17" ht="15" customHeight="1">
      <c r="A49" s="75">
        <v>40</v>
      </c>
      <c r="B49" s="76" t="s">
        <v>59</v>
      </c>
      <c r="C49" s="77" t="s">
        <v>19</v>
      </c>
      <c r="D49" s="76"/>
      <c r="E49" s="78" t="s">
        <v>26</v>
      </c>
      <c r="F49" s="106" t="s">
        <v>335</v>
      </c>
      <c r="G49" s="14" t="s">
        <v>21</v>
      </c>
      <c r="H49" s="127"/>
      <c r="I49" s="121"/>
      <c r="J49" s="121"/>
      <c r="K49" s="122"/>
      <c r="L49" s="90"/>
      <c r="M49" s="83">
        <f t="shared" si="1"/>
        <v>0</v>
      </c>
      <c r="N49" s="124"/>
      <c r="O49" s="125"/>
      <c r="P49" s="125"/>
      <c r="Q49" s="84">
        <f t="shared" si="2"/>
        <v>0</v>
      </c>
    </row>
    <row r="50" spans="1:17" ht="15" customHeight="1">
      <c r="A50" s="75">
        <v>41</v>
      </c>
      <c r="B50" s="76" t="s">
        <v>60</v>
      </c>
      <c r="C50" s="77" t="s">
        <v>19</v>
      </c>
      <c r="D50" s="76"/>
      <c r="E50" s="78" t="s">
        <v>61</v>
      </c>
      <c r="F50" s="106" t="s">
        <v>336</v>
      </c>
      <c r="G50" s="14" t="s">
        <v>21</v>
      </c>
      <c r="H50" s="127">
        <v>1</v>
      </c>
      <c r="I50" s="121"/>
      <c r="J50" s="121"/>
      <c r="K50" s="122"/>
      <c r="L50" s="90"/>
      <c r="M50" s="83">
        <f t="shared" si="1"/>
        <v>0</v>
      </c>
      <c r="N50" s="124"/>
      <c r="O50" s="125"/>
      <c r="P50" s="125"/>
      <c r="Q50" s="84">
        <f t="shared" si="2"/>
        <v>0</v>
      </c>
    </row>
    <row r="51" spans="1:17" ht="15" customHeight="1">
      <c r="A51" s="75">
        <v>42</v>
      </c>
      <c r="B51" s="76" t="s">
        <v>60</v>
      </c>
      <c r="C51" s="77" t="s">
        <v>19</v>
      </c>
      <c r="D51" s="76"/>
      <c r="E51" s="78" t="s">
        <v>61</v>
      </c>
      <c r="F51" s="106" t="s">
        <v>427</v>
      </c>
      <c r="G51" s="16" t="s">
        <v>22</v>
      </c>
      <c r="H51" s="127"/>
      <c r="I51" s="121"/>
      <c r="J51" s="121"/>
      <c r="K51" s="122"/>
      <c r="L51" s="90"/>
      <c r="M51" s="83">
        <f t="shared" si="1"/>
        <v>0</v>
      </c>
      <c r="N51" s="124"/>
      <c r="O51" s="125"/>
      <c r="P51" s="125"/>
      <c r="Q51" s="84">
        <f t="shared" si="2"/>
        <v>0</v>
      </c>
    </row>
    <row r="52" spans="1:17" ht="15" customHeight="1">
      <c r="A52" s="75">
        <v>43</v>
      </c>
      <c r="B52" s="76" t="s">
        <v>62</v>
      </c>
      <c r="C52" s="77" t="s">
        <v>19</v>
      </c>
      <c r="D52" s="76"/>
      <c r="E52" s="78" t="s">
        <v>26</v>
      </c>
      <c r="F52" s="110">
        <v>42</v>
      </c>
      <c r="G52" s="14" t="s">
        <v>21</v>
      </c>
      <c r="H52" s="127"/>
      <c r="I52" s="121"/>
      <c r="J52" s="121"/>
      <c r="K52" s="122"/>
      <c r="L52" s="90"/>
      <c r="M52" s="83">
        <f t="shared" si="1"/>
        <v>0</v>
      </c>
      <c r="N52" s="124"/>
      <c r="O52" s="125"/>
      <c r="P52" s="125"/>
      <c r="Q52" s="84">
        <f t="shared" si="2"/>
        <v>0</v>
      </c>
    </row>
    <row r="53" spans="1:17" ht="15" customHeight="1">
      <c r="A53" s="75">
        <v>44</v>
      </c>
      <c r="B53" s="76" t="s">
        <v>63</v>
      </c>
      <c r="C53" s="77" t="s">
        <v>19</v>
      </c>
      <c r="D53" s="76"/>
      <c r="E53" s="78" t="s">
        <v>26</v>
      </c>
      <c r="F53" s="106" t="s">
        <v>337</v>
      </c>
      <c r="G53" s="14" t="s">
        <v>21</v>
      </c>
      <c r="H53" s="127"/>
      <c r="I53" s="121">
        <v>1</v>
      </c>
      <c r="J53" s="121">
        <v>1</v>
      </c>
      <c r="K53" s="122">
        <v>528.6</v>
      </c>
      <c r="L53" s="90"/>
      <c r="M53" s="83">
        <f t="shared" si="1"/>
        <v>528.6</v>
      </c>
      <c r="N53" s="124">
        <v>1</v>
      </c>
      <c r="O53" s="125">
        <v>2715.24</v>
      </c>
      <c r="P53" s="125"/>
      <c r="Q53" s="84">
        <f t="shared" si="2"/>
        <v>2715.24</v>
      </c>
    </row>
    <row r="54" spans="1:17" ht="15" customHeight="1">
      <c r="A54" s="75">
        <v>45</v>
      </c>
      <c r="B54" s="76" t="s">
        <v>63</v>
      </c>
      <c r="C54" s="77" t="s">
        <v>19</v>
      </c>
      <c r="D54" s="76"/>
      <c r="E54" s="78" t="s">
        <v>26</v>
      </c>
      <c r="F54" s="106" t="s">
        <v>448</v>
      </c>
      <c r="G54" s="80" t="s">
        <v>33</v>
      </c>
      <c r="H54" s="127"/>
      <c r="I54" s="121"/>
      <c r="J54" s="121"/>
      <c r="K54" s="122"/>
      <c r="L54" s="90"/>
      <c r="M54" s="83">
        <f t="shared" si="1"/>
        <v>0</v>
      </c>
      <c r="N54" s="124"/>
      <c r="O54" s="125"/>
      <c r="P54" s="125"/>
      <c r="Q54" s="84">
        <f t="shared" si="2"/>
        <v>0</v>
      </c>
    </row>
    <row r="55" spans="1:17" ht="15" customHeight="1">
      <c r="A55" s="75">
        <v>46</v>
      </c>
      <c r="B55" s="76" t="s">
        <v>64</v>
      </c>
      <c r="C55" s="77" t="s">
        <v>19</v>
      </c>
      <c r="D55" s="76"/>
      <c r="E55" s="78" t="s">
        <v>26</v>
      </c>
      <c r="F55" s="106" t="s">
        <v>338</v>
      </c>
      <c r="G55" s="14" t="s">
        <v>21</v>
      </c>
      <c r="H55" s="127"/>
      <c r="I55" s="121"/>
      <c r="J55" s="121"/>
      <c r="K55" s="122"/>
      <c r="L55" s="90"/>
      <c r="M55" s="83">
        <f t="shared" si="1"/>
        <v>0</v>
      </c>
      <c r="N55" s="124"/>
      <c r="O55" s="125"/>
      <c r="P55" s="125"/>
      <c r="Q55" s="84">
        <f t="shared" si="2"/>
        <v>0</v>
      </c>
    </row>
    <row r="56" spans="1:17" ht="15" customHeight="1">
      <c r="A56" s="75">
        <v>47</v>
      </c>
      <c r="B56" s="76" t="s">
        <v>65</v>
      </c>
      <c r="C56" s="77" t="s">
        <v>19</v>
      </c>
      <c r="D56" s="76"/>
      <c r="E56" s="78" t="s">
        <v>56</v>
      </c>
      <c r="F56" s="106" t="s">
        <v>339</v>
      </c>
      <c r="G56" s="14" t="s">
        <v>21</v>
      </c>
      <c r="H56" s="127"/>
      <c r="I56" s="121">
        <v>1</v>
      </c>
      <c r="J56" s="121">
        <v>1</v>
      </c>
      <c r="K56" s="122">
        <v>2878.23</v>
      </c>
      <c r="L56" s="90"/>
      <c r="M56" s="83">
        <f t="shared" si="1"/>
        <v>2878.23</v>
      </c>
      <c r="N56" s="124"/>
      <c r="O56" s="125"/>
      <c r="P56" s="125"/>
      <c r="Q56" s="84">
        <f t="shared" si="2"/>
        <v>0</v>
      </c>
    </row>
    <row r="57" spans="1:17" ht="15" customHeight="1">
      <c r="A57" s="75">
        <v>48</v>
      </c>
      <c r="B57" s="76" t="s">
        <v>65</v>
      </c>
      <c r="C57" s="77" t="s">
        <v>19</v>
      </c>
      <c r="D57" s="76"/>
      <c r="E57" s="78" t="s">
        <v>56</v>
      </c>
      <c r="F57" s="106" t="s">
        <v>421</v>
      </c>
      <c r="G57" s="17" t="s">
        <v>31</v>
      </c>
      <c r="H57" s="127"/>
      <c r="I57" s="121"/>
      <c r="J57" s="121"/>
      <c r="K57" s="122"/>
      <c r="L57" s="90"/>
      <c r="M57" s="83">
        <f t="shared" si="1"/>
        <v>0</v>
      </c>
      <c r="N57" s="124"/>
      <c r="O57" s="125"/>
      <c r="P57" s="125"/>
      <c r="Q57" s="84">
        <f t="shared" si="2"/>
        <v>0</v>
      </c>
    </row>
    <row r="58" spans="1:17" ht="15" customHeight="1">
      <c r="A58" s="75">
        <v>49</v>
      </c>
      <c r="B58" s="76" t="s">
        <v>66</v>
      </c>
      <c r="C58" s="77" t="s">
        <v>19</v>
      </c>
      <c r="D58" s="76"/>
      <c r="E58" s="78" t="s">
        <v>20</v>
      </c>
      <c r="F58" s="111">
        <v>48</v>
      </c>
      <c r="G58" s="14" t="s">
        <v>21</v>
      </c>
      <c r="H58" s="127"/>
      <c r="I58" s="121"/>
      <c r="J58" s="121"/>
      <c r="K58" s="122"/>
      <c r="L58" s="90"/>
      <c r="M58" s="83">
        <f t="shared" si="1"/>
        <v>0</v>
      </c>
      <c r="N58" s="124"/>
      <c r="O58" s="125"/>
      <c r="P58" s="125"/>
      <c r="Q58" s="84">
        <f t="shared" si="2"/>
        <v>0</v>
      </c>
    </row>
    <row r="59" spans="1:17" ht="15" customHeight="1">
      <c r="A59" s="75">
        <v>50</v>
      </c>
      <c r="B59" s="76" t="s">
        <v>67</v>
      </c>
      <c r="C59" s="77" t="s">
        <v>19</v>
      </c>
      <c r="D59" s="76"/>
      <c r="E59" s="78" t="s">
        <v>68</v>
      </c>
      <c r="F59" s="106" t="s">
        <v>340</v>
      </c>
      <c r="G59" s="14" t="s">
        <v>21</v>
      </c>
      <c r="H59" s="127">
        <v>3</v>
      </c>
      <c r="I59" s="121"/>
      <c r="J59" s="121"/>
      <c r="K59" s="122"/>
      <c r="L59" s="90"/>
      <c r="M59" s="83">
        <f t="shared" si="1"/>
        <v>0</v>
      </c>
      <c r="N59" s="124"/>
      <c r="O59" s="125"/>
      <c r="P59" s="125"/>
      <c r="Q59" s="84">
        <f t="shared" si="2"/>
        <v>0</v>
      </c>
    </row>
    <row r="60" spans="1:17" ht="15" customHeight="1">
      <c r="A60" s="75">
        <v>51</v>
      </c>
      <c r="B60" s="76" t="s">
        <v>67</v>
      </c>
      <c r="C60" s="77" t="s">
        <v>19</v>
      </c>
      <c r="D60" s="76"/>
      <c r="E60" s="78" t="s">
        <v>68</v>
      </c>
      <c r="F60" s="106" t="s">
        <v>428</v>
      </c>
      <c r="G60" s="16" t="s">
        <v>22</v>
      </c>
      <c r="H60" s="127">
        <v>1</v>
      </c>
      <c r="I60" s="121"/>
      <c r="J60" s="121"/>
      <c r="K60" s="122"/>
      <c r="L60" s="90"/>
      <c r="M60" s="83">
        <f t="shared" si="1"/>
        <v>0</v>
      </c>
      <c r="N60" s="124"/>
      <c r="O60" s="125"/>
      <c r="P60" s="125"/>
      <c r="Q60" s="84">
        <f t="shared" si="2"/>
        <v>0</v>
      </c>
    </row>
    <row r="61" spans="1:17" ht="15" customHeight="1">
      <c r="A61" s="75">
        <v>52</v>
      </c>
      <c r="B61" s="76" t="s">
        <v>69</v>
      </c>
      <c r="C61" s="77" t="s">
        <v>19</v>
      </c>
      <c r="D61" s="76"/>
      <c r="E61" s="78" t="s">
        <v>20</v>
      </c>
      <c r="F61" s="106" t="s">
        <v>341</v>
      </c>
      <c r="G61" s="14" t="s">
        <v>21</v>
      </c>
      <c r="H61" s="127">
        <v>2</v>
      </c>
      <c r="I61" s="121"/>
      <c r="J61" s="121"/>
      <c r="K61" s="122"/>
      <c r="L61" s="90"/>
      <c r="M61" s="83">
        <f t="shared" si="1"/>
        <v>0</v>
      </c>
      <c r="N61" s="124"/>
      <c r="O61" s="125"/>
      <c r="P61" s="125"/>
      <c r="Q61" s="84">
        <f t="shared" si="2"/>
        <v>0</v>
      </c>
    </row>
    <row r="62" spans="1:17" ht="15" customHeight="1">
      <c r="A62" s="75">
        <v>53</v>
      </c>
      <c r="B62" s="76" t="s">
        <v>70</v>
      </c>
      <c r="C62" s="77" t="s">
        <v>19</v>
      </c>
      <c r="D62" s="76"/>
      <c r="E62" s="78" t="s">
        <v>26</v>
      </c>
      <c r="F62" s="107">
        <v>53</v>
      </c>
      <c r="G62" s="14" t="s">
        <v>21</v>
      </c>
      <c r="H62" s="127"/>
      <c r="I62" s="121"/>
      <c r="J62" s="121"/>
      <c r="K62" s="122"/>
      <c r="L62" s="90"/>
      <c r="M62" s="83">
        <f t="shared" si="1"/>
        <v>0</v>
      </c>
      <c r="N62" s="124"/>
      <c r="O62" s="125"/>
      <c r="P62" s="125"/>
      <c r="Q62" s="84">
        <f t="shared" si="2"/>
        <v>0</v>
      </c>
    </row>
    <row r="63" spans="1:17" ht="15" customHeight="1">
      <c r="A63" s="75">
        <v>54</v>
      </c>
      <c r="B63" s="76" t="s">
        <v>70</v>
      </c>
      <c r="C63" s="77" t="s">
        <v>19</v>
      </c>
      <c r="D63" s="76"/>
      <c r="E63" s="78" t="s">
        <v>26</v>
      </c>
      <c r="F63" s="107" t="s">
        <v>304</v>
      </c>
      <c r="G63" s="80" t="s">
        <v>33</v>
      </c>
      <c r="H63" s="127"/>
      <c r="I63" s="121"/>
      <c r="J63" s="121"/>
      <c r="K63" s="122"/>
      <c r="L63" s="90"/>
      <c r="M63" s="83">
        <f t="shared" si="1"/>
        <v>0</v>
      </c>
      <c r="N63" s="124"/>
      <c r="O63" s="125"/>
      <c r="P63" s="125"/>
      <c r="Q63" s="84">
        <f t="shared" si="2"/>
        <v>0</v>
      </c>
    </row>
    <row r="64" spans="1:17" ht="15" customHeight="1">
      <c r="A64" s="75">
        <v>55</v>
      </c>
      <c r="B64" s="76" t="s">
        <v>71</v>
      </c>
      <c r="C64" s="77" t="s">
        <v>19</v>
      </c>
      <c r="D64" s="76"/>
      <c r="E64" s="78" t="s">
        <v>52</v>
      </c>
      <c r="F64" s="106" t="s">
        <v>342</v>
      </c>
      <c r="G64" s="14" t="s">
        <v>21</v>
      </c>
      <c r="H64" s="127"/>
      <c r="I64" s="121"/>
      <c r="J64" s="121"/>
      <c r="K64" s="122"/>
      <c r="L64" s="90"/>
      <c r="M64" s="83">
        <f t="shared" si="1"/>
        <v>0</v>
      </c>
      <c r="N64" s="124"/>
      <c r="O64" s="125"/>
      <c r="P64" s="125"/>
      <c r="Q64" s="84">
        <f t="shared" si="2"/>
        <v>0</v>
      </c>
    </row>
    <row r="65" spans="1:17" ht="15" customHeight="1">
      <c r="A65" s="75">
        <v>56</v>
      </c>
      <c r="B65" s="76" t="s">
        <v>71</v>
      </c>
      <c r="C65" s="77" t="s">
        <v>19</v>
      </c>
      <c r="D65" s="76"/>
      <c r="E65" s="78" t="s">
        <v>52</v>
      </c>
      <c r="F65" s="106" t="s">
        <v>449</v>
      </c>
      <c r="G65" s="80" t="s">
        <v>33</v>
      </c>
      <c r="H65" s="127"/>
      <c r="I65" s="121"/>
      <c r="J65" s="121"/>
      <c r="K65" s="122"/>
      <c r="L65" s="90"/>
      <c r="M65" s="83">
        <f t="shared" si="1"/>
        <v>0</v>
      </c>
      <c r="N65" s="124"/>
      <c r="O65" s="125"/>
      <c r="P65" s="125"/>
      <c r="Q65" s="84">
        <f t="shared" si="2"/>
        <v>0</v>
      </c>
    </row>
    <row r="66" spans="1:17" ht="15" customHeight="1">
      <c r="A66" s="75">
        <v>57</v>
      </c>
      <c r="B66" s="76" t="s">
        <v>72</v>
      </c>
      <c r="C66" s="77" t="s">
        <v>19</v>
      </c>
      <c r="D66" s="76"/>
      <c r="E66" s="78" t="s">
        <v>20</v>
      </c>
      <c r="F66" s="106" t="s">
        <v>343</v>
      </c>
      <c r="G66" s="14" t="s">
        <v>21</v>
      </c>
      <c r="H66" s="127"/>
      <c r="I66" s="121"/>
      <c r="J66" s="121"/>
      <c r="K66" s="122"/>
      <c r="L66" s="90"/>
      <c r="M66" s="83">
        <f t="shared" si="1"/>
        <v>0</v>
      </c>
      <c r="N66" s="124"/>
      <c r="O66" s="125"/>
      <c r="P66" s="125"/>
      <c r="Q66" s="84">
        <f t="shared" si="2"/>
        <v>0</v>
      </c>
    </row>
    <row r="67" spans="1:17" ht="15" customHeight="1">
      <c r="A67" s="75">
        <v>58</v>
      </c>
      <c r="B67" s="76" t="s">
        <v>73</v>
      </c>
      <c r="C67" s="77" t="s">
        <v>19</v>
      </c>
      <c r="D67" s="76"/>
      <c r="E67" s="78" t="s">
        <v>74</v>
      </c>
      <c r="F67" s="112" t="s">
        <v>439</v>
      </c>
      <c r="G67" s="14" t="s">
        <v>21</v>
      </c>
      <c r="H67" s="127">
        <v>2</v>
      </c>
      <c r="I67" s="121"/>
      <c r="J67" s="121"/>
      <c r="K67" s="122"/>
      <c r="L67" s="90"/>
      <c r="M67" s="83">
        <f t="shared" si="1"/>
        <v>0</v>
      </c>
      <c r="N67" s="124"/>
      <c r="O67" s="125"/>
      <c r="P67" s="125"/>
      <c r="Q67" s="84">
        <f t="shared" si="2"/>
        <v>0</v>
      </c>
    </row>
    <row r="68" spans="1:17" ht="15" customHeight="1">
      <c r="A68" s="75">
        <v>59</v>
      </c>
      <c r="B68" s="76" t="s">
        <v>73</v>
      </c>
      <c r="C68" s="77" t="s">
        <v>19</v>
      </c>
      <c r="D68" s="76"/>
      <c r="E68" s="78" t="s">
        <v>74</v>
      </c>
      <c r="F68" s="107" t="s">
        <v>450</v>
      </c>
      <c r="G68" s="80" t="s">
        <v>33</v>
      </c>
      <c r="H68" s="127"/>
      <c r="I68" s="121"/>
      <c r="J68" s="121"/>
      <c r="K68" s="122"/>
      <c r="L68" s="90"/>
      <c r="M68" s="83">
        <f t="shared" si="1"/>
        <v>0</v>
      </c>
      <c r="N68" s="124"/>
      <c r="O68" s="125"/>
      <c r="P68" s="125"/>
      <c r="Q68" s="84">
        <f t="shared" si="2"/>
        <v>0</v>
      </c>
    </row>
    <row r="69" spans="1:17" ht="15" customHeight="1">
      <c r="A69" s="75">
        <v>60</v>
      </c>
      <c r="B69" s="76" t="s">
        <v>75</v>
      </c>
      <c r="C69" s="77" t="s">
        <v>19</v>
      </c>
      <c r="D69" s="76"/>
      <c r="E69" s="78" t="s">
        <v>26</v>
      </c>
      <c r="F69" s="106" t="s">
        <v>344</v>
      </c>
      <c r="G69" s="14" t="s">
        <v>21</v>
      </c>
      <c r="H69" s="127"/>
      <c r="I69" s="121">
        <v>1</v>
      </c>
      <c r="J69" s="121">
        <v>1</v>
      </c>
      <c r="K69" s="122">
        <v>2325.84</v>
      </c>
      <c r="L69" s="90"/>
      <c r="M69" s="83">
        <f t="shared" si="1"/>
        <v>2325.84</v>
      </c>
      <c r="N69" s="124"/>
      <c r="O69" s="125"/>
      <c r="P69" s="125"/>
      <c r="Q69" s="84">
        <f t="shared" si="2"/>
        <v>0</v>
      </c>
    </row>
    <row r="70" spans="1:17" ht="15" customHeight="1">
      <c r="A70" s="75">
        <v>61</v>
      </c>
      <c r="B70" s="76" t="s">
        <v>76</v>
      </c>
      <c r="C70" s="77" t="s">
        <v>19</v>
      </c>
      <c r="D70" s="76"/>
      <c r="E70" s="78" t="s">
        <v>58</v>
      </c>
      <c r="F70" s="106" t="s">
        <v>345</v>
      </c>
      <c r="G70" s="14" t="s">
        <v>21</v>
      </c>
      <c r="H70" s="127">
        <v>1</v>
      </c>
      <c r="I70" s="121"/>
      <c r="J70" s="121"/>
      <c r="K70" s="122"/>
      <c r="L70" s="90"/>
      <c r="M70" s="83">
        <f t="shared" si="1"/>
        <v>0</v>
      </c>
      <c r="N70" s="124"/>
      <c r="O70" s="125"/>
      <c r="P70" s="125"/>
      <c r="Q70" s="84">
        <f t="shared" si="2"/>
        <v>0</v>
      </c>
    </row>
    <row r="71" spans="1:17" ht="15" customHeight="1">
      <c r="A71" s="75">
        <v>62</v>
      </c>
      <c r="B71" s="76" t="s">
        <v>76</v>
      </c>
      <c r="C71" s="77" t="s">
        <v>19</v>
      </c>
      <c r="D71" s="76"/>
      <c r="E71" s="78" t="s">
        <v>58</v>
      </c>
      <c r="F71" s="106" t="s">
        <v>409</v>
      </c>
      <c r="G71" s="17" t="s">
        <v>31</v>
      </c>
      <c r="H71" s="127"/>
      <c r="I71" s="121">
        <v>1</v>
      </c>
      <c r="J71" s="121">
        <v>1</v>
      </c>
      <c r="K71" s="122">
        <v>2643</v>
      </c>
      <c r="L71" s="90"/>
      <c r="M71" s="83">
        <f t="shared" si="1"/>
        <v>2643</v>
      </c>
      <c r="N71" s="124">
        <v>1</v>
      </c>
      <c r="O71" s="125">
        <v>2643</v>
      </c>
      <c r="P71" s="125"/>
      <c r="Q71" s="84">
        <f t="shared" si="2"/>
        <v>2643</v>
      </c>
    </row>
    <row r="72" spans="1:17" ht="15" customHeight="1">
      <c r="A72" s="75">
        <v>63</v>
      </c>
      <c r="B72" s="76" t="s">
        <v>77</v>
      </c>
      <c r="C72" s="77" t="s">
        <v>19</v>
      </c>
      <c r="D72" s="76"/>
      <c r="E72" s="78" t="s">
        <v>30</v>
      </c>
      <c r="F72" s="107">
        <v>65</v>
      </c>
      <c r="G72" s="14" t="s">
        <v>21</v>
      </c>
      <c r="H72" s="127"/>
      <c r="I72" s="121"/>
      <c r="J72" s="121"/>
      <c r="K72" s="122"/>
      <c r="L72" s="90"/>
      <c r="M72" s="83">
        <f t="shared" si="1"/>
        <v>0</v>
      </c>
      <c r="N72" s="124"/>
      <c r="O72" s="125"/>
      <c r="P72" s="125"/>
      <c r="Q72" s="84">
        <f t="shared" si="2"/>
        <v>0</v>
      </c>
    </row>
    <row r="73" spans="1:17" ht="15" customHeight="1">
      <c r="A73" s="75">
        <v>64</v>
      </c>
      <c r="B73" s="76" t="s">
        <v>78</v>
      </c>
      <c r="C73" s="77" t="s">
        <v>19</v>
      </c>
      <c r="D73" s="76"/>
      <c r="E73" s="78" t="s">
        <v>26</v>
      </c>
      <c r="F73" s="106" t="s">
        <v>346</v>
      </c>
      <c r="G73" s="14" t="s">
        <v>21</v>
      </c>
      <c r="H73" s="127">
        <v>2</v>
      </c>
      <c r="I73" s="121">
        <v>17</v>
      </c>
      <c r="J73" s="121">
        <v>18</v>
      </c>
      <c r="K73" s="122">
        <v>16748.59</v>
      </c>
      <c r="L73" s="90"/>
      <c r="M73" s="83">
        <f t="shared" si="1"/>
        <v>16748.59</v>
      </c>
      <c r="N73" s="124">
        <v>6</v>
      </c>
      <c r="O73" s="125">
        <v>16056.76</v>
      </c>
      <c r="P73" s="125"/>
      <c r="Q73" s="84">
        <f t="shared" si="2"/>
        <v>16056.76</v>
      </c>
    </row>
    <row r="74" spans="1:17" ht="15" customHeight="1">
      <c r="A74" s="75">
        <v>65</v>
      </c>
      <c r="B74" s="76" t="s">
        <v>78</v>
      </c>
      <c r="C74" s="77" t="s">
        <v>19</v>
      </c>
      <c r="D74" s="76"/>
      <c r="E74" s="78" t="s">
        <v>26</v>
      </c>
      <c r="F74" s="106" t="s">
        <v>516</v>
      </c>
      <c r="G74" s="80" t="s">
        <v>33</v>
      </c>
      <c r="H74" s="127"/>
      <c r="I74" s="121"/>
      <c r="J74" s="121"/>
      <c r="K74" s="122"/>
      <c r="L74" s="90"/>
      <c r="M74" s="83">
        <f t="shared" si="1"/>
        <v>0</v>
      </c>
      <c r="N74" s="124"/>
      <c r="O74" s="125"/>
      <c r="P74" s="125"/>
      <c r="Q74" s="84">
        <f t="shared" si="2"/>
        <v>0</v>
      </c>
    </row>
    <row r="75" spans="1:17" ht="15" customHeight="1">
      <c r="A75" s="75">
        <v>66</v>
      </c>
      <c r="B75" s="76" t="s">
        <v>79</v>
      </c>
      <c r="C75" s="77" t="s">
        <v>19</v>
      </c>
      <c r="D75" s="76"/>
      <c r="E75" s="78" t="s">
        <v>30</v>
      </c>
      <c r="F75" s="106" t="s">
        <v>347</v>
      </c>
      <c r="G75" s="14" t="s">
        <v>21</v>
      </c>
      <c r="H75" s="127"/>
      <c r="I75" s="121">
        <v>2</v>
      </c>
      <c r="J75" s="121">
        <v>2</v>
      </c>
      <c r="K75" s="122">
        <v>3088.93</v>
      </c>
      <c r="L75" s="90"/>
      <c r="M75" s="83">
        <f t="shared" ref="M75:M141" si="3">K75-L75</f>
        <v>3088.93</v>
      </c>
      <c r="N75" s="124">
        <v>1</v>
      </c>
      <c r="O75" s="125">
        <v>7366.57</v>
      </c>
      <c r="P75" s="125"/>
      <c r="Q75" s="84">
        <f t="shared" ref="Q75:Q141" si="4">O75-P75</f>
        <v>7366.57</v>
      </c>
    </row>
    <row r="76" spans="1:17" ht="15" customHeight="1">
      <c r="A76" s="75">
        <v>67</v>
      </c>
      <c r="B76" s="76" t="s">
        <v>79</v>
      </c>
      <c r="C76" s="77" t="s">
        <v>19</v>
      </c>
      <c r="D76" s="76"/>
      <c r="E76" s="78" t="s">
        <v>30</v>
      </c>
      <c r="F76" s="106" t="s">
        <v>410</v>
      </c>
      <c r="G76" s="17" t="s">
        <v>31</v>
      </c>
      <c r="H76" s="127">
        <v>2</v>
      </c>
      <c r="I76" s="121"/>
      <c r="J76" s="121"/>
      <c r="K76" s="122"/>
      <c r="L76" s="90"/>
      <c r="M76" s="83">
        <f t="shared" si="3"/>
        <v>0</v>
      </c>
      <c r="N76" s="124"/>
      <c r="O76" s="125"/>
      <c r="P76" s="125"/>
      <c r="Q76" s="84">
        <f t="shared" si="4"/>
        <v>0</v>
      </c>
    </row>
    <row r="77" spans="1:17" ht="15" customHeight="1">
      <c r="A77" s="75">
        <v>68</v>
      </c>
      <c r="B77" s="76" t="s">
        <v>80</v>
      </c>
      <c r="C77" s="77" t="s">
        <v>19</v>
      </c>
      <c r="D77" s="76"/>
      <c r="E77" s="78" t="s">
        <v>30</v>
      </c>
      <c r="F77" s="106" t="s">
        <v>348</v>
      </c>
      <c r="G77" s="14" t="s">
        <v>21</v>
      </c>
      <c r="H77" s="127"/>
      <c r="I77" s="121"/>
      <c r="J77" s="121"/>
      <c r="K77" s="122"/>
      <c r="L77" s="90"/>
      <c r="M77" s="83">
        <f t="shared" si="3"/>
        <v>0</v>
      </c>
      <c r="N77" s="124"/>
      <c r="O77" s="125"/>
      <c r="P77" s="125"/>
      <c r="Q77" s="84">
        <f t="shared" si="4"/>
        <v>0</v>
      </c>
    </row>
    <row r="78" spans="1:17" ht="15" customHeight="1">
      <c r="A78" s="75">
        <v>69</v>
      </c>
      <c r="B78" s="76" t="s">
        <v>80</v>
      </c>
      <c r="C78" s="77" t="s">
        <v>19</v>
      </c>
      <c r="D78" s="76"/>
      <c r="E78" s="78" t="s">
        <v>30</v>
      </c>
      <c r="F78" s="106" t="s">
        <v>411</v>
      </c>
      <c r="G78" s="17" t="s">
        <v>31</v>
      </c>
      <c r="H78" s="127">
        <v>2</v>
      </c>
      <c r="I78" s="121"/>
      <c r="J78" s="121"/>
      <c r="K78" s="122"/>
      <c r="L78" s="90"/>
      <c r="M78" s="83">
        <f t="shared" si="3"/>
        <v>0</v>
      </c>
      <c r="N78" s="124"/>
      <c r="O78" s="125"/>
      <c r="P78" s="125"/>
      <c r="Q78" s="84">
        <f t="shared" si="4"/>
        <v>0</v>
      </c>
    </row>
    <row r="79" spans="1:17" ht="15" customHeight="1">
      <c r="A79" s="75">
        <v>70</v>
      </c>
      <c r="B79" s="76" t="s">
        <v>81</v>
      </c>
      <c r="C79" s="77" t="s">
        <v>19</v>
      </c>
      <c r="D79" s="76"/>
      <c r="E79" s="78" t="s">
        <v>26</v>
      </c>
      <c r="F79" s="106" t="s">
        <v>349</v>
      </c>
      <c r="G79" s="14" t="s">
        <v>21</v>
      </c>
      <c r="H79" s="127">
        <v>1</v>
      </c>
      <c r="I79" s="121"/>
      <c r="J79" s="121"/>
      <c r="K79" s="122"/>
      <c r="L79" s="90"/>
      <c r="M79" s="83">
        <f t="shared" si="3"/>
        <v>0</v>
      </c>
      <c r="N79" s="124">
        <v>1</v>
      </c>
      <c r="O79" s="125">
        <v>5530.56</v>
      </c>
      <c r="P79" s="125"/>
      <c r="Q79" s="84">
        <f t="shared" si="4"/>
        <v>5530.56</v>
      </c>
    </row>
    <row r="80" spans="1:17" ht="15" customHeight="1">
      <c r="A80" s="75">
        <v>71</v>
      </c>
      <c r="B80" s="76" t="s">
        <v>82</v>
      </c>
      <c r="C80" s="77" t="s">
        <v>19</v>
      </c>
      <c r="D80" s="76"/>
      <c r="E80" s="78" t="s">
        <v>26</v>
      </c>
      <c r="F80" s="106" t="s">
        <v>350</v>
      </c>
      <c r="G80" s="14" t="s">
        <v>21</v>
      </c>
      <c r="H80" s="127"/>
      <c r="I80" s="121">
        <v>2</v>
      </c>
      <c r="J80" s="121">
        <v>2</v>
      </c>
      <c r="K80" s="122">
        <v>2107.35</v>
      </c>
      <c r="L80" s="90"/>
      <c r="M80" s="83">
        <f t="shared" si="3"/>
        <v>2107.35</v>
      </c>
      <c r="N80" s="124">
        <v>1</v>
      </c>
      <c r="O80" s="125">
        <v>5626.11</v>
      </c>
      <c r="P80" s="125"/>
      <c r="Q80" s="84">
        <f t="shared" si="4"/>
        <v>5626.11</v>
      </c>
    </row>
    <row r="81" spans="1:17" s="199" customFormat="1" ht="15" hidden="1" customHeight="1">
      <c r="A81" s="75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174"/>
      <c r="I81" s="248"/>
      <c r="J81" s="248"/>
      <c r="K81" s="183"/>
      <c r="L81" s="183"/>
      <c r="M81" s="215"/>
      <c r="N81" s="248"/>
      <c r="O81" s="183"/>
      <c r="P81" s="183"/>
      <c r="Q81" s="84"/>
    </row>
    <row r="82" spans="1:17" ht="15" customHeight="1">
      <c r="A82" s="75">
        <v>72</v>
      </c>
      <c r="B82" s="76" t="s">
        <v>83</v>
      </c>
      <c r="C82" s="77" t="s">
        <v>19</v>
      </c>
      <c r="D82" s="76"/>
      <c r="E82" s="78" t="s">
        <v>84</v>
      </c>
      <c r="F82" s="106" t="s">
        <v>351</v>
      </c>
      <c r="G82" s="14" t="s">
        <v>21</v>
      </c>
      <c r="H82" s="127">
        <v>2</v>
      </c>
      <c r="I82" s="121"/>
      <c r="J82" s="121"/>
      <c r="K82" s="122"/>
      <c r="L82" s="90"/>
      <c r="M82" s="83">
        <f t="shared" si="3"/>
        <v>0</v>
      </c>
      <c r="N82" s="124">
        <v>1</v>
      </c>
      <c r="O82" s="125">
        <v>8170.99</v>
      </c>
      <c r="P82" s="125"/>
      <c r="Q82" s="84">
        <f t="shared" si="4"/>
        <v>8170.99</v>
      </c>
    </row>
    <row r="83" spans="1:17" ht="15" customHeight="1">
      <c r="A83" s="75">
        <v>73</v>
      </c>
      <c r="B83" s="41" t="s">
        <v>83</v>
      </c>
      <c r="C83" s="42" t="s">
        <v>19</v>
      </c>
      <c r="D83" s="41"/>
      <c r="E83" s="43" t="s">
        <v>84</v>
      </c>
      <c r="F83" s="109" t="s">
        <v>489</v>
      </c>
      <c r="G83" s="44" t="s">
        <v>33</v>
      </c>
      <c r="H83" s="127">
        <v>1</v>
      </c>
      <c r="I83" s="121"/>
      <c r="J83" s="121"/>
      <c r="K83" s="122"/>
      <c r="L83" s="90"/>
      <c r="M83" s="83">
        <f t="shared" si="3"/>
        <v>0</v>
      </c>
      <c r="N83" s="124"/>
      <c r="O83" s="125"/>
      <c r="P83" s="125"/>
      <c r="Q83" s="84">
        <f t="shared" si="4"/>
        <v>0</v>
      </c>
    </row>
    <row r="84" spans="1:17" ht="15" customHeight="1">
      <c r="A84" s="75">
        <v>74</v>
      </c>
      <c r="B84" s="76" t="s">
        <v>85</v>
      </c>
      <c r="C84" s="77" t="s">
        <v>19</v>
      </c>
      <c r="D84" s="76"/>
      <c r="E84" s="78" t="s">
        <v>26</v>
      </c>
      <c r="F84" s="103" t="s">
        <v>352</v>
      </c>
      <c r="G84" s="14" t="s">
        <v>21</v>
      </c>
      <c r="H84" s="127"/>
      <c r="I84" s="121"/>
      <c r="J84" s="121"/>
      <c r="K84" s="122"/>
      <c r="L84" s="90"/>
      <c r="M84" s="83">
        <f t="shared" si="3"/>
        <v>0</v>
      </c>
      <c r="N84" s="124">
        <v>3</v>
      </c>
      <c r="O84" s="125">
        <v>7275.78</v>
      </c>
      <c r="P84" s="125"/>
      <c r="Q84" s="84">
        <f t="shared" si="4"/>
        <v>7275.78</v>
      </c>
    </row>
    <row r="85" spans="1:17" ht="15" customHeight="1">
      <c r="A85" s="75">
        <v>75</v>
      </c>
      <c r="B85" s="76" t="s">
        <v>86</v>
      </c>
      <c r="C85" s="77" t="s">
        <v>19</v>
      </c>
      <c r="D85" s="76"/>
      <c r="E85" s="78" t="s">
        <v>87</v>
      </c>
      <c r="F85" s="106" t="s">
        <v>353</v>
      </c>
      <c r="G85" s="14" t="s">
        <v>21</v>
      </c>
      <c r="H85" s="127">
        <v>1</v>
      </c>
      <c r="I85" s="121"/>
      <c r="J85" s="121"/>
      <c r="K85" s="122"/>
      <c r="L85" s="90"/>
      <c r="M85" s="83">
        <f t="shared" si="3"/>
        <v>0</v>
      </c>
      <c r="N85" s="124"/>
      <c r="O85" s="125"/>
      <c r="P85" s="125"/>
      <c r="Q85" s="84">
        <f t="shared" si="4"/>
        <v>0</v>
      </c>
    </row>
    <row r="86" spans="1:17" ht="15" customHeight="1">
      <c r="A86" s="75">
        <v>76</v>
      </c>
      <c r="B86" s="76" t="s">
        <v>88</v>
      </c>
      <c r="C86" s="77" t="s">
        <v>19</v>
      </c>
      <c r="D86" s="76"/>
      <c r="E86" s="78" t="s">
        <v>89</v>
      </c>
      <c r="F86" s="106" t="s">
        <v>354</v>
      </c>
      <c r="G86" s="14" t="s">
        <v>21</v>
      </c>
      <c r="H86" s="127">
        <v>1</v>
      </c>
      <c r="I86" s="121"/>
      <c r="J86" s="121"/>
      <c r="K86" s="122"/>
      <c r="L86" s="90"/>
      <c r="M86" s="83">
        <f t="shared" si="3"/>
        <v>0</v>
      </c>
      <c r="N86" s="124"/>
      <c r="O86" s="125"/>
      <c r="P86" s="125"/>
      <c r="Q86" s="84">
        <f t="shared" si="4"/>
        <v>0</v>
      </c>
    </row>
    <row r="87" spans="1:17" ht="15" customHeight="1">
      <c r="A87" s="75">
        <v>77</v>
      </c>
      <c r="B87" s="76" t="s">
        <v>88</v>
      </c>
      <c r="C87" s="77" t="s">
        <v>19</v>
      </c>
      <c r="D87" s="76"/>
      <c r="E87" s="78" t="s">
        <v>89</v>
      </c>
      <c r="F87" s="109" t="s">
        <v>452</v>
      </c>
      <c r="G87" s="80" t="s">
        <v>33</v>
      </c>
      <c r="H87" s="127">
        <v>1</v>
      </c>
      <c r="I87" s="121"/>
      <c r="J87" s="121"/>
      <c r="K87" s="122"/>
      <c r="L87" s="90"/>
      <c r="M87" s="83">
        <f t="shared" si="3"/>
        <v>0</v>
      </c>
      <c r="N87" s="124"/>
      <c r="O87" s="125"/>
      <c r="P87" s="125"/>
      <c r="Q87" s="84">
        <f t="shared" si="4"/>
        <v>0</v>
      </c>
    </row>
    <row r="88" spans="1:17" ht="15" customHeight="1">
      <c r="A88" s="75">
        <v>78</v>
      </c>
      <c r="B88" s="76" t="s">
        <v>90</v>
      </c>
      <c r="C88" s="77" t="s">
        <v>19</v>
      </c>
      <c r="D88" s="76"/>
      <c r="E88" s="78" t="s">
        <v>30</v>
      </c>
      <c r="F88" s="107">
        <v>79</v>
      </c>
      <c r="G88" s="14" t="s">
        <v>21</v>
      </c>
      <c r="H88" s="127"/>
      <c r="I88" s="121"/>
      <c r="J88" s="121"/>
      <c r="K88" s="122"/>
      <c r="L88" s="90"/>
      <c r="M88" s="83">
        <f t="shared" si="3"/>
        <v>0</v>
      </c>
      <c r="N88" s="124"/>
      <c r="O88" s="125"/>
      <c r="P88" s="125"/>
      <c r="Q88" s="84">
        <f t="shared" si="4"/>
        <v>0</v>
      </c>
    </row>
    <row r="89" spans="1:17" ht="15" customHeight="1">
      <c r="A89" s="75">
        <v>79</v>
      </c>
      <c r="B89" s="76" t="s">
        <v>91</v>
      </c>
      <c r="C89" s="77" t="s">
        <v>19</v>
      </c>
      <c r="D89" s="76"/>
      <c r="E89" s="78" t="s">
        <v>30</v>
      </c>
      <c r="F89" s="107">
        <v>80</v>
      </c>
      <c r="G89" s="14" t="s">
        <v>21</v>
      </c>
      <c r="H89" s="127"/>
      <c r="I89" s="121"/>
      <c r="J89" s="121"/>
      <c r="K89" s="122"/>
      <c r="L89" s="90"/>
      <c r="M89" s="83">
        <f t="shared" si="3"/>
        <v>0</v>
      </c>
      <c r="N89" s="124"/>
      <c r="O89" s="125"/>
      <c r="P89" s="125"/>
      <c r="Q89" s="84">
        <f t="shared" si="4"/>
        <v>0</v>
      </c>
    </row>
    <row r="90" spans="1:17" ht="15" customHeight="1">
      <c r="A90" s="75">
        <v>80</v>
      </c>
      <c r="B90" s="76" t="s">
        <v>92</v>
      </c>
      <c r="C90" s="77" t="s">
        <v>19</v>
      </c>
      <c r="D90" s="76"/>
      <c r="E90" s="78" t="s">
        <v>26</v>
      </c>
      <c r="F90" s="106" t="s">
        <v>355</v>
      </c>
      <c r="G90" s="14" t="s">
        <v>21</v>
      </c>
      <c r="H90" s="127"/>
      <c r="I90" s="121"/>
      <c r="J90" s="121"/>
      <c r="K90" s="122"/>
      <c r="L90" s="90"/>
      <c r="M90" s="83">
        <f t="shared" si="3"/>
        <v>0</v>
      </c>
      <c r="N90" s="124"/>
      <c r="O90" s="125"/>
      <c r="P90" s="125"/>
      <c r="Q90" s="84">
        <f t="shared" si="4"/>
        <v>0</v>
      </c>
    </row>
    <row r="91" spans="1:17" ht="15" customHeight="1">
      <c r="A91" s="75">
        <v>81</v>
      </c>
      <c r="B91" s="76" t="s">
        <v>92</v>
      </c>
      <c r="C91" s="77" t="s">
        <v>19</v>
      </c>
      <c r="D91" s="76"/>
      <c r="E91" s="78" t="s">
        <v>26</v>
      </c>
      <c r="F91" s="106" t="s">
        <v>454</v>
      </c>
      <c r="G91" s="80" t="s">
        <v>33</v>
      </c>
      <c r="H91" s="127"/>
      <c r="I91" s="121"/>
      <c r="J91" s="121"/>
      <c r="K91" s="122"/>
      <c r="L91" s="90"/>
      <c r="M91" s="83">
        <f t="shared" si="3"/>
        <v>0</v>
      </c>
      <c r="N91" s="124"/>
      <c r="O91" s="125"/>
      <c r="P91" s="125"/>
      <c r="Q91" s="84">
        <f t="shared" si="4"/>
        <v>0</v>
      </c>
    </row>
    <row r="92" spans="1:17" ht="15" customHeight="1">
      <c r="A92" s="75">
        <v>82</v>
      </c>
      <c r="B92" s="76" t="s">
        <v>93</v>
      </c>
      <c r="C92" s="77" t="s">
        <v>19</v>
      </c>
      <c r="D92" s="76"/>
      <c r="E92" s="78" t="s">
        <v>94</v>
      </c>
      <c r="F92" s="112" t="s">
        <v>356</v>
      </c>
      <c r="G92" s="14" t="s">
        <v>21</v>
      </c>
      <c r="H92" s="127"/>
      <c r="I92" s="121"/>
      <c r="J92" s="121"/>
      <c r="K92" s="122"/>
      <c r="L92" s="90"/>
      <c r="M92" s="83">
        <f t="shared" si="3"/>
        <v>0</v>
      </c>
      <c r="N92" s="124"/>
      <c r="O92" s="125"/>
      <c r="P92" s="125"/>
      <c r="Q92" s="84">
        <f t="shared" si="4"/>
        <v>0</v>
      </c>
    </row>
    <row r="93" spans="1:17" ht="15" customHeight="1">
      <c r="A93" s="75">
        <v>83</v>
      </c>
      <c r="B93" s="76" t="s">
        <v>93</v>
      </c>
      <c r="C93" s="77" t="s">
        <v>19</v>
      </c>
      <c r="D93" s="76"/>
      <c r="E93" s="78" t="s">
        <v>94</v>
      </c>
      <c r="F93" s="106" t="s">
        <v>401</v>
      </c>
      <c r="G93" s="19" t="s">
        <v>36</v>
      </c>
      <c r="H93" s="127"/>
      <c r="I93" s="121"/>
      <c r="J93" s="121"/>
      <c r="K93" s="122"/>
      <c r="L93" s="90"/>
      <c r="M93" s="83">
        <f t="shared" si="3"/>
        <v>0</v>
      </c>
      <c r="N93" s="124"/>
      <c r="O93" s="125"/>
      <c r="P93" s="125"/>
      <c r="Q93" s="84">
        <f t="shared" si="4"/>
        <v>0</v>
      </c>
    </row>
    <row r="94" spans="1:17" ht="15" customHeight="1">
      <c r="A94" s="75">
        <v>84</v>
      </c>
      <c r="B94" s="76" t="s">
        <v>93</v>
      </c>
      <c r="C94" s="77" t="s">
        <v>19</v>
      </c>
      <c r="D94" s="76"/>
      <c r="E94" s="78" t="s">
        <v>94</v>
      </c>
      <c r="F94" s="106" t="s">
        <v>429</v>
      </c>
      <c r="G94" s="16" t="s">
        <v>22</v>
      </c>
      <c r="H94" s="127"/>
      <c r="I94" s="121"/>
      <c r="J94" s="121"/>
      <c r="K94" s="122"/>
      <c r="L94" s="90"/>
      <c r="M94" s="83">
        <f t="shared" si="3"/>
        <v>0</v>
      </c>
      <c r="N94" s="124"/>
      <c r="O94" s="125"/>
      <c r="P94" s="125"/>
      <c r="Q94" s="84">
        <f t="shared" si="4"/>
        <v>0</v>
      </c>
    </row>
    <row r="95" spans="1:17" ht="15" customHeight="1">
      <c r="A95" s="75">
        <v>85</v>
      </c>
      <c r="B95" s="76" t="s">
        <v>95</v>
      </c>
      <c r="C95" s="77" t="s">
        <v>19</v>
      </c>
      <c r="D95" s="76"/>
      <c r="E95" s="78" t="s">
        <v>26</v>
      </c>
      <c r="F95" s="106" t="s">
        <v>357</v>
      </c>
      <c r="G95" s="14" t="s">
        <v>21</v>
      </c>
      <c r="H95" s="127"/>
      <c r="I95" s="121"/>
      <c r="J95" s="121"/>
      <c r="K95" s="122"/>
      <c r="L95" s="90"/>
      <c r="M95" s="83">
        <f t="shared" si="3"/>
        <v>0</v>
      </c>
      <c r="N95" s="124">
        <v>1</v>
      </c>
      <c r="O95" s="125">
        <v>9680.2900000000009</v>
      </c>
      <c r="P95" s="125"/>
      <c r="Q95" s="84">
        <f t="shared" si="4"/>
        <v>9680.2900000000009</v>
      </c>
    </row>
    <row r="96" spans="1:17" ht="15" customHeight="1">
      <c r="A96" s="75">
        <v>86</v>
      </c>
      <c r="B96" s="76" t="s">
        <v>95</v>
      </c>
      <c r="C96" s="77" t="s">
        <v>19</v>
      </c>
      <c r="D96" s="76"/>
      <c r="E96" s="78" t="s">
        <v>26</v>
      </c>
      <c r="F96" s="106" t="s">
        <v>453</v>
      </c>
      <c r="G96" s="80" t="s">
        <v>33</v>
      </c>
      <c r="H96" s="127"/>
      <c r="I96" s="121"/>
      <c r="J96" s="121"/>
      <c r="K96" s="122"/>
      <c r="L96" s="90"/>
      <c r="M96" s="83">
        <f t="shared" si="3"/>
        <v>0</v>
      </c>
      <c r="N96" s="124"/>
      <c r="O96" s="125"/>
      <c r="P96" s="125"/>
      <c r="Q96" s="84">
        <f t="shared" si="4"/>
        <v>0</v>
      </c>
    </row>
    <row r="97" spans="1:17" ht="15" customHeight="1">
      <c r="A97" s="75">
        <v>87</v>
      </c>
      <c r="B97" s="76" t="s">
        <v>96</v>
      </c>
      <c r="C97" s="77" t="s">
        <v>19</v>
      </c>
      <c r="D97" s="76"/>
      <c r="E97" s="78" t="s">
        <v>61</v>
      </c>
      <c r="F97" s="106" t="s">
        <v>358</v>
      </c>
      <c r="G97" s="14" t="s">
        <v>21</v>
      </c>
      <c r="H97" s="127"/>
      <c r="I97" s="121"/>
      <c r="J97" s="121"/>
      <c r="K97" s="122"/>
      <c r="L97" s="90"/>
      <c r="M97" s="83">
        <f t="shared" si="3"/>
        <v>0</v>
      </c>
      <c r="N97" s="124">
        <v>2</v>
      </c>
      <c r="O97" s="125">
        <v>1614.88</v>
      </c>
      <c r="P97" s="125"/>
      <c r="Q97" s="84">
        <f t="shared" si="4"/>
        <v>1614.88</v>
      </c>
    </row>
    <row r="98" spans="1:17" ht="15" customHeight="1">
      <c r="A98" s="75">
        <v>88</v>
      </c>
      <c r="B98" s="76" t="s">
        <v>96</v>
      </c>
      <c r="C98" s="77" t="s">
        <v>19</v>
      </c>
      <c r="D98" s="76"/>
      <c r="E98" s="78" t="s">
        <v>61</v>
      </c>
      <c r="F98" s="106" t="s">
        <v>430</v>
      </c>
      <c r="G98" s="16" t="s">
        <v>22</v>
      </c>
      <c r="H98" s="127">
        <v>1</v>
      </c>
      <c r="I98" s="121"/>
      <c r="J98" s="121"/>
      <c r="K98" s="122"/>
      <c r="L98" s="90"/>
      <c r="M98" s="83">
        <f t="shared" si="3"/>
        <v>0</v>
      </c>
      <c r="N98" s="124"/>
      <c r="O98" s="125"/>
      <c r="P98" s="125"/>
      <c r="Q98" s="84">
        <f t="shared" si="4"/>
        <v>0</v>
      </c>
    </row>
    <row r="99" spans="1:17" ht="15" customHeight="1">
      <c r="A99" s="75">
        <v>89</v>
      </c>
      <c r="B99" s="76" t="s">
        <v>97</v>
      </c>
      <c r="C99" s="77" t="s">
        <v>19</v>
      </c>
      <c r="D99" s="76"/>
      <c r="E99" s="78" t="s">
        <v>58</v>
      </c>
      <c r="F99" s="106" t="s">
        <v>359</v>
      </c>
      <c r="G99" s="14" t="s">
        <v>21</v>
      </c>
      <c r="H99" s="127">
        <v>1</v>
      </c>
      <c r="I99" s="121"/>
      <c r="J99" s="121"/>
      <c r="K99" s="122"/>
      <c r="L99" s="90"/>
      <c r="M99" s="83">
        <f t="shared" si="3"/>
        <v>0</v>
      </c>
      <c r="N99" s="124"/>
      <c r="O99" s="125"/>
      <c r="P99" s="125"/>
      <c r="Q99" s="84">
        <f t="shared" si="4"/>
        <v>0</v>
      </c>
    </row>
    <row r="100" spans="1:17" ht="15" customHeight="1">
      <c r="A100" s="75">
        <v>90</v>
      </c>
      <c r="B100" s="76" t="s">
        <v>97</v>
      </c>
      <c r="C100" s="77" t="s">
        <v>19</v>
      </c>
      <c r="D100" s="76"/>
      <c r="E100" s="78" t="s">
        <v>58</v>
      </c>
      <c r="F100" s="106" t="s">
        <v>412</v>
      </c>
      <c r="G100" s="17" t="s">
        <v>31</v>
      </c>
      <c r="H100" s="127"/>
      <c r="I100" s="121"/>
      <c r="J100" s="121"/>
      <c r="K100" s="122"/>
      <c r="L100" s="90"/>
      <c r="M100" s="83">
        <f t="shared" si="3"/>
        <v>0</v>
      </c>
      <c r="N100" s="124"/>
      <c r="O100" s="125"/>
      <c r="P100" s="125"/>
      <c r="Q100" s="84">
        <f t="shared" si="4"/>
        <v>0</v>
      </c>
    </row>
    <row r="101" spans="1:17" ht="15" customHeight="1">
      <c r="A101" s="75">
        <v>91</v>
      </c>
      <c r="B101" s="76" t="s">
        <v>98</v>
      </c>
      <c r="C101" s="77" t="s">
        <v>19</v>
      </c>
      <c r="D101" s="76"/>
      <c r="E101" s="78" t="s">
        <v>30</v>
      </c>
      <c r="F101" s="106" t="s">
        <v>360</v>
      </c>
      <c r="G101" s="14" t="s">
        <v>21</v>
      </c>
      <c r="H101" s="127"/>
      <c r="I101" s="121"/>
      <c r="J101" s="121"/>
      <c r="K101" s="122"/>
      <c r="L101" s="90"/>
      <c r="M101" s="83">
        <f t="shared" si="3"/>
        <v>0</v>
      </c>
      <c r="N101" s="124"/>
      <c r="O101" s="125"/>
      <c r="P101" s="125"/>
      <c r="Q101" s="84">
        <f t="shared" si="4"/>
        <v>0</v>
      </c>
    </row>
    <row r="102" spans="1:17" ht="15" customHeight="1">
      <c r="A102" s="75">
        <v>92</v>
      </c>
      <c r="B102" s="76" t="s">
        <v>99</v>
      </c>
      <c r="C102" s="77" t="s">
        <v>19</v>
      </c>
      <c r="D102" s="76"/>
      <c r="E102" s="78" t="s">
        <v>30</v>
      </c>
      <c r="F102" s="106" t="s">
        <v>361</v>
      </c>
      <c r="G102" s="14" t="s">
        <v>21</v>
      </c>
      <c r="H102" s="127"/>
      <c r="I102" s="121"/>
      <c r="J102" s="121"/>
      <c r="K102" s="122"/>
      <c r="L102" s="90"/>
      <c r="M102" s="83">
        <f t="shared" si="3"/>
        <v>0</v>
      </c>
      <c r="N102" s="124">
        <v>1</v>
      </c>
      <c r="O102" s="125">
        <v>319.36</v>
      </c>
      <c r="P102" s="125"/>
      <c r="Q102" s="84">
        <f t="shared" si="4"/>
        <v>319.36</v>
      </c>
    </row>
    <row r="103" spans="1:17" ht="15" customHeight="1">
      <c r="A103" s="75">
        <v>93</v>
      </c>
      <c r="B103" s="76" t="s">
        <v>99</v>
      </c>
      <c r="C103" s="77" t="s">
        <v>19</v>
      </c>
      <c r="D103" s="76"/>
      <c r="E103" s="78" t="s">
        <v>30</v>
      </c>
      <c r="F103" s="106" t="s">
        <v>413</v>
      </c>
      <c r="G103" s="17" t="s">
        <v>31</v>
      </c>
      <c r="H103" s="127">
        <v>1</v>
      </c>
      <c r="I103" s="121"/>
      <c r="J103" s="121"/>
      <c r="K103" s="122"/>
      <c r="L103" s="90"/>
      <c r="M103" s="83">
        <f t="shared" si="3"/>
        <v>0</v>
      </c>
      <c r="N103" s="124"/>
      <c r="O103" s="125"/>
      <c r="P103" s="125"/>
      <c r="Q103" s="84">
        <f t="shared" si="4"/>
        <v>0</v>
      </c>
    </row>
    <row r="104" spans="1:17" ht="15" customHeight="1">
      <c r="A104" s="75">
        <v>94</v>
      </c>
      <c r="B104" s="76" t="s">
        <v>100</v>
      </c>
      <c r="C104" s="77" t="s">
        <v>19</v>
      </c>
      <c r="D104" s="76"/>
      <c r="E104" s="78" t="s">
        <v>26</v>
      </c>
      <c r="F104" s="106" t="s">
        <v>362</v>
      </c>
      <c r="G104" s="14" t="s">
        <v>21</v>
      </c>
      <c r="H104" s="127">
        <v>2</v>
      </c>
      <c r="I104" s="121"/>
      <c r="J104" s="121"/>
      <c r="K104" s="122"/>
      <c r="L104" s="90"/>
      <c r="M104" s="83">
        <f t="shared" si="3"/>
        <v>0</v>
      </c>
      <c r="N104" s="124"/>
      <c r="O104" s="125"/>
      <c r="P104" s="125"/>
      <c r="Q104" s="84">
        <f t="shared" si="4"/>
        <v>0</v>
      </c>
    </row>
    <row r="105" spans="1:17" ht="15" customHeight="1">
      <c r="A105" s="75">
        <v>95</v>
      </c>
      <c r="B105" s="76" t="s">
        <v>101</v>
      </c>
      <c r="C105" s="77" t="s">
        <v>19</v>
      </c>
      <c r="D105" s="76"/>
      <c r="E105" s="78" t="s">
        <v>61</v>
      </c>
      <c r="F105" s="106" t="s">
        <v>363</v>
      </c>
      <c r="G105" s="14" t="s">
        <v>21</v>
      </c>
      <c r="H105" s="127"/>
      <c r="I105" s="121"/>
      <c r="J105" s="121"/>
      <c r="K105" s="122"/>
      <c r="L105" s="90"/>
      <c r="M105" s="83">
        <f t="shared" si="3"/>
        <v>0</v>
      </c>
      <c r="N105" s="124"/>
      <c r="O105" s="125"/>
      <c r="P105" s="125"/>
      <c r="Q105" s="84">
        <f t="shared" si="4"/>
        <v>0</v>
      </c>
    </row>
    <row r="106" spans="1:17" ht="15" customHeight="1">
      <c r="A106" s="75">
        <v>96</v>
      </c>
      <c r="B106" s="76" t="s">
        <v>101</v>
      </c>
      <c r="C106" s="77" t="s">
        <v>19</v>
      </c>
      <c r="D106" s="76"/>
      <c r="E106" s="78" t="s">
        <v>61</v>
      </c>
      <c r="F106" s="106" t="s">
        <v>431</v>
      </c>
      <c r="G106" s="16" t="s">
        <v>22</v>
      </c>
      <c r="H106" s="127">
        <v>1</v>
      </c>
      <c r="I106" s="121"/>
      <c r="J106" s="121"/>
      <c r="K106" s="122"/>
      <c r="L106" s="90"/>
      <c r="M106" s="83">
        <f t="shared" si="3"/>
        <v>0</v>
      </c>
      <c r="N106" s="124">
        <v>1</v>
      </c>
      <c r="O106" s="125">
        <v>2995.4</v>
      </c>
      <c r="P106" s="125"/>
      <c r="Q106" s="84">
        <f t="shared" si="4"/>
        <v>2995.4</v>
      </c>
    </row>
    <row r="107" spans="1:17" ht="15" customHeight="1">
      <c r="A107" s="75">
        <v>97</v>
      </c>
      <c r="B107" s="76" t="s">
        <v>102</v>
      </c>
      <c r="C107" s="77" t="s">
        <v>19</v>
      </c>
      <c r="D107" s="76"/>
      <c r="E107" s="78" t="s">
        <v>26</v>
      </c>
      <c r="F107" s="106" t="s">
        <v>364</v>
      </c>
      <c r="G107" s="14" t="s">
        <v>21</v>
      </c>
      <c r="H107" s="127">
        <v>1</v>
      </c>
      <c r="I107" s="121">
        <v>1</v>
      </c>
      <c r="J107" s="121">
        <v>1</v>
      </c>
      <c r="K107" s="122">
        <v>422.88</v>
      </c>
      <c r="L107" s="90"/>
      <c r="M107" s="83">
        <f t="shared" si="3"/>
        <v>422.88</v>
      </c>
      <c r="N107" s="124">
        <v>1</v>
      </c>
      <c r="O107" s="125">
        <v>2479.13</v>
      </c>
      <c r="P107" s="125"/>
      <c r="Q107" s="84">
        <f t="shared" si="4"/>
        <v>2479.13</v>
      </c>
    </row>
    <row r="108" spans="1:17" ht="15" customHeight="1">
      <c r="A108" s="75">
        <v>98</v>
      </c>
      <c r="B108" s="76" t="s">
        <v>102</v>
      </c>
      <c r="C108" s="77" t="s">
        <v>19</v>
      </c>
      <c r="D108" s="76"/>
      <c r="E108" s="78" t="s">
        <v>26</v>
      </c>
      <c r="F108" s="107" t="s">
        <v>456</v>
      </c>
      <c r="G108" s="80" t="s">
        <v>33</v>
      </c>
      <c r="H108" s="127"/>
      <c r="I108" s="121"/>
      <c r="J108" s="121"/>
      <c r="K108" s="122"/>
      <c r="L108" s="90"/>
      <c r="M108" s="83">
        <f t="shared" si="3"/>
        <v>0</v>
      </c>
      <c r="N108" s="124"/>
      <c r="O108" s="125"/>
      <c r="P108" s="125"/>
      <c r="Q108" s="84">
        <f t="shared" si="4"/>
        <v>0</v>
      </c>
    </row>
    <row r="109" spans="1:17" ht="15" customHeight="1">
      <c r="A109" s="75">
        <v>99</v>
      </c>
      <c r="B109" s="76" t="s">
        <v>103</v>
      </c>
      <c r="C109" s="77" t="s">
        <v>19</v>
      </c>
      <c r="D109" s="76"/>
      <c r="E109" s="78" t="s">
        <v>104</v>
      </c>
      <c r="F109" s="106" t="s">
        <v>365</v>
      </c>
      <c r="G109" s="14" t="s">
        <v>21</v>
      </c>
      <c r="H109" s="127">
        <v>1</v>
      </c>
      <c r="I109" s="121"/>
      <c r="J109" s="121"/>
      <c r="K109" s="122"/>
      <c r="L109" s="90"/>
      <c r="M109" s="83">
        <f t="shared" si="3"/>
        <v>0</v>
      </c>
      <c r="N109" s="124">
        <v>1</v>
      </c>
      <c r="O109" s="125">
        <v>3270.13</v>
      </c>
      <c r="P109" s="125"/>
      <c r="Q109" s="84">
        <f t="shared" si="4"/>
        <v>3270.13</v>
      </c>
    </row>
    <row r="110" spans="1:17" ht="15" customHeight="1">
      <c r="A110" s="75">
        <v>100</v>
      </c>
      <c r="B110" s="76" t="s">
        <v>105</v>
      </c>
      <c r="C110" s="77" t="s">
        <v>19</v>
      </c>
      <c r="D110" s="76"/>
      <c r="E110" s="78" t="s">
        <v>39</v>
      </c>
      <c r="F110" s="106" t="s">
        <v>366</v>
      </c>
      <c r="G110" s="14" t="s">
        <v>21</v>
      </c>
      <c r="H110" s="127">
        <v>1</v>
      </c>
      <c r="I110" s="121">
        <v>1</v>
      </c>
      <c r="J110" s="121">
        <v>1</v>
      </c>
      <c r="K110" s="122">
        <v>1162.92</v>
      </c>
      <c r="L110" s="90"/>
      <c r="M110" s="83">
        <f t="shared" si="3"/>
        <v>1162.92</v>
      </c>
      <c r="N110" s="124"/>
      <c r="O110" s="125"/>
      <c r="P110" s="125"/>
      <c r="Q110" s="84">
        <f t="shared" si="4"/>
        <v>0</v>
      </c>
    </row>
    <row r="111" spans="1:17" ht="15" customHeight="1">
      <c r="A111" s="75">
        <v>101</v>
      </c>
      <c r="B111" s="76" t="s">
        <v>105</v>
      </c>
      <c r="C111" s="77" t="s">
        <v>19</v>
      </c>
      <c r="D111" s="76"/>
      <c r="E111" s="78" t="s">
        <v>39</v>
      </c>
      <c r="F111" s="106" t="s">
        <v>455</v>
      </c>
      <c r="G111" s="80" t="s">
        <v>33</v>
      </c>
      <c r="H111" s="127"/>
      <c r="I111" s="121"/>
      <c r="J111" s="121"/>
      <c r="K111" s="122"/>
      <c r="L111" s="90"/>
      <c r="M111" s="83">
        <f t="shared" si="3"/>
        <v>0</v>
      </c>
      <c r="N111" s="124"/>
      <c r="O111" s="125"/>
      <c r="P111" s="125"/>
      <c r="Q111" s="84">
        <f t="shared" si="4"/>
        <v>0</v>
      </c>
    </row>
    <row r="112" spans="1:17" ht="15" customHeight="1">
      <c r="A112" s="75">
        <v>102</v>
      </c>
      <c r="B112" s="76" t="s">
        <v>106</v>
      </c>
      <c r="C112" s="77" t="s">
        <v>19</v>
      </c>
      <c r="D112" s="76"/>
      <c r="E112" s="78" t="s">
        <v>30</v>
      </c>
      <c r="F112" s="106" t="s">
        <v>367</v>
      </c>
      <c r="G112" s="14" t="s">
        <v>21</v>
      </c>
      <c r="H112" s="127"/>
      <c r="I112" s="121"/>
      <c r="J112" s="121"/>
      <c r="K112" s="122"/>
      <c r="L112" s="90"/>
      <c r="M112" s="83">
        <f t="shared" si="3"/>
        <v>0</v>
      </c>
      <c r="N112" s="124"/>
      <c r="O112" s="125"/>
      <c r="P112" s="125"/>
      <c r="Q112" s="84">
        <f t="shared" si="4"/>
        <v>0</v>
      </c>
    </row>
    <row r="113" spans="1:17" ht="15" customHeight="1">
      <c r="A113" s="75">
        <v>103</v>
      </c>
      <c r="B113" s="76" t="s">
        <v>106</v>
      </c>
      <c r="C113" s="77" t="s">
        <v>19</v>
      </c>
      <c r="D113" s="76"/>
      <c r="E113" s="78" t="s">
        <v>30</v>
      </c>
      <c r="F113" s="106" t="s">
        <v>414</v>
      </c>
      <c r="G113" s="17" t="s">
        <v>31</v>
      </c>
      <c r="H113" s="127">
        <v>1</v>
      </c>
      <c r="I113" s="121"/>
      <c r="J113" s="121"/>
      <c r="K113" s="122"/>
      <c r="L113" s="90"/>
      <c r="M113" s="83">
        <f t="shared" si="3"/>
        <v>0</v>
      </c>
      <c r="N113" s="124"/>
      <c r="O113" s="125"/>
      <c r="P113" s="125"/>
      <c r="Q113" s="84">
        <f t="shared" si="4"/>
        <v>0</v>
      </c>
    </row>
    <row r="114" spans="1:17" ht="15" customHeight="1">
      <c r="A114" s="75">
        <v>104</v>
      </c>
      <c r="B114" s="76" t="s">
        <v>107</v>
      </c>
      <c r="C114" s="77" t="s">
        <v>19</v>
      </c>
      <c r="D114" s="76"/>
      <c r="E114" s="78" t="s">
        <v>26</v>
      </c>
      <c r="F114" s="106" t="s">
        <v>368</v>
      </c>
      <c r="G114" s="14" t="s">
        <v>21</v>
      </c>
      <c r="H114" s="127">
        <v>1</v>
      </c>
      <c r="I114" s="121"/>
      <c r="J114" s="121"/>
      <c r="K114" s="122"/>
      <c r="L114" s="90"/>
      <c r="M114" s="83">
        <f t="shared" si="3"/>
        <v>0</v>
      </c>
      <c r="N114" s="124">
        <v>1</v>
      </c>
      <c r="O114" s="125">
        <v>6654</v>
      </c>
      <c r="P114" s="125"/>
      <c r="Q114" s="84">
        <f t="shared" si="4"/>
        <v>6654</v>
      </c>
    </row>
    <row r="115" spans="1:17" ht="15" customHeight="1">
      <c r="A115" s="75">
        <v>105</v>
      </c>
      <c r="B115" s="76" t="s">
        <v>108</v>
      </c>
      <c r="C115" s="77" t="s">
        <v>19</v>
      </c>
      <c r="D115" s="76"/>
      <c r="E115" s="78" t="s">
        <v>26</v>
      </c>
      <c r="F115" s="106" t="s">
        <v>369</v>
      </c>
      <c r="G115" s="14" t="s">
        <v>21</v>
      </c>
      <c r="H115" s="127"/>
      <c r="I115" s="121"/>
      <c r="J115" s="121"/>
      <c r="K115" s="122"/>
      <c r="L115" s="90"/>
      <c r="M115" s="83">
        <f t="shared" si="3"/>
        <v>0</v>
      </c>
      <c r="N115" s="124"/>
      <c r="O115" s="125"/>
      <c r="P115" s="125"/>
      <c r="Q115" s="84">
        <f t="shared" si="4"/>
        <v>0</v>
      </c>
    </row>
    <row r="116" spans="1:17" ht="15" customHeight="1">
      <c r="A116" s="75">
        <v>106</v>
      </c>
      <c r="B116" s="76" t="s">
        <v>109</v>
      </c>
      <c r="C116" s="77" t="s">
        <v>19</v>
      </c>
      <c r="D116" s="76"/>
      <c r="E116" s="78" t="s">
        <v>30</v>
      </c>
      <c r="F116" s="107">
        <v>99</v>
      </c>
      <c r="G116" s="14" t="s">
        <v>21</v>
      </c>
      <c r="H116" s="127"/>
      <c r="I116" s="121"/>
      <c r="J116" s="121"/>
      <c r="K116" s="122"/>
      <c r="L116" s="90"/>
      <c r="M116" s="83">
        <f t="shared" si="3"/>
        <v>0</v>
      </c>
      <c r="N116" s="124"/>
      <c r="O116" s="125"/>
      <c r="P116" s="125"/>
      <c r="Q116" s="84">
        <f t="shared" si="4"/>
        <v>0</v>
      </c>
    </row>
    <row r="117" spans="1:17" ht="15" customHeight="1">
      <c r="A117" s="75">
        <v>107</v>
      </c>
      <c r="B117" s="76" t="s">
        <v>110</v>
      </c>
      <c r="C117" s="77" t="s">
        <v>19</v>
      </c>
      <c r="D117" s="76"/>
      <c r="E117" s="78" t="s">
        <v>30</v>
      </c>
      <c r="F117" s="106" t="s">
        <v>370</v>
      </c>
      <c r="G117" s="14" t="s">
        <v>21</v>
      </c>
      <c r="H117" s="127"/>
      <c r="I117" s="121"/>
      <c r="J117" s="121"/>
      <c r="K117" s="122"/>
      <c r="L117" s="90"/>
      <c r="M117" s="83">
        <f t="shared" si="3"/>
        <v>0</v>
      </c>
      <c r="N117" s="124"/>
      <c r="O117" s="125"/>
      <c r="P117" s="125"/>
      <c r="Q117" s="84">
        <f t="shared" si="4"/>
        <v>0</v>
      </c>
    </row>
    <row r="118" spans="1:17" ht="15" customHeight="1">
      <c r="A118" s="75">
        <v>108</v>
      </c>
      <c r="B118" s="76" t="s">
        <v>110</v>
      </c>
      <c r="C118" s="77" t="s">
        <v>19</v>
      </c>
      <c r="D118" s="76"/>
      <c r="E118" s="78" t="s">
        <v>30</v>
      </c>
      <c r="F118" s="106" t="s">
        <v>415</v>
      </c>
      <c r="G118" s="17" t="s">
        <v>31</v>
      </c>
      <c r="H118" s="127"/>
      <c r="I118" s="121"/>
      <c r="J118" s="121"/>
      <c r="K118" s="122"/>
      <c r="L118" s="90"/>
      <c r="M118" s="83">
        <f t="shared" si="3"/>
        <v>0</v>
      </c>
      <c r="N118" s="124"/>
      <c r="O118" s="125"/>
      <c r="P118" s="125"/>
      <c r="Q118" s="84">
        <f t="shared" si="4"/>
        <v>0</v>
      </c>
    </row>
    <row r="119" spans="1:17" ht="15" customHeight="1">
      <c r="A119" s="75">
        <v>109</v>
      </c>
      <c r="B119" s="76" t="s">
        <v>111</v>
      </c>
      <c r="C119" s="77" t="s">
        <v>19</v>
      </c>
      <c r="D119" s="76"/>
      <c r="E119" s="78" t="s">
        <v>112</v>
      </c>
      <c r="F119" s="106" t="s">
        <v>371</v>
      </c>
      <c r="G119" s="14" t="s">
        <v>21</v>
      </c>
      <c r="H119" s="127"/>
      <c r="I119" s="121"/>
      <c r="J119" s="121"/>
      <c r="K119" s="122"/>
      <c r="L119" s="90"/>
      <c r="M119" s="83">
        <f t="shared" si="3"/>
        <v>0</v>
      </c>
      <c r="N119" s="124"/>
      <c r="O119" s="125"/>
      <c r="P119" s="125"/>
      <c r="Q119" s="84">
        <f t="shared" si="4"/>
        <v>0</v>
      </c>
    </row>
    <row r="120" spans="1:17" ht="15" customHeight="1">
      <c r="A120" s="75">
        <v>110</v>
      </c>
      <c r="B120" s="76" t="s">
        <v>111</v>
      </c>
      <c r="C120" s="77" t="s">
        <v>19</v>
      </c>
      <c r="D120" s="76"/>
      <c r="E120" s="78" t="s">
        <v>112</v>
      </c>
      <c r="F120" s="106" t="s">
        <v>432</v>
      </c>
      <c r="G120" s="16" t="s">
        <v>22</v>
      </c>
      <c r="H120" s="127"/>
      <c r="I120" s="121"/>
      <c r="J120" s="121"/>
      <c r="K120" s="122"/>
      <c r="L120" s="90"/>
      <c r="M120" s="83">
        <f t="shared" si="3"/>
        <v>0</v>
      </c>
      <c r="N120" s="124"/>
      <c r="O120" s="125"/>
      <c r="P120" s="125"/>
      <c r="Q120" s="84">
        <f t="shared" si="4"/>
        <v>0</v>
      </c>
    </row>
    <row r="121" spans="1:17" ht="15" customHeight="1">
      <c r="A121" s="75">
        <v>111</v>
      </c>
      <c r="B121" s="76" t="s">
        <v>113</v>
      </c>
      <c r="C121" s="77" t="s">
        <v>19</v>
      </c>
      <c r="D121" s="76"/>
      <c r="E121" s="78" t="s">
        <v>26</v>
      </c>
      <c r="F121" s="106" t="s">
        <v>372</v>
      </c>
      <c r="G121" s="14" t="s">
        <v>21</v>
      </c>
      <c r="H121" s="127">
        <v>1</v>
      </c>
      <c r="I121" s="121">
        <v>2</v>
      </c>
      <c r="J121" s="121">
        <v>2</v>
      </c>
      <c r="K121" s="122">
        <v>3047.38</v>
      </c>
      <c r="L121" s="90"/>
      <c r="M121" s="83">
        <f t="shared" si="3"/>
        <v>3047.38</v>
      </c>
      <c r="N121" s="124">
        <v>5</v>
      </c>
      <c r="O121" s="125">
        <v>26805.81</v>
      </c>
      <c r="P121" s="125"/>
      <c r="Q121" s="84">
        <f t="shared" si="4"/>
        <v>26805.81</v>
      </c>
    </row>
    <row r="122" spans="1:17" ht="15" customHeight="1">
      <c r="A122" s="75">
        <v>112</v>
      </c>
      <c r="B122" s="76" t="s">
        <v>114</v>
      </c>
      <c r="C122" s="77" t="s">
        <v>19</v>
      </c>
      <c r="D122" s="76"/>
      <c r="E122" s="78" t="s">
        <v>26</v>
      </c>
      <c r="F122" s="106" t="s">
        <v>373</v>
      </c>
      <c r="G122" s="14" t="s">
        <v>21</v>
      </c>
      <c r="H122" s="127"/>
      <c r="I122" s="121"/>
      <c r="J122" s="121"/>
      <c r="K122" s="122"/>
      <c r="L122" s="90"/>
      <c r="M122" s="83">
        <f t="shared" si="3"/>
        <v>0</v>
      </c>
      <c r="N122" s="124"/>
      <c r="O122" s="125"/>
      <c r="P122" s="125"/>
      <c r="Q122" s="84">
        <f t="shared" si="4"/>
        <v>0</v>
      </c>
    </row>
    <row r="123" spans="1:17" ht="15" customHeight="1">
      <c r="A123" s="75">
        <v>113</v>
      </c>
      <c r="B123" s="76" t="s">
        <v>114</v>
      </c>
      <c r="C123" s="77" t="s">
        <v>19</v>
      </c>
      <c r="D123" s="76"/>
      <c r="E123" s="78" t="s">
        <v>26</v>
      </c>
      <c r="F123" s="106" t="s">
        <v>457</v>
      </c>
      <c r="G123" s="80" t="s">
        <v>33</v>
      </c>
      <c r="H123" s="127"/>
      <c r="I123" s="121"/>
      <c r="J123" s="121"/>
      <c r="K123" s="122"/>
      <c r="L123" s="90"/>
      <c r="M123" s="83">
        <f t="shared" si="3"/>
        <v>0</v>
      </c>
      <c r="N123" s="124"/>
      <c r="O123" s="125"/>
      <c r="P123" s="125"/>
      <c r="Q123" s="84">
        <f t="shared" si="4"/>
        <v>0</v>
      </c>
    </row>
    <row r="124" spans="1:17" ht="15" customHeight="1">
      <c r="A124" s="75">
        <v>114</v>
      </c>
      <c r="B124" s="76" t="s">
        <v>115</v>
      </c>
      <c r="C124" s="77" t="s">
        <v>19</v>
      </c>
      <c r="D124" s="76"/>
      <c r="E124" s="78" t="s">
        <v>116</v>
      </c>
      <c r="F124" s="106" t="s">
        <v>374</v>
      </c>
      <c r="G124" s="14" t="s">
        <v>21</v>
      </c>
      <c r="H124" s="127"/>
      <c r="I124" s="121">
        <v>1</v>
      </c>
      <c r="J124" s="121">
        <v>1</v>
      </c>
      <c r="K124" s="122">
        <v>1046.6300000000001</v>
      </c>
      <c r="L124" s="90"/>
      <c r="M124" s="83">
        <f t="shared" si="3"/>
        <v>1046.6300000000001</v>
      </c>
      <c r="N124" s="124">
        <v>3</v>
      </c>
      <c r="O124" s="125">
        <v>14344.06</v>
      </c>
      <c r="P124" s="125"/>
      <c r="Q124" s="84">
        <f t="shared" si="4"/>
        <v>14344.06</v>
      </c>
    </row>
    <row r="125" spans="1:17" ht="15" customHeight="1">
      <c r="A125" s="75">
        <v>115</v>
      </c>
      <c r="B125" s="76" t="s">
        <v>115</v>
      </c>
      <c r="C125" s="77" t="s">
        <v>19</v>
      </c>
      <c r="D125" s="76"/>
      <c r="E125" s="78" t="s">
        <v>116</v>
      </c>
      <c r="F125" s="106" t="s">
        <v>402</v>
      </c>
      <c r="G125" s="19" t="s">
        <v>36</v>
      </c>
      <c r="H125" s="127">
        <v>1</v>
      </c>
      <c r="I125" s="121"/>
      <c r="J125" s="121"/>
      <c r="K125" s="122"/>
      <c r="L125" s="90"/>
      <c r="M125" s="83">
        <f t="shared" si="3"/>
        <v>0</v>
      </c>
      <c r="N125" s="124"/>
      <c r="O125" s="125"/>
      <c r="P125" s="125"/>
      <c r="Q125" s="84">
        <f t="shared" si="4"/>
        <v>0</v>
      </c>
    </row>
    <row r="126" spans="1:17" ht="15" customHeight="1">
      <c r="A126" s="75">
        <v>116</v>
      </c>
      <c r="B126" s="76" t="s">
        <v>117</v>
      </c>
      <c r="C126" s="77" t="s">
        <v>19</v>
      </c>
      <c r="D126" s="76"/>
      <c r="E126" s="78" t="s">
        <v>61</v>
      </c>
      <c r="F126" s="106" t="s">
        <v>375</v>
      </c>
      <c r="G126" s="14" t="s">
        <v>21</v>
      </c>
      <c r="H126" s="127"/>
      <c r="I126" s="121"/>
      <c r="J126" s="121"/>
      <c r="K126" s="122"/>
      <c r="L126" s="90"/>
      <c r="M126" s="83">
        <f t="shared" si="3"/>
        <v>0</v>
      </c>
      <c r="N126" s="124"/>
      <c r="O126" s="125"/>
      <c r="P126" s="125"/>
      <c r="Q126" s="84">
        <f t="shared" si="4"/>
        <v>0</v>
      </c>
    </row>
    <row r="127" spans="1:17" ht="15" customHeight="1">
      <c r="A127" s="75">
        <v>117</v>
      </c>
      <c r="B127" s="76" t="s">
        <v>117</v>
      </c>
      <c r="C127" s="77" t="s">
        <v>19</v>
      </c>
      <c r="D127" s="76"/>
      <c r="E127" s="78" t="s">
        <v>61</v>
      </c>
      <c r="F127" s="106" t="s">
        <v>433</v>
      </c>
      <c r="G127" s="16" t="s">
        <v>22</v>
      </c>
      <c r="H127" s="127"/>
      <c r="I127" s="121"/>
      <c r="J127" s="121"/>
      <c r="K127" s="122"/>
      <c r="L127" s="90"/>
      <c r="M127" s="83">
        <f t="shared" si="3"/>
        <v>0</v>
      </c>
      <c r="N127" s="124"/>
      <c r="O127" s="125"/>
      <c r="P127" s="125"/>
      <c r="Q127" s="84">
        <f t="shared" si="4"/>
        <v>0</v>
      </c>
    </row>
    <row r="128" spans="1:17" ht="15" customHeight="1">
      <c r="A128" s="75">
        <v>118</v>
      </c>
      <c r="B128" s="76" t="s">
        <v>118</v>
      </c>
      <c r="C128" s="77" t="s">
        <v>19</v>
      </c>
      <c r="D128" s="76"/>
      <c r="E128" s="78" t="s">
        <v>87</v>
      </c>
      <c r="F128" s="106" t="s">
        <v>440</v>
      </c>
      <c r="G128" s="14" t="s">
        <v>21</v>
      </c>
      <c r="H128" s="127"/>
      <c r="I128" s="121">
        <v>3</v>
      </c>
      <c r="J128" s="121">
        <v>3</v>
      </c>
      <c r="K128" s="122">
        <v>2488.69</v>
      </c>
      <c r="L128" s="90"/>
      <c r="M128" s="83">
        <f t="shared" si="3"/>
        <v>2488.69</v>
      </c>
      <c r="N128" s="124">
        <v>4</v>
      </c>
      <c r="O128" s="125">
        <v>5044.53</v>
      </c>
      <c r="P128" s="125"/>
      <c r="Q128" s="84">
        <f t="shared" si="4"/>
        <v>5044.53</v>
      </c>
    </row>
    <row r="129" spans="1:17" ht="15" customHeight="1">
      <c r="A129" s="75">
        <v>119</v>
      </c>
      <c r="B129" s="76" t="s">
        <v>118</v>
      </c>
      <c r="C129" s="77" t="s">
        <v>19</v>
      </c>
      <c r="D129" s="76"/>
      <c r="E129" s="78" t="s">
        <v>87</v>
      </c>
      <c r="F129" s="106" t="s">
        <v>416</v>
      </c>
      <c r="G129" s="17" t="s">
        <v>31</v>
      </c>
      <c r="H129" s="127">
        <v>1</v>
      </c>
      <c r="I129" s="121"/>
      <c r="J129" s="121"/>
      <c r="K129" s="122"/>
      <c r="L129" s="90"/>
      <c r="M129" s="83">
        <f t="shared" si="3"/>
        <v>0</v>
      </c>
      <c r="N129" s="124"/>
      <c r="O129" s="125"/>
      <c r="P129" s="125"/>
      <c r="Q129" s="84">
        <f t="shared" si="4"/>
        <v>0</v>
      </c>
    </row>
    <row r="130" spans="1:17" ht="15" customHeight="1">
      <c r="A130" s="75">
        <v>120</v>
      </c>
      <c r="B130" s="76" t="s">
        <v>119</v>
      </c>
      <c r="C130" s="77" t="s">
        <v>19</v>
      </c>
      <c r="D130" s="76"/>
      <c r="E130" s="78" t="s">
        <v>84</v>
      </c>
      <c r="F130" s="106" t="s">
        <v>376</v>
      </c>
      <c r="G130" s="14" t="s">
        <v>21</v>
      </c>
      <c r="H130" s="127">
        <v>1</v>
      </c>
      <c r="I130" s="121">
        <v>2</v>
      </c>
      <c r="J130" s="121">
        <v>2</v>
      </c>
      <c r="K130" s="122">
        <v>1744.38</v>
      </c>
      <c r="L130" s="90"/>
      <c r="M130" s="83">
        <f t="shared" si="3"/>
        <v>1744.38</v>
      </c>
      <c r="N130" s="124">
        <v>1</v>
      </c>
      <c r="O130" s="125">
        <v>1329.51</v>
      </c>
      <c r="P130" s="125"/>
      <c r="Q130" s="84">
        <f t="shared" si="4"/>
        <v>1329.51</v>
      </c>
    </row>
    <row r="131" spans="1:17" ht="15" customHeight="1">
      <c r="A131" s="75">
        <v>121</v>
      </c>
      <c r="B131" s="76" t="s">
        <v>119</v>
      </c>
      <c r="C131" s="77" t="s">
        <v>19</v>
      </c>
      <c r="D131" s="76"/>
      <c r="E131" s="78" t="s">
        <v>84</v>
      </c>
      <c r="F131" s="106" t="s">
        <v>458</v>
      </c>
      <c r="G131" s="80" t="s">
        <v>33</v>
      </c>
      <c r="H131" s="127">
        <v>1</v>
      </c>
      <c r="I131" s="121"/>
      <c r="J131" s="121"/>
      <c r="K131" s="122"/>
      <c r="L131" s="90"/>
      <c r="M131" s="83">
        <f t="shared" si="3"/>
        <v>0</v>
      </c>
      <c r="N131" s="124"/>
      <c r="O131" s="125"/>
      <c r="P131" s="125"/>
      <c r="Q131" s="84">
        <f t="shared" si="4"/>
        <v>0</v>
      </c>
    </row>
    <row r="132" spans="1:17" ht="15" customHeight="1">
      <c r="A132" s="75">
        <v>122</v>
      </c>
      <c r="B132" s="76" t="s">
        <v>120</v>
      </c>
      <c r="C132" s="77" t="s">
        <v>19</v>
      </c>
      <c r="D132" s="76"/>
      <c r="E132" s="78" t="s">
        <v>24</v>
      </c>
      <c r="F132" s="106" t="s">
        <v>377</v>
      </c>
      <c r="G132" s="14" t="s">
        <v>21</v>
      </c>
      <c r="H132" s="127">
        <v>3</v>
      </c>
      <c r="I132" s="121"/>
      <c r="J132" s="121"/>
      <c r="K132" s="122"/>
      <c r="L132" s="90"/>
      <c r="M132" s="83">
        <f t="shared" si="3"/>
        <v>0</v>
      </c>
      <c r="N132" s="124"/>
      <c r="O132" s="125"/>
      <c r="P132" s="125"/>
      <c r="Q132" s="84">
        <f t="shared" si="4"/>
        <v>0</v>
      </c>
    </row>
    <row r="133" spans="1:17" ht="15" customHeight="1">
      <c r="A133" s="75">
        <v>123</v>
      </c>
      <c r="B133" s="76" t="s">
        <v>120</v>
      </c>
      <c r="C133" s="77" t="s">
        <v>19</v>
      </c>
      <c r="D133" s="76"/>
      <c r="E133" s="78" t="s">
        <v>24</v>
      </c>
      <c r="F133" s="106" t="s">
        <v>434</v>
      </c>
      <c r="G133" s="16" t="s">
        <v>22</v>
      </c>
      <c r="H133" s="127">
        <v>2</v>
      </c>
      <c r="I133" s="121"/>
      <c r="J133" s="121"/>
      <c r="K133" s="122"/>
      <c r="L133" s="90"/>
      <c r="M133" s="83">
        <f t="shared" si="3"/>
        <v>0</v>
      </c>
      <c r="N133" s="124"/>
      <c r="O133" s="125"/>
      <c r="P133" s="125"/>
      <c r="Q133" s="84">
        <f t="shared" si="4"/>
        <v>0</v>
      </c>
    </row>
    <row r="134" spans="1:17" ht="15" customHeight="1">
      <c r="A134" s="75">
        <v>124</v>
      </c>
      <c r="B134" s="76" t="s">
        <v>121</v>
      </c>
      <c r="C134" s="77" t="s">
        <v>19</v>
      </c>
      <c r="D134" s="76"/>
      <c r="E134" s="78" t="s">
        <v>30</v>
      </c>
      <c r="F134" s="106" t="s">
        <v>378</v>
      </c>
      <c r="G134" s="14" t="s">
        <v>21</v>
      </c>
      <c r="H134" s="127"/>
      <c r="I134" s="121">
        <v>1</v>
      </c>
      <c r="J134" s="121">
        <v>1</v>
      </c>
      <c r="K134" s="122">
        <v>528.6</v>
      </c>
      <c r="L134" s="90"/>
      <c r="M134" s="83">
        <f t="shared" si="3"/>
        <v>528.6</v>
      </c>
      <c r="N134" s="124">
        <v>3</v>
      </c>
      <c r="O134" s="125">
        <v>5924.73</v>
      </c>
      <c r="P134" s="125"/>
      <c r="Q134" s="84">
        <f t="shared" si="4"/>
        <v>5924.73</v>
      </c>
    </row>
    <row r="135" spans="1:17" ht="15" customHeight="1">
      <c r="A135" s="75">
        <v>125</v>
      </c>
      <c r="B135" s="76" t="s">
        <v>121</v>
      </c>
      <c r="C135" s="77" t="s">
        <v>19</v>
      </c>
      <c r="D135" s="76"/>
      <c r="E135" s="78" t="s">
        <v>30</v>
      </c>
      <c r="F135" s="106" t="s">
        <v>417</v>
      </c>
      <c r="G135" s="17" t="s">
        <v>31</v>
      </c>
      <c r="H135" s="127"/>
      <c r="I135" s="121"/>
      <c r="J135" s="121"/>
      <c r="K135" s="122"/>
      <c r="L135" s="90"/>
      <c r="M135" s="83">
        <f t="shared" si="3"/>
        <v>0</v>
      </c>
      <c r="N135" s="124"/>
      <c r="O135" s="125"/>
      <c r="P135" s="125"/>
      <c r="Q135" s="84">
        <f t="shared" si="4"/>
        <v>0</v>
      </c>
    </row>
    <row r="136" spans="1:17" ht="15" customHeight="1">
      <c r="A136" s="75">
        <v>126</v>
      </c>
      <c r="B136" s="76" t="s">
        <v>122</v>
      </c>
      <c r="C136" s="77" t="s">
        <v>19</v>
      </c>
      <c r="D136" s="76"/>
      <c r="E136" s="78" t="s">
        <v>58</v>
      </c>
      <c r="F136" s="106" t="s">
        <v>379</v>
      </c>
      <c r="G136" s="14" t="s">
        <v>21</v>
      </c>
      <c r="H136" s="127"/>
      <c r="I136" s="121"/>
      <c r="J136" s="121"/>
      <c r="K136" s="122"/>
      <c r="L136" s="90"/>
      <c r="M136" s="83">
        <f t="shared" si="3"/>
        <v>0</v>
      </c>
      <c r="N136" s="124"/>
      <c r="O136" s="125"/>
      <c r="P136" s="125"/>
      <c r="Q136" s="84">
        <f t="shared" si="4"/>
        <v>0</v>
      </c>
    </row>
    <row r="137" spans="1:17" ht="15" customHeight="1">
      <c r="A137" s="75">
        <v>127</v>
      </c>
      <c r="B137" s="76" t="s">
        <v>122</v>
      </c>
      <c r="C137" s="77" t="s">
        <v>19</v>
      </c>
      <c r="D137" s="76"/>
      <c r="E137" s="78" t="s">
        <v>58</v>
      </c>
      <c r="F137" s="106" t="s">
        <v>418</v>
      </c>
      <c r="G137" s="17" t="s">
        <v>31</v>
      </c>
      <c r="H137" s="127"/>
      <c r="I137" s="121"/>
      <c r="J137" s="121"/>
      <c r="K137" s="122"/>
      <c r="L137" s="90"/>
      <c r="M137" s="83">
        <f t="shared" si="3"/>
        <v>0</v>
      </c>
      <c r="N137" s="124"/>
      <c r="O137" s="125"/>
      <c r="P137" s="125"/>
      <c r="Q137" s="84">
        <f t="shared" si="4"/>
        <v>0</v>
      </c>
    </row>
    <row r="138" spans="1:17" ht="15" customHeight="1">
      <c r="A138" s="75">
        <v>128</v>
      </c>
      <c r="B138" s="76" t="s">
        <v>123</v>
      </c>
      <c r="C138" s="77" t="s">
        <v>19</v>
      </c>
      <c r="D138" s="76"/>
      <c r="E138" s="78" t="s">
        <v>124</v>
      </c>
      <c r="F138" s="106" t="s">
        <v>380</v>
      </c>
      <c r="G138" s="14" t="s">
        <v>21</v>
      </c>
      <c r="H138" s="127">
        <v>1</v>
      </c>
      <c r="I138" s="121"/>
      <c r="J138" s="121"/>
      <c r="K138" s="122"/>
      <c r="L138" s="90"/>
      <c r="M138" s="83">
        <f t="shared" si="3"/>
        <v>0</v>
      </c>
      <c r="N138" s="124"/>
      <c r="O138" s="125"/>
      <c r="P138" s="125"/>
      <c r="Q138" s="84">
        <f t="shared" si="4"/>
        <v>0</v>
      </c>
    </row>
    <row r="139" spans="1:17" ht="15" customHeight="1">
      <c r="A139" s="75">
        <v>129</v>
      </c>
      <c r="B139" s="76" t="s">
        <v>123</v>
      </c>
      <c r="C139" s="77" t="s">
        <v>19</v>
      </c>
      <c r="D139" s="76"/>
      <c r="E139" s="78" t="s">
        <v>124</v>
      </c>
      <c r="F139" s="106" t="s">
        <v>435</v>
      </c>
      <c r="G139" s="16" t="s">
        <v>22</v>
      </c>
      <c r="H139" s="127">
        <v>1</v>
      </c>
      <c r="I139" s="121"/>
      <c r="J139" s="121"/>
      <c r="K139" s="122"/>
      <c r="L139" s="90"/>
      <c r="M139" s="83">
        <f t="shared" si="3"/>
        <v>0</v>
      </c>
      <c r="N139" s="124"/>
      <c r="O139" s="125"/>
      <c r="P139" s="125"/>
      <c r="Q139" s="84">
        <f t="shared" si="4"/>
        <v>0</v>
      </c>
    </row>
    <row r="140" spans="1:17" ht="15" customHeight="1">
      <c r="A140" s="75">
        <v>130</v>
      </c>
      <c r="B140" s="76" t="s">
        <v>125</v>
      </c>
      <c r="C140" s="77" t="s">
        <v>19</v>
      </c>
      <c r="D140" s="76"/>
      <c r="E140" s="78" t="s">
        <v>61</v>
      </c>
      <c r="F140" s="106" t="s">
        <v>381</v>
      </c>
      <c r="G140" s="14" t="s">
        <v>21</v>
      </c>
      <c r="H140" s="127"/>
      <c r="I140" s="121"/>
      <c r="J140" s="121"/>
      <c r="K140" s="122"/>
      <c r="L140" s="90"/>
      <c r="M140" s="83">
        <f t="shared" si="3"/>
        <v>0</v>
      </c>
      <c r="N140" s="124">
        <v>3</v>
      </c>
      <c r="O140" s="125">
        <v>21567.7</v>
      </c>
      <c r="P140" s="125"/>
      <c r="Q140" s="84">
        <f t="shared" si="4"/>
        <v>21567.7</v>
      </c>
    </row>
    <row r="141" spans="1:17" ht="15" customHeight="1">
      <c r="A141" s="75">
        <v>131</v>
      </c>
      <c r="B141" s="76" t="s">
        <v>125</v>
      </c>
      <c r="C141" s="77" t="s">
        <v>19</v>
      </c>
      <c r="D141" s="76"/>
      <c r="E141" s="78" t="s">
        <v>61</v>
      </c>
      <c r="F141" s="106" t="s">
        <v>436</v>
      </c>
      <c r="G141" s="16" t="s">
        <v>22</v>
      </c>
      <c r="H141" s="127">
        <v>1</v>
      </c>
      <c r="I141" s="121"/>
      <c r="J141" s="121"/>
      <c r="K141" s="122"/>
      <c r="L141" s="90"/>
      <c r="M141" s="83">
        <f t="shared" si="3"/>
        <v>0</v>
      </c>
      <c r="N141" s="124"/>
      <c r="O141" s="125"/>
      <c r="P141" s="125"/>
      <c r="Q141" s="84">
        <f t="shared" si="4"/>
        <v>0</v>
      </c>
    </row>
    <row r="142" spans="1:17" ht="15" customHeight="1">
      <c r="A142" s="75">
        <v>132</v>
      </c>
      <c r="B142" s="76" t="s">
        <v>126</v>
      </c>
      <c r="C142" s="77" t="s">
        <v>19</v>
      </c>
      <c r="D142" s="76"/>
      <c r="E142" s="78" t="s">
        <v>24</v>
      </c>
      <c r="F142" s="106" t="s">
        <v>382</v>
      </c>
      <c r="G142" s="14" t="s">
        <v>21</v>
      </c>
      <c r="H142" s="127"/>
      <c r="I142" s="121">
        <v>5</v>
      </c>
      <c r="J142" s="121">
        <v>5</v>
      </c>
      <c r="K142" s="122">
        <v>5356.48</v>
      </c>
      <c r="L142" s="90"/>
      <c r="M142" s="83">
        <f t="shared" ref="M142:M186" si="5">K142-L142</f>
        <v>5356.48</v>
      </c>
      <c r="N142" s="124">
        <v>1</v>
      </c>
      <c r="O142" s="125">
        <v>6766.08</v>
      </c>
      <c r="P142" s="125"/>
      <c r="Q142" s="84">
        <f t="shared" ref="Q142:Q186" si="6">O142-P142</f>
        <v>6766.08</v>
      </c>
    </row>
    <row r="143" spans="1:17" ht="15" customHeight="1">
      <c r="A143" s="75">
        <v>133</v>
      </c>
      <c r="B143" s="76" t="s">
        <v>126</v>
      </c>
      <c r="C143" s="77" t="s">
        <v>19</v>
      </c>
      <c r="D143" s="76"/>
      <c r="E143" s="78" t="s">
        <v>24</v>
      </c>
      <c r="F143" s="106" t="s">
        <v>437</v>
      </c>
      <c r="G143" s="16" t="s">
        <v>22</v>
      </c>
      <c r="H143" s="127">
        <v>1</v>
      </c>
      <c r="I143" s="121"/>
      <c r="J143" s="121"/>
      <c r="K143" s="122"/>
      <c r="L143" s="90"/>
      <c r="M143" s="83">
        <f t="shared" si="5"/>
        <v>0</v>
      </c>
      <c r="N143" s="124"/>
      <c r="O143" s="125"/>
      <c r="P143" s="125"/>
      <c r="Q143" s="84">
        <f t="shared" si="6"/>
        <v>0</v>
      </c>
    </row>
    <row r="144" spans="1:17" ht="15" customHeight="1">
      <c r="A144" s="75">
        <v>134</v>
      </c>
      <c r="B144" s="76" t="s">
        <v>127</v>
      </c>
      <c r="C144" s="77" t="s">
        <v>19</v>
      </c>
      <c r="D144" s="76"/>
      <c r="E144" s="78" t="s">
        <v>26</v>
      </c>
      <c r="F144" s="106" t="s">
        <v>383</v>
      </c>
      <c r="G144" s="14" t="s">
        <v>21</v>
      </c>
      <c r="H144" s="127">
        <v>2</v>
      </c>
      <c r="I144" s="121"/>
      <c r="J144" s="121"/>
      <c r="K144" s="122"/>
      <c r="L144" s="90"/>
      <c r="M144" s="83">
        <f t="shared" si="5"/>
        <v>0</v>
      </c>
      <c r="N144" s="124"/>
      <c r="O144" s="125"/>
      <c r="P144" s="125"/>
      <c r="Q144" s="84">
        <f t="shared" si="6"/>
        <v>0</v>
      </c>
    </row>
    <row r="145" spans="1:17" ht="15" customHeight="1">
      <c r="A145" s="75">
        <v>135</v>
      </c>
      <c r="B145" s="76" t="s">
        <v>127</v>
      </c>
      <c r="C145" s="77" t="s">
        <v>19</v>
      </c>
      <c r="D145" s="76"/>
      <c r="E145" s="78" t="s">
        <v>26</v>
      </c>
      <c r="F145" s="106" t="s">
        <v>459</v>
      </c>
      <c r="G145" s="80" t="s">
        <v>33</v>
      </c>
      <c r="H145" s="127"/>
      <c r="I145" s="121"/>
      <c r="J145" s="121"/>
      <c r="K145" s="122"/>
      <c r="L145" s="90"/>
      <c r="M145" s="83">
        <f t="shared" si="5"/>
        <v>0</v>
      </c>
      <c r="N145" s="124"/>
      <c r="O145" s="125"/>
      <c r="P145" s="125"/>
      <c r="Q145" s="84">
        <f t="shared" si="6"/>
        <v>0</v>
      </c>
    </row>
    <row r="146" spans="1:17" ht="15" customHeight="1">
      <c r="A146" s="75">
        <v>136</v>
      </c>
      <c r="B146" s="76" t="s">
        <v>128</v>
      </c>
      <c r="C146" s="77" t="s">
        <v>19</v>
      </c>
      <c r="D146" s="76"/>
      <c r="E146" s="78" t="s">
        <v>26</v>
      </c>
      <c r="F146" s="110">
        <v>124</v>
      </c>
      <c r="G146" s="14" t="s">
        <v>21</v>
      </c>
      <c r="H146" s="127"/>
      <c r="I146" s="121"/>
      <c r="J146" s="121"/>
      <c r="K146" s="122"/>
      <c r="L146" s="90"/>
      <c r="M146" s="83">
        <f t="shared" si="5"/>
        <v>0</v>
      </c>
      <c r="N146" s="124">
        <v>1</v>
      </c>
      <c r="O146" s="125">
        <v>2443.7199999999998</v>
      </c>
      <c r="P146" s="125"/>
      <c r="Q146" s="84">
        <f t="shared" si="6"/>
        <v>2443.7199999999998</v>
      </c>
    </row>
    <row r="147" spans="1:17" ht="15" customHeight="1">
      <c r="A147" s="75">
        <v>137</v>
      </c>
      <c r="B147" s="76" t="s">
        <v>128</v>
      </c>
      <c r="C147" s="77" t="s">
        <v>19</v>
      </c>
      <c r="D147" s="76"/>
      <c r="E147" s="78" t="s">
        <v>26</v>
      </c>
      <c r="F147" s="107" t="s">
        <v>299</v>
      </c>
      <c r="G147" s="80" t="s">
        <v>33</v>
      </c>
      <c r="H147" s="127"/>
      <c r="I147" s="121"/>
      <c r="J147" s="121"/>
      <c r="K147" s="122"/>
      <c r="L147" s="90"/>
      <c r="M147" s="83">
        <f t="shared" si="5"/>
        <v>0</v>
      </c>
      <c r="N147" s="124"/>
      <c r="O147" s="125"/>
      <c r="P147" s="125"/>
      <c r="Q147" s="84">
        <f t="shared" si="6"/>
        <v>0</v>
      </c>
    </row>
    <row r="148" spans="1:17" ht="15" customHeight="1">
      <c r="A148" s="75">
        <v>138</v>
      </c>
      <c r="B148" s="76" t="s">
        <v>129</v>
      </c>
      <c r="C148" s="77" t="s">
        <v>19</v>
      </c>
      <c r="D148" s="76"/>
      <c r="E148" s="78" t="s">
        <v>26</v>
      </c>
      <c r="F148" s="107">
        <v>125</v>
      </c>
      <c r="G148" s="14" t="s">
        <v>21</v>
      </c>
      <c r="H148" s="127"/>
      <c r="I148" s="121"/>
      <c r="J148" s="121"/>
      <c r="K148" s="122"/>
      <c r="L148" s="90"/>
      <c r="M148" s="83">
        <f t="shared" si="5"/>
        <v>0</v>
      </c>
      <c r="N148" s="124"/>
      <c r="O148" s="125"/>
      <c r="P148" s="125"/>
      <c r="Q148" s="84">
        <f t="shared" si="6"/>
        <v>0</v>
      </c>
    </row>
    <row r="149" spans="1:17" ht="15" customHeight="1">
      <c r="A149" s="75">
        <v>139</v>
      </c>
      <c r="B149" s="76" t="s">
        <v>129</v>
      </c>
      <c r="C149" s="77" t="s">
        <v>19</v>
      </c>
      <c r="D149" s="76"/>
      <c r="E149" s="78" t="s">
        <v>26</v>
      </c>
      <c r="F149" s="106" t="s">
        <v>517</v>
      </c>
      <c r="G149" s="80" t="s">
        <v>33</v>
      </c>
      <c r="H149" s="127"/>
      <c r="I149" s="121"/>
      <c r="J149" s="121"/>
      <c r="K149" s="122"/>
      <c r="L149" s="90"/>
      <c r="M149" s="83">
        <f t="shared" si="5"/>
        <v>0</v>
      </c>
      <c r="N149" s="124"/>
      <c r="O149" s="125"/>
      <c r="P149" s="125"/>
      <c r="Q149" s="84">
        <f t="shared" si="6"/>
        <v>0</v>
      </c>
    </row>
    <row r="150" spans="1:17" ht="15" customHeight="1">
      <c r="A150" s="75">
        <v>140</v>
      </c>
      <c r="B150" s="76" t="s">
        <v>130</v>
      </c>
      <c r="C150" s="77" t="s">
        <v>19</v>
      </c>
      <c r="D150" s="76"/>
      <c r="E150" s="78" t="s">
        <v>26</v>
      </c>
      <c r="F150" s="107">
        <v>126</v>
      </c>
      <c r="G150" s="14" t="s">
        <v>21</v>
      </c>
      <c r="H150" s="127"/>
      <c r="I150" s="121"/>
      <c r="J150" s="121"/>
      <c r="K150" s="122"/>
      <c r="L150" s="90"/>
      <c r="M150" s="83">
        <f t="shared" si="5"/>
        <v>0</v>
      </c>
      <c r="N150" s="124"/>
      <c r="O150" s="125"/>
      <c r="P150" s="125"/>
      <c r="Q150" s="84">
        <f t="shared" si="6"/>
        <v>0</v>
      </c>
    </row>
    <row r="151" spans="1:17" ht="15" customHeight="1">
      <c r="A151" s="75">
        <v>141</v>
      </c>
      <c r="B151" s="76" t="s">
        <v>131</v>
      </c>
      <c r="C151" s="77" t="s">
        <v>19</v>
      </c>
      <c r="D151" s="76"/>
      <c r="E151" s="78" t="s">
        <v>26</v>
      </c>
      <c r="F151" s="107">
        <v>127</v>
      </c>
      <c r="G151" s="14" t="s">
        <v>21</v>
      </c>
      <c r="H151" s="127"/>
      <c r="I151" s="121"/>
      <c r="J151" s="121"/>
      <c r="K151" s="122"/>
      <c r="L151" s="90"/>
      <c r="M151" s="83">
        <f t="shared" si="5"/>
        <v>0</v>
      </c>
      <c r="N151" s="124"/>
      <c r="O151" s="125"/>
      <c r="P151" s="125"/>
      <c r="Q151" s="84">
        <f t="shared" si="6"/>
        <v>0</v>
      </c>
    </row>
    <row r="152" spans="1:17" ht="15" customHeight="1">
      <c r="A152" s="75">
        <v>142</v>
      </c>
      <c r="B152" s="76" t="s">
        <v>131</v>
      </c>
      <c r="C152" s="77" t="s">
        <v>19</v>
      </c>
      <c r="D152" s="76"/>
      <c r="E152" s="78" t="s">
        <v>26</v>
      </c>
      <c r="F152" s="106" t="s">
        <v>461</v>
      </c>
      <c r="G152" s="80" t="s">
        <v>33</v>
      </c>
      <c r="H152" s="127">
        <v>-1</v>
      </c>
      <c r="I152" s="121"/>
      <c r="J152" s="121"/>
      <c r="K152" s="122"/>
      <c r="L152" s="90"/>
      <c r="M152" s="83">
        <f t="shared" si="5"/>
        <v>0</v>
      </c>
      <c r="N152" s="124"/>
      <c r="O152" s="125"/>
      <c r="P152" s="125"/>
      <c r="Q152" s="84">
        <f t="shared" si="6"/>
        <v>0</v>
      </c>
    </row>
    <row r="153" spans="1:17" ht="15" customHeight="1">
      <c r="A153" s="75">
        <v>143</v>
      </c>
      <c r="B153" s="76" t="s">
        <v>132</v>
      </c>
      <c r="C153" s="77" t="s">
        <v>19</v>
      </c>
      <c r="D153" s="76"/>
      <c r="E153" s="78" t="s">
        <v>26</v>
      </c>
      <c r="F153" s="107">
        <v>128</v>
      </c>
      <c r="G153" s="14" t="s">
        <v>21</v>
      </c>
      <c r="H153" s="127"/>
      <c r="I153" s="121"/>
      <c r="J153" s="121"/>
      <c r="K153" s="122"/>
      <c r="L153" s="90"/>
      <c r="M153" s="83">
        <f t="shared" si="5"/>
        <v>0</v>
      </c>
      <c r="N153" s="124"/>
      <c r="O153" s="125"/>
      <c r="P153" s="125"/>
      <c r="Q153" s="84">
        <f t="shared" si="6"/>
        <v>0</v>
      </c>
    </row>
    <row r="154" spans="1:17" ht="15" customHeight="1">
      <c r="A154" s="75">
        <v>144</v>
      </c>
      <c r="B154" s="76" t="s">
        <v>132</v>
      </c>
      <c r="C154" s="77" t="s">
        <v>19</v>
      </c>
      <c r="D154" s="76"/>
      <c r="E154" s="78" t="s">
        <v>26</v>
      </c>
      <c r="F154" s="106" t="s">
        <v>462</v>
      </c>
      <c r="G154" s="80" t="s">
        <v>33</v>
      </c>
      <c r="H154" s="127"/>
      <c r="I154" s="121"/>
      <c r="J154" s="121"/>
      <c r="K154" s="122"/>
      <c r="L154" s="90"/>
      <c r="M154" s="83">
        <f t="shared" si="5"/>
        <v>0</v>
      </c>
      <c r="N154" s="124"/>
      <c r="O154" s="125"/>
      <c r="P154" s="125"/>
      <c r="Q154" s="84">
        <f t="shared" si="6"/>
        <v>0</v>
      </c>
    </row>
    <row r="155" spans="1:17" ht="15" customHeight="1">
      <c r="A155" s="75">
        <v>145</v>
      </c>
      <c r="B155" s="76" t="s">
        <v>133</v>
      </c>
      <c r="C155" s="77" t="s">
        <v>19</v>
      </c>
      <c r="D155" s="76"/>
      <c r="E155" s="78" t="s">
        <v>30</v>
      </c>
      <c r="F155" s="106" t="s">
        <v>384</v>
      </c>
      <c r="G155" s="14" t="s">
        <v>21</v>
      </c>
      <c r="H155" s="127">
        <v>1</v>
      </c>
      <c r="I155" s="121"/>
      <c r="J155" s="121"/>
      <c r="K155" s="122"/>
      <c r="L155" s="90"/>
      <c r="M155" s="83">
        <f t="shared" si="5"/>
        <v>0</v>
      </c>
      <c r="N155" s="124"/>
      <c r="O155" s="125"/>
      <c r="P155" s="125"/>
      <c r="Q155" s="84">
        <f t="shared" si="6"/>
        <v>0</v>
      </c>
    </row>
    <row r="156" spans="1:17" ht="15" customHeight="1">
      <c r="A156" s="75">
        <v>146</v>
      </c>
      <c r="B156" s="76" t="s">
        <v>133</v>
      </c>
      <c r="C156" s="77" t="s">
        <v>19</v>
      </c>
      <c r="D156" s="76"/>
      <c r="E156" s="78" t="s">
        <v>30</v>
      </c>
      <c r="F156" s="106" t="s">
        <v>419</v>
      </c>
      <c r="G156" s="17" t="s">
        <v>31</v>
      </c>
      <c r="H156" s="127">
        <v>2</v>
      </c>
      <c r="I156" s="121"/>
      <c r="J156" s="121"/>
      <c r="K156" s="122"/>
      <c r="L156" s="90"/>
      <c r="M156" s="83">
        <f t="shared" si="5"/>
        <v>0</v>
      </c>
      <c r="N156" s="124"/>
      <c r="O156" s="125"/>
      <c r="P156" s="125"/>
      <c r="Q156" s="84">
        <f t="shared" si="6"/>
        <v>0</v>
      </c>
    </row>
    <row r="157" spans="1:17" ht="15" customHeight="1">
      <c r="A157" s="75">
        <v>147</v>
      </c>
      <c r="B157" s="76" t="s">
        <v>134</v>
      </c>
      <c r="C157" s="77" t="s">
        <v>19</v>
      </c>
      <c r="D157" s="76"/>
      <c r="E157" s="78" t="s">
        <v>52</v>
      </c>
      <c r="F157" s="106" t="s">
        <v>385</v>
      </c>
      <c r="G157" s="14" t="s">
        <v>21</v>
      </c>
      <c r="H157" s="127"/>
      <c r="I157" s="121">
        <v>1</v>
      </c>
      <c r="J157" s="121">
        <v>1</v>
      </c>
      <c r="K157" s="122">
        <v>2061.54</v>
      </c>
      <c r="L157" s="90"/>
      <c r="M157" s="83">
        <f t="shared" si="5"/>
        <v>2061.54</v>
      </c>
      <c r="N157" s="124">
        <v>3</v>
      </c>
      <c r="O157" s="125">
        <v>4524.1899999999996</v>
      </c>
      <c r="P157" s="125"/>
      <c r="Q157" s="84">
        <f t="shared" si="6"/>
        <v>4524.1899999999996</v>
      </c>
    </row>
    <row r="158" spans="1:17" ht="15" customHeight="1">
      <c r="A158" s="75">
        <v>148</v>
      </c>
      <c r="B158" s="76" t="s">
        <v>134</v>
      </c>
      <c r="C158" s="77" t="s">
        <v>19</v>
      </c>
      <c r="D158" s="76"/>
      <c r="E158" s="78" t="s">
        <v>52</v>
      </c>
      <c r="F158" s="106" t="s">
        <v>463</v>
      </c>
      <c r="G158" s="80" t="s">
        <v>33</v>
      </c>
      <c r="H158" s="127"/>
      <c r="I158" s="121"/>
      <c r="J158" s="121"/>
      <c r="K158" s="122"/>
      <c r="L158" s="90"/>
      <c r="M158" s="83">
        <f t="shared" si="5"/>
        <v>0</v>
      </c>
      <c r="N158" s="124"/>
      <c r="O158" s="125"/>
      <c r="P158" s="125"/>
      <c r="Q158" s="84">
        <f t="shared" si="6"/>
        <v>0</v>
      </c>
    </row>
    <row r="159" spans="1:17" ht="15" customHeight="1">
      <c r="A159" s="75">
        <v>149</v>
      </c>
      <c r="B159" s="76" t="s">
        <v>135</v>
      </c>
      <c r="C159" s="77" t="s">
        <v>19</v>
      </c>
      <c r="D159" s="76"/>
      <c r="E159" s="78" t="s">
        <v>26</v>
      </c>
      <c r="F159" s="107">
        <v>131</v>
      </c>
      <c r="G159" s="14" t="s">
        <v>21</v>
      </c>
      <c r="H159" s="127"/>
      <c r="I159" s="121"/>
      <c r="J159" s="121"/>
      <c r="K159" s="122"/>
      <c r="L159" s="90"/>
      <c r="M159" s="83">
        <f t="shared" si="5"/>
        <v>0</v>
      </c>
      <c r="N159" s="124"/>
      <c r="O159" s="125"/>
      <c r="P159" s="125"/>
      <c r="Q159" s="84">
        <f t="shared" si="6"/>
        <v>0</v>
      </c>
    </row>
    <row r="160" spans="1:17" ht="15" customHeight="1">
      <c r="A160" s="75">
        <v>150</v>
      </c>
      <c r="B160" s="76" t="s">
        <v>136</v>
      </c>
      <c r="C160" s="77" t="s">
        <v>19</v>
      </c>
      <c r="D160" s="76"/>
      <c r="E160" s="78" t="s">
        <v>26</v>
      </c>
      <c r="F160" s="99">
        <v>132</v>
      </c>
      <c r="G160" s="14" t="s">
        <v>21</v>
      </c>
      <c r="H160" s="127"/>
      <c r="I160" s="121"/>
      <c r="J160" s="121"/>
      <c r="K160" s="122"/>
      <c r="L160" s="90"/>
      <c r="M160" s="83">
        <f t="shared" si="5"/>
        <v>0</v>
      </c>
      <c r="N160" s="124"/>
      <c r="O160" s="125"/>
      <c r="P160" s="125"/>
      <c r="Q160" s="84">
        <f t="shared" si="6"/>
        <v>0</v>
      </c>
    </row>
    <row r="161" spans="1:17" ht="15" customHeight="1">
      <c r="A161" s="75">
        <v>151</v>
      </c>
      <c r="B161" s="76" t="s">
        <v>137</v>
      </c>
      <c r="C161" s="77" t="s">
        <v>19</v>
      </c>
      <c r="D161" s="76"/>
      <c r="E161" s="78" t="s">
        <v>26</v>
      </c>
      <c r="F161" s="106" t="s">
        <v>386</v>
      </c>
      <c r="G161" s="14" t="s">
        <v>21</v>
      </c>
      <c r="H161" s="127"/>
      <c r="I161" s="121"/>
      <c r="J161" s="121"/>
      <c r="K161" s="122"/>
      <c r="L161" s="90"/>
      <c r="M161" s="83">
        <f t="shared" si="5"/>
        <v>0</v>
      </c>
      <c r="N161" s="124"/>
      <c r="O161" s="125"/>
      <c r="P161" s="125"/>
      <c r="Q161" s="84">
        <f t="shared" si="6"/>
        <v>0</v>
      </c>
    </row>
    <row r="162" spans="1:17" ht="15" customHeight="1">
      <c r="A162" s="75">
        <v>152</v>
      </c>
      <c r="B162" s="29" t="s">
        <v>138</v>
      </c>
      <c r="C162" s="7" t="s">
        <v>19</v>
      </c>
      <c r="D162" s="7"/>
      <c r="E162" s="29" t="s">
        <v>35</v>
      </c>
      <c r="F162" s="106" t="s">
        <v>387</v>
      </c>
      <c r="G162" s="14" t="s">
        <v>21</v>
      </c>
      <c r="H162" s="127"/>
      <c r="I162" s="121"/>
      <c r="J162" s="121"/>
      <c r="K162" s="122"/>
      <c r="L162" s="90"/>
      <c r="M162" s="83">
        <f t="shared" si="5"/>
        <v>0</v>
      </c>
      <c r="N162" s="124">
        <v>1</v>
      </c>
      <c r="O162" s="125">
        <v>434.9</v>
      </c>
      <c r="P162" s="125"/>
      <c r="Q162" s="84">
        <f t="shared" si="6"/>
        <v>434.9</v>
      </c>
    </row>
    <row r="163" spans="1:17" ht="15" customHeight="1">
      <c r="A163" s="75">
        <v>153</v>
      </c>
      <c r="B163" s="29" t="s">
        <v>138</v>
      </c>
      <c r="C163" s="7" t="s">
        <v>19</v>
      </c>
      <c r="D163" s="29"/>
      <c r="E163" s="29" t="s">
        <v>35</v>
      </c>
      <c r="F163" s="106" t="s">
        <v>403</v>
      </c>
      <c r="G163" s="19" t="s">
        <v>36</v>
      </c>
      <c r="H163" s="127">
        <v>1</v>
      </c>
      <c r="I163" s="121"/>
      <c r="J163" s="121"/>
      <c r="K163" s="122"/>
      <c r="L163" s="90"/>
      <c r="M163" s="83">
        <f t="shared" si="5"/>
        <v>0</v>
      </c>
      <c r="N163" s="124">
        <v>1</v>
      </c>
      <c r="O163" s="125"/>
      <c r="P163" s="125"/>
      <c r="Q163" s="84">
        <f t="shared" si="6"/>
        <v>0</v>
      </c>
    </row>
    <row r="164" spans="1:17" ht="15" customHeight="1">
      <c r="A164" s="75">
        <v>154</v>
      </c>
      <c r="B164" s="29" t="s">
        <v>139</v>
      </c>
      <c r="C164" s="7" t="s">
        <v>19</v>
      </c>
      <c r="D164" s="29"/>
      <c r="E164" s="29" t="s">
        <v>104</v>
      </c>
      <c r="F164" s="106" t="s">
        <v>388</v>
      </c>
      <c r="G164" s="14" t="s">
        <v>21</v>
      </c>
      <c r="H164" s="127"/>
      <c r="I164" s="121"/>
      <c r="J164" s="121"/>
      <c r="K164" s="122"/>
      <c r="L164" s="90"/>
      <c r="M164" s="83">
        <f t="shared" si="5"/>
        <v>0</v>
      </c>
      <c r="N164" s="124"/>
      <c r="O164" s="125"/>
      <c r="P164" s="125"/>
      <c r="Q164" s="84">
        <f t="shared" si="6"/>
        <v>0</v>
      </c>
    </row>
    <row r="165" spans="1:17" ht="15" customHeight="1">
      <c r="A165" s="75">
        <v>155</v>
      </c>
      <c r="B165" s="29" t="s">
        <v>139</v>
      </c>
      <c r="C165" s="7" t="s">
        <v>19</v>
      </c>
      <c r="D165" s="29"/>
      <c r="E165" s="29" t="s">
        <v>104</v>
      </c>
      <c r="F165" s="106" t="s">
        <v>404</v>
      </c>
      <c r="G165" s="19" t="s">
        <v>36</v>
      </c>
      <c r="H165" s="127"/>
      <c r="I165" s="121"/>
      <c r="J165" s="121"/>
      <c r="K165" s="122"/>
      <c r="L165" s="90"/>
      <c r="M165" s="83">
        <f t="shared" si="5"/>
        <v>0</v>
      </c>
      <c r="N165" s="124"/>
      <c r="O165" s="125"/>
      <c r="P165" s="125"/>
      <c r="Q165" s="84">
        <f t="shared" si="6"/>
        <v>0</v>
      </c>
    </row>
    <row r="166" spans="1:17" ht="15" customHeight="1">
      <c r="A166" s="75">
        <v>156</v>
      </c>
      <c r="B166" s="29" t="s">
        <v>140</v>
      </c>
      <c r="C166" s="7" t="s">
        <v>19</v>
      </c>
      <c r="D166" s="29"/>
      <c r="E166" s="29" t="s">
        <v>104</v>
      </c>
      <c r="F166" s="106" t="s">
        <v>389</v>
      </c>
      <c r="G166" s="14" t="s">
        <v>21</v>
      </c>
      <c r="H166" s="127"/>
      <c r="I166" s="121">
        <v>3</v>
      </c>
      <c r="J166" s="121">
        <v>3</v>
      </c>
      <c r="K166" s="122">
        <v>7677.48</v>
      </c>
      <c r="L166" s="90"/>
      <c r="M166" s="83">
        <f t="shared" si="5"/>
        <v>7677.48</v>
      </c>
      <c r="N166" s="124">
        <v>1</v>
      </c>
      <c r="O166" s="125">
        <v>3116.63</v>
      </c>
      <c r="P166" s="125"/>
      <c r="Q166" s="84">
        <f t="shared" si="6"/>
        <v>3116.63</v>
      </c>
    </row>
    <row r="167" spans="1:17" ht="15" customHeight="1">
      <c r="A167" s="75">
        <v>157</v>
      </c>
      <c r="B167" s="29" t="s">
        <v>140</v>
      </c>
      <c r="C167" s="7" t="s">
        <v>19</v>
      </c>
      <c r="D167" s="29"/>
      <c r="E167" s="29" t="s">
        <v>104</v>
      </c>
      <c r="F167" s="106" t="s">
        <v>405</v>
      </c>
      <c r="G167" s="19" t="s">
        <v>36</v>
      </c>
      <c r="H167" s="127"/>
      <c r="I167" s="121"/>
      <c r="J167" s="121"/>
      <c r="K167" s="122"/>
      <c r="L167" s="90"/>
      <c r="M167" s="83">
        <f t="shared" si="5"/>
        <v>0</v>
      </c>
      <c r="N167" s="124"/>
      <c r="O167" s="125"/>
      <c r="P167" s="125"/>
      <c r="Q167" s="84">
        <f t="shared" si="6"/>
        <v>0</v>
      </c>
    </row>
    <row r="168" spans="1:17" ht="15" customHeight="1">
      <c r="A168" s="75">
        <v>158</v>
      </c>
      <c r="B168" s="29" t="s">
        <v>141</v>
      </c>
      <c r="C168" s="7" t="s">
        <v>19</v>
      </c>
      <c r="D168" s="29"/>
      <c r="E168" s="29" t="s">
        <v>26</v>
      </c>
      <c r="F168" s="106" t="s">
        <v>390</v>
      </c>
      <c r="G168" s="14" t="s">
        <v>21</v>
      </c>
      <c r="H168" s="127">
        <v>1</v>
      </c>
      <c r="I168" s="121">
        <v>1</v>
      </c>
      <c r="J168" s="121">
        <v>1</v>
      </c>
      <c r="K168" s="122">
        <v>528.6</v>
      </c>
      <c r="L168" s="90"/>
      <c r="M168" s="83">
        <f t="shared" si="5"/>
        <v>528.6</v>
      </c>
      <c r="N168" s="124"/>
      <c r="O168" s="125"/>
      <c r="P168" s="125"/>
      <c r="Q168" s="84">
        <f t="shared" si="6"/>
        <v>0</v>
      </c>
    </row>
    <row r="169" spans="1:17" ht="15" customHeight="1">
      <c r="A169" s="75">
        <v>159</v>
      </c>
      <c r="B169" s="29" t="s">
        <v>141</v>
      </c>
      <c r="C169" s="7" t="s">
        <v>19</v>
      </c>
      <c r="D169" s="29"/>
      <c r="E169" s="29" t="s">
        <v>26</v>
      </c>
      <c r="F169" s="114" t="s">
        <v>309</v>
      </c>
      <c r="G169" s="80" t="s">
        <v>33</v>
      </c>
      <c r="H169" s="127"/>
      <c r="I169" s="121"/>
      <c r="J169" s="121"/>
      <c r="K169" s="122"/>
      <c r="L169" s="90"/>
      <c r="M169" s="83">
        <f t="shared" si="5"/>
        <v>0</v>
      </c>
      <c r="N169" s="124"/>
      <c r="O169" s="125"/>
      <c r="P169" s="125"/>
      <c r="Q169" s="84">
        <f t="shared" si="6"/>
        <v>0</v>
      </c>
    </row>
    <row r="170" spans="1:17" ht="15" customHeight="1">
      <c r="A170" s="75">
        <v>160</v>
      </c>
      <c r="B170" s="29" t="s">
        <v>142</v>
      </c>
      <c r="C170" s="7" t="s">
        <v>19</v>
      </c>
      <c r="D170" s="29"/>
      <c r="E170" s="29" t="s">
        <v>26</v>
      </c>
      <c r="F170" s="106" t="s">
        <v>391</v>
      </c>
      <c r="G170" s="14" t="s">
        <v>21</v>
      </c>
      <c r="H170" s="127"/>
      <c r="I170" s="121">
        <v>1</v>
      </c>
      <c r="J170" s="121">
        <v>1</v>
      </c>
      <c r="K170" s="122">
        <v>1046.6300000000001</v>
      </c>
      <c r="L170" s="90"/>
      <c r="M170" s="83">
        <f t="shared" si="5"/>
        <v>1046.6300000000001</v>
      </c>
      <c r="N170" s="124">
        <v>1</v>
      </c>
      <c r="O170" s="125">
        <v>3805.92</v>
      </c>
      <c r="P170" s="125"/>
      <c r="Q170" s="84">
        <f t="shared" si="6"/>
        <v>3805.92</v>
      </c>
    </row>
    <row r="171" spans="1:17" ht="15" customHeight="1">
      <c r="A171" s="75">
        <v>161</v>
      </c>
      <c r="B171" s="29" t="s">
        <v>142</v>
      </c>
      <c r="C171" s="7" t="s">
        <v>19</v>
      </c>
      <c r="D171" s="29"/>
      <c r="E171" s="29" t="s">
        <v>26</v>
      </c>
      <c r="F171" s="107" t="s">
        <v>308</v>
      </c>
      <c r="G171" s="80" t="s">
        <v>33</v>
      </c>
      <c r="H171" s="127"/>
      <c r="I171" s="121"/>
      <c r="J171" s="121"/>
      <c r="K171" s="122"/>
      <c r="L171" s="90"/>
      <c r="M171" s="83">
        <f t="shared" si="5"/>
        <v>0</v>
      </c>
      <c r="N171" s="124"/>
      <c r="O171" s="125"/>
      <c r="P171" s="125"/>
      <c r="Q171" s="84">
        <f t="shared" si="6"/>
        <v>0</v>
      </c>
    </row>
    <row r="172" spans="1:17" ht="15" customHeight="1">
      <c r="A172" s="75">
        <v>162</v>
      </c>
      <c r="B172" s="29" t="s">
        <v>143</v>
      </c>
      <c r="C172" s="7" t="s">
        <v>19</v>
      </c>
      <c r="D172" s="29"/>
      <c r="E172" s="29" t="s">
        <v>35</v>
      </c>
      <c r="F172" s="106" t="s">
        <v>392</v>
      </c>
      <c r="G172" s="14" t="s">
        <v>21</v>
      </c>
      <c r="H172" s="127"/>
      <c r="I172" s="121"/>
      <c r="J172" s="121"/>
      <c r="K172" s="122"/>
      <c r="L172" s="90"/>
      <c r="M172" s="83">
        <f t="shared" si="5"/>
        <v>0</v>
      </c>
      <c r="N172" s="124"/>
      <c r="O172" s="125"/>
      <c r="P172" s="125"/>
      <c r="Q172" s="84">
        <f t="shared" si="6"/>
        <v>0</v>
      </c>
    </row>
    <row r="173" spans="1:17" ht="15" customHeight="1">
      <c r="A173" s="75">
        <v>163</v>
      </c>
      <c r="B173" s="30" t="s">
        <v>143</v>
      </c>
      <c r="C173" s="26" t="s">
        <v>19</v>
      </c>
      <c r="D173" s="30"/>
      <c r="E173" s="30" t="s">
        <v>35</v>
      </c>
      <c r="F173" s="106" t="s">
        <v>406</v>
      </c>
      <c r="G173" s="31" t="s">
        <v>36</v>
      </c>
      <c r="H173" s="127">
        <v>1</v>
      </c>
      <c r="I173" s="121"/>
      <c r="J173" s="121"/>
      <c r="K173" s="122"/>
      <c r="L173" s="90"/>
      <c r="M173" s="83">
        <f t="shared" si="5"/>
        <v>0</v>
      </c>
      <c r="N173" s="124"/>
      <c r="O173" s="125"/>
      <c r="P173" s="125"/>
      <c r="Q173" s="84">
        <f t="shared" si="6"/>
        <v>0</v>
      </c>
    </row>
    <row r="174" spans="1:17" ht="15" customHeight="1">
      <c r="A174" s="75">
        <v>164</v>
      </c>
      <c r="B174" s="30" t="s">
        <v>144</v>
      </c>
      <c r="C174" s="26" t="s">
        <v>19</v>
      </c>
      <c r="D174" s="30"/>
      <c r="E174" s="30" t="s">
        <v>26</v>
      </c>
      <c r="F174" s="107">
        <v>140</v>
      </c>
      <c r="G174" s="32" t="s">
        <v>21</v>
      </c>
      <c r="H174" s="127"/>
      <c r="I174" s="121"/>
      <c r="J174" s="121"/>
      <c r="K174" s="122"/>
      <c r="L174" s="90"/>
      <c r="M174" s="83">
        <f t="shared" si="5"/>
        <v>0</v>
      </c>
      <c r="N174" s="124"/>
      <c r="O174" s="125"/>
      <c r="P174" s="125"/>
      <c r="Q174" s="84">
        <f t="shared" si="6"/>
        <v>0</v>
      </c>
    </row>
    <row r="175" spans="1:17" ht="15" customHeight="1">
      <c r="A175" s="75">
        <v>165</v>
      </c>
      <c r="B175" s="30" t="s">
        <v>144</v>
      </c>
      <c r="C175" s="26" t="s">
        <v>19</v>
      </c>
      <c r="D175" s="30"/>
      <c r="E175" s="30" t="s">
        <v>26</v>
      </c>
      <c r="F175" s="106" t="s">
        <v>469</v>
      </c>
      <c r="G175" s="33" t="s">
        <v>33</v>
      </c>
      <c r="H175" s="127"/>
      <c r="I175" s="121"/>
      <c r="J175" s="121"/>
      <c r="K175" s="122"/>
      <c r="L175" s="90"/>
      <c r="M175" s="83">
        <f t="shared" si="5"/>
        <v>0</v>
      </c>
      <c r="N175" s="124"/>
      <c r="O175" s="125"/>
      <c r="P175" s="125"/>
      <c r="Q175" s="84">
        <f t="shared" si="6"/>
        <v>0</v>
      </c>
    </row>
    <row r="176" spans="1:17" ht="15" customHeight="1">
      <c r="A176" s="75">
        <v>166</v>
      </c>
      <c r="B176" s="30" t="s">
        <v>145</v>
      </c>
      <c r="C176" s="26" t="s">
        <v>19</v>
      </c>
      <c r="D176" s="30"/>
      <c r="E176" s="30" t="s">
        <v>146</v>
      </c>
      <c r="F176" s="107">
        <v>141</v>
      </c>
      <c r="G176" s="32" t="s">
        <v>21</v>
      </c>
      <c r="H176" s="127"/>
      <c r="I176" s="121"/>
      <c r="J176" s="121"/>
      <c r="K176" s="122"/>
      <c r="L176" s="90"/>
      <c r="M176" s="83">
        <f t="shared" si="5"/>
        <v>0</v>
      </c>
      <c r="N176" s="124"/>
      <c r="O176" s="125"/>
      <c r="P176" s="125"/>
      <c r="Q176" s="84">
        <f t="shared" si="6"/>
        <v>0</v>
      </c>
    </row>
    <row r="177" spans="1:17" ht="15" customHeight="1">
      <c r="A177" s="75">
        <v>167</v>
      </c>
      <c r="B177" s="30" t="s">
        <v>147</v>
      </c>
      <c r="C177" s="26" t="s">
        <v>19</v>
      </c>
      <c r="D177" s="30"/>
      <c r="E177" s="30" t="s">
        <v>26</v>
      </c>
      <c r="F177" s="106" t="s">
        <v>393</v>
      </c>
      <c r="G177" s="32" t="s">
        <v>21</v>
      </c>
      <c r="H177" s="127">
        <v>2</v>
      </c>
      <c r="I177" s="121"/>
      <c r="J177" s="121"/>
      <c r="K177" s="122"/>
      <c r="L177" s="90"/>
      <c r="M177" s="83">
        <f t="shared" si="5"/>
        <v>0</v>
      </c>
      <c r="N177" s="124">
        <v>1</v>
      </c>
      <c r="O177" s="125">
        <v>2549.9699999999998</v>
      </c>
      <c r="P177" s="125"/>
      <c r="Q177" s="84">
        <f t="shared" si="6"/>
        <v>2549.9699999999998</v>
      </c>
    </row>
    <row r="178" spans="1:17" ht="15" customHeight="1">
      <c r="A178" s="75">
        <v>168</v>
      </c>
      <c r="B178" s="30" t="s">
        <v>148</v>
      </c>
      <c r="C178" s="26" t="s">
        <v>19</v>
      </c>
      <c r="D178" s="30"/>
      <c r="E178" s="30" t="s">
        <v>26</v>
      </c>
      <c r="F178" s="106" t="s">
        <v>394</v>
      </c>
      <c r="G178" s="32" t="s">
        <v>21</v>
      </c>
      <c r="H178" s="127"/>
      <c r="I178" s="121">
        <v>2</v>
      </c>
      <c r="J178" s="121">
        <v>2</v>
      </c>
      <c r="K178" s="122">
        <v>2939.02</v>
      </c>
      <c r="L178" s="90"/>
      <c r="M178" s="83">
        <f t="shared" si="5"/>
        <v>2939.02</v>
      </c>
      <c r="N178" s="124">
        <v>2</v>
      </c>
      <c r="O178" s="125">
        <v>2277.39</v>
      </c>
      <c r="P178" s="125"/>
      <c r="Q178" s="84">
        <f t="shared" si="6"/>
        <v>2277.39</v>
      </c>
    </row>
    <row r="179" spans="1:17" ht="15" customHeight="1">
      <c r="A179" s="75">
        <v>169</v>
      </c>
      <c r="B179" s="30" t="s">
        <v>148</v>
      </c>
      <c r="C179" s="26" t="s">
        <v>19</v>
      </c>
      <c r="D179" s="30"/>
      <c r="E179" s="30" t="s">
        <v>26</v>
      </c>
      <c r="F179" s="109" t="s">
        <v>464</v>
      </c>
      <c r="G179" s="33" t="s">
        <v>33</v>
      </c>
      <c r="H179" s="127"/>
      <c r="I179" s="121"/>
      <c r="J179" s="121"/>
      <c r="K179" s="122"/>
      <c r="L179" s="90"/>
      <c r="M179" s="83">
        <f t="shared" si="5"/>
        <v>0</v>
      </c>
      <c r="N179" s="124"/>
      <c r="O179" s="125"/>
      <c r="P179" s="125"/>
      <c r="Q179" s="84">
        <f t="shared" si="6"/>
        <v>0</v>
      </c>
    </row>
    <row r="180" spans="1:17" ht="15" customHeight="1">
      <c r="A180" s="75">
        <v>170</v>
      </c>
      <c r="B180" s="34" t="s">
        <v>149</v>
      </c>
      <c r="C180" s="35" t="s">
        <v>19</v>
      </c>
      <c r="D180" s="34"/>
      <c r="E180" s="34" t="s">
        <v>26</v>
      </c>
      <c r="F180" s="116" t="s">
        <v>465</v>
      </c>
      <c r="G180" s="33" t="s">
        <v>33</v>
      </c>
      <c r="H180" s="127"/>
      <c r="I180" s="121"/>
      <c r="J180" s="121"/>
      <c r="K180" s="122"/>
      <c r="L180" s="90"/>
      <c r="M180" s="83">
        <f t="shared" si="5"/>
        <v>0</v>
      </c>
      <c r="N180" s="124"/>
      <c r="O180" s="125"/>
      <c r="P180" s="125"/>
      <c r="Q180" s="84">
        <f t="shared" si="6"/>
        <v>0</v>
      </c>
    </row>
    <row r="181" spans="1:17" ht="15" customHeight="1">
      <c r="A181" s="75">
        <v>171</v>
      </c>
      <c r="B181" s="30" t="s">
        <v>150</v>
      </c>
      <c r="C181" s="26" t="s">
        <v>19</v>
      </c>
      <c r="D181" s="30"/>
      <c r="E181" s="78" t="s">
        <v>30</v>
      </c>
      <c r="F181" s="103" t="s">
        <v>395</v>
      </c>
      <c r="G181" s="36" t="s">
        <v>21</v>
      </c>
      <c r="H181" s="127">
        <v>2</v>
      </c>
      <c r="I181" s="121"/>
      <c r="J181" s="121"/>
      <c r="K181" s="122"/>
      <c r="L181" s="90"/>
      <c r="M181" s="83">
        <f t="shared" si="5"/>
        <v>0</v>
      </c>
      <c r="N181" s="124"/>
      <c r="O181" s="125"/>
      <c r="P181" s="125"/>
      <c r="Q181" s="84">
        <f t="shared" si="6"/>
        <v>0</v>
      </c>
    </row>
    <row r="182" spans="1:17" ht="15" customHeight="1">
      <c r="A182" s="75">
        <v>172</v>
      </c>
      <c r="B182" s="30" t="s">
        <v>150</v>
      </c>
      <c r="C182" s="26" t="s">
        <v>19</v>
      </c>
      <c r="D182" s="26"/>
      <c r="E182" s="78" t="s">
        <v>30</v>
      </c>
      <c r="F182" s="103" t="s">
        <v>420</v>
      </c>
      <c r="G182" s="37" t="s">
        <v>31</v>
      </c>
      <c r="H182" s="127">
        <v>2</v>
      </c>
      <c r="I182" s="121"/>
      <c r="J182" s="121"/>
      <c r="K182" s="122"/>
      <c r="L182" s="90"/>
      <c r="M182" s="83">
        <f t="shared" si="5"/>
        <v>0</v>
      </c>
      <c r="N182" s="124">
        <v>3</v>
      </c>
      <c r="O182" s="125">
        <v>7576.6</v>
      </c>
      <c r="P182" s="125"/>
      <c r="Q182" s="84">
        <f t="shared" si="6"/>
        <v>7576.6</v>
      </c>
    </row>
    <row r="183" spans="1:17" ht="15" customHeight="1">
      <c r="A183" s="75">
        <v>173</v>
      </c>
      <c r="B183" s="30" t="s">
        <v>151</v>
      </c>
      <c r="C183" s="26" t="s">
        <v>19</v>
      </c>
      <c r="D183" s="26"/>
      <c r="E183" s="30" t="s">
        <v>26</v>
      </c>
      <c r="F183" s="103" t="s">
        <v>396</v>
      </c>
      <c r="G183" s="36" t="s">
        <v>21</v>
      </c>
      <c r="H183" s="127"/>
      <c r="I183" s="121"/>
      <c r="J183" s="121"/>
      <c r="K183" s="122"/>
      <c r="L183" s="90"/>
      <c r="M183" s="83">
        <f t="shared" si="5"/>
        <v>0</v>
      </c>
      <c r="N183" s="124"/>
      <c r="O183" s="125"/>
      <c r="P183" s="125"/>
      <c r="Q183" s="84">
        <f t="shared" si="6"/>
        <v>0</v>
      </c>
    </row>
    <row r="184" spans="1:17" ht="15" customHeight="1">
      <c r="A184" s="75">
        <v>174</v>
      </c>
      <c r="B184" s="30" t="s">
        <v>151</v>
      </c>
      <c r="C184" s="26" t="s">
        <v>19</v>
      </c>
      <c r="D184" s="26"/>
      <c r="E184" s="30" t="s">
        <v>26</v>
      </c>
      <c r="F184" s="103" t="s">
        <v>466</v>
      </c>
      <c r="G184" s="33" t="s">
        <v>33</v>
      </c>
      <c r="H184" s="127"/>
      <c r="I184" s="121"/>
      <c r="J184" s="121"/>
      <c r="K184" s="122"/>
      <c r="L184" s="90"/>
      <c r="M184" s="83">
        <f t="shared" si="5"/>
        <v>0</v>
      </c>
      <c r="N184" s="124"/>
      <c r="O184" s="125"/>
      <c r="P184" s="125"/>
      <c r="Q184" s="84">
        <f t="shared" si="6"/>
        <v>0</v>
      </c>
    </row>
    <row r="185" spans="1:17" ht="15" customHeight="1">
      <c r="A185" s="75">
        <v>175</v>
      </c>
      <c r="B185" s="30" t="s">
        <v>152</v>
      </c>
      <c r="C185" s="26" t="s">
        <v>19</v>
      </c>
      <c r="D185" s="26"/>
      <c r="E185" s="30" t="s">
        <v>26</v>
      </c>
      <c r="F185" s="103" t="s">
        <v>467</v>
      </c>
      <c r="G185" s="33" t="s">
        <v>33</v>
      </c>
      <c r="H185" s="127"/>
      <c r="I185" s="121"/>
      <c r="J185" s="121"/>
      <c r="K185" s="122"/>
      <c r="L185" s="90"/>
      <c r="M185" s="83">
        <f t="shared" si="5"/>
        <v>0</v>
      </c>
      <c r="N185" s="124"/>
      <c r="O185" s="125"/>
      <c r="P185" s="125"/>
      <c r="Q185" s="84">
        <f t="shared" si="6"/>
        <v>0</v>
      </c>
    </row>
    <row r="186" spans="1:17">
      <c r="A186" s="75">
        <v>176</v>
      </c>
      <c r="B186" s="30" t="s">
        <v>156</v>
      </c>
      <c r="C186" s="26" t="s">
        <v>19</v>
      </c>
      <c r="D186" s="26"/>
      <c r="E186" s="30" t="s">
        <v>26</v>
      </c>
      <c r="F186" s="103" t="s">
        <v>397</v>
      </c>
      <c r="G186" s="36" t="s">
        <v>21</v>
      </c>
      <c r="H186" s="127">
        <v>2</v>
      </c>
      <c r="I186" s="121">
        <v>1</v>
      </c>
      <c r="J186" s="121">
        <v>1</v>
      </c>
      <c r="K186" s="122">
        <v>845.76</v>
      </c>
      <c r="L186" s="90"/>
      <c r="M186" s="83">
        <f t="shared" si="5"/>
        <v>845.76</v>
      </c>
      <c r="N186" s="124"/>
      <c r="O186" s="125"/>
      <c r="P186" s="125"/>
      <c r="Q186" s="84">
        <f t="shared" si="6"/>
        <v>0</v>
      </c>
    </row>
    <row r="187" spans="1:17">
      <c r="A187" s="75">
        <v>177</v>
      </c>
      <c r="B187" s="30" t="s">
        <v>441</v>
      </c>
      <c r="C187" s="26" t="s">
        <v>19</v>
      </c>
      <c r="D187" s="26"/>
      <c r="E187" s="30" t="s">
        <v>26</v>
      </c>
      <c r="F187" s="103" t="s">
        <v>442</v>
      </c>
      <c r="G187" s="36" t="s">
        <v>21</v>
      </c>
      <c r="H187" s="127"/>
      <c r="I187" s="121"/>
      <c r="J187" s="121"/>
      <c r="K187" s="122"/>
      <c r="L187" s="90"/>
      <c r="M187" s="83">
        <f>K187-L187</f>
        <v>0</v>
      </c>
      <c r="N187" s="124"/>
      <c r="O187" s="125"/>
      <c r="P187" s="125"/>
      <c r="Q187" s="84">
        <f>O187-P187</f>
        <v>0</v>
      </c>
    </row>
    <row r="188" spans="1:17">
      <c r="A188" s="75">
        <v>178</v>
      </c>
      <c r="B188" s="30" t="s">
        <v>441</v>
      </c>
      <c r="C188" s="26" t="s">
        <v>19</v>
      </c>
      <c r="D188" s="26"/>
      <c r="E188" s="30" t="s">
        <v>26</v>
      </c>
      <c r="F188" s="103" t="s">
        <v>468</v>
      </c>
      <c r="G188" s="33" t="s">
        <v>33</v>
      </c>
      <c r="H188" s="127"/>
      <c r="I188" s="121"/>
      <c r="J188" s="121"/>
      <c r="K188" s="122"/>
      <c r="L188" s="90"/>
      <c r="M188" s="83">
        <f>K188-L188</f>
        <v>0</v>
      </c>
      <c r="N188" s="124"/>
      <c r="O188" s="125"/>
      <c r="P188" s="125"/>
      <c r="Q188" s="84">
        <f>O188-P188</f>
        <v>0</v>
      </c>
    </row>
    <row r="189" spans="1:17" ht="15" customHeight="1">
      <c r="A189" s="75">
        <v>179</v>
      </c>
      <c r="B189" s="30" t="s">
        <v>470</v>
      </c>
      <c r="C189" s="26" t="s">
        <v>19</v>
      </c>
      <c r="D189" s="26"/>
      <c r="E189" s="30" t="s">
        <v>26</v>
      </c>
      <c r="F189" s="103" t="s">
        <v>503</v>
      </c>
      <c r="G189" s="36" t="s">
        <v>21</v>
      </c>
      <c r="H189" s="127"/>
      <c r="I189" s="121"/>
      <c r="J189" s="121"/>
      <c r="K189" s="122"/>
      <c r="L189" s="90"/>
      <c r="M189" s="83">
        <f t="shared" ref="M189:M221" si="7">K189-L189</f>
        <v>0</v>
      </c>
      <c r="N189" s="124"/>
      <c r="O189" s="125"/>
      <c r="P189" s="125"/>
      <c r="Q189" s="84">
        <f t="shared" ref="Q189:Q221" si="8">O189-P189</f>
        <v>0</v>
      </c>
    </row>
    <row r="190" spans="1:17" ht="15" customHeight="1">
      <c r="A190" s="75">
        <v>180</v>
      </c>
      <c r="B190" s="30" t="s">
        <v>470</v>
      </c>
      <c r="C190" s="26" t="s">
        <v>19</v>
      </c>
      <c r="D190" s="26"/>
      <c r="E190" s="30" t="s">
        <v>26</v>
      </c>
      <c r="F190" s="103" t="s">
        <v>491</v>
      </c>
      <c r="G190" s="33" t="s">
        <v>33</v>
      </c>
      <c r="H190" s="127"/>
      <c r="I190" s="121"/>
      <c r="J190" s="121"/>
      <c r="K190" s="122"/>
      <c r="L190" s="90"/>
      <c r="M190" s="83">
        <f t="shared" si="7"/>
        <v>0</v>
      </c>
      <c r="N190" s="124"/>
      <c r="O190" s="125"/>
      <c r="P190" s="125"/>
      <c r="Q190" s="84">
        <f t="shared" si="8"/>
        <v>0</v>
      </c>
    </row>
    <row r="191" spans="1:17">
      <c r="A191" s="75">
        <v>181</v>
      </c>
      <c r="B191" s="30" t="s">
        <v>471</v>
      </c>
      <c r="C191" s="26" t="s">
        <v>19</v>
      </c>
      <c r="D191" s="26"/>
      <c r="E191" s="30" t="s">
        <v>26</v>
      </c>
      <c r="F191" s="103" t="s">
        <v>504</v>
      </c>
      <c r="G191" s="36" t="s">
        <v>21</v>
      </c>
      <c r="H191" s="127"/>
      <c r="I191" s="121"/>
      <c r="J191" s="121"/>
      <c r="K191" s="122"/>
      <c r="L191" s="90"/>
      <c r="M191" s="83">
        <f t="shared" si="7"/>
        <v>0</v>
      </c>
      <c r="N191" s="124"/>
      <c r="O191" s="125"/>
      <c r="P191" s="125"/>
      <c r="Q191" s="84">
        <f t="shared" si="8"/>
        <v>0</v>
      </c>
    </row>
    <row r="192" spans="1:17">
      <c r="A192" s="75">
        <v>182</v>
      </c>
      <c r="B192" s="30" t="s">
        <v>471</v>
      </c>
      <c r="C192" s="26" t="s">
        <v>19</v>
      </c>
      <c r="D192" s="26"/>
      <c r="E192" s="30" t="s">
        <v>26</v>
      </c>
      <c r="F192" s="103" t="s">
        <v>479</v>
      </c>
      <c r="G192" s="33" t="s">
        <v>33</v>
      </c>
      <c r="H192" s="127">
        <v>1</v>
      </c>
      <c r="I192" s="121"/>
      <c r="J192" s="121"/>
      <c r="K192" s="122"/>
      <c r="L192" s="90"/>
      <c r="M192" s="83">
        <f t="shared" si="7"/>
        <v>0</v>
      </c>
      <c r="N192" s="124"/>
      <c r="O192" s="125"/>
      <c r="P192" s="125"/>
      <c r="Q192" s="84">
        <f t="shared" si="8"/>
        <v>0</v>
      </c>
    </row>
    <row r="193" spans="1:17">
      <c r="A193" s="75">
        <v>183</v>
      </c>
      <c r="B193" s="30" t="s">
        <v>482</v>
      </c>
      <c r="C193" s="26" t="s">
        <v>19</v>
      </c>
      <c r="D193" s="26"/>
      <c r="E193" s="30" t="s">
        <v>26</v>
      </c>
      <c r="F193" s="103" t="s">
        <v>505</v>
      </c>
      <c r="G193" s="36" t="s">
        <v>21</v>
      </c>
      <c r="H193" s="127"/>
      <c r="I193" s="121"/>
      <c r="J193" s="121"/>
      <c r="K193" s="122"/>
      <c r="L193" s="90"/>
      <c r="M193" s="83">
        <f t="shared" si="7"/>
        <v>0</v>
      </c>
      <c r="N193" s="124"/>
      <c r="O193" s="125"/>
      <c r="P193" s="125"/>
      <c r="Q193" s="84">
        <f t="shared" si="8"/>
        <v>0</v>
      </c>
    </row>
    <row r="194" spans="1:17">
      <c r="A194" s="75">
        <v>184</v>
      </c>
      <c r="B194" s="30" t="s">
        <v>482</v>
      </c>
      <c r="C194" s="26" t="s">
        <v>19</v>
      </c>
      <c r="D194" s="26"/>
      <c r="E194" s="30" t="s">
        <v>26</v>
      </c>
      <c r="F194" s="103" t="s">
        <v>485</v>
      </c>
      <c r="G194" s="16" t="s">
        <v>22</v>
      </c>
      <c r="H194" s="127"/>
      <c r="I194" s="121"/>
      <c r="J194" s="121"/>
      <c r="K194" s="122"/>
      <c r="L194" s="90"/>
      <c r="M194" s="83">
        <f t="shared" si="7"/>
        <v>0</v>
      </c>
      <c r="N194" s="124"/>
      <c r="O194" s="125"/>
      <c r="P194" s="125"/>
      <c r="Q194" s="84">
        <f t="shared" si="8"/>
        <v>0</v>
      </c>
    </row>
    <row r="195" spans="1:17" hidden="1">
      <c r="A195" s="75"/>
      <c r="B195" s="153" t="s">
        <v>483</v>
      </c>
      <c r="C195" s="148" t="s">
        <v>19</v>
      </c>
      <c r="D195" s="148"/>
      <c r="E195" s="149" t="s">
        <v>94</v>
      </c>
      <c r="F195" s="99" t="s">
        <v>526</v>
      </c>
      <c r="G195" s="14" t="s">
        <v>21</v>
      </c>
      <c r="H195" s="163"/>
      <c r="I195" s="168"/>
      <c r="J195" s="168"/>
      <c r="K195" s="169"/>
      <c r="L195" s="169"/>
      <c r="M195" s="152">
        <f t="shared" si="7"/>
        <v>0</v>
      </c>
      <c r="N195" s="168"/>
      <c r="O195" s="169"/>
      <c r="P195" s="169"/>
      <c r="Q195" s="84">
        <f t="shared" si="8"/>
        <v>0</v>
      </c>
    </row>
    <row r="196" spans="1:17">
      <c r="A196" s="89">
        <v>185</v>
      </c>
      <c r="B196" s="30" t="s">
        <v>483</v>
      </c>
      <c r="C196" s="26" t="s">
        <v>19</v>
      </c>
      <c r="D196" s="26"/>
      <c r="E196" s="78" t="s">
        <v>94</v>
      </c>
      <c r="F196" s="103" t="s">
        <v>492</v>
      </c>
      <c r="G196" s="16" t="s">
        <v>22</v>
      </c>
      <c r="H196" s="127">
        <v>2</v>
      </c>
      <c r="I196" s="121"/>
      <c r="J196" s="121"/>
      <c r="K196" s="122"/>
      <c r="L196" s="90"/>
      <c r="M196" s="152">
        <f t="shared" si="7"/>
        <v>0</v>
      </c>
      <c r="N196" s="124"/>
      <c r="O196" s="125"/>
      <c r="P196" s="125"/>
      <c r="Q196" s="84">
        <f t="shared" si="8"/>
        <v>0</v>
      </c>
    </row>
    <row r="197" spans="1:17">
      <c r="A197" s="89">
        <v>186</v>
      </c>
      <c r="B197" s="30" t="s">
        <v>473</v>
      </c>
      <c r="C197" s="26" t="s">
        <v>19</v>
      </c>
      <c r="D197" s="26"/>
      <c r="E197" s="30" t="s">
        <v>26</v>
      </c>
      <c r="F197" s="103" t="s">
        <v>506</v>
      </c>
      <c r="G197" s="36" t="s">
        <v>21</v>
      </c>
      <c r="H197" s="127"/>
      <c r="I197" s="121"/>
      <c r="J197" s="121"/>
      <c r="K197" s="122"/>
      <c r="L197" s="90"/>
      <c r="M197" s="152">
        <f t="shared" si="7"/>
        <v>0</v>
      </c>
      <c r="N197" s="124"/>
      <c r="O197" s="125"/>
      <c r="P197" s="125"/>
      <c r="Q197" s="84">
        <f t="shared" si="8"/>
        <v>0</v>
      </c>
    </row>
    <row r="198" spans="1:17">
      <c r="A198" s="89">
        <v>187</v>
      </c>
      <c r="B198" s="30" t="s">
        <v>473</v>
      </c>
      <c r="C198" s="26" t="s">
        <v>19</v>
      </c>
      <c r="D198" s="26"/>
      <c r="E198" s="30" t="s">
        <v>26</v>
      </c>
      <c r="F198" s="103" t="s">
        <v>472</v>
      </c>
      <c r="G198" s="33" t="s">
        <v>33</v>
      </c>
      <c r="H198" s="127"/>
      <c r="I198" s="121"/>
      <c r="J198" s="121"/>
      <c r="K198" s="122"/>
      <c r="L198" s="90"/>
      <c r="M198" s="152">
        <f t="shared" si="7"/>
        <v>0</v>
      </c>
      <c r="N198" s="124"/>
      <c r="O198" s="125"/>
      <c r="P198" s="125"/>
      <c r="Q198" s="84">
        <f t="shared" si="8"/>
        <v>0</v>
      </c>
    </row>
    <row r="199" spans="1:17" ht="63.75">
      <c r="A199" s="89">
        <v>188</v>
      </c>
      <c r="B199" s="29" t="s">
        <v>484</v>
      </c>
      <c r="C199" s="7" t="s">
        <v>487</v>
      </c>
      <c r="D199" s="7" t="s">
        <v>486</v>
      </c>
      <c r="E199" s="29" t="s">
        <v>20</v>
      </c>
      <c r="F199" s="103" t="s">
        <v>507</v>
      </c>
      <c r="G199" s="102" t="s">
        <v>21</v>
      </c>
      <c r="H199" s="127"/>
      <c r="I199" s="121"/>
      <c r="J199" s="121"/>
      <c r="K199" s="122"/>
      <c r="L199" s="90"/>
      <c r="M199" s="152">
        <f t="shared" si="7"/>
        <v>0</v>
      </c>
      <c r="N199" s="124"/>
      <c r="O199" s="125"/>
      <c r="P199" s="125"/>
      <c r="Q199" s="84">
        <f t="shared" si="8"/>
        <v>0</v>
      </c>
    </row>
    <row r="200" spans="1:17" ht="63.75">
      <c r="A200" s="89">
        <v>189</v>
      </c>
      <c r="B200" s="29" t="s">
        <v>484</v>
      </c>
      <c r="C200" s="7" t="s">
        <v>487</v>
      </c>
      <c r="D200" s="7" t="s">
        <v>486</v>
      </c>
      <c r="E200" s="29" t="s">
        <v>20</v>
      </c>
      <c r="F200" s="103" t="s">
        <v>493</v>
      </c>
      <c r="G200" s="16" t="s">
        <v>22</v>
      </c>
      <c r="H200" s="128">
        <v>1</v>
      </c>
      <c r="I200" s="121"/>
      <c r="J200" s="121"/>
      <c r="K200" s="123"/>
      <c r="L200" s="101"/>
      <c r="M200" s="152">
        <f t="shared" si="7"/>
        <v>0</v>
      </c>
      <c r="N200" s="124"/>
      <c r="O200" s="126"/>
      <c r="P200" s="126"/>
      <c r="Q200" s="84">
        <f t="shared" si="8"/>
        <v>0</v>
      </c>
    </row>
    <row r="201" spans="1:17">
      <c r="A201" s="89">
        <v>190</v>
      </c>
      <c r="B201" s="30" t="s">
        <v>480</v>
      </c>
      <c r="C201" s="26" t="s">
        <v>19</v>
      </c>
      <c r="D201" s="26"/>
      <c r="E201" s="30" t="s">
        <v>26</v>
      </c>
      <c r="F201" s="103" t="s">
        <v>476</v>
      </c>
      <c r="G201" s="33" t="s">
        <v>33</v>
      </c>
      <c r="H201" s="127"/>
      <c r="I201" s="121"/>
      <c r="J201" s="121"/>
      <c r="K201" s="122"/>
      <c r="L201" s="90"/>
      <c r="M201" s="152">
        <f t="shared" si="7"/>
        <v>0</v>
      </c>
      <c r="N201" s="124"/>
      <c r="O201" s="125"/>
      <c r="P201" s="125"/>
      <c r="Q201" s="84">
        <f t="shared" si="8"/>
        <v>0</v>
      </c>
    </row>
    <row r="202" spans="1:17">
      <c r="A202" s="89">
        <v>191</v>
      </c>
      <c r="B202" s="30" t="s">
        <v>477</v>
      </c>
      <c r="C202" s="26" t="s">
        <v>19</v>
      </c>
      <c r="D202" s="26"/>
      <c r="E202" s="30" t="s">
        <v>26</v>
      </c>
      <c r="F202" s="103" t="s">
        <v>515</v>
      </c>
      <c r="G202" s="32" t="s">
        <v>21</v>
      </c>
      <c r="H202" s="127"/>
      <c r="I202" s="121"/>
      <c r="J202" s="121"/>
      <c r="K202" s="122"/>
      <c r="L202" s="90"/>
      <c r="M202" s="152">
        <f t="shared" si="7"/>
        <v>0</v>
      </c>
      <c r="N202" s="124"/>
      <c r="O202" s="125"/>
      <c r="P202" s="125"/>
      <c r="Q202" s="84">
        <f t="shared" si="8"/>
        <v>0</v>
      </c>
    </row>
    <row r="203" spans="1:17">
      <c r="A203" s="89">
        <v>192</v>
      </c>
      <c r="B203" s="30" t="s">
        <v>477</v>
      </c>
      <c r="C203" s="26" t="s">
        <v>19</v>
      </c>
      <c r="D203" s="26"/>
      <c r="E203" s="30" t="s">
        <v>26</v>
      </c>
      <c r="F203" s="103" t="s">
        <v>475</v>
      </c>
      <c r="G203" s="33" t="s">
        <v>33</v>
      </c>
      <c r="H203" s="127">
        <v>1</v>
      </c>
      <c r="I203" s="121"/>
      <c r="J203" s="121"/>
      <c r="K203" s="122"/>
      <c r="L203" s="90"/>
      <c r="M203" s="152">
        <f t="shared" si="7"/>
        <v>0</v>
      </c>
      <c r="N203" s="124"/>
      <c r="O203" s="125"/>
      <c r="P203" s="125"/>
      <c r="Q203" s="84">
        <f t="shared" si="8"/>
        <v>0</v>
      </c>
    </row>
    <row r="204" spans="1:17" ht="15" customHeight="1">
      <c r="A204" s="89">
        <v>193</v>
      </c>
      <c r="B204" s="30" t="s">
        <v>481</v>
      </c>
      <c r="C204" s="26" t="s">
        <v>19</v>
      </c>
      <c r="D204" s="26"/>
      <c r="E204" s="30" t="s">
        <v>26</v>
      </c>
      <c r="F204" s="103" t="s">
        <v>490</v>
      </c>
      <c r="G204" s="33" t="s">
        <v>33</v>
      </c>
      <c r="H204" s="127"/>
      <c r="I204" s="121"/>
      <c r="J204" s="121"/>
      <c r="K204" s="122"/>
      <c r="L204" s="90"/>
      <c r="M204" s="152">
        <f t="shared" si="7"/>
        <v>0</v>
      </c>
      <c r="N204" s="124"/>
      <c r="O204" s="125"/>
      <c r="P204" s="125"/>
      <c r="Q204" s="84">
        <f t="shared" si="8"/>
        <v>0</v>
      </c>
    </row>
    <row r="205" spans="1:17" ht="15" customHeight="1">
      <c r="A205" s="89">
        <v>194</v>
      </c>
      <c r="B205" s="30" t="s">
        <v>478</v>
      </c>
      <c r="C205" s="26" t="s">
        <v>19</v>
      </c>
      <c r="D205" s="26"/>
      <c r="E205" s="30" t="s">
        <v>26</v>
      </c>
      <c r="F205" s="103" t="s">
        <v>508</v>
      </c>
      <c r="G205" s="32" t="s">
        <v>21</v>
      </c>
      <c r="H205" s="127"/>
      <c r="I205" s="121"/>
      <c r="J205" s="121"/>
      <c r="K205" s="122"/>
      <c r="L205" s="90"/>
      <c r="M205" s="152">
        <f t="shared" si="7"/>
        <v>0</v>
      </c>
      <c r="N205" s="124"/>
      <c r="O205" s="125"/>
      <c r="P205" s="125"/>
      <c r="Q205" s="84">
        <f t="shared" si="8"/>
        <v>0</v>
      </c>
    </row>
    <row r="206" spans="1:17">
      <c r="A206" s="89">
        <v>195</v>
      </c>
      <c r="B206" s="30" t="s">
        <v>488</v>
      </c>
      <c r="C206" s="26" t="s">
        <v>19</v>
      </c>
      <c r="D206" s="26"/>
      <c r="E206" s="30" t="s">
        <v>26</v>
      </c>
      <c r="F206" s="103" t="s">
        <v>509</v>
      </c>
      <c r="G206" s="32" t="s">
        <v>21</v>
      </c>
      <c r="H206" s="127"/>
      <c r="I206" s="121"/>
      <c r="J206" s="121"/>
      <c r="K206" s="122"/>
      <c r="L206" s="90"/>
      <c r="M206" s="152">
        <f t="shared" si="7"/>
        <v>0</v>
      </c>
      <c r="N206" s="124"/>
      <c r="O206" s="125"/>
      <c r="P206" s="125"/>
      <c r="Q206" s="84">
        <f t="shared" si="8"/>
        <v>0</v>
      </c>
    </row>
    <row r="207" spans="1:17">
      <c r="A207" s="89">
        <v>196</v>
      </c>
      <c r="B207" s="30" t="s">
        <v>495</v>
      </c>
      <c r="C207" s="26" t="s">
        <v>19</v>
      </c>
      <c r="D207" s="26"/>
      <c r="E207" s="30" t="s">
        <v>104</v>
      </c>
      <c r="F207" s="103" t="s">
        <v>494</v>
      </c>
      <c r="G207" s="31" t="s">
        <v>36</v>
      </c>
      <c r="H207" s="127"/>
      <c r="I207" s="121"/>
      <c r="J207" s="121"/>
      <c r="K207" s="122"/>
      <c r="L207" s="90"/>
      <c r="M207" s="152">
        <f t="shared" si="7"/>
        <v>0</v>
      </c>
      <c r="N207" s="124"/>
      <c r="O207" s="125"/>
      <c r="P207" s="125"/>
      <c r="Q207" s="84">
        <f t="shared" si="8"/>
        <v>0</v>
      </c>
    </row>
    <row r="208" spans="1:17" ht="51">
      <c r="A208" s="89">
        <v>197</v>
      </c>
      <c r="B208" s="29" t="s">
        <v>496</v>
      </c>
      <c r="C208" s="7" t="s">
        <v>500</v>
      </c>
      <c r="D208" s="7" t="s">
        <v>501</v>
      </c>
      <c r="E208" s="29" t="s">
        <v>26</v>
      </c>
      <c r="F208" s="103" t="s">
        <v>502</v>
      </c>
      <c r="G208" s="14" t="s">
        <v>21</v>
      </c>
      <c r="H208" s="127"/>
      <c r="I208" s="121"/>
      <c r="J208" s="121"/>
      <c r="K208" s="122"/>
      <c r="L208" s="90"/>
      <c r="M208" s="152">
        <f t="shared" si="7"/>
        <v>0</v>
      </c>
      <c r="N208" s="124"/>
      <c r="O208" s="125"/>
      <c r="P208" s="125"/>
      <c r="Q208" s="84">
        <f t="shared" si="8"/>
        <v>0</v>
      </c>
    </row>
    <row r="209" spans="1:17" ht="51">
      <c r="A209" s="89">
        <v>198</v>
      </c>
      <c r="B209" s="153" t="s">
        <v>496</v>
      </c>
      <c r="C209" s="7" t="s">
        <v>500</v>
      </c>
      <c r="D209" s="7" t="s">
        <v>501</v>
      </c>
      <c r="E209" s="153" t="s">
        <v>26</v>
      </c>
      <c r="F209" s="103" t="s">
        <v>499</v>
      </c>
      <c r="G209" s="80" t="s">
        <v>33</v>
      </c>
      <c r="H209" s="127">
        <v>7</v>
      </c>
      <c r="I209" s="121"/>
      <c r="J209" s="121"/>
      <c r="K209" s="122"/>
      <c r="L209" s="90"/>
      <c r="M209" s="152">
        <f t="shared" si="7"/>
        <v>0</v>
      </c>
      <c r="N209" s="124"/>
      <c r="O209" s="125"/>
      <c r="P209" s="125"/>
      <c r="Q209" s="84">
        <f t="shared" si="8"/>
        <v>0</v>
      </c>
    </row>
    <row r="210" spans="1:17" hidden="1">
      <c r="A210" s="192"/>
      <c r="B210" s="30" t="s">
        <v>498</v>
      </c>
      <c r="C210" s="26" t="s">
        <v>19</v>
      </c>
      <c r="D210" s="26"/>
      <c r="E210" s="30" t="s">
        <v>26</v>
      </c>
      <c r="F210" s="97"/>
      <c r="G210" s="32" t="s">
        <v>21</v>
      </c>
      <c r="H210" s="174"/>
      <c r="I210" s="192"/>
      <c r="J210" s="192"/>
      <c r="K210" s="183"/>
      <c r="L210" s="183"/>
      <c r="M210" s="152"/>
      <c r="N210" s="192"/>
      <c r="O210" s="183"/>
      <c r="P210" s="183"/>
      <c r="Q210" s="84"/>
    </row>
    <row r="211" spans="1:17">
      <c r="A211" s="89">
        <v>199</v>
      </c>
      <c r="B211" s="30" t="s">
        <v>498</v>
      </c>
      <c r="C211" s="26" t="s">
        <v>19</v>
      </c>
      <c r="D211" s="26"/>
      <c r="E211" s="30" t="s">
        <v>26</v>
      </c>
      <c r="F211" s="103" t="s">
        <v>514</v>
      </c>
      <c r="G211" s="33" t="s">
        <v>33</v>
      </c>
      <c r="H211" s="127"/>
      <c r="I211" s="121"/>
      <c r="J211" s="121"/>
      <c r="K211" s="122"/>
      <c r="L211" s="90"/>
      <c r="M211" s="152">
        <f t="shared" si="7"/>
        <v>0</v>
      </c>
      <c r="N211" s="124"/>
      <c r="O211" s="125"/>
      <c r="P211" s="125"/>
      <c r="Q211" s="84">
        <f t="shared" si="8"/>
        <v>0</v>
      </c>
    </row>
    <row r="212" spans="1:17">
      <c r="A212" s="89">
        <v>200</v>
      </c>
      <c r="B212" s="30" t="s">
        <v>511</v>
      </c>
      <c r="C212" s="26" t="s">
        <v>19</v>
      </c>
      <c r="D212" s="26"/>
      <c r="E212" s="78" t="s">
        <v>30</v>
      </c>
      <c r="F212" s="103" t="s">
        <v>510</v>
      </c>
      <c r="G212" s="14" t="s">
        <v>21</v>
      </c>
      <c r="H212" s="127"/>
      <c r="I212" s="121"/>
      <c r="J212" s="121"/>
      <c r="K212" s="122"/>
      <c r="L212" s="90"/>
      <c r="M212" s="152">
        <f t="shared" si="7"/>
        <v>0</v>
      </c>
      <c r="N212" s="124"/>
      <c r="O212" s="125"/>
      <c r="P212" s="125"/>
      <c r="Q212" s="84">
        <f t="shared" si="8"/>
        <v>0</v>
      </c>
    </row>
    <row r="213" spans="1:17" hidden="1">
      <c r="A213" s="145"/>
      <c r="B213" s="30" t="s">
        <v>511</v>
      </c>
      <c r="C213" s="26" t="s">
        <v>19</v>
      </c>
      <c r="D213" s="26"/>
      <c r="E213" s="78" t="s">
        <v>30</v>
      </c>
      <c r="F213" s="103"/>
      <c r="G213" s="37" t="s">
        <v>31</v>
      </c>
      <c r="H213" s="140"/>
      <c r="I213" s="145"/>
      <c r="J213" s="145"/>
      <c r="K213" s="146"/>
      <c r="L213" s="146"/>
      <c r="M213" s="152">
        <f t="shared" si="7"/>
        <v>0</v>
      </c>
      <c r="N213" s="145"/>
      <c r="O213" s="146"/>
      <c r="P213" s="146"/>
      <c r="Q213" s="84">
        <f t="shared" si="8"/>
        <v>0</v>
      </c>
    </row>
    <row r="214" spans="1:17">
      <c r="A214" s="89">
        <v>201</v>
      </c>
      <c r="B214" s="30" t="s">
        <v>512</v>
      </c>
      <c r="C214" s="26" t="s">
        <v>19</v>
      </c>
      <c r="D214" s="26"/>
      <c r="E214" s="30" t="s">
        <v>26</v>
      </c>
      <c r="F214" s="103" t="s">
        <v>513</v>
      </c>
      <c r="G214" s="14" t="s">
        <v>21</v>
      </c>
      <c r="H214" s="127"/>
      <c r="I214" s="89"/>
      <c r="J214" s="89"/>
      <c r="K214" s="90"/>
      <c r="L214" s="90"/>
      <c r="M214" s="152">
        <f t="shared" si="7"/>
        <v>0</v>
      </c>
      <c r="N214" s="124"/>
      <c r="O214" s="125"/>
      <c r="P214" s="125"/>
      <c r="Q214" s="84">
        <f t="shared" si="8"/>
        <v>0</v>
      </c>
    </row>
    <row r="215" spans="1:17">
      <c r="A215" s="89">
        <v>202</v>
      </c>
      <c r="B215" s="30" t="s">
        <v>512</v>
      </c>
      <c r="C215" s="26" t="s">
        <v>19</v>
      </c>
      <c r="D215" s="120"/>
      <c r="E215" s="30" t="s">
        <v>26</v>
      </c>
      <c r="F215" s="103" t="s">
        <v>518</v>
      </c>
      <c r="G215" s="33" t="s">
        <v>33</v>
      </c>
      <c r="H215" s="127">
        <v>1</v>
      </c>
      <c r="I215" s="89"/>
      <c r="J215" s="89"/>
      <c r="K215" s="90"/>
      <c r="L215" s="90"/>
      <c r="M215" s="152">
        <f t="shared" si="7"/>
        <v>0</v>
      </c>
      <c r="N215" s="89"/>
      <c r="O215" s="90"/>
      <c r="P215" s="90"/>
      <c r="Q215" s="84">
        <f t="shared" si="8"/>
        <v>0</v>
      </c>
    </row>
    <row r="216" spans="1:17" hidden="1">
      <c r="A216" s="161"/>
      <c r="B216" s="162" t="s">
        <v>524</v>
      </c>
      <c r="C216" s="26" t="s">
        <v>19</v>
      </c>
      <c r="D216" s="120"/>
      <c r="E216" s="30" t="s">
        <v>26</v>
      </c>
      <c r="F216" s="97"/>
      <c r="G216" s="32" t="s">
        <v>21</v>
      </c>
      <c r="H216" s="174"/>
      <c r="I216" s="192"/>
      <c r="J216" s="192"/>
      <c r="K216" s="183"/>
      <c r="L216" s="183"/>
      <c r="M216" s="152"/>
      <c r="N216" s="192"/>
      <c r="O216" s="183"/>
      <c r="P216" s="183"/>
      <c r="Q216" s="84"/>
    </row>
    <row r="217" spans="1:17" hidden="1">
      <c r="A217" s="161"/>
      <c r="B217" s="162" t="s">
        <v>524</v>
      </c>
      <c r="C217" s="148" t="s">
        <v>19</v>
      </c>
      <c r="D217" s="119"/>
      <c r="E217" s="153" t="s">
        <v>26</v>
      </c>
      <c r="F217" s="99" t="s">
        <v>521</v>
      </c>
      <c r="G217" s="80" t="s">
        <v>33</v>
      </c>
      <c r="H217" s="150"/>
      <c r="I217" s="158"/>
      <c r="J217" s="158"/>
      <c r="K217" s="159"/>
      <c r="L217" s="159"/>
      <c r="M217" s="152">
        <f t="shared" si="7"/>
        <v>0</v>
      </c>
      <c r="N217" s="158"/>
      <c r="O217" s="159"/>
      <c r="P217" s="159"/>
      <c r="Q217" s="84">
        <f t="shared" si="8"/>
        <v>0</v>
      </c>
    </row>
    <row r="218" spans="1:17" hidden="1">
      <c r="A218" s="161"/>
      <c r="B218" s="162" t="s">
        <v>523</v>
      </c>
      <c r="C218" s="148" t="s">
        <v>19</v>
      </c>
      <c r="D218" s="119"/>
      <c r="E218" s="153" t="s">
        <v>26</v>
      </c>
      <c r="F218" s="99" t="s">
        <v>522</v>
      </c>
      <c r="G218" s="80" t="s">
        <v>33</v>
      </c>
      <c r="H218" s="150"/>
      <c r="I218" s="158"/>
      <c r="J218" s="158"/>
      <c r="K218" s="159"/>
      <c r="L218" s="159"/>
      <c r="M218" s="152">
        <f t="shared" si="7"/>
        <v>0</v>
      </c>
      <c r="N218" s="158"/>
      <c r="O218" s="159"/>
      <c r="P218" s="159"/>
      <c r="Q218" s="84">
        <f t="shared" si="8"/>
        <v>0</v>
      </c>
    </row>
    <row r="219" spans="1:17" hidden="1">
      <c r="A219" s="161"/>
      <c r="B219" s="153" t="s">
        <v>529</v>
      </c>
      <c r="C219" s="148" t="s">
        <v>19</v>
      </c>
      <c r="D219" s="148"/>
      <c r="E219" s="153" t="s">
        <v>52</v>
      </c>
      <c r="F219" s="171" t="s">
        <v>527</v>
      </c>
      <c r="G219" s="14" t="s">
        <v>21</v>
      </c>
      <c r="H219" s="163"/>
      <c r="I219" s="168"/>
      <c r="J219" s="168"/>
      <c r="K219" s="169"/>
      <c r="L219" s="169"/>
      <c r="M219" s="152">
        <f t="shared" si="7"/>
        <v>0</v>
      </c>
      <c r="N219" s="168"/>
      <c r="O219" s="169"/>
      <c r="P219" s="169"/>
      <c r="Q219" s="84">
        <f t="shared" si="8"/>
        <v>0</v>
      </c>
    </row>
    <row r="220" spans="1:17" hidden="1">
      <c r="A220" s="104"/>
      <c r="B220" s="153" t="s">
        <v>529</v>
      </c>
      <c r="C220" s="148" t="s">
        <v>19</v>
      </c>
      <c r="D220" s="148"/>
      <c r="E220" s="153" t="s">
        <v>52</v>
      </c>
      <c r="F220" s="171" t="s">
        <v>537</v>
      </c>
      <c r="G220" s="80" t="s">
        <v>33</v>
      </c>
      <c r="H220" s="174"/>
      <c r="I220" s="182"/>
      <c r="J220" s="182"/>
      <c r="K220" s="183"/>
      <c r="L220" s="183"/>
      <c r="M220" s="152"/>
      <c r="N220" s="182"/>
      <c r="O220" s="183"/>
      <c r="P220" s="183"/>
      <c r="Q220" s="84"/>
    </row>
    <row r="221" spans="1:17" hidden="1">
      <c r="A221" s="161"/>
      <c r="B221" s="153" t="s">
        <v>530</v>
      </c>
      <c r="C221" s="148" t="s">
        <v>19</v>
      </c>
      <c r="D221" s="148"/>
      <c r="E221" s="149" t="s">
        <v>30</v>
      </c>
      <c r="F221" s="171" t="s">
        <v>528</v>
      </c>
      <c r="G221" s="14" t="s">
        <v>21</v>
      </c>
      <c r="H221" s="163"/>
      <c r="I221" s="168"/>
      <c r="J221" s="168"/>
      <c r="K221" s="169"/>
      <c r="L221" s="169"/>
      <c r="M221" s="152">
        <f t="shared" si="7"/>
        <v>0</v>
      </c>
      <c r="N221" s="168"/>
      <c r="O221" s="169"/>
      <c r="P221" s="169"/>
      <c r="Q221" s="84">
        <f t="shared" si="8"/>
        <v>0</v>
      </c>
    </row>
    <row r="222" spans="1:17" hidden="1">
      <c r="A222" s="75"/>
      <c r="B222" s="153" t="s">
        <v>531</v>
      </c>
      <c r="C222" s="26" t="s">
        <v>19</v>
      </c>
      <c r="D222" s="148"/>
      <c r="E222" s="30" t="s">
        <v>26</v>
      </c>
      <c r="F222" s="99" t="s">
        <v>532</v>
      </c>
      <c r="G222" s="32" t="s">
        <v>21</v>
      </c>
      <c r="H222" s="174"/>
      <c r="I222" s="182"/>
      <c r="J222" s="182"/>
      <c r="K222" s="183"/>
      <c r="L222" s="183"/>
      <c r="M222" s="152"/>
      <c r="N222" s="182"/>
      <c r="O222" s="183"/>
      <c r="P222" s="183"/>
      <c r="Q222" s="84"/>
    </row>
    <row r="223" spans="1:17" s="199" customFormat="1" hidden="1">
      <c r="A223" s="75"/>
      <c r="B223" s="217" t="s">
        <v>531</v>
      </c>
      <c r="C223" s="216" t="s">
        <v>19</v>
      </c>
      <c r="D223" s="241"/>
      <c r="E223" s="218" t="s">
        <v>26</v>
      </c>
      <c r="F223" s="244"/>
      <c r="G223" s="210" t="s">
        <v>33</v>
      </c>
      <c r="H223" s="174"/>
      <c r="I223" s="248"/>
      <c r="J223" s="248"/>
      <c r="K223" s="183"/>
      <c r="L223" s="183"/>
      <c r="M223" s="215"/>
      <c r="N223" s="248"/>
      <c r="O223" s="183"/>
      <c r="P223" s="183"/>
      <c r="Q223" s="84"/>
    </row>
    <row r="224" spans="1:17" hidden="1">
      <c r="A224" s="75"/>
      <c r="B224" s="162" t="s">
        <v>534</v>
      </c>
      <c r="C224" s="26" t="s">
        <v>19</v>
      </c>
      <c r="D224" s="119"/>
      <c r="E224" s="30" t="s">
        <v>26</v>
      </c>
      <c r="F224" s="171"/>
      <c r="G224" s="32" t="s">
        <v>21</v>
      </c>
      <c r="H224" s="174"/>
      <c r="I224" s="192"/>
      <c r="J224" s="192"/>
      <c r="K224" s="183"/>
      <c r="L224" s="183"/>
      <c r="M224" s="152"/>
      <c r="N224" s="192"/>
      <c r="O224" s="183"/>
      <c r="P224" s="183"/>
      <c r="Q224" s="84"/>
    </row>
    <row r="225" spans="1:17" hidden="1">
      <c r="A225" s="75"/>
      <c r="B225" s="162" t="s">
        <v>534</v>
      </c>
      <c r="C225" s="26" t="s">
        <v>19</v>
      </c>
      <c r="D225" s="119"/>
      <c r="E225" s="30" t="s">
        <v>26</v>
      </c>
      <c r="F225" s="171" t="s">
        <v>538</v>
      </c>
      <c r="G225" s="80" t="s">
        <v>33</v>
      </c>
      <c r="H225" s="174"/>
      <c r="I225" s="182"/>
      <c r="J225" s="182"/>
      <c r="K225" s="183"/>
      <c r="L225" s="183"/>
      <c r="M225" s="152"/>
      <c r="N225" s="182"/>
      <c r="O225" s="183"/>
      <c r="P225" s="183"/>
      <c r="Q225" s="84"/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38">
        <f>SUM(H10:H215)</f>
        <v>98</v>
      </c>
      <c r="I226" s="118">
        <f>SUM(I10:I215)</f>
        <v>60</v>
      </c>
      <c r="J226" s="118">
        <f>SUM(J10:J215)</f>
        <v>63</v>
      </c>
      <c r="K226" s="84">
        <f>SUM(K10:K215)</f>
        <v>92963.13</v>
      </c>
      <c r="L226" s="84">
        <f t="shared" ref="L226:M226" si="9">SUM(L10:L215)</f>
        <v>0</v>
      </c>
      <c r="M226" s="84">
        <f t="shared" si="9"/>
        <v>92963.13</v>
      </c>
      <c r="N226" s="118">
        <f>SUM(N10:N215)</f>
        <v>67</v>
      </c>
      <c r="O226" s="84">
        <f>SUM(O10:O215)</f>
        <v>229722.28000000009</v>
      </c>
      <c r="P226" s="84">
        <f t="shared" ref="P226:Q226" si="10">SUM(P10:P215)</f>
        <v>0</v>
      </c>
      <c r="Q226" s="84">
        <f t="shared" si="10"/>
        <v>229722.28000000009</v>
      </c>
    </row>
  </sheetData>
  <autoFilter ref="A9:Q186" xr:uid="{00000000-0009-0000-0000-00000A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/>
  <dimension ref="A1:Q226"/>
  <sheetViews>
    <sheetView topLeftCell="A72" workbookViewId="0">
      <selection activeCell="A81" sqref="A81:XFD81"/>
    </sheetView>
  </sheetViews>
  <sheetFormatPr defaultRowHeight="15"/>
  <cols>
    <col min="1" max="1" width="4.5703125" style="73" customWidth="1"/>
    <col min="2" max="2" width="34.28515625" style="73" customWidth="1"/>
    <col min="3" max="3" width="9.5703125" style="73" customWidth="1"/>
    <col min="4" max="4" width="10.7109375" style="73" customWidth="1"/>
    <col min="5" max="5" width="23.85546875" style="73" customWidth="1"/>
    <col min="6" max="6" width="17.85546875" style="73" customWidth="1"/>
    <col min="7" max="7" width="24.7109375" style="73" customWidth="1"/>
    <col min="8" max="8" width="17.7109375" style="73" customWidth="1"/>
    <col min="9" max="17" width="13.7109375" style="73" customWidth="1"/>
    <col min="18" max="16384" width="9.140625" style="73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75">
        <v>1</v>
      </c>
      <c r="B10" s="76" t="s">
        <v>18</v>
      </c>
      <c r="C10" s="77" t="s">
        <v>19</v>
      </c>
      <c r="D10" s="76"/>
      <c r="E10" s="78" t="s">
        <v>20</v>
      </c>
      <c r="F10" s="106" t="s">
        <v>315</v>
      </c>
      <c r="G10" s="14" t="s">
        <v>21</v>
      </c>
      <c r="H10" s="129"/>
      <c r="I10" s="131"/>
      <c r="J10" s="131"/>
      <c r="K10" s="132"/>
      <c r="L10" s="90"/>
      <c r="M10" s="83">
        <f t="shared" ref="M10:M74" si="1">K10-L10</f>
        <v>0</v>
      </c>
      <c r="N10" s="135"/>
      <c r="O10" s="136"/>
      <c r="P10" s="90"/>
      <c r="Q10" s="84">
        <f t="shared" ref="Q10:Q74" si="2">O10-P10</f>
        <v>0</v>
      </c>
    </row>
    <row r="11" spans="1:17" ht="15" customHeight="1">
      <c r="A11" s="75">
        <v>2</v>
      </c>
      <c r="B11" s="76" t="s">
        <v>18</v>
      </c>
      <c r="C11" s="77" t="s">
        <v>19</v>
      </c>
      <c r="D11" s="76"/>
      <c r="E11" s="78" t="s">
        <v>20</v>
      </c>
      <c r="F11" s="106" t="s">
        <v>423</v>
      </c>
      <c r="G11" s="16" t="s">
        <v>22</v>
      </c>
      <c r="H11" s="129">
        <v>1</v>
      </c>
      <c r="I11" s="131"/>
      <c r="J11" s="131"/>
      <c r="K11" s="132"/>
      <c r="L11" s="90"/>
      <c r="M11" s="83">
        <f t="shared" si="1"/>
        <v>0</v>
      </c>
      <c r="N11" s="135"/>
      <c r="O11" s="136"/>
      <c r="P11" s="90"/>
      <c r="Q11" s="84">
        <f t="shared" si="2"/>
        <v>0</v>
      </c>
    </row>
    <row r="12" spans="1:17" ht="15" customHeight="1">
      <c r="A12" s="75">
        <v>3</v>
      </c>
      <c r="B12" s="76" t="s">
        <v>23</v>
      </c>
      <c r="C12" s="77" t="s">
        <v>19</v>
      </c>
      <c r="D12" s="76"/>
      <c r="E12" s="78" t="s">
        <v>24</v>
      </c>
      <c r="F12" s="107">
        <v>2</v>
      </c>
      <c r="G12" s="14" t="s">
        <v>21</v>
      </c>
      <c r="H12" s="129"/>
      <c r="I12" s="131"/>
      <c r="J12" s="131"/>
      <c r="K12" s="132"/>
      <c r="L12" s="90"/>
      <c r="M12" s="83">
        <f t="shared" si="1"/>
        <v>0</v>
      </c>
      <c r="N12" s="135"/>
      <c r="O12" s="136"/>
      <c r="P12" s="90"/>
      <c r="Q12" s="84">
        <f t="shared" si="2"/>
        <v>0</v>
      </c>
    </row>
    <row r="13" spans="1:17" ht="15" customHeight="1">
      <c r="A13" s="75">
        <v>4</v>
      </c>
      <c r="B13" s="76" t="s">
        <v>25</v>
      </c>
      <c r="C13" s="77" t="s">
        <v>19</v>
      </c>
      <c r="D13" s="76"/>
      <c r="E13" s="78" t="s">
        <v>26</v>
      </c>
      <c r="F13" s="106" t="s">
        <v>316</v>
      </c>
      <c r="G13" s="14" t="s">
        <v>21</v>
      </c>
      <c r="H13" s="129"/>
      <c r="I13" s="131"/>
      <c r="J13" s="131"/>
      <c r="K13" s="132"/>
      <c r="L13" s="90"/>
      <c r="M13" s="83">
        <f t="shared" si="1"/>
        <v>0</v>
      </c>
      <c r="N13" s="135"/>
      <c r="O13" s="136"/>
      <c r="P13" s="90"/>
      <c r="Q13" s="84">
        <f t="shared" si="2"/>
        <v>0</v>
      </c>
    </row>
    <row r="14" spans="1:17" ht="15" customHeight="1">
      <c r="A14" s="75">
        <v>5</v>
      </c>
      <c r="B14" s="76" t="s">
        <v>27</v>
      </c>
      <c r="C14" s="77" t="s">
        <v>19</v>
      </c>
      <c r="D14" s="76"/>
      <c r="E14" s="78" t="s">
        <v>26</v>
      </c>
      <c r="F14" s="106" t="s">
        <v>317</v>
      </c>
      <c r="G14" s="14" t="s">
        <v>21</v>
      </c>
      <c r="H14" s="129"/>
      <c r="I14" s="131">
        <v>1</v>
      </c>
      <c r="J14" s="131">
        <v>1</v>
      </c>
      <c r="K14" s="132">
        <v>1395.5</v>
      </c>
      <c r="L14" s="90"/>
      <c r="M14" s="83">
        <f t="shared" si="1"/>
        <v>1395.5</v>
      </c>
      <c r="N14" s="135"/>
      <c r="O14" s="136"/>
      <c r="P14" s="90"/>
      <c r="Q14" s="84">
        <f t="shared" si="2"/>
        <v>0</v>
      </c>
    </row>
    <row r="15" spans="1:17" ht="15" customHeight="1">
      <c r="A15" s="75">
        <v>6</v>
      </c>
      <c r="B15" s="76" t="s">
        <v>28</v>
      </c>
      <c r="C15" s="77" t="s">
        <v>19</v>
      </c>
      <c r="D15" s="76"/>
      <c r="E15" s="78" t="s">
        <v>26</v>
      </c>
      <c r="F15" s="106" t="s">
        <v>318</v>
      </c>
      <c r="G15" s="14" t="s">
        <v>21</v>
      </c>
      <c r="H15" s="129"/>
      <c r="I15" s="131"/>
      <c r="J15" s="131"/>
      <c r="K15" s="132"/>
      <c r="L15" s="90"/>
      <c r="M15" s="83">
        <f t="shared" si="1"/>
        <v>0</v>
      </c>
      <c r="N15" s="135">
        <v>1</v>
      </c>
      <c r="O15" s="136">
        <v>9680.2900000000009</v>
      </c>
      <c r="P15" s="90"/>
      <c r="Q15" s="84">
        <f t="shared" si="2"/>
        <v>9680.2900000000009</v>
      </c>
    </row>
    <row r="16" spans="1:17" ht="15" customHeight="1">
      <c r="A16" s="75">
        <v>7</v>
      </c>
      <c r="B16" s="76" t="s">
        <v>29</v>
      </c>
      <c r="C16" s="77" t="s">
        <v>19</v>
      </c>
      <c r="D16" s="76"/>
      <c r="E16" s="78" t="s">
        <v>30</v>
      </c>
      <c r="F16" s="106" t="s">
        <v>319</v>
      </c>
      <c r="G16" s="14" t="s">
        <v>21</v>
      </c>
      <c r="H16" s="129"/>
      <c r="I16" s="131"/>
      <c r="J16" s="131"/>
      <c r="K16" s="132"/>
      <c r="L16" s="90"/>
      <c r="M16" s="83">
        <f t="shared" si="1"/>
        <v>0</v>
      </c>
      <c r="N16" s="135"/>
      <c r="O16" s="136"/>
      <c r="P16" s="90"/>
      <c r="Q16" s="84">
        <f t="shared" si="2"/>
        <v>0</v>
      </c>
    </row>
    <row r="17" spans="1:17" ht="15" customHeight="1">
      <c r="A17" s="75">
        <v>8</v>
      </c>
      <c r="B17" s="76" t="s">
        <v>29</v>
      </c>
      <c r="C17" s="77" t="s">
        <v>19</v>
      </c>
      <c r="D17" s="76"/>
      <c r="E17" s="78" t="s">
        <v>30</v>
      </c>
      <c r="F17" s="106" t="s">
        <v>407</v>
      </c>
      <c r="G17" s="17" t="s">
        <v>31</v>
      </c>
      <c r="H17" s="129">
        <v>1</v>
      </c>
      <c r="I17" s="131"/>
      <c r="J17" s="131"/>
      <c r="K17" s="132"/>
      <c r="L17" s="90"/>
      <c r="M17" s="83">
        <f t="shared" si="1"/>
        <v>0</v>
      </c>
      <c r="N17" s="135"/>
      <c r="O17" s="136"/>
      <c r="P17" s="90"/>
      <c r="Q17" s="84">
        <f t="shared" si="2"/>
        <v>0</v>
      </c>
    </row>
    <row r="18" spans="1:17" ht="15" customHeight="1">
      <c r="A18" s="75">
        <v>9</v>
      </c>
      <c r="B18" s="76" t="s">
        <v>32</v>
      </c>
      <c r="C18" s="77" t="s">
        <v>19</v>
      </c>
      <c r="D18" s="76"/>
      <c r="E18" s="78" t="s">
        <v>26</v>
      </c>
      <c r="F18" s="106" t="s">
        <v>320</v>
      </c>
      <c r="G18" s="14" t="s">
        <v>21</v>
      </c>
      <c r="H18" s="129"/>
      <c r="I18" s="131"/>
      <c r="J18" s="131"/>
      <c r="K18" s="132"/>
      <c r="L18" s="90"/>
      <c r="M18" s="83">
        <f t="shared" si="1"/>
        <v>0</v>
      </c>
      <c r="N18" s="135"/>
      <c r="O18" s="136"/>
      <c r="P18" s="90"/>
      <c r="Q18" s="84">
        <f t="shared" si="2"/>
        <v>0</v>
      </c>
    </row>
    <row r="19" spans="1:17" ht="15" customHeight="1">
      <c r="A19" s="75">
        <v>10</v>
      </c>
      <c r="B19" s="76" t="s">
        <v>32</v>
      </c>
      <c r="C19" s="77" t="s">
        <v>19</v>
      </c>
      <c r="D19" s="76"/>
      <c r="E19" s="78" t="s">
        <v>26</v>
      </c>
      <c r="F19" s="106" t="s">
        <v>443</v>
      </c>
      <c r="G19" s="80" t="s">
        <v>33</v>
      </c>
      <c r="H19" s="129">
        <v>1</v>
      </c>
      <c r="I19" s="131">
        <v>1</v>
      </c>
      <c r="J19" s="131">
        <v>1</v>
      </c>
      <c r="K19" s="132">
        <v>1762</v>
      </c>
      <c r="L19" s="90"/>
      <c r="M19" s="83">
        <f t="shared" si="1"/>
        <v>1762</v>
      </c>
      <c r="N19" s="135">
        <v>1</v>
      </c>
      <c r="O19" s="136">
        <v>1409.6</v>
      </c>
      <c r="P19" s="90"/>
      <c r="Q19" s="84">
        <f t="shared" si="2"/>
        <v>1409.6</v>
      </c>
    </row>
    <row r="20" spans="1:17" ht="15" customHeight="1">
      <c r="A20" s="75">
        <v>11</v>
      </c>
      <c r="B20" s="76" t="s">
        <v>34</v>
      </c>
      <c r="C20" s="77" t="s">
        <v>19</v>
      </c>
      <c r="D20" s="76"/>
      <c r="E20" s="78" t="s">
        <v>35</v>
      </c>
      <c r="F20" s="106" t="s">
        <v>321</v>
      </c>
      <c r="G20" s="14" t="s">
        <v>21</v>
      </c>
      <c r="H20" s="129">
        <v>1</v>
      </c>
      <c r="I20" s="131"/>
      <c r="J20" s="131"/>
      <c r="K20" s="132"/>
      <c r="L20" s="90"/>
      <c r="M20" s="83">
        <f t="shared" si="1"/>
        <v>0</v>
      </c>
      <c r="N20" s="135"/>
      <c r="O20" s="136"/>
      <c r="P20" s="90"/>
      <c r="Q20" s="84">
        <f t="shared" si="2"/>
        <v>0</v>
      </c>
    </row>
    <row r="21" spans="1:17" ht="15" customHeight="1">
      <c r="A21" s="75">
        <v>12</v>
      </c>
      <c r="B21" s="76" t="s">
        <v>34</v>
      </c>
      <c r="C21" s="77" t="s">
        <v>19</v>
      </c>
      <c r="D21" s="76"/>
      <c r="E21" s="78" t="s">
        <v>35</v>
      </c>
      <c r="F21" s="106" t="s">
        <v>398</v>
      </c>
      <c r="G21" s="19" t="s">
        <v>36</v>
      </c>
      <c r="H21" s="129"/>
      <c r="I21" s="131"/>
      <c r="J21" s="131"/>
      <c r="K21" s="132"/>
      <c r="L21" s="90"/>
      <c r="M21" s="83">
        <f t="shared" si="1"/>
        <v>0</v>
      </c>
      <c r="N21" s="135"/>
      <c r="O21" s="136"/>
      <c r="P21" s="90"/>
      <c r="Q21" s="84">
        <f t="shared" si="2"/>
        <v>0</v>
      </c>
    </row>
    <row r="22" spans="1:17" ht="15" customHeight="1">
      <c r="A22" s="75">
        <v>13</v>
      </c>
      <c r="B22" s="76" t="s">
        <v>37</v>
      </c>
      <c r="C22" s="77" t="s">
        <v>19</v>
      </c>
      <c r="D22" s="76"/>
      <c r="E22" s="78" t="s">
        <v>26</v>
      </c>
      <c r="F22" s="106" t="s">
        <v>322</v>
      </c>
      <c r="G22" s="14" t="s">
        <v>21</v>
      </c>
      <c r="H22" s="129"/>
      <c r="I22" s="131"/>
      <c r="J22" s="131"/>
      <c r="K22" s="132"/>
      <c r="L22" s="90"/>
      <c r="M22" s="83">
        <f t="shared" si="1"/>
        <v>0</v>
      </c>
      <c r="N22" s="135"/>
      <c r="O22" s="136"/>
      <c r="P22" s="90"/>
      <c r="Q22" s="84">
        <f t="shared" si="2"/>
        <v>0</v>
      </c>
    </row>
    <row r="23" spans="1:17" ht="15" customHeight="1">
      <c r="A23" s="75">
        <v>14</v>
      </c>
      <c r="B23" s="76" t="s">
        <v>37</v>
      </c>
      <c r="C23" s="77" t="s">
        <v>19</v>
      </c>
      <c r="D23" s="76"/>
      <c r="E23" s="78" t="s">
        <v>26</v>
      </c>
      <c r="F23" s="106" t="s">
        <v>444</v>
      </c>
      <c r="G23" s="80" t="s">
        <v>33</v>
      </c>
      <c r="H23" s="129"/>
      <c r="I23" s="131"/>
      <c r="J23" s="131"/>
      <c r="K23" s="132"/>
      <c r="L23" s="90"/>
      <c r="M23" s="83">
        <f t="shared" si="1"/>
        <v>0</v>
      </c>
      <c r="N23" s="135">
        <v>1</v>
      </c>
      <c r="O23" s="136">
        <v>2114.4</v>
      </c>
      <c r="P23" s="90"/>
      <c r="Q23" s="84">
        <f t="shared" si="2"/>
        <v>2114.4</v>
      </c>
    </row>
    <row r="24" spans="1:17" ht="15" customHeight="1">
      <c r="A24" s="75">
        <v>15</v>
      </c>
      <c r="B24" s="76" t="s">
        <v>38</v>
      </c>
      <c r="C24" s="77" t="s">
        <v>19</v>
      </c>
      <c r="D24" s="76"/>
      <c r="E24" s="78" t="s">
        <v>39</v>
      </c>
      <c r="F24" s="106" t="s">
        <v>323</v>
      </c>
      <c r="G24" s="14" t="s">
        <v>21</v>
      </c>
      <c r="H24" s="129"/>
      <c r="I24" s="131"/>
      <c r="J24" s="131"/>
      <c r="K24" s="132"/>
      <c r="L24" s="90"/>
      <c r="M24" s="83">
        <f t="shared" si="1"/>
        <v>0</v>
      </c>
      <c r="N24" s="135"/>
      <c r="O24" s="136"/>
      <c r="P24" s="90"/>
      <c r="Q24" s="84">
        <f t="shared" si="2"/>
        <v>0</v>
      </c>
    </row>
    <row r="25" spans="1:17" ht="15" customHeight="1">
      <c r="A25" s="75">
        <v>16</v>
      </c>
      <c r="B25" s="76" t="s">
        <v>38</v>
      </c>
      <c r="C25" s="77" t="s">
        <v>19</v>
      </c>
      <c r="D25" s="76"/>
      <c r="E25" s="78" t="s">
        <v>39</v>
      </c>
      <c r="F25" s="106" t="s">
        <v>445</v>
      </c>
      <c r="G25" s="80" t="s">
        <v>33</v>
      </c>
      <c r="H25" s="129"/>
      <c r="I25" s="131"/>
      <c r="J25" s="131"/>
      <c r="K25" s="132"/>
      <c r="L25" s="90"/>
      <c r="M25" s="83">
        <f t="shared" si="1"/>
        <v>0</v>
      </c>
      <c r="N25" s="135"/>
      <c r="O25" s="136">
        <v>1233.4000000000001</v>
      </c>
      <c r="P25" s="90"/>
      <c r="Q25" s="84">
        <f t="shared" si="2"/>
        <v>1233.4000000000001</v>
      </c>
    </row>
    <row r="26" spans="1:17" ht="15" customHeight="1">
      <c r="A26" s="75">
        <v>17</v>
      </c>
      <c r="B26" s="76" t="s">
        <v>40</v>
      </c>
      <c r="C26" s="77" t="s">
        <v>19</v>
      </c>
      <c r="D26" s="76"/>
      <c r="E26" s="78" t="s">
        <v>20</v>
      </c>
      <c r="F26" s="106" t="s">
        <v>324</v>
      </c>
      <c r="G26" s="14" t="s">
        <v>21</v>
      </c>
      <c r="H26" s="129"/>
      <c r="I26" s="131"/>
      <c r="J26" s="131"/>
      <c r="K26" s="132"/>
      <c r="L26" s="90"/>
      <c r="M26" s="83">
        <f t="shared" si="1"/>
        <v>0</v>
      </c>
      <c r="N26" s="135"/>
      <c r="O26" s="136"/>
      <c r="P26" s="90"/>
      <c r="Q26" s="84">
        <f t="shared" si="2"/>
        <v>0</v>
      </c>
    </row>
    <row r="27" spans="1:17" ht="15" customHeight="1">
      <c r="A27" s="75">
        <v>18</v>
      </c>
      <c r="B27" s="76" t="s">
        <v>40</v>
      </c>
      <c r="C27" s="77" t="s">
        <v>19</v>
      </c>
      <c r="D27" s="76"/>
      <c r="E27" s="78" t="s">
        <v>20</v>
      </c>
      <c r="F27" s="106" t="s">
        <v>424</v>
      </c>
      <c r="G27" s="16" t="s">
        <v>22</v>
      </c>
      <c r="H27" s="129"/>
      <c r="I27" s="131"/>
      <c r="J27" s="131"/>
      <c r="K27" s="132"/>
      <c r="L27" s="90"/>
      <c r="M27" s="83">
        <f t="shared" si="1"/>
        <v>0</v>
      </c>
      <c r="N27" s="135"/>
      <c r="O27" s="136"/>
      <c r="P27" s="90"/>
      <c r="Q27" s="84">
        <f t="shared" si="2"/>
        <v>0</v>
      </c>
    </row>
    <row r="28" spans="1:17" ht="15" customHeight="1">
      <c r="A28" s="75">
        <v>19</v>
      </c>
      <c r="B28" s="76" t="s">
        <v>41</v>
      </c>
      <c r="C28" s="77" t="s">
        <v>19</v>
      </c>
      <c r="D28" s="76"/>
      <c r="E28" s="78" t="s">
        <v>24</v>
      </c>
      <c r="F28" s="106" t="s">
        <v>325</v>
      </c>
      <c r="G28" s="14" t="s">
        <v>21</v>
      </c>
      <c r="H28" s="129"/>
      <c r="I28" s="131"/>
      <c r="J28" s="131"/>
      <c r="K28" s="132"/>
      <c r="L28" s="90"/>
      <c r="M28" s="83">
        <f t="shared" si="1"/>
        <v>0</v>
      </c>
      <c r="N28" s="135"/>
      <c r="O28" s="136"/>
      <c r="P28" s="90"/>
      <c r="Q28" s="84">
        <f t="shared" si="2"/>
        <v>0</v>
      </c>
    </row>
    <row r="29" spans="1:17" ht="15" customHeight="1">
      <c r="A29" s="75">
        <v>20</v>
      </c>
      <c r="B29" s="76" t="s">
        <v>41</v>
      </c>
      <c r="C29" s="77" t="s">
        <v>19</v>
      </c>
      <c r="D29" s="76"/>
      <c r="E29" s="78" t="s">
        <v>24</v>
      </c>
      <c r="F29" s="106" t="s">
        <v>425</v>
      </c>
      <c r="G29" s="16" t="s">
        <v>22</v>
      </c>
      <c r="H29" s="129"/>
      <c r="I29" s="131"/>
      <c r="J29" s="131"/>
      <c r="K29" s="132"/>
      <c r="L29" s="90"/>
      <c r="M29" s="83">
        <f t="shared" si="1"/>
        <v>0</v>
      </c>
      <c r="N29" s="135"/>
      <c r="O29" s="136"/>
      <c r="P29" s="90"/>
      <c r="Q29" s="84">
        <f t="shared" si="2"/>
        <v>0</v>
      </c>
    </row>
    <row r="30" spans="1:17" ht="15" customHeight="1">
      <c r="A30" s="75">
        <v>21</v>
      </c>
      <c r="B30" s="76" t="s">
        <v>42</v>
      </c>
      <c r="C30" s="77" t="s">
        <v>19</v>
      </c>
      <c r="D30" s="76"/>
      <c r="E30" s="78" t="s">
        <v>26</v>
      </c>
      <c r="F30" s="107">
        <v>21</v>
      </c>
      <c r="G30" s="14" t="s">
        <v>21</v>
      </c>
      <c r="H30" s="129"/>
      <c r="I30" s="131"/>
      <c r="J30" s="131"/>
      <c r="K30" s="132"/>
      <c r="L30" s="90"/>
      <c r="M30" s="83">
        <f t="shared" si="1"/>
        <v>0</v>
      </c>
      <c r="N30" s="135"/>
      <c r="O30" s="136"/>
      <c r="P30" s="90"/>
      <c r="Q30" s="84">
        <f t="shared" si="2"/>
        <v>0</v>
      </c>
    </row>
    <row r="31" spans="1:17" ht="15" customHeight="1">
      <c r="A31" s="75">
        <v>22</v>
      </c>
      <c r="B31" s="76" t="s">
        <v>43</v>
      </c>
      <c r="C31" s="77" t="s">
        <v>19</v>
      </c>
      <c r="D31" s="76"/>
      <c r="E31" s="78" t="s">
        <v>35</v>
      </c>
      <c r="F31" s="106" t="s">
        <v>326</v>
      </c>
      <c r="G31" s="14" t="s">
        <v>21</v>
      </c>
      <c r="H31" s="129"/>
      <c r="I31" s="131">
        <v>1</v>
      </c>
      <c r="J31" s="131">
        <v>1</v>
      </c>
      <c r="K31" s="132">
        <v>1395.5</v>
      </c>
      <c r="L31" s="90"/>
      <c r="M31" s="83">
        <f t="shared" si="1"/>
        <v>1395.5</v>
      </c>
      <c r="N31" s="135"/>
      <c r="O31" s="136"/>
      <c r="P31" s="90"/>
      <c r="Q31" s="84">
        <f t="shared" si="2"/>
        <v>0</v>
      </c>
    </row>
    <row r="32" spans="1:17" ht="15" customHeight="1">
      <c r="A32" s="75">
        <v>23</v>
      </c>
      <c r="B32" s="76" t="s">
        <v>43</v>
      </c>
      <c r="C32" s="77" t="s">
        <v>19</v>
      </c>
      <c r="D32" s="76"/>
      <c r="E32" s="78" t="s">
        <v>35</v>
      </c>
      <c r="F32" s="106" t="s">
        <v>399</v>
      </c>
      <c r="G32" s="19" t="s">
        <v>36</v>
      </c>
      <c r="H32" s="129">
        <v>1</v>
      </c>
      <c r="I32" s="131"/>
      <c r="J32" s="131"/>
      <c r="K32" s="132"/>
      <c r="L32" s="90"/>
      <c r="M32" s="83">
        <f t="shared" si="1"/>
        <v>0</v>
      </c>
      <c r="N32" s="135"/>
      <c r="O32" s="136"/>
      <c r="P32" s="90"/>
      <c r="Q32" s="84">
        <f t="shared" si="2"/>
        <v>0</v>
      </c>
    </row>
    <row r="33" spans="1:17" ht="15" customHeight="1">
      <c r="A33" s="75">
        <v>24</v>
      </c>
      <c r="B33" s="76" t="s">
        <v>44</v>
      </c>
      <c r="C33" s="77" t="s">
        <v>19</v>
      </c>
      <c r="D33" s="76"/>
      <c r="E33" s="78" t="s">
        <v>35</v>
      </c>
      <c r="F33" s="106" t="s">
        <v>327</v>
      </c>
      <c r="G33" s="14" t="s">
        <v>21</v>
      </c>
      <c r="H33" s="129">
        <v>1</v>
      </c>
      <c r="I33" s="131"/>
      <c r="J33" s="131"/>
      <c r="K33" s="132"/>
      <c r="L33" s="90"/>
      <c r="M33" s="83">
        <f t="shared" si="1"/>
        <v>0</v>
      </c>
      <c r="N33" s="135"/>
      <c r="O33" s="136"/>
      <c r="P33" s="90"/>
      <c r="Q33" s="84">
        <f t="shared" si="2"/>
        <v>0</v>
      </c>
    </row>
    <row r="34" spans="1:17" ht="15" customHeight="1">
      <c r="A34" s="75">
        <v>25</v>
      </c>
      <c r="B34" s="76" t="s">
        <v>44</v>
      </c>
      <c r="C34" s="77" t="s">
        <v>19</v>
      </c>
      <c r="D34" s="76"/>
      <c r="E34" s="78" t="s">
        <v>35</v>
      </c>
      <c r="F34" s="106" t="s">
        <v>400</v>
      </c>
      <c r="G34" s="19" t="s">
        <v>36</v>
      </c>
      <c r="H34" s="129"/>
      <c r="I34" s="131"/>
      <c r="J34" s="131"/>
      <c r="K34" s="132"/>
      <c r="L34" s="90"/>
      <c r="M34" s="83">
        <f t="shared" si="1"/>
        <v>0</v>
      </c>
      <c r="N34" s="135"/>
      <c r="O34" s="136"/>
      <c r="P34" s="90"/>
      <c r="Q34" s="84">
        <f t="shared" si="2"/>
        <v>0</v>
      </c>
    </row>
    <row r="35" spans="1:17" ht="15" customHeight="1">
      <c r="A35" s="75">
        <v>26</v>
      </c>
      <c r="B35" s="76" t="s">
        <v>45</v>
      </c>
      <c r="C35" s="77" t="s">
        <v>19</v>
      </c>
      <c r="D35" s="76"/>
      <c r="E35" s="78" t="s">
        <v>26</v>
      </c>
      <c r="F35" s="106" t="s">
        <v>328</v>
      </c>
      <c r="G35" s="14" t="s">
        <v>21</v>
      </c>
      <c r="H35" s="129"/>
      <c r="I35" s="131"/>
      <c r="J35" s="131"/>
      <c r="K35" s="132"/>
      <c r="L35" s="90"/>
      <c r="M35" s="83">
        <f t="shared" si="1"/>
        <v>0</v>
      </c>
      <c r="N35" s="135"/>
      <c r="O35" s="136"/>
      <c r="P35" s="90"/>
      <c r="Q35" s="84">
        <f t="shared" si="2"/>
        <v>0</v>
      </c>
    </row>
    <row r="36" spans="1:17" ht="15" customHeight="1">
      <c r="A36" s="75">
        <v>27</v>
      </c>
      <c r="B36" s="76" t="s">
        <v>46</v>
      </c>
      <c r="C36" s="77" t="s">
        <v>19</v>
      </c>
      <c r="D36" s="76"/>
      <c r="E36" s="78" t="s">
        <v>26</v>
      </c>
      <c r="F36" s="106" t="s">
        <v>329</v>
      </c>
      <c r="G36" s="14" t="s">
        <v>21</v>
      </c>
      <c r="H36" s="129"/>
      <c r="I36" s="131"/>
      <c r="J36" s="131"/>
      <c r="K36" s="132"/>
      <c r="L36" s="90"/>
      <c r="M36" s="83">
        <f t="shared" si="1"/>
        <v>0</v>
      </c>
      <c r="N36" s="135"/>
      <c r="O36" s="136"/>
      <c r="P36" s="90"/>
      <c r="Q36" s="84">
        <f t="shared" si="2"/>
        <v>0</v>
      </c>
    </row>
    <row r="37" spans="1:17" ht="15" customHeight="1">
      <c r="A37" s="75">
        <v>28</v>
      </c>
      <c r="B37" s="76" t="s">
        <v>47</v>
      </c>
      <c r="C37" s="77" t="s">
        <v>19</v>
      </c>
      <c r="D37" s="76"/>
      <c r="E37" s="78" t="s">
        <v>48</v>
      </c>
      <c r="F37" s="106" t="s">
        <v>330</v>
      </c>
      <c r="G37" s="14" t="s">
        <v>21</v>
      </c>
      <c r="H37" s="129"/>
      <c r="I37" s="131">
        <v>1</v>
      </c>
      <c r="J37" s="131">
        <v>1</v>
      </c>
      <c r="K37" s="132">
        <v>798.19</v>
      </c>
      <c r="L37" s="90"/>
      <c r="M37" s="83">
        <f t="shared" si="1"/>
        <v>798.19</v>
      </c>
      <c r="N37" s="135"/>
      <c r="O37" s="136"/>
      <c r="P37" s="90"/>
      <c r="Q37" s="84">
        <f t="shared" si="2"/>
        <v>0</v>
      </c>
    </row>
    <row r="38" spans="1:17" ht="15" hidden="1" customHeight="1">
      <c r="A38" s="75">
        <v>29</v>
      </c>
      <c r="B38" s="76" t="s">
        <v>47</v>
      </c>
      <c r="C38" s="77" t="s">
        <v>19</v>
      </c>
      <c r="D38" s="76"/>
      <c r="E38" s="78" t="s">
        <v>48</v>
      </c>
      <c r="F38" s="108" t="s">
        <v>297</v>
      </c>
      <c r="G38" s="19" t="s">
        <v>36</v>
      </c>
      <c r="H38" s="129"/>
      <c r="I38" s="131"/>
      <c r="J38" s="131"/>
      <c r="K38" s="132"/>
      <c r="L38" s="90"/>
      <c r="M38" s="83">
        <f t="shared" si="1"/>
        <v>0</v>
      </c>
      <c r="N38" s="135"/>
      <c r="O38" s="136"/>
      <c r="P38" s="90"/>
      <c r="Q38" s="84">
        <f t="shared" si="2"/>
        <v>0</v>
      </c>
    </row>
    <row r="39" spans="1:17" ht="15" customHeight="1">
      <c r="A39" s="75">
        <v>30</v>
      </c>
      <c r="B39" s="76" t="s">
        <v>47</v>
      </c>
      <c r="C39" s="77" t="s">
        <v>19</v>
      </c>
      <c r="D39" s="76"/>
      <c r="E39" s="78" t="s">
        <v>48</v>
      </c>
      <c r="F39" s="109" t="s">
        <v>446</v>
      </c>
      <c r="G39" s="80" t="s">
        <v>33</v>
      </c>
      <c r="H39" s="129">
        <v>1</v>
      </c>
      <c r="I39" s="131"/>
      <c r="J39" s="131"/>
      <c r="K39" s="132"/>
      <c r="L39" s="90"/>
      <c r="M39" s="83">
        <f t="shared" si="1"/>
        <v>0</v>
      </c>
      <c r="N39" s="135">
        <v>1</v>
      </c>
      <c r="O39" s="136">
        <v>1052.44</v>
      </c>
      <c r="P39" s="90"/>
      <c r="Q39" s="84">
        <f t="shared" si="2"/>
        <v>1052.44</v>
      </c>
    </row>
    <row r="40" spans="1:17" ht="15" customHeight="1">
      <c r="A40" s="75">
        <v>31</v>
      </c>
      <c r="B40" s="76" t="s">
        <v>49</v>
      </c>
      <c r="C40" s="77" t="s">
        <v>19</v>
      </c>
      <c r="D40" s="76"/>
      <c r="E40" s="78" t="s">
        <v>50</v>
      </c>
      <c r="F40" s="106" t="s">
        <v>331</v>
      </c>
      <c r="G40" s="14" t="s">
        <v>21</v>
      </c>
      <c r="H40" s="129"/>
      <c r="I40" s="131">
        <v>1</v>
      </c>
      <c r="J40" s="131">
        <v>1</v>
      </c>
      <c r="K40" s="132">
        <v>2258.39</v>
      </c>
      <c r="L40" s="90"/>
      <c r="M40" s="83">
        <f t="shared" si="1"/>
        <v>2258.39</v>
      </c>
      <c r="N40" s="135">
        <v>1</v>
      </c>
      <c r="O40" s="136">
        <v>5166.55</v>
      </c>
      <c r="P40" s="90"/>
      <c r="Q40" s="84">
        <f t="shared" si="2"/>
        <v>5166.55</v>
      </c>
    </row>
    <row r="41" spans="1:17" ht="15" customHeight="1">
      <c r="A41" s="75">
        <v>32</v>
      </c>
      <c r="B41" s="76" t="s">
        <v>49</v>
      </c>
      <c r="C41" s="77" t="s">
        <v>19</v>
      </c>
      <c r="D41" s="76"/>
      <c r="E41" s="78" t="s">
        <v>50</v>
      </c>
      <c r="F41" s="106" t="s">
        <v>426</v>
      </c>
      <c r="G41" s="16" t="s">
        <v>22</v>
      </c>
      <c r="H41" s="129"/>
      <c r="I41" s="131"/>
      <c r="J41" s="131"/>
      <c r="K41" s="132"/>
      <c r="L41" s="90"/>
      <c r="M41" s="83">
        <f t="shared" si="1"/>
        <v>0</v>
      </c>
      <c r="N41" s="135"/>
      <c r="O41" s="136"/>
      <c r="P41" s="90"/>
      <c r="Q41" s="84">
        <f t="shared" si="2"/>
        <v>0</v>
      </c>
    </row>
    <row r="42" spans="1:17" ht="15" customHeight="1">
      <c r="A42" s="75">
        <v>33</v>
      </c>
      <c r="B42" s="76" t="s">
        <v>51</v>
      </c>
      <c r="C42" s="77" t="s">
        <v>19</v>
      </c>
      <c r="D42" s="76"/>
      <c r="E42" s="78" t="s">
        <v>52</v>
      </c>
      <c r="F42" s="106" t="s">
        <v>332</v>
      </c>
      <c r="G42" s="14" t="s">
        <v>21</v>
      </c>
      <c r="H42" s="129"/>
      <c r="I42" s="131"/>
      <c r="J42" s="131"/>
      <c r="K42" s="132"/>
      <c r="L42" s="90"/>
      <c r="M42" s="83">
        <f t="shared" si="1"/>
        <v>0</v>
      </c>
      <c r="N42" s="135"/>
      <c r="O42" s="136"/>
      <c r="P42" s="90"/>
      <c r="Q42" s="84">
        <f t="shared" si="2"/>
        <v>0</v>
      </c>
    </row>
    <row r="43" spans="1:17" ht="15" customHeight="1">
      <c r="A43" s="75">
        <v>34</v>
      </c>
      <c r="B43" s="76" t="s">
        <v>51</v>
      </c>
      <c r="C43" s="77" t="s">
        <v>19</v>
      </c>
      <c r="D43" s="76"/>
      <c r="E43" s="78" t="s">
        <v>52</v>
      </c>
      <c r="F43" s="109" t="s">
        <v>447</v>
      </c>
      <c r="G43" s="80" t="s">
        <v>33</v>
      </c>
      <c r="H43" s="129"/>
      <c r="I43" s="131"/>
      <c r="J43" s="131"/>
      <c r="K43" s="132"/>
      <c r="L43" s="90"/>
      <c r="M43" s="83">
        <f t="shared" si="1"/>
        <v>0</v>
      </c>
      <c r="N43" s="135"/>
      <c r="O43" s="136"/>
      <c r="P43" s="90"/>
      <c r="Q43" s="84">
        <f t="shared" si="2"/>
        <v>0</v>
      </c>
    </row>
    <row r="44" spans="1:17" ht="15" customHeight="1">
      <c r="A44" s="75">
        <v>35</v>
      </c>
      <c r="B44" s="76" t="s">
        <v>53</v>
      </c>
      <c r="C44" s="77" t="s">
        <v>19</v>
      </c>
      <c r="D44" s="76"/>
      <c r="E44" s="78" t="s">
        <v>30</v>
      </c>
      <c r="F44" s="106" t="s">
        <v>333</v>
      </c>
      <c r="G44" s="14" t="s">
        <v>21</v>
      </c>
      <c r="H44" s="129"/>
      <c r="I44" s="131">
        <v>1</v>
      </c>
      <c r="J44" s="131">
        <v>1</v>
      </c>
      <c r="K44" s="132">
        <v>581.46</v>
      </c>
      <c r="L44" s="90"/>
      <c r="M44" s="83">
        <f t="shared" si="1"/>
        <v>581.46</v>
      </c>
      <c r="N44" s="135">
        <v>1</v>
      </c>
      <c r="O44" s="136">
        <v>1233.4000000000001</v>
      </c>
      <c r="P44" s="90"/>
      <c r="Q44" s="84">
        <f t="shared" si="2"/>
        <v>1233.4000000000001</v>
      </c>
    </row>
    <row r="45" spans="1:17" ht="15" customHeight="1">
      <c r="A45" s="75">
        <v>36</v>
      </c>
      <c r="B45" s="76" t="s">
        <v>54</v>
      </c>
      <c r="C45" s="77" t="s">
        <v>19</v>
      </c>
      <c r="D45" s="76"/>
      <c r="E45" s="78" t="s">
        <v>26</v>
      </c>
      <c r="F45" s="110">
        <v>36</v>
      </c>
      <c r="G45" s="14" t="s">
        <v>21</v>
      </c>
      <c r="H45" s="129"/>
      <c r="I45" s="131"/>
      <c r="J45" s="131"/>
      <c r="K45" s="132"/>
      <c r="L45" s="90"/>
      <c r="M45" s="83">
        <f t="shared" si="1"/>
        <v>0</v>
      </c>
      <c r="N45" s="135"/>
      <c r="O45" s="136"/>
      <c r="P45" s="90"/>
      <c r="Q45" s="84">
        <f t="shared" si="2"/>
        <v>0</v>
      </c>
    </row>
    <row r="46" spans="1:17" ht="15" customHeight="1">
      <c r="A46" s="75">
        <v>37</v>
      </c>
      <c r="B46" s="76" t="s">
        <v>55</v>
      </c>
      <c r="C46" s="77" t="s">
        <v>19</v>
      </c>
      <c r="D46" s="76"/>
      <c r="E46" s="78" t="s">
        <v>56</v>
      </c>
      <c r="F46" s="110">
        <v>37</v>
      </c>
      <c r="G46" s="14" t="s">
        <v>21</v>
      </c>
      <c r="H46" s="129"/>
      <c r="I46" s="131"/>
      <c r="J46" s="131"/>
      <c r="K46" s="132"/>
      <c r="L46" s="90"/>
      <c r="M46" s="83">
        <f t="shared" si="1"/>
        <v>0</v>
      </c>
      <c r="N46" s="135"/>
      <c r="O46" s="136"/>
      <c r="P46" s="90"/>
      <c r="Q46" s="84">
        <f t="shared" si="2"/>
        <v>0</v>
      </c>
    </row>
    <row r="47" spans="1:17" ht="15" customHeight="1">
      <c r="A47" s="75">
        <v>38</v>
      </c>
      <c r="B47" s="76" t="s">
        <v>57</v>
      </c>
      <c r="C47" s="77" t="s">
        <v>19</v>
      </c>
      <c r="D47" s="76"/>
      <c r="E47" s="78" t="s">
        <v>58</v>
      </c>
      <c r="F47" s="106" t="s">
        <v>334</v>
      </c>
      <c r="G47" s="14" t="s">
        <v>21</v>
      </c>
      <c r="H47" s="129"/>
      <c r="I47" s="131"/>
      <c r="J47" s="131">
        <v>1</v>
      </c>
      <c r="K47" s="132">
        <v>1652.76</v>
      </c>
      <c r="L47" s="90"/>
      <c r="M47" s="83">
        <f t="shared" si="1"/>
        <v>1652.76</v>
      </c>
      <c r="N47" s="135"/>
      <c r="O47" s="136"/>
      <c r="P47" s="90"/>
      <c r="Q47" s="84">
        <f t="shared" si="2"/>
        <v>0</v>
      </c>
    </row>
    <row r="48" spans="1:17" ht="15" customHeight="1">
      <c r="A48" s="75">
        <v>39</v>
      </c>
      <c r="B48" s="76" t="s">
        <v>57</v>
      </c>
      <c r="C48" s="77" t="s">
        <v>19</v>
      </c>
      <c r="D48" s="76"/>
      <c r="E48" s="78" t="s">
        <v>58</v>
      </c>
      <c r="F48" s="106" t="s">
        <v>408</v>
      </c>
      <c r="G48" s="17" t="s">
        <v>31</v>
      </c>
      <c r="H48" s="129">
        <v>1</v>
      </c>
      <c r="I48" s="131"/>
      <c r="J48" s="131"/>
      <c r="K48" s="132"/>
      <c r="L48" s="90"/>
      <c r="M48" s="83">
        <f t="shared" si="1"/>
        <v>0</v>
      </c>
      <c r="N48" s="135"/>
      <c r="O48" s="136"/>
      <c r="P48" s="90"/>
      <c r="Q48" s="84">
        <f t="shared" si="2"/>
        <v>0</v>
      </c>
    </row>
    <row r="49" spans="1:17" ht="15" customHeight="1">
      <c r="A49" s="75">
        <v>40</v>
      </c>
      <c r="B49" s="76" t="s">
        <v>59</v>
      </c>
      <c r="C49" s="77" t="s">
        <v>19</v>
      </c>
      <c r="D49" s="76"/>
      <c r="E49" s="78" t="s">
        <v>26</v>
      </c>
      <c r="F49" s="106" t="s">
        <v>335</v>
      </c>
      <c r="G49" s="14" t="s">
        <v>21</v>
      </c>
      <c r="H49" s="129"/>
      <c r="I49" s="131"/>
      <c r="J49" s="131"/>
      <c r="K49" s="132"/>
      <c r="L49" s="90"/>
      <c r="M49" s="83">
        <f t="shared" si="1"/>
        <v>0</v>
      </c>
      <c r="N49" s="135"/>
      <c r="O49" s="136"/>
      <c r="P49" s="90"/>
      <c r="Q49" s="84">
        <f t="shared" si="2"/>
        <v>0</v>
      </c>
    </row>
    <row r="50" spans="1:17" ht="15" customHeight="1">
      <c r="A50" s="75">
        <v>41</v>
      </c>
      <c r="B50" s="76" t="s">
        <v>60</v>
      </c>
      <c r="C50" s="77" t="s">
        <v>19</v>
      </c>
      <c r="D50" s="76"/>
      <c r="E50" s="78" t="s">
        <v>61</v>
      </c>
      <c r="F50" s="106" t="s">
        <v>336</v>
      </c>
      <c r="G50" s="14" t="s">
        <v>21</v>
      </c>
      <c r="H50" s="129"/>
      <c r="I50" s="131"/>
      <c r="J50" s="131"/>
      <c r="K50" s="132"/>
      <c r="L50" s="90"/>
      <c r="M50" s="83">
        <f t="shared" si="1"/>
        <v>0</v>
      </c>
      <c r="N50" s="135">
        <v>4</v>
      </c>
      <c r="O50" s="136">
        <v>18540.3</v>
      </c>
      <c r="P50" s="90"/>
      <c r="Q50" s="84">
        <f t="shared" si="2"/>
        <v>18540.3</v>
      </c>
    </row>
    <row r="51" spans="1:17" ht="15" customHeight="1">
      <c r="A51" s="75">
        <v>42</v>
      </c>
      <c r="B51" s="76" t="s">
        <v>60</v>
      </c>
      <c r="C51" s="77" t="s">
        <v>19</v>
      </c>
      <c r="D51" s="76"/>
      <c r="E51" s="78" t="s">
        <v>61</v>
      </c>
      <c r="F51" s="106" t="s">
        <v>427</v>
      </c>
      <c r="G51" s="16" t="s">
        <v>22</v>
      </c>
      <c r="H51" s="129"/>
      <c r="I51" s="131"/>
      <c r="J51" s="131"/>
      <c r="K51" s="132"/>
      <c r="L51" s="90"/>
      <c r="M51" s="83">
        <f t="shared" si="1"/>
        <v>0</v>
      </c>
      <c r="N51" s="135"/>
      <c r="O51" s="136"/>
      <c r="P51" s="90"/>
      <c r="Q51" s="84">
        <f t="shared" si="2"/>
        <v>0</v>
      </c>
    </row>
    <row r="52" spans="1:17" ht="15" customHeight="1">
      <c r="A52" s="75">
        <v>43</v>
      </c>
      <c r="B52" s="76" t="s">
        <v>62</v>
      </c>
      <c r="C52" s="77" t="s">
        <v>19</v>
      </c>
      <c r="D52" s="76"/>
      <c r="E52" s="78" t="s">
        <v>26</v>
      </c>
      <c r="F52" s="110">
        <v>42</v>
      </c>
      <c r="G52" s="14" t="s">
        <v>21</v>
      </c>
      <c r="H52" s="129"/>
      <c r="I52" s="131"/>
      <c r="J52" s="131"/>
      <c r="K52" s="132"/>
      <c r="L52" s="90"/>
      <c r="M52" s="83">
        <f t="shared" si="1"/>
        <v>0</v>
      </c>
      <c r="N52" s="135"/>
      <c r="O52" s="136"/>
      <c r="P52" s="90"/>
      <c r="Q52" s="84">
        <f t="shared" si="2"/>
        <v>0</v>
      </c>
    </row>
    <row r="53" spans="1:17" ht="15" customHeight="1">
      <c r="A53" s="75">
        <v>44</v>
      </c>
      <c r="B53" s="76" t="s">
        <v>63</v>
      </c>
      <c r="C53" s="77" t="s">
        <v>19</v>
      </c>
      <c r="D53" s="76"/>
      <c r="E53" s="78" t="s">
        <v>26</v>
      </c>
      <c r="F53" s="106" t="s">
        <v>337</v>
      </c>
      <c r="G53" s="14" t="s">
        <v>21</v>
      </c>
      <c r="H53" s="129"/>
      <c r="I53" s="131"/>
      <c r="J53" s="131"/>
      <c r="K53" s="132"/>
      <c r="L53" s="90"/>
      <c r="M53" s="83">
        <f t="shared" si="1"/>
        <v>0</v>
      </c>
      <c r="N53" s="135"/>
      <c r="O53" s="136"/>
      <c r="P53" s="90"/>
      <c r="Q53" s="84">
        <f t="shared" si="2"/>
        <v>0</v>
      </c>
    </row>
    <row r="54" spans="1:17" ht="15" customHeight="1">
      <c r="A54" s="75">
        <v>45</v>
      </c>
      <c r="B54" s="76" t="s">
        <v>63</v>
      </c>
      <c r="C54" s="77" t="s">
        <v>19</v>
      </c>
      <c r="D54" s="76"/>
      <c r="E54" s="78" t="s">
        <v>26</v>
      </c>
      <c r="F54" s="106" t="s">
        <v>448</v>
      </c>
      <c r="G54" s="80" t="s">
        <v>33</v>
      </c>
      <c r="H54" s="129">
        <v>1</v>
      </c>
      <c r="I54" s="131"/>
      <c r="J54" s="131"/>
      <c r="K54" s="132"/>
      <c r="L54" s="90"/>
      <c r="M54" s="83">
        <f t="shared" si="1"/>
        <v>0</v>
      </c>
      <c r="N54" s="135"/>
      <c r="O54" s="136"/>
      <c r="P54" s="90"/>
      <c r="Q54" s="84">
        <f t="shared" si="2"/>
        <v>0</v>
      </c>
    </row>
    <row r="55" spans="1:17" ht="15" customHeight="1">
      <c r="A55" s="75">
        <v>46</v>
      </c>
      <c r="B55" s="76" t="s">
        <v>64</v>
      </c>
      <c r="C55" s="77" t="s">
        <v>19</v>
      </c>
      <c r="D55" s="76"/>
      <c r="E55" s="78" t="s">
        <v>26</v>
      </c>
      <c r="F55" s="106" t="s">
        <v>338</v>
      </c>
      <c r="G55" s="14" t="s">
        <v>21</v>
      </c>
      <c r="H55" s="129"/>
      <c r="I55" s="131">
        <v>3</v>
      </c>
      <c r="J55" s="131">
        <v>3</v>
      </c>
      <c r="K55" s="132">
        <v>4696.3599999999997</v>
      </c>
      <c r="L55" s="90"/>
      <c r="M55" s="83">
        <f t="shared" si="1"/>
        <v>4696.3599999999997</v>
      </c>
      <c r="N55" s="135"/>
      <c r="O55" s="136"/>
      <c r="P55" s="90"/>
      <c r="Q55" s="84">
        <f t="shared" si="2"/>
        <v>0</v>
      </c>
    </row>
    <row r="56" spans="1:17" ht="15" customHeight="1">
      <c r="A56" s="75">
        <v>47</v>
      </c>
      <c r="B56" s="76" t="s">
        <v>65</v>
      </c>
      <c r="C56" s="77" t="s">
        <v>19</v>
      </c>
      <c r="D56" s="76"/>
      <c r="E56" s="78" t="s">
        <v>56</v>
      </c>
      <c r="F56" s="106" t="s">
        <v>339</v>
      </c>
      <c r="G56" s="14" t="s">
        <v>21</v>
      </c>
      <c r="H56" s="129">
        <v>1</v>
      </c>
      <c r="I56" s="131">
        <v>2</v>
      </c>
      <c r="J56" s="131">
        <v>2</v>
      </c>
      <c r="K56" s="132">
        <v>2281.79</v>
      </c>
      <c r="L56" s="90"/>
      <c r="M56" s="83">
        <f t="shared" si="1"/>
        <v>2281.79</v>
      </c>
      <c r="N56" s="135"/>
      <c r="O56" s="136"/>
      <c r="P56" s="90"/>
      <c r="Q56" s="84">
        <f t="shared" si="2"/>
        <v>0</v>
      </c>
    </row>
    <row r="57" spans="1:17" ht="15" customHeight="1">
      <c r="A57" s="75">
        <v>48</v>
      </c>
      <c r="B57" s="76" t="s">
        <v>65</v>
      </c>
      <c r="C57" s="77" t="s">
        <v>19</v>
      </c>
      <c r="D57" s="76"/>
      <c r="E57" s="78" t="s">
        <v>56</v>
      </c>
      <c r="F57" s="106" t="s">
        <v>421</v>
      </c>
      <c r="G57" s="17" t="s">
        <v>31</v>
      </c>
      <c r="H57" s="129"/>
      <c r="I57" s="131"/>
      <c r="J57" s="131"/>
      <c r="K57" s="132"/>
      <c r="L57" s="90"/>
      <c r="M57" s="83">
        <f t="shared" si="1"/>
        <v>0</v>
      </c>
      <c r="N57" s="135"/>
      <c r="O57" s="136"/>
      <c r="P57" s="90"/>
      <c r="Q57" s="84">
        <f t="shared" si="2"/>
        <v>0</v>
      </c>
    </row>
    <row r="58" spans="1:17" ht="15" customHeight="1">
      <c r="A58" s="75">
        <v>49</v>
      </c>
      <c r="B58" s="76" t="s">
        <v>66</v>
      </c>
      <c r="C58" s="77" t="s">
        <v>19</v>
      </c>
      <c r="D58" s="76"/>
      <c r="E58" s="78" t="s">
        <v>20</v>
      </c>
      <c r="F58" s="111">
        <v>48</v>
      </c>
      <c r="G58" s="14" t="s">
        <v>21</v>
      </c>
      <c r="H58" s="129"/>
      <c r="I58" s="131"/>
      <c r="J58" s="131"/>
      <c r="K58" s="132"/>
      <c r="L58" s="90"/>
      <c r="M58" s="83">
        <f t="shared" si="1"/>
        <v>0</v>
      </c>
      <c r="N58" s="135"/>
      <c r="O58" s="136"/>
      <c r="P58" s="90"/>
      <c r="Q58" s="84">
        <f t="shared" si="2"/>
        <v>0</v>
      </c>
    </row>
    <row r="59" spans="1:17" ht="15" customHeight="1">
      <c r="A59" s="75">
        <v>50</v>
      </c>
      <c r="B59" s="76" t="s">
        <v>67</v>
      </c>
      <c r="C59" s="77" t="s">
        <v>19</v>
      </c>
      <c r="D59" s="76"/>
      <c r="E59" s="78" t="s">
        <v>68</v>
      </c>
      <c r="F59" s="106" t="s">
        <v>340</v>
      </c>
      <c r="G59" s="14" t="s">
        <v>21</v>
      </c>
      <c r="H59" s="129"/>
      <c r="I59" s="131">
        <v>2</v>
      </c>
      <c r="J59" s="131">
        <v>2</v>
      </c>
      <c r="K59" s="132">
        <v>1961.11</v>
      </c>
      <c r="L59" s="90"/>
      <c r="M59" s="83">
        <f t="shared" si="1"/>
        <v>1961.11</v>
      </c>
      <c r="N59" s="135">
        <v>1</v>
      </c>
      <c r="O59" s="136">
        <v>845.76</v>
      </c>
      <c r="P59" s="90"/>
      <c r="Q59" s="84">
        <f t="shared" si="2"/>
        <v>845.76</v>
      </c>
    </row>
    <row r="60" spans="1:17" ht="15" customHeight="1">
      <c r="A60" s="75">
        <v>51</v>
      </c>
      <c r="B60" s="76" t="s">
        <v>67</v>
      </c>
      <c r="C60" s="77" t="s">
        <v>19</v>
      </c>
      <c r="D60" s="76"/>
      <c r="E60" s="78" t="s">
        <v>68</v>
      </c>
      <c r="F60" s="106" t="s">
        <v>428</v>
      </c>
      <c r="G60" s="16" t="s">
        <v>22</v>
      </c>
      <c r="H60" s="129"/>
      <c r="I60" s="131"/>
      <c r="J60" s="131"/>
      <c r="K60" s="132"/>
      <c r="L60" s="90"/>
      <c r="M60" s="83">
        <f t="shared" si="1"/>
        <v>0</v>
      </c>
      <c r="N60" s="135"/>
      <c r="O60" s="136"/>
      <c r="P60" s="90"/>
      <c r="Q60" s="84">
        <f t="shared" si="2"/>
        <v>0</v>
      </c>
    </row>
    <row r="61" spans="1:17" ht="15" customHeight="1">
      <c r="A61" s="75">
        <v>52</v>
      </c>
      <c r="B61" s="76" t="s">
        <v>69</v>
      </c>
      <c r="C61" s="77" t="s">
        <v>19</v>
      </c>
      <c r="D61" s="76"/>
      <c r="E61" s="78" t="s">
        <v>20</v>
      </c>
      <c r="F61" s="106" t="s">
        <v>341</v>
      </c>
      <c r="G61" s="14" t="s">
        <v>21</v>
      </c>
      <c r="H61" s="129"/>
      <c r="I61" s="131"/>
      <c r="J61" s="131"/>
      <c r="K61" s="132"/>
      <c r="L61" s="90"/>
      <c r="M61" s="83">
        <f t="shared" si="1"/>
        <v>0</v>
      </c>
      <c r="N61" s="135"/>
      <c r="O61" s="136"/>
      <c r="P61" s="90"/>
      <c r="Q61" s="84">
        <f t="shared" si="2"/>
        <v>0</v>
      </c>
    </row>
    <row r="62" spans="1:17" ht="15" customHeight="1">
      <c r="A62" s="75">
        <v>53</v>
      </c>
      <c r="B62" s="76" t="s">
        <v>70</v>
      </c>
      <c r="C62" s="77" t="s">
        <v>19</v>
      </c>
      <c r="D62" s="76"/>
      <c r="E62" s="78" t="s">
        <v>26</v>
      </c>
      <c r="F62" s="107">
        <v>53</v>
      </c>
      <c r="G62" s="14" t="s">
        <v>21</v>
      </c>
      <c r="H62" s="129"/>
      <c r="I62" s="131"/>
      <c r="J62" s="131"/>
      <c r="K62" s="132"/>
      <c r="L62" s="90"/>
      <c r="M62" s="83">
        <f t="shared" si="1"/>
        <v>0</v>
      </c>
      <c r="N62" s="135"/>
      <c r="O62" s="136"/>
      <c r="P62" s="90"/>
      <c r="Q62" s="84">
        <f t="shared" si="2"/>
        <v>0</v>
      </c>
    </row>
    <row r="63" spans="1:17" ht="15" customHeight="1">
      <c r="A63" s="75">
        <v>54</v>
      </c>
      <c r="B63" s="76" t="s">
        <v>70</v>
      </c>
      <c r="C63" s="77" t="s">
        <v>19</v>
      </c>
      <c r="D63" s="76"/>
      <c r="E63" s="78" t="s">
        <v>26</v>
      </c>
      <c r="F63" s="107" t="s">
        <v>304</v>
      </c>
      <c r="G63" s="80" t="s">
        <v>33</v>
      </c>
      <c r="H63" s="129"/>
      <c r="I63" s="131"/>
      <c r="J63" s="131"/>
      <c r="K63" s="132"/>
      <c r="L63" s="90"/>
      <c r="M63" s="83">
        <f t="shared" si="1"/>
        <v>0</v>
      </c>
      <c r="N63" s="135">
        <v>2</v>
      </c>
      <c r="O63" s="136"/>
      <c r="P63" s="90"/>
      <c r="Q63" s="84">
        <f t="shared" si="2"/>
        <v>0</v>
      </c>
    </row>
    <row r="64" spans="1:17" ht="15" customHeight="1">
      <c r="A64" s="75">
        <v>55</v>
      </c>
      <c r="B64" s="76" t="s">
        <v>71</v>
      </c>
      <c r="C64" s="77" t="s">
        <v>19</v>
      </c>
      <c r="D64" s="76"/>
      <c r="E64" s="78" t="s">
        <v>52</v>
      </c>
      <c r="F64" s="106" t="s">
        <v>342</v>
      </c>
      <c r="G64" s="14" t="s">
        <v>21</v>
      </c>
      <c r="H64" s="129"/>
      <c r="I64" s="131"/>
      <c r="J64" s="131"/>
      <c r="K64" s="132"/>
      <c r="L64" s="90"/>
      <c r="M64" s="83">
        <f t="shared" si="1"/>
        <v>0</v>
      </c>
      <c r="N64" s="135"/>
      <c r="O64" s="136"/>
      <c r="P64" s="90"/>
      <c r="Q64" s="84">
        <f t="shared" si="2"/>
        <v>0</v>
      </c>
    </row>
    <row r="65" spans="1:17" ht="15" customHeight="1">
      <c r="A65" s="75">
        <v>56</v>
      </c>
      <c r="B65" s="76" t="s">
        <v>71</v>
      </c>
      <c r="C65" s="77" t="s">
        <v>19</v>
      </c>
      <c r="D65" s="76"/>
      <c r="E65" s="78" t="s">
        <v>52</v>
      </c>
      <c r="F65" s="106" t="s">
        <v>449</v>
      </c>
      <c r="G65" s="80" t="s">
        <v>33</v>
      </c>
      <c r="H65" s="129"/>
      <c r="I65" s="131"/>
      <c r="J65" s="131"/>
      <c r="K65" s="132"/>
      <c r="L65" s="90"/>
      <c r="M65" s="83">
        <f t="shared" si="1"/>
        <v>0</v>
      </c>
      <c r="N65" s="135"/>
      <c r="O65" s="136"/>
      <c r="P65" s="90"/>
      <c r="Q65" s="84">
        <f t="shared" si="2"/>
        <v>0</v>
      </c>
    </row>
    <row r="66" spans="1:17" ht="15" customHeight="1">
      <c r="A66" s="75">
        <v>57</v>
      </c>
      <c r="B66" s="76" t="s">
        <v>72</v>
      </c>
      <c r="C66" s="77" t="s">
        <v>19</v>
      </c>
      <c r="D66" s="76"/>
      <c r="E66" s="78" t="s">
        <v>20</v>
      </c>
      <c r="F66" s="106" t="s">
        <v>343</v>
      </c>
      <c r="G66" s="14" t="s">
        <v>21</v>
      </c>
      <c r="H66" s="129"/>
      <c r="I66" s="131"/>
      <c r="J66" s="131"/>
      <c r="K66" s="132"/>
      <c r="L66" s="90"/>
      <c r="M66" s="83">
        <f t="shared" si="1"/>
        <v>0</v>
      </c>
      <c r="N66" s="135"/>
      <c r="O66" s="136"/>
      <c r="P66" s="90"/>
      <c r="Q66" s="84">
        <f t="shared" si="2"/>
        <v>0</v>
      </c>
    </row>
    <row r="67" spans="1:17" ht="15" customHeight="1">
      <c r="A67" s="75">
        <v>58</v>
      </c>
      <c r="B67" s="76" t="s">
        <v>73</v>
      </c>
      <c r="C67" s="77" t="s">
        <v>19</v>
      </c>
      <c r="D67" s="76"/>
      <c r="E67" s="78" t="s">
        <v>74</v>
      </c>
      <c r="F67" s="112" t="s">
        <v>439</v>
      </c>
      <c r="G67" s="14" t="s">
        <v>21</v>
      </c>
      <c r="H67" s="129"/>
      <c r="I67" s="131"/>
      <c r="J67" s="131"/>
      <c r="K67" s="132"/>
      <c r="L67" s="90"/>
      <c r="M67" s="83">
        <f t="shared" si="1"/>
        <v>0</v>
      </c>
      <c r="N67" s="135"/>
      <c r="O67" s="136"/>
      <c r="P67" s="90"/>
      <c r="Q67" s="84">
        <f t="shared" si="2"/>
        <v>0</v>
      </c>
    </row>
    <row r="68" spans="1:17" ht="15" customHeight="1">
      <c r="A68" s="75">
        <v>59</v>
      </c>
      <c r="B68" s="76" t="s">
        <v>73</v>
      </c>
      <c r="C68" s="77" t="s">
        <v>19</v>
      </c>
      <c r="D68" s="76"/>
      <c r="E68" s="78" t="s">
        <v>74</v>
      </c>
      <c r="F68" s="107" t="s">
        <v>450</v>
      </c>
      <c r="G68" s="80" t="s">
        <v>33</v>
      </c>
      <c r="H68" s="129"/>
      <c r="I68" s="131"/>
      <c r="J68" s="131"/>
      <c r="K68" s="132"/>
      <c r="L68" s="90"/>
      <c r="M68" s="83">
        <f t="shared" si="1"/>
        <v>0</v>
      </c>
      <c r="N68" s="135"/>
      <c r="O68" s="136"/>
      <c r="P68" s="90"/>
      <c r="Q68" s="84">
        <f t="shared" si="2"/>
        <v>0</v>
      </c>
    </row>
    <row r="69" spans="1:17" ht="15" customHeight="1">
      <c r="A69" s="75">
        <v>60</v>
      </c>
      <c r="B69" s="76" t="s">
        <v>75</v>
      </c>
      <c r="C69" s="77" t="s">
        <v>19</v>
      </c>
      <c r="D69" s="76"/>
      <c r="E69" s="78" t="s">
        <v>26</v>
      </c>
      <c r="F69" s="106" t="s">
        <v>344</v>
      </c>
      <c r="G69" s="14" t="s">
        <v>21</v>
      </c>
      <c r="H69" s="129">
        <v>1</v>
      </c>
      <c r="I69" s="131"/>
      <c r="J69" s="131"/>
      <c r="K69" s="132"/>
      <c r="L69" s="90"/>
      <c r="M69" s="83">
        <f t="shared" si="1"/>
        <v>0</v>
      </c>
      <c r="N69" s="135"/>
      <c r="O69" s="136"/>
      <c r="P69" s="90"/>
      <c r="Q69" s="84">
        <f t="shared" si="2"/>
        <v>0</v>
      </c>
    </row>
    <row r="70" spans="1:17" ht="15" customHeight="1">
      <c r="A70" s="75">
        <v>61</v>
      </c>
      <c r="B70" s="76" t="s">
        <v>76</v>
      </c>
      <c r="C70" s="77" t="s">
        <v>19</v>
      </c>
      <c r="D70" s="76"/>
      <c r="E70" s="78" t="s">
        <v>58</v>
      </c>
      <c r="F70" s="106" t="s">
        <v>345</v>
      </c>
      <c r="G70" s="14" t="s">
        <v>21</v>
      </c>
      <c r="H70" s="129">
        <v>1</v>
      </c>
      <c r="I70" s="131">
        <v>1</v>
      </c>
      <c r="J70" s="131">
        <v>1</v>
      </c>
      <c r="K70" s="132">
        <v>4245.6499999999996</v>
      </c>
      <c r="L70" s="90"/>
      <c r="M70" s="83">
        <f t="shared" si="1"/>
        <v>4245.6499999999996</v>
      </c>
      <c r="N70" s="135"/>
      <c r="O70" s="136"/>
      <c r="P70" s="90"/>
      <c r="Q70" s="84">
        <f t="shared" si="2"/>
        <v>0</v>
      </c>
    </row>
    <row r="71" spans="1:17" ht="15" customHeight="1">
      <c r="A71" s="75">
        <v>62</v>
      </c>
      <c r="B71" s="76" t="s">
        <v>76</v>
      </c>
      <c r="C71" s="77" t="s">
        <v>19</v>
      </c>
      <c r="D71" s="76"/>
      <c r="E71" s="78" t="s">
        <v>58</v>
      </c>
      <c r="F71" s="106" t="s">
        <v>409</v>
      </c>
      <c r="G71" s="17" t="s">
        <v>31</v>
      </c>
      <c r="H71" s="129"/>
      <c r="I71" s="131"/>
      <c r="J71" s="131"/>
      <c r="K71" s="132"/>
      <c r="L71" s="90"/>
      <c r="M71" s="83">
        <f t="shared" si="1"/>
        <v>0</v>
      </c>
      <c r="N71" s="135"/>
      <c r="O71" s="136"/>
      <c r="P71" s="90"/>
      <c r="Q71" s="84">
        <f t="shared" si="2"/>
        <v>0</v>
      </c>
    </row>
    <row r="72" spans="1:17" ht="15" customHeight="1">
      <c r="A72" s="75">
        <v>63</v>
      </c>
      <c r="B72" s="76" t="s">
        <v>77</v>
      </c>
      <c r="C72" s="77" t="s">
        <v>19</v>
      </c>
      <c r="D72" s="76"/>
      <c r="E72" s="78" t="s">
        <v>30</v>
      </c>
      <c r="F72" s="107">
        <v>65</v>
      </c>
      <c r="G72" s="14" t="s">
        <v>21</v>
      </c>
      <c r="H72" s="129"/>
      <c r="I72" s="131"/>
      <c r="J72" s="131"/>
      <c r="K72" s="132"/>
      <c r="L72" s="90"/>
      <c r="M72" s="83">
        <f t="shared" si="1"/>
        <v>0</v>
      </c>
      <c r="N72" s="135"/>
      <c r="O72" s="136"/>
      <c r="P72" s="90"/>
      <c r="Q72" s="84">
        <f t="shared" si="2"/>
        <v>0</v>
      </c>
    </row>
    <row r="73" spans="1:17" ht="15" customHeight="1">
      <c r="A73" s="75">
        <v>64</v>
      </c>
      <c r="B73" s="76" t="s">
        <v>78</v>
      </c>
      <c r="C73" s="77" t="s">
        <v>19</v>
      </c>
      <c r="D73" s="76"/>
      <c r="E73" s="78" t="s">
        <v>26</v>
      </c>
      <c r="F73" s="106" t="s">
        <v>346</v>
      </c>
      <c r="G73" s="14" t="s">
        <v>21</v>
      </c>
      <c r="H73" s="129"/>
      <c r="I73" s="131"/>
      <c r="J73" s="131"/>
      <c r="K73" s="132"/>
      <c r="L73" s="90"/>
      <c r="M73" s="83">
        <f t="shared" si="1"/>
        <v>0</v>
      </c>
      <c r="N73" s="135"/>
      <c r="O73" s="136"/>
      <c r="P73" s="90"/>
      <c r="Q73" s="84">
        <f t="shared" si="2"/>
        <v>0</v>
      </c>
    </row>
    <row r="74" spans="1:17" ht="15" customHeight="1">
      <c r="A74" s="75">
        <v>65</v>
      </c>
      <c r="B74" s="76" t="s">
        <v>78</v>
      </c>
      <c r="C74" s="77" t="s">
        <v>19</v>
      </c>
      <c r="D74" s="76"/>
      <c r="E74" s="78" t="s">
        <v>26</v>
      </c>
      <c r="F74" s="106" t="s">
        <v>516</v>
      </c>
      <c r="G74" s="80" t="s">
        <v>33</v>
      </c>
      <c r="H74" s="129">
        <v>2</v>
      </c>
      <c r="I74" s="131"/>
      <c r="J74" s="131"/>
      <c r="K74" s="132"/>
      <c r="L74" s="90"/>
      <c r="M74" s="83">
        <f t="shared" si="1"/>
        <v>0</v>
      </c>
      <c r="N74" s="135">
        <v>1</v>
      </c>
      <c r="O74" s="136"/>
      <c r="P74" s="90"/>
      <c r="Q74" s="84">
        <f t="shared" si="2"/>
        <v>0</v>
      </c>
    </row>
    <row r="75" spans="1:17" ht="15" customHeight="1">
      <c r="A75" s="75">
        <v>66</v>
      </c>
      <c r="B75" s="76" t="s">
        <v>79</v>
      </c>
      <c r="C75" s="77" t="s">
        <v>19</v>
      </c>
      <c r="D75" s="76"/>
      <c r="E75" s="78" t="s">
        <v>30</v>
      </c>
      <c r="F75" s="106" t="s">
        <v>347</v>
      </c>
      <c r="G75" s="14" t="s">
        <v>21</v>
      </c>
      <c r="H75" s="129"/>
      <c r="I75" s="131">
        <v>2</v>
      </c>
      <c r="J75" s="131">
        <v>3</v>
      </c>
      <c r="K75" s="132">
        <v>4169.26</v>
      </c>
      <c r="L75" s="90"/>
      <c r="M75" s="83">
        <f t="shared" ref="M75:M141" si="3">K75-L75</f>
        <v>4169.26</v>
      </c>
      <c r="N75" s="135"/>
      <c r="O75" s="136"/>
      <c r="P75" s="90"/>
      <c r="Q75" s="84">
        <f t="shared" ref="Q75:Q141" si="4">O75-P75</f>
        <v>0</v>
      </c>
    </row>
    <row r="76" spans="1:17" ht="15" customHeight="1">
      <c r="A76" s="75">
        <v>67</v>
      </c>
      <c r="B76" s="76" t="s">
        <v>79</v>
      </c>
      <c r="C76" s="77" t="s">
        <v>19</v>
      </c>
      <c r="D76" s="76"/>
      <c r="E76" s="78" t="s">
        <v>30</v>
      </c>
      <c r="F76" s="106" t="s">
        <v>410</v>
      </c>
      <c r="G76" s="17" t="s">
        <v>31</v>
      </c>
      <c r="H76" s="129"/>
      <c r="I76" s="131"/>
      <c r="J76" s="131"/>
      <c r="K76" s="132"/>
      <c r="L76" s="90"/>
      <c r="M76" s="83">
        <f t="shared" si="3"/>
        <v>0</v>
      </c>
      <c r="N76" s="135"/>
      <c r="O76" s="136"/>
      <c r="P76" s="90"/>
      <c r="Q76" s="84">
        <f t="shared" si="4"/>
        <v>0</v>
      </c>
    </row>
    <row r="77" spans="1:17" ht="15" customHeight="1">
      <c r="A77" s="75">
        <v>68</v>
      </c>
      <c r="B77" s="76" t="s">
        <v>80</v>
      </c>
      <c r="C77" s="77" t="s">
        <v>19</v>
      </c>
      <c r="D77" s="76"/>
      <c r="E77" s="78" t="s">
        <v>30</v>
      </c>
      <c r="F77" s="106" t="s">
        <v>348</v>
      </c>
      <c r="G77" s="14" t="s">
        <v>21</v>
      </c>
      <c r="H77" s="129"/>
      <c r="I77" s="131"/>
      <c r="J77" s="131"/>
      <c r="K77" s="132"/>
      <c r="L77" s="90"/>
      <c r="M77" s="83">
        <f t="shared" si="3"/>
        <v>0</v>
      </c>
      <c r="N77" s="135">
        <v>1</v>
      </c>
      <c r="O77" s="136">
        <v>8047.68</v>
      </c>
      <c r="P77" s="90"/>
      <c r="Q77" s="84">
        <f t="shared" si="4"/>
        <v>8047.68</v>
      </c>
    </row>
    <row r="78" spans="1:17" ht="15" customHeight="1">
      <c r="A78" s="75">
        <v>69</v>
      </c>
      <c r="B78" s="76" t="s">
        <v>80</v>
      </c>
      <c r="C78" s="77" t="s">
        <v>19</v>
      </c>
      <c r="D78" s="76"/>
      <c r="E78" s="78" t="s">
        <v>30</v>
      </c>
      <c r="F78" s="106" t="s">
        <v>411</v>
      </c>
      <c r="G78" s="17" t="s">
        <v>31</v>
      </c>
      <c r="H78" s="129"/>
      <c r="I78" s="131">
        <v>3</v>
      </c>
      <c r="J78" s="131">
        <v>3</v>
      </c>
      <c r="K78" s="132">
        <v>881</v>
      </c>
      <c r="L78" s="90"/>
      <c r="M78" s="83">
        <f t="shared" si="3"/>
        <v>881</v>
      </c>
      <c r="N78" s="135">
        <v>1</v>
      </c>
      <c r="O78" s="136"/>
      <c r="P78" s="90"/>
      <c r="Q78" s="84">
        <f t="shared" si="4"/>
        <v>0</v>
      </c>
    </row>
    <row r="79" spans="1:17" ht="15" customHeight="1">
      <c r="A79" s="75">
        <v>70</v>
      </c>
      <c r="B79" s="76" t="s">
        <v>81</v>
      </c>
      <c r="C79" s="77" t="s">
        <v>19</v>
      </c>
      <c r="D79" s="76"/>
      <c r="E79" s="78" t="s">
        <v>26</v>
      </c>
      <c r="F79" s="106" t="s">
        <v>349</v>
      </c>
      <c r="G79" s="14" t="s">
        <v>21</v>
      </c>
      <c r="H79" s="129"/>
      <c r="I79" s="131"/>
      <c r="J79" s="131"/>
      <c r="K79" s="132"/>
      <c r="L79" s="90"/>
      <c r="M79" s="83">
        <f t="shared" si="3"/>
        <v>0</v>
      </c>
      <c r="N79" s="135"/>
      <c r="O79" s="136"/>
      <c r="P79" s="90"/>
      <c r="Q79" s="84">
        <f t="shared" si="4"/>
        <v>0</v>
      </c>
    </row>
    <row r="80" spans="1:17" ht="15" customHeight="1">
      <c r="A80" s="75">
        <v>71</v>
      </c>
      <c r="B80" s="76" t="s">
        <v>82</v>
      </c>
      <c r="C80" s="77" t="s">
        <v>19</v>
      </c>
      <c r="D80" s="76"/>
      <c r="E80" s="78" t="s">
        <v>26</v>
      </c>
      <c r="F80" s="106" t="s">
        <v>350</v>
      </c>
      <c r="G80" s="14" t="s">
        <v>21</v>
      </c>
      <c r="H80" s="129"/>
      <c r="I80" s="131"/>
      <c r="J80" s="131"/>
      <c r="K80" s="132"/>
      <c r="L80" s="90"/>
      <c r="M80" s="83">
        <f t="shared" si="3"/>
        <v>0</v>
      </c>
      <c r="N80" s="135"/>
      <c r="O80" s="136"/>
      <c r="P80" s="90"/>
      <c r="Q80" s="84">
        <f t="shared" si="4"/>
        <v>0</v>
      </c>
    </row>
    <row r="81" spans="1:17" s="199" customFormat="1" ht="15" hidden="1" customHeight="1">
      <c r="A81" s="75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174"/>
      <c r="I81" s="248"/>
      <c r="J81" s="248"/>
      <c r="K81" s="183"/>
      <c r="L81" s="183"/>
      <c r="M81" s="215"/>
      <c r="N81" s="248"/>
      <c r="O81" s="183"/>
      <c r="P81" s="183"/>
      <c r="Q81" s="84"/>
    </row>
    <row r="82" spans="1:17" ht="15" customHeight="1">
      <c r="A82" s="75">
        <v>72</v>
      </c>
      <c r="B82" s="76" t="s">
        <v>83</v>
      </c>
      <c r="C82" s="77" t="s">
        <v>19</v>
      </c>
      <c r="D82" s="76"/>
      <c r="E82" s="78" t="s">
        <v>84</v>
      </c>
      <c r="F82" s="106" t="s">
        <v>351</v>
      </c>
      <c r="G82" s="14" t="s">
        <v>21</v>
      </c>
      <c r="H82" s="129"/>
      <c r="I82" s="131"/>
      <c r="J82" s="131"/>
      <c r="K82" s="132"/>
      <c r="L82" s="90"/>
      <c r="M82" s="83">
        <f t="shared" si="3"/>
        <v>0</v>
      </c>
      <c r="N82" s="135">
        <v>1</v>
      </c>
      <c r="O82" s="136">
        <v>6740.41</v>
      </c>
      <c r="P82" s="90"/>
      <c r="Q82" s="84">
        <f t="shared" si="4"/>
        <v>6740.41</v>
      </c>
    </row>
    <row r="83" spans="1:17" ht="15" customHeight="1">
      <c r="A83" s="75">
        <v>73</v>
      </c>
      <c r="B83" s="41" t="s">
        <v>83</v>
      </c>
      <c r="C83" s="42" t="s">
        <v>19</v>
      </c>
      <c r="D83" s="41"/>
      <c r="E83" s="43" t="s">
        <v>84</v>
      </c>
      <c r="F83" s="109" t="s">
        <v>489</v>
      </c>
      <c r="G83" s="44" t="s">
        <v>33</v>
      </c>
      <c r="H83" s="129"/>
      <c r="I83" s="131">
        <v>1</v>
      </c>
      <c r="J83" s="131">
        <v>1</v>
      </c>
      <c r="K83" s="132"/>
      <c r="L83" s="90"/>
      <c r="M83" s="83">
        <f t="shared" si="3"/>
        <v>0</v>
      </c>
      <c r="N83" s="135">
        <v>1</v>
      </c>
      <c r="O83" s="136">
        <v>2643</v>
      </c>
      <c r="P83" s="90"/>
      <c r="Q83" s="84">
        <f t="shared" si="4"/>
        <v>2643</v>
      </c>
    </row>
    <row r="84" spans="1:17" ht="15" customHeight="1">
      <c r="A84" s="75">
        <v>74</v>
      </c>
      <c r="B84" s="76" t="s">
        <v>85</v>
      </c>
      <c r="C84" s="77" t="s">
        <v>19</v>
      </c>
      <c r="D84" s="76"/>
      <c r="E84" s="78" t="s">
        <v>26</v>
      </c>
      <c r="F84" s="103" t="s">
        <v>352</v>
      </c>
      <c r="G84" s="14" t="s">
        <v>21</v>
      </c>
      <c r="H84" s="129"/>
      <c r="I84" s="131"/>
      <c r="J84" s="131"/>
      <c r="K84" s="132"/>
      <c r="L84" s="90"/>
      <c r="M84" s="83">
        <f t="shared" si="3"/>
        <v>0</v>
      </c>
      <c r="N84" s="135"/>
      <c r="O84" s="136"/>
      <c r="P84" s="90"/>
      <c r="Q84" s="84">
        <f t="shared" si="4"/>
        <v>0</v>
      </c>
    </row>
    <row r="85" spans="1:17" ht="15" customHeight="1">
      <c r="A85" s="75">
        <v>75</v>
      </c>
      <c r="B85" s="76" t="s">
        <v>86</v>
      </c>
      <c r="C85" s="77" t="s">
        <v>19</v>
      </c>
      <c r="D85" s="76"/>
      <c r="E85" s="78" t="s">
        <v>87</v>
      </c>
      <c r="F85" s="106" t="s">
        <v>353</v>
      </c>
      <c r="G85" s="14" t="s">
        <v>21</v>
      </c>
      <c r="H85" s="129"/>
      <c r="I85" s="131"/>
      <c r="J85" s="131"/>
      <c r="K85" s="132"/>
      <c r="L85" s="90"/>
      <c r="M85" s="83">
        <f t="shared" si="3"/>
        <v>0</v>
      </c>
      <c r="N85" s="135"/>
      <c r="O85" s="136"/>
      <c r="P85" s="90"/>
      <c r="Q85" s="84">
        <f t="shared" si="4"/>
        <v>0</v>
      </c>
    </row>
    <row r="86" spans="1:17" ht="15" customHeight="1">
      <c r="A86" s="75">
        <v>76</v>
      </c>
      <c r="B86" s="76" t="s">
        <v>88</v>
      </c>
      <c r="C86" s="77" t="s">
        <v>19</v>
      </c>
      <c r="D86" s="76"/>
      <c r="E86" s="78" t="s">
        <v>89</v>
      </c>
      <c r="F86" s="106" t="s">
        <v>354</v>
      </c>
      <c r="G86" s="14" t="s">
        <v>21</v>
      </c>
      <c r="H86" s="129"/>
      <c r="I86" s="131">
        <v>1</v>
      </c>
      <c r="J86" s="131">
        <v>1</v>
      </c>
      <c r="K86" s="132">
        <v>422.88</v>
      </c>
      <c r="L86" s="90"/>
      <c r="M86" s="83">
        <f t="shared" si="3"/>
        <v>422.88</v>
      </c>
      <c r="N86" s="135">
        <v>1</v>
      </c>
      <c r="O86" s="136">
        <v>1268.6400000000001</v>
      </c>
      <c r="P86" s="90"/>
      <c r="Q86" s="84">
        <f t="shared" si="4"/>
        <v>1268.6400000000001</v>
      </c>
    </row>
    <row r="87" spans="1:17" ht="15" customHeight="1">
      <c r="A87" s="75">
        <v>77</v>
      </c>
      <c r="B87" s="76" t="s">
        <v>88</v>
      </c>
      <c r="C87" s="77" t="s">
        <v>19</v>
      </c>
      <c r="D87" s="76"/>
      <c r="E87" s="78" t="s">
        <v>89</v>
      </c>
      <c r="F87" s="109" t="s">
        <v>452</v>
      </c>
      <c r="G87" s="80" t="s">
        <v>33</v>
      </c>
      <c r="H87" s="129"/>
      <c r="I87" s="131"/>
      <c r="J87" s="131"/>
      <c r="K87" s="132"/>
      <c r="L87" s="90"/>
      <c r="M87" s="83">
        <f t="shared" si="3"/>
        <v>0</v>
      </c>
      <c r="N87" s="135"/>
      <c r="O87" s="136"/>
      <c r="P87" s="90"/>
      <c r="Q87" s="84">
        <f t="shared" si="4"/>
        <v>0</v>
      </c>
    </row>
    <row r="88" spans="1:17" ht="15" customHeight="1">
      <c r="A88" s="75">
        <v>78</v>
      </c>
      <c r="B88" s="76" t="s">
        <v>90</v>
      </c>
      <c r="C88" s="77" t="s">
        <v>19</v>
      </c>
      <c r="D88" s="76"/>
      <c r="E88" s="78" t="s">
        <v>30</v>
      </c>
      <c r="F88" s="107">
        <v>79</v>
      </c>
      <c r="G88" s="14" t="s">
        <v>21</v>
      </c>
      <c r="H88" s="129"/>
      <c r="I88" s="131"/>
      <c r="J88" s="131"/>
      <c r="K88" s="132"/>
      <c r="L88" s="90"/>
      <c r="M88" s="83">
        <f t="shared" si="3"/>
        <v>0</v>
      </c>
      <c r="N88" s="135"/>
      <c r="O88" s="136"/>
      <c r="P88" s="90"/>
      <c r="Q88" s="84">
        <f t="shared" si="4"/>
        <v>0</v>
      </c>
    </row>
    <row r="89" spans="1:17" ht="15" customHeight="1">
      <c r="A89" s="75">
        <v>79</v>
      </c>
      <c r="B89" s="76" t="s">
        <v>91</v>
      </c>
      <c r="C89" s="77" t="s">
        <v>19</v>
      </c>
      <c r="D89" s="76"/>
      <c r="E89" s="78" t="s">
        <v>30</v>
      </c>
      <c r="F89" s="107">
        <v>80</v>
      </c>
      <c r="G89" s="14" t="s">
        <v>21</v>
      </c>
      <c r="H89" s="129"/>
      <c r="I89" s="131"/>
      <c r="J89" s="131"/>
      <c r="K89" s="132"/>
      <c r="L89" s="90"/>
      <c r="M89" s="83">
        <f t="shared" si="3"/>
        <v>0</v>
      </c>
      <c r="N89" s="135"/>
      <c r="O89" s="136"/>
      <c r="P89" s="90"/>
      <c r="Q89" s="84">
        <f t="shared" si="4"/>
        <v>0</v>
      </c>
    </row>
    <row r="90" spans="1:17" ht="15" customHeight="1">
      <c r="A90" s="75">
        <v>80</v>
      </c>
      <c r="B90" s="76" t="s">
        <v>92</v>
      </c>
      <c r="C90" s="77" t="s">
        <v>19</v>
      </c>
      <c r="D90" s="76"/>
      <c r="E90" s="78" t="s">
        <v>26</v>
      </c>
      <c r="F90" s="106" t="s">
        <v>355</v>
      </c>
      <c r="G90" s="14" t="s">
        <v>21</v>
      </c>
      <c r="H90" s="129">
        <v>1</v>
      </c>
      <c r="I90" s="131">
        <v>1</v>
      </c>
      <c r="J90" s="131">
        <v>1</v>
      </c>
      <c r="K90" s="132">
        <v>872.19</v>
      </c>
      <c r="L90" s="90"/>
      <c r="M90" s="83">
        <f t="shared" si="3"/>
        <v>872.19</v>
      </c>
      <c r="N90" s="135">
        <v>2</v>
      </c>
      <c r="O90" s="136">
        <v>7668.79</v>
      </c>
      <c r="P90" s="90"/>
      <c r="Q90" s="84">
        <f t="shared" si="4"/>
        <v>7668.79</v>
      </c>
    </row>
    <row r="91" spans="1:17" ht="15" customHeight="1">
      <c r="A91" s="75">
        <v>81</v>
      </c>
      <c r="B91" s="76" t="s">
        <v>92</v>
      </c>
      <c r="C91" s="77" t="s">
        <v>19</v>
      </c>
      <c r="D91" s="76"/>
      <c r="E91" s="78" t="s">
        <v>26</v>
      </c>
      <c r="F91" s="106" t="s">
        <v>454</v>
      </c>
      <c r="G91" s="80" t="s">
        <v>33</v>
      </c>
      <c r="H91" s="129"/>
      <c r="I91" s="131"/>
      <c r="J91" s="131"/>
      <c r="K91" s="132"/>
      <c r="L91" s="90"/>
      <c r="M91" s="83">
        <f t="shared" si="3"/>
        <v>0</v>
      </c>
      <c r="N91" s="135"/>
      <c r="O91" s="136"/>
      <c r="P91" s="90"/>
      <c r="Q91" s="84">
        <f t="shared" si="4"/>
        <v>0</v>
      </c>
    </row>
    <row r="92" spans="1:17" ht="15" customHeight="1">
      <c r="A92" s="75">
        <v>82</v>
      </c>
      <c r="B92" s="76" t="s">
        <v>93</v>
      </c>
      <c r="C92" s="77" t="s">
        <v>19</v>
      </c>
      <c r="D92" s="76"/>
      <c r="E92" s="78" t="s">
        <v>94</v>
      </c>
      <c r="F92" s="112" t="s">
        <v>356</v>
      </c>
      <c r="G92" s="14" t="s">
        <v>21</v>
      </c>
      <c r="H92" s="129"/>
      <c r="I92" s="131"/>
      <c r="J92" s="131"/>
      <c r="K92" s="132"/>
      <c r="L92" s="90"/>
      <c r="M92" s="83">
        <f t="shared" si="3"/>
        <v>0</v>
      </c>
      <c r="N92" s="135"/>
      <c r="O92" s="136"/>
      <c r="P92" s="90"/>
      <c r="Q92" s="84">
        <f t="shared" si="4"/>
        <v>0</v>
      </c>
    </row>
    <row r="93" spans="1:17" ht="15" customHeight="1">
      <c r="A93" s="75">
        <v>83</v>
      </c>
      <c r="B93" s="76" t="s">
        <v>93</v>
      </c>
      <c r="C93" s="77" t="s">
        <v>19</v>
      </c>
      <c r="D93" s="76"/>
      <c r="E93" s="78" t="s">
        <v>94</v>
      </c>
      <c r="F93" s="106" t="s">
        <v>401</v>
      </c>
      <c r="G93" s="19" t="s">
        <v>36</v>
      </c>
      <c r="H93" s="129"/>
      <c r="I93" s="131"/>
      <c r="J93" s="131"/>
      <c r="K93" s="132"/>
      <c r="L93" s="90"/>
      <c r="M93" s="83">
        <f t="shared" si="3"/>
        <v>0</v>
      </c>
      <c r="N93" s="135"/>
      <c r="O93" s="136"/>
      <c r="P93" s="90"/>
      <c r="Q93" s="84">
        <f t="shared" si="4"/>
        <v>0</v>
      </c>
    </row>
    <row r="94" spans="1:17" ht="15" customHeight="1">
      <c r="A94" s="75">
        <v>84</v>
      </c>
      <c r="B94" s="76" t="s">
        <v>93</v>
      </c>
      <c r="C94" s="77" t="s">
        <v>19</v>
      </c>
      <c r="D94" s="76"/>
      <c r="E94" s="78" t="s">
        <v>94</v>
      </c>
      <c r="F94" s="106" t="s">
        <v>429</v>
      </c>
      <c r="G94" s="16" t="s">
        <v>22</v>
      </c>
      <c r="H94" s="129"/>
      <c r="I94" s="131"/>
      <c r="J94" s="131"/>
      <c r="K94" s="132"/>
      <c r="L94" s="90"/>
      <c r="M94" s="83">
        <f t="shared" si="3"/>
        <v>0</v>
      </c>
      <c r="N94" s="135"/>
      <c r="O94" s="136"/>
      <c r="P94" s="90"/>
      <c r="Q94" s="84">
        <f t="shared" si="4"/>
        <v>0</v>
      </c>
    </row>
    <row r="95" spans="1:17" ht="15" customHeight="1">
      <c r="A95" s="75">
        <v>85</v>
      </c>
      <c r="B95" s="76" t="s">
        <v>95</v>
      </c>
      <c r="C95" s="77" t="s">
        <v>19</v>
      </c>
      <c r="D95" s="76"/>
      <c r="E95" s="78" t="s">
        <v>26</v>
      </c>
      <c r="F95" s="106" t="s">
        <v>357</v>
      </c>
      <c r="G95" s="14" t="s">
        <v>21</v>
      </c>
      <c r="H95" s="129">
        <v>1</v>
      </c>
      <c r="I95" s="131"/>
      <c r="J95" s="131"/>
      <c r="K95" s="132"/>
      <c r="L95" s="90"/>
      <c r="M95" s="83">
        <f t="shared" si="3"/>
        <v>0</v>
      </c>
      <c r="N95" s="135"/>
      <c r="O95" s="136"/>
      <c r="P95" s="90"/>
      <c r="Q95" s="84">
        <f t="shared" si="4"/>
        <v>0</v>
      </c>
    </row>
    <row r="96" spans="1:17" ht="15" customHeight="1">
      <c r="A96" s="75">
        <v>86</v>
      </c>
      <c r="B96" s="76" t="s">
        <v>95</v>
      </c>
      <c r="C96" s="77" t="s">
        <v>19</v>
      </c>
      <c r="D96" s="76"/>
      <c r="E96" s="78" t="s">
        <v>26</v>
      </c>
      <c r="F96" s="106" t="s">
        <v>453</v>
      </c>
      <c r="G96" s="80" t="s">
        <v>33</v>
      </c>
      <c r="H96" s="129"/>
      <c r="I96" s="131"/>
      <c r="J96" s="131"/>
      <c r="K96" s="132"/>
      <c r="L96" s="90"/>
      <c r="M96" s="83">
        <f t="shared" si="3"/>
        <v>0</v>
      </c>
      <c r="N96" s="135"/>
      <c r="O96" s="136"/>
      <c r="P96" s="90"/>
      <c r="Q96" s="84">
        <f t="shared" si="4"/>
        <v>0</v>
      </c>
    </row>
    <row r="97" spans="1:17" ht="15" customHeight="1">
      <c r="A97" s="75">
        <v>87</v>
      </c>
      <c r="B97" s="76" t="s">
        <v>96</v>
      </c>
      <c r="C97" s="77" t="s">
        <v>19</v>
      </c>
      <c r="D97" s="76"/>
      <c r="E97" s="78" t="s">
        <v>61</v>
      </c>
      <c r="F97" s="106" t="s">
        <v>358</v>
      </c>
      <c r="G97" s="14" t="s">
        <v>21</v>
      </c>
      <c r="H97" s="129">
        <v>1</v>
      </c>
      <c r="I97" s="131">
        <v>1</v>
      </c>
      <c r="J97" s="131">
        <v>1</v>
      </c>
      <c r="K97" s="132">
        <v>1733.81</v>
      </c>
      <c r="L97" s="90"/>
      <c r="M97" s="83">
        <f t="shared" si="3"/>
        <v>1733.81</v>
      </c>
      <c r="N97" s="135">
        <v>1</v>
      </c>
      <c r="O97" s="136">
        <v>1770.81</v>
      </c>
      <c r="P97" s="90"/>
      <c r="Q97" s="84">
        <f t="shared" si="4"/>
        <v>1770.81</v>
      </c>
    </row>
    <row r="98" spans="1:17" ht="15" customHeight="1">
      <c r="A98" s="75">
        <v>88</v>
      </c>
      <c r="B98" s="76" t="s">
        <v>96</v>
      </c>
      <c r="C98" s="77" t="s">
        <v>19</v>
      </c>
      <c r="D98" s="76"/>
      <c r="E98" s="78" t="s">
        <v>61</v>
      </c>
      <c r="F98" s="106" t="s">
        <v>430</v>
      </c>
      <c r="G98" s="16" t="s">
        <v>22</v>
      </c>
      <c r="H98" s="129"/>
      <c r="I98" s="131"/>
      <c r="J98" s="131"/>
      <c r="K98" s="132"/>
      <c r="L98" s="90"/>
      <c r="M98" s="83">
        <f t="shared" si="3"/>
        <v>0</v>
      </c>
      <c r="N98" s="135"/>
      <c r="O98" s="136"/>
      <c r="P98" s="90"/>
      <c r="Q98" s="84">
        <f t="shared" si="4"/>
        <v>0</v>
      </c>
    </row>
    <row r="99" spans="1:17" ht="15" customHeight="1">
      <c r="A99" s="75">
        <v>89</v>
      </c>
      <c r="B99" s="76" t="s">
        <v>97</v>
      </c>
      <c r="C99" s="77" t="s">
        <v>19</v>
      </c>
      <c r="D99" s="76"/>
      <c r="E99" s="78" t="s">
        <v>58</v>
      </c>
      <c r="F99" s="106" t="s">
        <v>359</v>
      </c>
      <c r="G99" s="14" t="s">
        <v>21</v>
      </c>
      <c r="H99" s="129"/>
      <c r="I99" s="131">
        <v>2</v>
      </c>
      <c r="J99" s="131">
        <v>2</v>
      </c>
      <c r="K99" s="132">
        <v>7862.14</v>
      </c>
      <c r="L99" s="90"/>
      <c r="M99" s="83">
        <f t="shared" si="3"/>
        <v>7862.14</v>
      </c>
      <c r="N99" s="135"/>
      <c r="O99" s="136"/>
      <c r="P99" s="90"/>
      <c r="Q99" s="84">
        <f t="shared" si="4"/>
        <v>0</v>
      </c>
    </row>
    <row r="100" spans="1:17" ht="15" customHeight="1">
      <c r="A100" s="75">
        <v>90</v>
      </c>
      <c r="B100" s="76" t="s">
        <v>97</v>
      </c>
      <c r="C100" s="77" t="s">
        <v>19</v>
      </c>
      <c r="D100" s="76"/>
      <c r="E100" s="78" t="s">
        <v>58</v>
      </c>
      <c r="F100" s="106" t="s">
        <v>412</v>
      </c>
      <c r="G100" s="17" t="s">
        <v>31</v>
      </c>
      <c r="H100" s="129"/>
      <c r="I100" s="131"/>
      <c r="J100" s="131"/>
      <c r="K100" s="132"/>
      <c r="L100" s="90"/>
      <c r="M100" s="83">
        <f t="shared" si="3"/>
        <v>0</v>
      </c>
      <c r="N100" s="135"/>
      <c r="O100" s="136"/>
      <c r="P100" s="90"/>
      <c r="Q100" s="84">
        <f t="shared" si="4"/>
        <v>0</v>
      </c>
    </row>
    <row r="101" spans="1:17" ht="15" customHeight="1">
      <c r="A101" s="75">
        <v>91</v>
      </c>
      <c r="B101" s="76" t="s">
        <v>98</v>
      </c>
      <c r="C101" s="77" t="s">
        <v>19</v>
      </c>
      <c r="D101" s="76"/>
      <c r="E101" s="78" t="s">
        <v>30</v>
      </c>
      <c r="F101" s="106" t="s">
        <v>360</v>
      </c>
      <c r="G101" s="14" t="s">
        <v>21</v>
      </c>
      <c r="H101" s="129">
        <v>1</v>
      </c>
      <c r="I101" s="131">
        <v>2</v>
      </c>
      <c r="J101" s="131">
        <v>2</v>
      </c>
      <c r="K101" s="132">
        <v>4588.25</v>
      </c>
      <c r="L101" s="90"/>
      <c r="M101" s="83">
        <f t="shared" si="3"/>
        <v>4588.25</v>
      </c>
      <c r="N101" s="135"/>
      <c r="O101" s="136"/>
      <c r="P101" s="90"/>
      <c r="Q101" s="84">
        <f t="shared" si="4"/>
        <v>0</v>
      </c>
    </row>
    <row r="102" spans="1:17" ht="15" customHeight="1">
      <c r="A102" s="75">
        <v>92</v>
      </c>
      <c r="B102" s="76" t="s">
        <v>99</v>
      </c>
      <c r="C102" s="77" t="s">
        <v>19</v>
      </c>
      <c r="D102" s="76"/>
      <c r="E102" s="78" t="s">
        <v>30</v>
      </c>
      <c r="F102" s="106" t="s">
        <v>361</v>
      </c>
      <c r="G102" s="14" t="s">
        <v>21</v>
      </c>
      <c r="H102" s="129"/>
      <c r="I102" s="131"/>
      <c r="J102" s="131"/>
      <c r="K102" s="132"/>
      <c r="L102" s="90"/>
      <c r="M102" s="83">
        <f t="shared" si="3"/>
        <v>0</v>
      </c>
      <c r="N102" s="135"/>
      <c r="O102" s="136"/>
      <c r="P102" s="90"/>
      <c r="Q102" s="84">
        <f t="shared" si="4"/>
        <v>0</v>
      </c>
    </row>
    <row r="103" spans="1:17" ht="15" customHeight="1">
      <c r="A103" s="75">
        <v>93</v>
      </c>
      <c r="B103" s="76" t="s">
        <v>99</v>
      </c>
      <c r="C103" s="77" t="s">
        <v>19</v>
      </c>
      <c r="D103" s="76"/>
      <c r="E103" s="78" t="s">
        <v>30</v>
      </c>
      <c r="F103" s="106" t="s">
        <v>413</v>
      </c>
      <c r="G103" s="17" t="s">
        <v>31</v>
      </c>
      <c r="H103" s="129"/>
      <c r="I103" s="131">
        <v>1</v>
      </c>
      <c r="J103" s="131">
        <v>1</v>
      </c>
      <c r="K103" s="132">
        <v>1585.8</v>
      </c>
      <c r="L103" s="90"/>
      <c r="M103" s="83">
        <f t="shared" si="3"/>
        <v>1585.8</v>
      </c>
      <c r="N103" s="135">
        <v>1</v>
      </c>
      <c r="O103" s="136">
        <v>7400.4</v>
      </c>
      <c r="P103" s="90"/>
      <c r="Q103" s="84">
        <f t="shared" si="4"/>
        <v>7400.4</v>
      </c>
    </row>
    <row r="104" spans="1:17" ht="15" customHeight="1">
      <c r="A104" s="75">
        <v>94</v>
      </c>
      <c r="B104" s="76" t="s">
        <v>100</v>
      </c>
      <c r="C104" s="77" t="s">
        <v>19</v>
      </c>
      <c r="D104" s="76"/>
      <c r="E104" s="78" t="s">
        <v>26</v>
      </c>
      <c r="F104" s="106" t="s">
        <v>362</v>
      </c>
      <c r="G104" s="14" t="s">
        <v>21</v>
      </c>
      <c r="H104" s="129"/>
      <c r="I104" s="131"/>
      <c r="J104" s="131"/>
      <c r="K104" s="132"/>
      <c r="L104" s="90"/>
      <c r="M104" s="83">
        <f t="shared" si="3"/>
        <v>0</v>
      </c>
      <c r="N104" s="135"/>
      <c r="O104" s="136"/>
      <c r="P104" s="90"/>
      <c r="Q104" s="84">
        <f t="shared" si="4"/>
        <v>0</v>
      </c>
    </row>
    <row r="105" spans="1:17" ht="15" customHeight="1">
      <c r="A105" s="75">
        <v>95</v>
      </c>
      <c r="B105" s="76" t="s">
        <v>101</v>
      </c>
      <c r="C105" s="77" t="s">
        <v>19</v>
      </c>
      <c r="D105" s="76"/>
      <c r="E105" s="78" t="s">
        <v>61</v>
      </c>
      <c r="F105" s="106" t="s">
        <v>363</v>
      </c>
      <c r="G105" s="14" t="s">
        <v>21</v>
      </c>
      <c r="H105" s="129"/>
      <c r="I105" s="131"/>
      <c r="J105" s="131"/>
      <c r="K105" s="132"/>
      <c r="L105" s="90"/>
      <c r="M105" s="83">
        <f t="shared" si="3"/>
        <v>0</v>
      </c>
      <c r="N105" s="135"/>
      <c r="O105" s="136"/>
      <c r="P105" s="90"/>
      <c r="Q105" s="84">
        <f t="shared" si="4"/>
        <v>0</v>
      </c>
    </row>
    <row r="106" spans="1:17" ht="15" customHeight="1">
      <c r="A106" s="75">
        <v>96</v>
      </c>
      <c r="B106" s="76" t="s">
        <v>101</v>
      </c>
      <c r="C106" s="77" t="s">
        <v>19</v>
      </c>
      <c r="D106" s="76"/>
      <c r="E106" s="78" t="s">
        <v>61</v>
      </c>
      <c r="F106" s="106" t="s">
        <v>431</v>
      </c>
      <c r="G106" s="16" t="s">
        <v>22</v>
      </c>
      <c r="H106" s="129">
        <v>1</v>
      </c>
      <c r="I106" s="131"/>
      <c r="J106" s="131"/>
      <c r="K106" s="132"/>
      <c r="L106" s="90"/>
      <c r="M106" s="83">
        <f t="shared" si="3"/>
        <v>0</v>
      </c>
      <c r="N106" s="135"/>
      <c r="O106" s="136"/>
      <c r="P106" s="90"/>
      <c r="Q106" s="84">
        <f t="shared" si="4"/>
        <v>0</v>
      </c>
    </row>
    <row r="107" spans="1:17" ht="15" customHeight="1">
      <c r="A107" s="75">
        <v>97</v>
      </c>
      <c r="B107" s="76" t="s">
        <v>102</v>
      </c>
      <c r="C107" s="77" t="s">
        <v>19</v>
      </c>
      <c r="D107" s="76"/>
      <c r="E107" s="78" t="s">
        <v>26</v>
      </c>
      <c r="F107" s="106" t="s">
        <v>364</v>
      </c>
      <c r="G107" s="14" t="s">
        <v>21</v>
      </c>
      <c r="H107" s="129"/>
      <c r="I107" s="131"/>
      <c r="J107" s="131"/>
      <c r="K107" s="132"/>
      <c r="L107" s="90"/>
      <c r="M107" s="83">
        <f t="shared" si="3"/>
        <v>0</v>
      </c>
      <c r="N107" s="135"/>
      <c r="O107" s="136"/>
      <c r="P107" s="90"/>
      <c r="Q107" s="84">
        <f t="shared" si="4"/>
        <v>0</v>
      </c>
    </row>
    <row r="108" spans="1:17" ht="15" customHeight="1">
      <c r="A108" s="75">
        <v>98</v>
      </c>
      <c r="B108" s="76" t="s">
        <v>102</v>
      </c>
      <c r="C108" s="77" t="s">
        <v>19</v>
      </c>
      <c r="D108" s="76"/>
      <c r="E108" s="78" t="s">
        <v>26</v>
      </c>
      <c r="F108" s="106" t="s">
        <v>520</v>
      </c>
      <c r="G108" s="80" t="s">
        <v>33</v>
      </c>
      <c r="H108" s="129"/>
      <c r="I108" s="131"/>
      <c r="J108" s="131"/>
      <c r="K108" s="132"/>
      <c r="L108" s="90"/>
      <c r="M108" s="83">
        <f t="shared" si="3"/>
        <v>0</v>
      </c>
      <c r="N108" s="135"/>
      <c r="O108" s="136"/>
      <c r="P108" s="90"/>
      <c r="Q108" s="84">
        <f t="shared" si="4"/>
        <v>0</v>
      </c>
    </row>
    <row r="109" spans="1:17" ht="15" customHeight="1">
      <c r="A109" s="75">
        <v>99</v>
      </c>
      <c r="B109" s="76" t="s">
        <v>103</v>
      </c>
      <c r="C109" s="77" t="s">
        <v>19</v>
      </c>
      <c r="D109" s="76"/>
      <c r="E109" s="78" t="s">
        <v>104</v>
      </c>
      <c r="F109" s="106" t="s">
        <v>365</v>
      </c>
      <c r="G109" s="14" t="s">
        <v>21</v>
      </c>
      <c r="H109" s="129"/>
      <c r="I109" s="131"/>
      <c r="J109" s="131"/>
      <c r="K109" s="132"/>
      <c r="L109" s="90"/>
      <c r="M109" s="83">
        <f t="shared" si="3"/>
        <v>0</v>
      </c>
      <c r="N109" s="135"/>
      <c r="O109" s="136"/>
      <c r="P109" s="90"/>
      <c r="Q109" s="84">
        <f t="shared" si="4"/>
        <v>0</v>
      </c>
    </row>
    <row r="110" spans="1:17" ht="15" customHeight="1">
      <c r="A110" s="75">
        <v>100</v>
      </c>
      <c r="B110" s="76" t="s">
        <v>105</v>
      </c>
      <c r="C110" s="77" t="s">
        <v>19</v>
      </c>
      <c r="D110" s="76"/>
      <c r="E110" s="78" t="s">
        <v>39</v>
      </c>
      <c r="F110" s="106" t="s">
        <v>366</v>
      </c>
      <c r="G110" s="14" t="s">
        <v>21</v>
      </c>
      <c r="H110" s="129">
        <v>1</v>
      </c>
      <c r="I110" s="131"/>
      <c r="J110" s="131"/>
      <c r="K110" s="132"/>
      <c r="L110" s="90"/>
      <c r="M110" s="83">
        <f t="shared" si="3"/>
        <v>0</v>
      </c>
      <c r="N110" s="135"/>
      <c r="O110" s="136"/>
      <c r="P110" s="90"/>
      <c r="Q110" s="84">
        <f t="shared" si="4"/>
        <v>0</v>
      </c>
    </row>
    <row r="111" spans="1:17" ht="15" customHeight="1">
      <c r="A111" s="75">
        <v>101</v>
      </c>
      <c r="B111" s="76" t="s">
        <v>105</v>
      </c>
      <c r="C111" s="77" t="s">
        <v>19</v>
      </c>
      <c r="D111" s="76"/>
      <c r="E111" s="78" t="s">
        <v>39</v>
      </c>
      <c r="F111" s="106" t="s">
        <v>455</v>
      </c>
      <c r="G111" s="80" t="s">
        <v>33</v>
      </c>
      <c r="H111" s="129"/>
      <c r="I111" s="131"/>
      <c r="J111" s="131"/>
      <c r="K111" s="132"/>
      <c r="L111" s="90"/>
      <c r="M111" s="83">
        <f t="shared" si="3"/>
        <v>0</v>
      </c>
      <c r="N111" s="135"/>
      <c r="O111" s="136">
        <v>969.1</v>
      </c>
      <c r="P111" s="90"/>
      <c r="Q111" s="84">
        <f t="shared" si="4"/>
        <v>969.1</v>
      </c>
    </row>
    <row r="112" spans="1:17" ht="15" customHeight="1">
      <c r="A112" s="75">
        <v>102</v>
      </c>
      <c r="B112" s="76" t="s">
        <v>106</v>
      </c>
      <c r="C112" s="77" t="s">
        <v>19</v>
      </c>
      <c r="D112" s="76"/>
      <c r="E112" s="78" t="s">
        <v>30</v>
      </c>
      <c r="F112" s="106" t="s">
        <v>367</v>
      </c>
      <c r="G112" s="14" t="s">
        <v>21</v>
      </c>
      <c r="H112" s="129"/>
      <c r="I112" s="131"/>
      <c r="J112" s="131"/>
      <c r="K112" s="132"/>
      <c r="L112" s="90"/>
      <c r="M112" s="83">
        <f t="shared" si="3"/>
        <v>0</v>
      </c>
      <c r="N112" s="135"/>
      <c r="O112" s="136"/>
      <c r="P112" s="90"/>
      <c r="Q112" s="84">
        <f t="shared" si="4"/>
        <v>0</v>
      </c>
    </row>
    <row r="113" spans="1:17" ht="15" customHeight="1">
      <c r="A113" s="75">
        <v>103</v>
      </c>
      <c r="B113" s="76" t="s">
        <v>106</v>
      </c>
      <c r="C113" s="77" t="s">
        <v>19</v>
      </c>
      <c r="D113" s="76"/>
      <c r="E113" s="78" t="s">
        <v>30</v>
      </c>
      <c r="F113" s="106" t="s">
        <v>414</v>
      </c>
      <c r="G113" s="17" t="s">
        <v>31</v>
      </c>
      <c r="H113" s="129"/>
      <c r="I113" s="131"/>
      <c r="J113" s="131"/>
      <c r="K113" s="132"/>
      <c r="L113" s="90"/>
      <c r="M113" s="83">
        <f t="shared" si="3"/>
        <v>0</v>
      </c>
      <c r="N113" s="135"/>
      <c r="O113" s="136"/>
      <c r="P113" s="90"/>
      <c r="Q113" s="84">
        <f t="shared" si="4"/>
        <v>0</v>
      </c>
    </row>
    <row r="114" spans="1:17" ht="15" customHeight="1">
      <c r="A114" s="75">
        <v>104</v>
      </c>
      <c r="B114" s="76" t="s">
        <v>107</v>
      </c>
      <c r="C114" s="77" t="s">
        <v>19</v>
      </c>
      <c r="D114" s="76"/>
      <c r="E114" s="78" t="s">
        <v>26</v>
      </c>
      <c r="F114" s="106" t="s">
        <v>368</v>
      </c>
      <c r="G114" s="14" t="s">
        <v>21</v>
      </c>
      <c r="H114" s="129"/>
      <c r="I114" s="131"/>
      <c r="J114" s="131"/>
      <c r="K114" s="132"/>
      <c r="L114" s="90"/>
      <c r="M114" s="83">
        <f t="shared" si="3"/>
        <v>0</v>
      </c>
      <c r="N114" s="135"/>
      <c r="O114" s="136"/>
      <c r="P114" s="90"/>
      <c r="Q114" s="84">
        <f t="shared" si="4"/>
        <v>0</v>
      </c>
    </row>
    <row r="115" spans="1:17" ht="15" customHeight="1">
      <c r="A115" s="75">
        <v>105</v>
      </c>
      <c r="B115" s="76" t="s">
        <v>108</v>
      </c>
      <c r="C115" s="77" t="s">
        <v>19</v>
      </c>
      <c r="D115" s="76"/>
      <c r="E115" s="78" t="s">
        <v>26</v>
      </c>
      <c r="F115" s="106" t="s">
        <v>369</v>
      </c>
      <c r="G115" s="14" t="s">
        <v>21</v>
      </c>
      <c r="H115" s="129">
        <v>1</v>
      </c>
      <c r="I115" s="131">
        <v>1</v>
      </c>
      <c r="J115" s="131">
        <v>2</v>
      </c>
      <c r="K115" s="132">
        <v>2755.72</v>
      </c>
      <c r="L115" s="90"/>
      <c r="M115" s="83">
        <f t="shared" si="3"/>
        <v>2755.72</v>
      </c>
      <c r="N115" s="135"/>
      <c r="O115" s="136"/>
      <c r="P115" s="90"/>
      <c r="Q115" s="84">
        <f t="shared" si="4"/>
        <v>0</v>
      </c>
    </row>
    <row r="116" spans="1:17" ht="15" customHeight="1">
      <c r="A116" s="75">
        <v>106</v>
      </c>
      <c r="B116" s="76" t="s">
        <v>109</v>
      </c>
      <c r="C116" s="77" t="s">
        <v>19</v>
      </c>
      <c r="D116" s="76"/>
      <c r="E116" s="78" t="s">
        <v>30</v>
      </c>
      <c r="F116" s="107">
        <v>99</v>
      </c>
      <c r="G116" s="14" t="s">
        <v>21</v>
      </c>
      <c r="H116" s="129"/>
      <c r="I116" s="131"/>
      <c r="J116" s="131"/>
      <c r="K116" s="132"/>
      <c r="L116" s="90"/>
      <c r="M116" s="83">
        <f t="shared" si="3"/>
        <v>0</v>
      </c>
      <c r="N116" s="135"/>
      <c r="O116" s="136"/>
      <c r="P116" s="90"/>
      <c r="Q116" s="84">
        <f t="shared" si="4"/>
        <v>0</v>
      </c>
    </row>
    <row r="117" spans="1:17" ht="15" customHeight="1">
      <c r="A117" s="75">
        <v>107</v>
      </c>
      <c r="B117" s="76" t="s">
        <v>110</v>
      </c>
      <c r="C117" s="77" t="s">
        <v>19</v>
      </c>
      <c r="D117" s="76"/>
      <c r="E117" s="78" t="s">
        <v>30</v>
      </c>
      <c r="F117" s="106" t="s">
        <v>370</v>
      </c>
      <c r="G117" s="14" t="s">
        <v>21</v>
      </c>
      <c r="H117" s="129">
        <v>1</v>
      </c>
      <c r="I117" s="131"/>
      <c r="J117" s="131"/>
      <c r="K117" s="132"/>
      <c r="L117" s="90"/>
      <c r="M117" s="83">
        <f t="shared" si="3"/>
        <v>0</v>
      </c>
      <c r="N117" s="135"/>
      <c r="O117" s="136"/>
      <c r="P117" s="90"/>
      <c r="Q117" s="84">
        <f t="shared" si="4"/>
        <v>0</v>
      </c>
    </row>
    <row r="118" spans="1:17" ht="15" customHeight="1">
      <c r="A118" s="75">
        <v>108</v>
      </c>
      <c r="B118" s="76" t="s">
        <v>110</v>
      </c>
      <c r="C118" s="77" t="s">
        <v>19</v>
      </c>
      <c r="D118" s="76"/>
      <c r="E118" s="78" t="s">
        <v>30</v>
      </c>
      <c r="F118" s="106" t="s">
        <v>415</v>
      </c>
      <c r="G118" s="17" t="s">
        <v>31</v>
      </c>
      <c r="H118" s="129"/>
      <c r="I118" s="131"/>
      <c r="J118" s="131"/>
      <c r="K118" s="132"/>
      <c r="L118" s="90"/>
      <c r="M118" s="83">
        <f t="shared" si="3"/>
        <v>0</v>
      </c>
      <c r="N118" s="135"/>
      <c r="O118" s="136"/>
      <c r="P118" s="90"/>
      <c r="Q118" s="84">
        <f t="shared" si="4"/>
        <v>0</v>
      </c>
    </row>
    <row r="119" spans="1:17" ht="15" customHeight="1">
      <c r="A119" s="75">
        <v>109</v>
      </c>
      <c r="B119" s="76" t="s">
        <v>111</v>
      </c>
      <c r="C119" s="77" t="s">
        <v>19</v>
      </c>
      <c r="D119" s="76"/>
      <c r="E119" s="78" t="s">
        <v>112</v>
      </c>
      <c r="F119" s="106" t="s">
        <v>371</v>
      </c>
      <c r="G119" s="14" t="s">
        <v>21</v>
      </c>
      <c r="H119" s="129"/>
      <c r="I119" s="131"/>
      <c r="J119" s="131"/>
      <c r="K119" s="132"/>
      <c r="L119" s="90"/>
      <c r="M119" s="83">
        <f t="shared" si="3"/>
        <v>0</v>
      </c>
      <c r="N119" s="135"/>
      <c r="O119" s="136"/>
      <c r="P119" s="90"/>
      <c r="Q119" s="84">
        <f t="shared" si="4"/>
        <v>0</v>
      </c>
    </row>
    <row r="120" spans="1:17" ht="15" customHeight="1">
      <c r="A120" s="75">
        <v>110</v>
      </c>
      <c r="B120" s="76" t="s">
        <v>111</v>
      </c>
      <c r="C120" s="77" t="s">
        <v>19</v>
      </c>
      <c r="D120" s="76"/>
      <c r="E120" s="78" t="s">
        <v>112</v>
      </c>
      <c r="F120" s="106" t="s">
        <v>432</v>
      </c>
      <c r="G120" s="16" t="s">
        <v>22</v>
      </c>
      <c r="H120" s="129"/>
      <c r="I120" s="131"/>
      <c r="J120" s="131"/>
      <c r="K120" s="132"/>
      <c r="L120" s="90"/>
      <c r="M120" s="83">
        <f t="shared" si="3"/>
        <v>0</v>
      </c>
      <c r="N120" s="135"/>
      <c r="O120" s="136"/>
      <c r="P120" s="90"/>
      <c r="Q120" s="84">
        <f t="shared" si="4"/>
        <v>0</v>
      </c>
    </row>
    <row r="121" spans="1:17" ht="15" customHeight="1">
      <c r="A121" s="75">
        <v>111</v>
      </c>
      <c r="B121" s="76" t="s">
        <v>113</v>
      </c>
      <c r="C121" s="77" t="s">
        <v>19</v>
      </c>
      <c r="D121" s="76"/>
      <c r="E121" s="78" t="s">
        <v>26</v>
      </c>
      <c r="F121" s="106" t="s">
        <v>372</v>
      </c>
      <c r="G121" s="14" t="s">
        <v>21</v>
      </c>
      <c r="H121" s="129"/>
      <c r="I121" s="131"/>
      <c r="J121" s="131"/>
      <c r="K121" s="132"/>
      <c r="L121" s="90"/>
      <c r="M121" s="83">
        <f t="shared" si="3"/>
        <v>0</v>
      </c>
      <c r="N121" s="135"/>
      <c r="O121" s="136"/>
      <c r="P121" s="90"/>
      <c r="Q121" s="84">
        <f t="shared" si="4"/>
        <v>0</v>
      </c>
    </row>
    <row r="122" spans="1:17" ht="15" customHeight="1">
      <c r="A122" s="75">
        <v>112</v>
      </c>
      <c r="B122" s="76" t="s">
        <v>114</v>
      </c>
      <c r="C122" s="77" t="s">
        <v>19</v>
      </c>
      <c r="D122" s="76"/>
      <c r="E122" s="78" t="s">
        <v>26</v>
      </c>
      <c r="F122" s="106" t="s">
        <v>373</v>
      </c>
      <c r="G122" s="14" t="s">
        <v>21</v>
      </c>
      <c r="H122" s="129"/>
      <c r="I122" s="131"/>
      <c r="J122" s="131"/>
      <c r="K122" s="132"/>
      <c r="L122" s="90"/>
      <c r="M122" s="83">
        <f t="shared" si="3"/>
        <v>0</v>
      </c>
      <c r="N122" s="135"/>
      <c r="O122" s="136"/>
      <c r="P122" s="90"/>
      <c r="Q122" s="84">
        <f t="shared" si="4"/>
        <v>0</v>
      </c>
    </row>
    <row r="123" spans="1:17" ht="15" customHeight="1">
      <c r="A123" s="75">
        <v>113</v>
      </c>
      <c r="B123" s="76" t="s">
        <v>114</v>
      </c>
      <c r="C123" s="77" t="s">
        <v>19</v>
      </c>
      <c r="D123" s="76"/>
      <c r="E123" s="78" t="s">
        <v>26</v>
      </c>
      <c r="F123" s="106" t="s">
        <v>457</v>
      </c>
      <c r="G123" s="80" t="s">
        <v>33</v>
      </c>
      <c r="H123" s="129"/>
      <c r="I123" s="131"/>
      <c r="J123" s="131"/>
      <c r="K123" s="132"/>
      <c r="L123" s="90"/>
      <c r="M123" s="83">
        <f t="shared" si="3"/>
        <v>0</v>
      </c>
      <c r="N123" s="135"/>
      <c r="O123" s="136">
        <v>2378.6999999999998</v>
      </c>
      <c r="P123" s="90"/>
      <c r="Q123" s="84">
        <f t="shared" si="4"/>
        <v>2378.6999999999998</v>
      </c>
    </row>
    <row r="124" spans="1:17" ht="15" customHeight="1">
      <c r="A124" s="75">
        <v>114</v>
      </c>
      <c r="B124" s="76" t="s">
        <v>115</v>
      </c>
      <c r="C124" s="77" t="s">
        <v>19</v>
      </c>
      <c r="D124" s="76"/>
      <c r="E124" s="78" t="s">
        <v>116</v>
      </c>
      <c r="F124" s="106" t="s">
        <v>374</v>
      </c>
      <c r="G124" s="14" t="s">
        <v>21</v>
      </c>
      <c r="H124" s="129"/>
      <c r="I124" s="131">
        <v>2</v>
      </c>
      <c r="J124" s="131">
        <v>2</v>
      </c>
      <c r="K124" s="132">
        <v>1967.87</v>
      </c>
      <c r="L124" s="90"/>
      <c r="M124" s="83">
        <f t="shared" si="3"/>
        <v>1967.87</v>
      </c>
      <c r="N124" s="135">
        <v>2</v>
      </c>
      <c r="O124" s="136">
        <v>9407.5300000000007</v>
      </c>
      <c r="P124" s="90"/>
      <c r="Q124" s="84">
        <f t="shared" si="4"/>
        <v>9407.5300000000007</v>
      </c>
    </row>
    <row r="125" spans="1:17" ht="15" customHeight="1">
      <c r="A125" s="75">
        <v>115</v>
      </c>
      <c r="B125" s="76" t="s">
        <v>115</v>
      </c>
      <c r="C125" s="77" t="s">
        <v>19</v>
      </c>
      <c r="D125" s="76"/>
      <c r="E125" s="78" t="s">
        <v>116</v>
      </c>
      <c r="F125" s="106" t="s">
        <v>402</v>
      </c>
      <c r="G125" s="19" t="s">
        <v>36</v>
      </c>
      <c r="H125" s="129"/>
      <c r="I125" s="131"/>
      <c r="J125" s="131"/>
      <c r="K125" s="132"/>
      <c r="L125" s="90"/>
      <c r="M125" s="83">
        <f t="shared" si="3"/>
        <v>0</v>
      </c>
      <c r="N125" s="135"/>
      <c r="O125" s="136"/>
      <c r="P125" s="90"/>
      <c r="Q125" s="84">
        <f t="shared" si="4"/>
        <v>0</v>
      </c>
    </row>
    <row r="126" spans="1:17" ht="15" customHeight="1">
      <c r="A126" s="75">
        <v>116</v>
      </c>
      <c r="B126" s="76" t="s">
        <v>117</v>
      </c>
      <c r="C126" s="77" t="s">
        <v>19</v>
      </c>
      <c r="D126" s="76"/>
      <c r="E126" s="78" t="s">
        <v>61</v>
      </c>
      <c r="F126" s="106" t="s">
        <v>375</v>
      </c>
      <c r="G126" s="14" t="s">
        <v>21</v>
      </c>
      <c r="H126" s="129"/>
      <c r="I126" s="131"/>
      <c r="J126" s="131"/>
      <c r="K126" s="132"/>
      <c r="L126" s="90"/>
      <c r="M126" s="83">
        <f t="shared" si="3"/>
        <v>0</v>
      </c>
      <c r="N126" s="135"/>
      <c r="O126" s="136"/>
      <c r="P126" s="90"/>
      <c r="Q126" s="84">
        <f t="shared" si="4"/>
        <v>0</v>
      </c>
    </row>
    <row r="127" spans="1:17" ht="15" customHeight="1">
      <c r="A127" s="75">
        <v>117</v>
      </c>
      <c r="B127" s="76" t="s">
        <v>117</v>
      </c>
      <c r="C127" s="77" t="s">
        <v>19</v>
      </c>
      <c r="D127" s="76"/>
      <c r="E127" s="78" t="s">
        <v>61</v>
      </c>
      <c r="F127" s="106" t="s">
        <v>433</v>
      </c>
      <c r="G127" s="16" t="s">
        <v>22</v>
      </c>
      <c r="H127" s="129">
        <v>1</v>
      </c>
      <c r="I127" s="131"/>
      <c r="J127" s="131"/>
      <c r="K127" s="132"/>
      <c r="L127" s="90"/>
      <c r="M127" s="83">
        <f t="shared" si="3"/>
        <v>0</v>
      </c>
      <c r="N127" s="135"/>
      <c r="O127" s="136"/>
      <c r="P127" s="90"/>
      <c r="Q127" s="84">
        <f t="shared" si="4"/>
        <v>0</v>
      </c>
    </row>
    <row r="128" spans="1:17" ht="15" customHeight="1">
      <c r="A128" s="75">
        <v>118</v>
      </c>
      <c r="B128" s="76" t="s">
        <v>118</v>
      </c>
      <c r="C128" s="77" t="s">
        <v>19</v>
      </c>
      <c r="D128" s="76"/>
      <c r="E128" s="78" t="s">
        <v>87</v>
      </c>
      <c r="F128" s="106" t="s">
        <v>440</v>
      </c>
      <c r="G128" s="14" t="s">
        <v>21</v>
      </c>
      <c r="H128" s="129">
        <v>1</v>
      </c>
      <c r="I128" s="131">
        <v>1</v>
      </c>
      <c r="J128" s="131">
        <v>1</v>
      </c>
      <c r="K128" s="132">
        <v>872.19</v>
      </c>
      <c r="L128" s="90"/>
      <c r="M128" s="83">
        <f t="shared" si="3"/>
        <v>872.19</v>
      </c>
      <c r="N128" s="135"/>
      <c r="O128" s="136"/>
      <c r="P128" s="90"/>
      <c r="Q128" s="84">
        <f t="shared" si="4"/>
        <v>0</v>
      </c>
    </row>
    <row r="129" spans="1:17" ht="15" customHeight="1">
      <c r="A129" s="75">
        <v>119</v>
      </c>
      <c r="B129" s="76" t="s">
        <v>118</v>
      </c>
      <c r="C129" s="77" t="s">
        <v>19</v>
      </c>
      <c r="D129" s="76"/>
      <c r="E129" s="78" t="s">
        <v>87</v>
      </c>
      <c r="F129" s="106" t="s">
        <v>416</v>
      </c>
      <c r="G129" s="17" t="s">
        <v>31</v>
      </c>
      <c r="H129" s="129"/>
      <c r="I129" s="131"/>
      <c r="J129" s="131"/>
      <c r="K129" s="132"/>
      <c r="L129" s="90"/>
      <c r="M129" s="83">
        <f t="shared" si="3"/>
        <v>0</v>
      </c>
      <c r="N129" s="135"/>
      <c r="O129" s="136"/>
      <c r="P129" s="90"/>
      <c r="Q129" s="84">
        <f t="shared" si="4"/>
        <v>0</v>
      </c>
    </row>
    <row r="130" spans="1:17" ht="15" customHeight="1">
      <c r="A130" s="75">
        <v>120</v>
      </c>
      <c r="B130" s="76" t="s">
        <v>119</v>
      </c>
      <c r="C130" s="77" t="s">
        <v>19</v>
      </c>
      <c r="D130" s="76"/>
      <c r="E130" s="78" t="s">
        <v>84</v>
      </c>
      <c r="F130" s="106" t="s">
        <v>376</v>
      </c>
      <c r="G130" s="14" t="s">
        <v>21</v>
      </c>
      <c r="H130" s="129">
        <v>1</v>
      </c>
      <c r="I130" s="131"/>
      <c r="J130" s="131"/>
      <c r="K130" s="132"/>
      <c r="L130" s="90"/>
      <c r="M130" s="83">
        <f t="shared" si="3"/>
        <v>0</v>
      </c>
      <c r="N130" s="135"/>
      <c r="O130" s="136"/>
      <c r="P130" s="90"/>
      <c r="Q130" s="84">
        <f t="shared" si="4"/>
        <v>0</v>
      </c>
    </row>
    <row r="131" spans="1:17" ht="15" customHeight="1">
      <c r="A131" s="75">
        <v>121</v>
      </c>
      <c r="B131" s="76" t="s">
        <v>119</v>
      </c>
      <c r="C131" s="77" t="s">
        <v>19</v>
      </c>
      <c r="D131" s="76"/>
      <c r="E131" s="78" t="s">
        <v>84</v>
      </c>
      <c r="F131" s="106" t="s">
        <v>458</v>
      </c>
      <c r="G131" s="80" t="s">
        <v>33</v>
      </c>
      <c r="H131" s="129">
        <v>1</v>
      </c>
      <c r="I131" s="131"/>
      <c r="J131" s="131"/>
      <c r="K131" s="132"/>
      <c r="L131" s="90"/>
      <c r="M131" s="83">
        <f t="shared" si="3"/>
        <v>0</v>
      </c>
      <c r="N131" s="135"/>
      <c r="O131" s="136"/>
      <c r="P131" s="90"/>
      <c r="Q131" s="84">
        <f t="shared" si="4"/>
        <v>0</v>
      </c>
    </row>
    <row r="132" spans="1:17" ht="15" customHeight="1">
      <c r="A132" s="75">
        <v>122</v>
      </c>
      <c r="B132" s="76" t="s">
        <v>120</v>
      </c>
      <c r="C132" s="77" t="s">
        <v>19</v>
      </c>
      <c r="D132" s="76"/>
      <c r="E132" s="78" t="s">
        <v>24</v>
      </c>
      <c r="F132" s="106" t="s">
        <v>377</v>
      </c>
      <c r="G132" s="14" t="s">
        <v>21</v>
      </c>
      <c r="H132" s="129">
        <v>7</v>
      </c>
      <c r="I132" s="131"/>
      <c r="J132" s="131"/>
      <c r="K132" s="132"/>
      <c r="L132" s="90"/>
      <c r="M132" s="83">
        <f t="shared" si="3"/>
        <v>0</v>
      </c>
      <c r="N132" s="135"/>
      <c r="O132" s="136"/>
      <c r="P132" s="90"/>
      <c r="Q132" s="84">
        <f t="shared" si="4"/>
        <v>0</v>
      </c>
    </row>
    <row r="133" spans="1:17" ht="15" customHeight="1">
      <c r="A133" s="75">
        <v>123</v>
      </c>
      <c r="B133" s="76" t="s">
        <v>120</v>
      </c>
      <c r="C133" s="77" t="s">
        <v>19</v>
      </c>
      <c r="D133" s="76"/>
      <c r="E133" s="78" t="s">
        <v>24</v>
      </c>
      <c r="F133" s="106" t="s">
        <v>434</v>
      </c>
      <c r="G133" s="16" t="s">
        <v>22</v>
      </c>
      <c r="H133" s="129">
        <v>1</v>
      </c>
      <c r="I133" s="131"/>
      <c r="J133" s="131"/>
      <c r="K133" s="132"/>
      <c r="L133" s="90"/>
      <c r="M133" s="83">
        <f t="shared" si="3"/>
        <v>0</v>
      </c>
      <c r="N133" s="135"/>
      <c r="O133" s="136"/>
      <c r="P133" s="90"/>
      <c r="Q133" s="84">
        <f t="shared" si="4"/>
        <v>0</v>
      </c>
    </row>
    <row r="134" spans="1:17" ht="15" customHeight="1">
      <c r="A134" s="75">
        <v>124</v>
      </c>
      <c r="B134" s="76" t="s">
        <v>121</v>
      </c>
      <c r="C134" s="77" t="s">
        <v>19</v>
      </c>
      <c r="D134" s="76"/>
      <c r="E134" s="78" t="s">
        <v>30</v>
      </c>
      <c r="F134" s="106" t="s">
        <v>378</v>
      </c>
      <c r="G134" s="14" t="s">
        <v>21</v>
      </c>
      <c r="H134" s="129">
        <v>1</v>
      </c>
      <c r="I134" s="131"/>
      <c r="J134" s="131"/>
      <c r="K134" s="132"/>
      <c r="L134" s="90"/>
      <c r="M134" s="83">
        <f t="shared" si="3"/>
        <v>0</v>
      </c>
      <c r="N134" s="135">
        <v>1</v>
      </c>
      <c r="O134" s="136">
        <v>5814.6</v>
      </c>
      <c r="P134" s="90"/>
      <c r="Q134" s="84">
        <f t="shared" si="4"/>
        <v>5814.6</v>
      </c>
    </row>
    <row r="135" spans="1:17" ht="15" customHeight="1">
      <c r="A135" s="75">
        <v>125</v>
      </c>
      <c r="B135" s="76" t="s">
        <v>121</v>
      </c>
      <c r="C135" s="77" t="s">
        <v>19</v>
      </c>
      <c r="D135" s="76"/>
      <c r="E135" s="78" t="s">
        <v>30</v>
      </c>
      <c r="F135" s="106" t="s">
        <v>417</v>
      </c>
      <c r="G135" s="17" t="s">
        <v>31</v>
      </c>
      <c r="H135" s="129"/>
      <c r="I135" s="131"/>
      <c r="J135" s="131"/>
      <c r="K135" s="132"/>
      <c r="L135" s="90"/>
      <c r="M135" s="83">
        <f t="shared" si="3"/>
        <v>0</v>
      </c>
      <c r="N135" s="135"/>
      <c r="O135" s="136"/>
      <c r="P135" s="90"/>
      <c r="Q135" s="84">
        <f t="shared" si="4"/>
        <v>0</v>
      </c>
    </row>
    <row r="136" spans="1:17" ht="15" customHeight="1">
      <c r="A136" s="75">
        <v>126</v>
      </c>
      <c r="B136" s="76" t="s">
        <v>122</v>
      </c>
      <c r="C136" s="77" t="s">
        <v>19</v>
      </c>
      <c r="D136" s="76"/>
      <c r="E136" s="78" t="s">
        <v>58</v>
      </c>
      <c r="F136" s="106" t="s">
        <v>379</v>
      </c>
      <c r="G136" s="14" t="s">
        <v>21</v>
      </c>
      <c r="H136" s="129"/>
      <c r="I136" s="131"/>
      <c r="J136" s="131"/>
      <c r="K136" s="132"/>
      <c r="L136" s="90"/>
      <c r="M136" s="83">
        <f t="shared" si="3"/>
        <v>0</v>
      </c>
      <c r="N136" s="135"/>
      <c r="O136" s="136"/>
      <c r="P136" s="90"/>
      <c r="Q136" s="84">
        <f t="shared" si="4"/>
        <v>0</v>
      </c>
    </row>
    <row r="137" spans="1:17" ht="15" customHeight="1">
      <c r="A137" s="75">
        <v>127</v>
      </c>
      <c r="B137" s="76" t="s">
        <v>122</v>
      </c>
      <c r="C137" s="77" t="s">
        <v>19</v>
      </c>
      <c r="D137" s="76"/>
      <c r="E137" s="78" t="s">
        <v>58</v>
      </c>
      <c r="F137" s="106" t="s">
        <v>418</v>
      </c>
      <c r="G137" s="17" t="s">
        <v>31</v>
      </c>
      <c r="H137" s="129"/>
      <c r="I137" s="131"/>
      <c r="J137" s="131"/>
      <c r="K137" s="132"/>
      <c r="L137" s="90"/>
      <c r="M137" s="83">
        <f t="shared" si="3"/>
        <v>0</v>
      </c>
      <c r="N137" s="135"/>
      <c r="O137" s="136"/>
      <c r="P137" s="90"/>
      <c r="Q137" s="84">
        <f t="shared" si="4"/>
        <v>0</v>
      </c>
    </row>
    <row r="138" spans="1:17" ht="15" customHeight="1">
      <c r="A138" s="75">
        <v>128</v>
      </c>
      <c r="B138" s="76" t="s">
        <v>123</v>
      </c>
      <c r="C138" s="77" t="s">
        <v>19</v>
      </c>
      <c r="D138" s="76"/>
      <c r="E138" s="78" t="s">
        <v>124</v>
      </c>
      <c r="F138" s="106" t="s">
        <v>380</v>
      </c>
      <c r="G138" s="14" t="s">
        <v>21</v>
      </c>
      <c r="H138" s="129">
        <v>1</v>
      </c>
      <c r="I138" s="131"/>
      <c r="J138" s="131"/>
      <c r="K138" s="132"/>
      <c r="L138" s="90"/>
      <c r="M138" s="83">
        <f t="shared" si="3"/>
        <v>0</v>
      </c>
      <c r="N138" s="135"/>
      <c r="O138" s="136"/>
      <c r="P138" s="90"/>
      <c r="Q138" s="84">
        <f t="shared" si="4"/>
        <v>0</v>
      </c>
    </row>
    <row r="139" spans="1:17" ht="15" customHeight="1">
      <c r="A139" s="75">
        <v>129</v>
      </c>
      <c r="B139" s="76" t="s">
        <v>123</v>
      </c>
      <c r="C139" s="77" t="s">
        <v>19</v>
      </c>
      <c r="D139" s="76"/>
      <c r="E139" s="78" t="s">
        <v>124</v>
      </c>
      <c r="F139" s="106" t="s">
        <v>435</v>
      </c>
      <c r="G139" s="16" t="s">
        <v>22</v>
      </c>
      <c r="H139" s="129"/>
      <c r="I139" s="131"/>
      <c r="J139" s="131"/>
      <c r="K139" s="132"/>
      <c r="L139" s="90"/>
      <c r="M139" s="83">
        <f t="shared" si="3"/>
        <v>0</v>
      </c>
      <c r="N139" s="135"/>
      <c r="O139" s="136"/>
      <c r="P139" s="90"/>
      <c r="Q139" s="84">
        <f t="shared" si="4"/>
        <v>0</v>
      </c>
    </row>
    <row r="140" spans="1:17" ht="15" customHeight="1">
      <c r="A140" s="75">
        <v>130</v>
      </c>
      <c r="B140" s="76" t="s">
        <v>125</v>
      </c>
      <c r="C140" s="77" t="s">
        <v>19</v>
      </c>
      <c r="D140" s="76"/>
      <c r="E140" s="78" t="s">
        <v>61</v>
      </c>
      <c r="F140" s="106" t="s">
        <v>381</v>
      </c>
      <c r="G140" s="14" t="s">
        <v>21</v>
      </c>
      <c r="H140" s="129"/>
      <c r="I140" s="131"/>
      <c r="J140" s="131"/>
      <c r="K140" s="132"/>
      <c r="L140" s="90"/>
      <c r="M140" s="83">
        <f t="shared" si="3"/>
        <v>0</v>
      </c>
      <c r="N140" s="135"/>
      <c r="O140" s="136"/>
      <c r="P140" s="90"/>
      <c r="Q140" s="84">
        <f t="shared" si="4"/>
        <v>0</v>
      </c>
    </row>
    <row r="141" spans="1:17" ht="15" customHeight="1">
      <c r="A141" s="75">
        <v>131</v>
      </c>
      <c r="B141" s="76" t="s">
        <v>125</v>
      </c>
      <c r="C141" s="77" t="s">
        <v>19</v>
      </c>
      <c r="D141" s="76"/>
      <c r="E141" s="78" t="s">
        <v>61</v>
      </c>
      <c r="F141" s="106" t="s">
        <v>436</v>
      </c>
      <c r="G141" s="16" t="s">
        <v>22</v>
      </c>
      <c r="H141" s="129"/>
      <c r="I141" s="131"/>
      <c r="J141" s="131"/>
      <c r="K141" s="132"/>
      <c r="L141" s="90"/>
      <c r="M141" s="83">
        <f t="shared" si="3"/>
        <v>0</v>
      </c>
      <c r="N141" s="135"/>
      <c r="O141" s="136"/>
      <c r="P141" s="90"/>
      <c r="Q141" s="84">
        <f t="shared" si="4"/>
        <v>0</v>
      </c>
    </row>
    <row r="142" spans="1:17" ht="15" customHeight="1">
      <c r="A142" s="75">
        <v>132</v>
      </c>
      <c r="B142" s="76" t="s">
        <v>126</v>
      </c>
      <c r="C142" s="77" t="s">
        <v>19</v>
      </c>
      <c r="D142" s="76"/>
      <c r="E142" s="78" t="s">
        <v>24</v>
      </c>
      <c r="F142" s="106" t="s">
        <v>382</v>
      </c>
      <c r="G142" s="14" t="s">
        <v>21</v>
      </c>
      <c r="H142" s="129"/>
      <c r="I142" s="131">
        <v>1</v>
      </c>
      <c r="J142" s="131">
        <v>1</v>
      </c>
      <c r="K142" s="132">
        <v>1127.24</v>
      </c>
      <c r="L142" s="90"/>
      <c r="M142" s="83">
        <f t="shared" ref="M142:M186" si="5">K142-L142</f>
        <v>1127.24</v>
      </c>
      <c r="N142" s="135"/>
      <c r="O142" s="136"/>
      <c r="P142" s="90"/>
      <c r="Q142" s="84">
        <f t="shared" ref="Q142:Q186" si="6">O142-P142</f>
        <v>0</v>
      </c>
    </row>
    <row r="143" spans="1:17" ht="15" customHeight="1">
      <c r="A143" s="75">
        <v>133</v>
      </c>
      <c r="B143" s="76" t="s">
        <v>126</v>
      </c>
      <c r="C143" s="77" t="s">
        <v>19</v>
      </c>
      <c r="D143" s="76"/>
      <c r="E143" s="78" t="s">
        <v>24</v>
      </c>
      <c r="F143" s="106" t="s">
        <v>437</v>
      </c>
      <c r="G143" s="16" t="s">
        <v>22</v>
      </c>
      <c r="H143" s="129">
        <v>2</v>
      </c>
      <c r="I143" s="131"/>
      <c r="J143" s="131"/>
      <c r="K143" s="132"/>
      <c r="L143" s="90"/>
      <c r="M143" s="83">
        <f t="shared" si="5"/>
        <v>0</v>
      </c>
      <c r="N143" s="135">
        <v>1</v>
      </c>
      <c r="O143" s="136">
        <v>2819.2</v>
      </c>
      <c r="P143" s="90"/>
      <c r="Q143" s="84">
        <f t="shared" si="6"/>
        <v>2819.2</v>
      </c>
    </row>
    <row r="144" spans="1:17" ht="15" customHeight="1">
      <c r="A144" s="75">
        <v>134</v>
      </c>
      <c r="B144" s="76" t="s">
        <v>127</v>
      </c>
      <c r="C144" s="77" t="s">
        <v>19</v>
      </c>
      <c r="D144" s="76"/>
      <c r="E144" s="78" t="s">
        <v>26</v>
      </c>
      <c r="F144" s="106" t="s">
        <v>383</v>
      </c>
      <c r="G144" s="14" t="s">
        <v>21</v>
      </c>
      <c r="H144" s="129"/>
      <c r="I144" s="131">
        <v>1</v>
      </c>
      <c r="J144" s="131">
        <v>1</v>
      </c>
      <c r="K144" s="132">
        <v>422.88</v>
      </c>
      <c r="L144" s="90"/>
      <c r="M144" s="83">
        <f t="shared" si="5"/>
        <v>422.88</v>
      </c>
      <c r="N144" s="135"/>
      <c r="O144" s="136"/>
      <c r="P144" s="90"/>
      <c r="Q144" s="84">
        <f t="shared" si="6"/>
        <v>0</v>
      </c>
    </row>
    <row r="145" spans="1:17" ht="15" customHeight="1">
      <c r="A145" s="75">
        <v>135</v>
      </c>
      <c r="B145" s="76" t="s">
        <v>127</v>
      </c>
      <c r="C145" s="77" t="s">
        <v>19</v>
      </c>
      <c r="D145" s="76"/>
      <c r="E145" s="78" t="s">
        <v>26</v>
      </c>
      <c r="F145" s="106" t="s">
        <v>459</v>
      </c>
      <c r="G145" s="80" t="s">
        <v>33</v>
      </c>
      <c r="H145" s="129"/>
      <c r="I145" s="131">
        <v>1</v>
      </c>
      <c r="J145" s="131">
        <v>1</v>
      </c>
      <c r="K145" s="132"/>
      <c r="L145" s="90"/>
      <c r="M145" s="83">
        <f t="shared" si="5"/>
        <v>0</v>
      </c>
      <c r="N145" s="135"/>
      <c r="O145" s="136"/>
      <c r="P145" s="90"/>
      <c r="Q145" s="84">
        <f t="shared" si="6"/>
        <v>0</v>
      </c>
    </row>
    <row r="146" spans="1:17" ht="15" customHeight="1">
      <c r="A146" s="75">
        <v>136</v>
      </c>
      <c r="B146" s="76" t="s">
        <v>128</v>
      </c>
      <c r="C146" s="77" t="s">
        <v>19</v>
      </c>
      <c r="D146" s="76"/>
      <c r="E146" s="78" t="s">
        <v>26</v>
      </c>
      <c r="F146" s="110">
        <v>124</v>
      </c>
      <c r="G146" s="14" t="s">
        <v>21</v>
      </c>
      <c r="H146" s="129"/>
      <c r="I146" s="131"/>
      <c r="J146" s="131"/>
      <c r="K146" s="132"/>
      <c r="L146" s="90"/>
      <c r="M146" s="83">
        <f t="shared" si="5"/>
        <v>0</v>
      </c>
      <c r="N146" s="135"/>
      <c r="O146" s="136"/>
      <c r="P146" s="90"/>
      <c r="Q146" s="84">
        <f t="shared" si="6"/>
        <v>0</v>
      </c>
    </row>
    <row r="147" spans="1:17" ht="15" customHeight="1">
      <c r="A147" s="75">
        <v>137</v>
      </c>
      <c r="B147" s="76" t="s">
        <v>128</v>
      </c>
      <c r="C147" s="77" t="s">
        <v>19</v>
      </c>
      <c r="D147" s="76"/>
      <c r="E147" s="78" t="s">
        <v>26</v>
      </c>
      <c r="F147" s="107" t="s">
        <v>299</v>
      </c>
      <c r="G147" s="80" t="s">
        <v>33</v>
      </c>
      <c r="H147" s="129"/>
      <c r="I147" s="131"/>
      <c r="J147" s="131"/>
      <c r="K147" s="132"/>
      <c r="L147" s="90"/>
      <c r="M147" s="83">
        <f t="shared" si="5"/>
        <v>0</v>
      </c>
      <c r="N147" s="135"/>
      <c r="O147" s="136"/>
      <c r="P147" s="90"/>
      <c r="Q147" s="84">
        <f t="shared" si="6"/>
        <v>0</v>
      </c>
    </row>
    <row r="148" spans="1:17" ht="15" customHeight="1">
      <c r="A148" s="75">
        <v>138</v>
      </c>
      <c r="B148" s="76" t="s">
        <v>129</v>
      </c>
      <c r="C148" s="77" t="s">
        <v>19</v>
      </c>
      <c r="D148" s="76"/>
      <c r="E148" s="78" t="s">
        <v>26</v>
      </c>
      <c r="F148" s="107">
        <v>125</v>
      </c>
      <c r="G148" s="14" t="s">
        <v>21</v>
      </c>
      <c r="H148" s="129"/>
      <c r="I148" s="131"/>
      <c r="J148" s="131"/>
      <c r="K148" s="132"/>
      <c r="L148" s="90"/>
      <c r="M148" s="83">
        <f t="shared" si="5"/>
        <v>0</v>
      </c>
      <c r="N148" s="135"/>
      <c r="O148" s="136"/>
      <c r="P148" s="90"/>
      <c r="Q148" s="84">
        <f t="shared" si="6"/>
        <v>0</v>
      </c>
    </row>
    <row r="149" spans="1:17" ht="15" customHeight="1">
      <c r="A149" s="75">
        <v>139</v>
      </c>
      <c r="B149" s="76" t="s">
        <v>129</v>
      </c>
      <c r="C149" s="77" t="s">
        <v>19</v>
      </c>
      <c r="D149" s="76"/>
      <c r="E149" s="78" t="s">
        <v>26</v>
      </c>
      <c r="F149" s="106" t="s">
        <v>517</v>
      </c>
      <c r="G149" s="80" t="s">
        <v>33</v>
      </c>
      <c r="H149" s="129"/>
      <c r="I149" s="131"/>
      <c r="J149" s="131"/>
      <c r="K149" s="132"/>
      <c r="L149" s="90"/>
      <c r="M149" s="83">
        <f t="shared" si="5"/>
        <v>0</v>
      </c>
      <c r="N149" s="135"/>
      <c r="O149" s="136"/>
      <c r="P149" s="90"/>
      <c r="Q149" s="84">
        <f t="shared" si="6"/>
        <v>0</v>
      </c>
    </row>
    <row r="150" spans="1:17" ht="15" customHeight="1">
      <c r="A150" s="75">
        <v>140</v>
      </c>
      <c r="B150" s="76" t="s">
        <v>130</v>
      </c>
      <c r="C150" s="77" t="s">
        <v>19</v>
      </c>
      <c r="D150" s="76"/>
      <c r="E150" s="78" t="s">
        <v>26</v>
      </c>
      <c r="F150" s="107">
        <v>126</v>
      </c>
      <c r="G150" s="14" t="s">
        <v>21</v>
      </c>
      <c r="H150" s="129"/>
      <c r="I150" s="131"/>
      <c r="J150" s="131"/>
      <c r="K150" s="132"/>
      <c r="L150" s="90"/>
      <c r="M150" s="83">
        <f t="shared" si="5"/>
        <v>0</v>
      </c>
      <c r="N150" s="135"/>
      <c r="O150" s="136"/>
      <c r="P150" s="90"/>
      <c r="Q150" s="84">
        <f t="shared" si="6"/>
        <v>0</v>
      </c>
    </row>
    <row r="151" spans="1:17" ht="15" customHeight="1">
      <c r="A151" s="75">
        <v>141</v>
      </c>
      <c r="B151" s="76" t="s">
        <v>131</v>
      </c>
      <c r="C151" s="77" t="s">
        <v>19</v>
      </c>
      <c r="D151" s="76"/>
      <c r="E151" s="78" t="s">
        <v>26</v>
      </c>
      <c r="F151" s="107">
        <v>127</v>
      </c>
      <c r="G151" s="14" t="s">
        <v>21</v>
      </c>
      <c r="H151" s="129"/>
      <c r="I151" s="131"/>
      <c r="J151" s="131"/>
      <c r="K151" s="132"/>
      <c r="L151" s="90"/>
      <c r="M151" s="83">
        <f t="shared" si="5"/>
        <v>0</v>
      </c>
      <c r="N151" s="135"/>
      <c r="O151" s="136"/>
      <c r="P151" s="90"/>
      <c r="Q151" s="84">
        <f t="shared" si="6"/>
        <v>0</v>
      </c>
    </row>
    <row r="152" spans="1:17" ht="15" customHeight="1">
      <c r="A152" s="75">
        <v>142</v>
      </c>
      <c r="B152" s="76" t="s">
        <v>131</v>
      </c>
      <c r="C152" s="77" t="s">
        <v>19</v>
      </c>
      <c r="D152" s="76"/>
      <c r="E152" s="78" t="s">
        <v>26</v>
      </c>
      <c r="F152" s="106" t="s">
        <v>461</v>
      </c>
      <c r="G152" s="80" t="s">
        <v>33</v>
      </c>
      <c r="H152" s="129"/>
      <c r="I152" s="131">
        <v>1</v>
      </c>
      <c r="J152" s="131">
        <v>1</v>
      </c>
      <c r="K152" s="132"/>
      <c r="L152" s="90"/>
      <c r="M152" s="83">
        <f t="shared" si="5"/>
        <v>0</v>
      </c>
      <c r="N152" s="135"/>
      <c r="O152" s="136"/>
      <c r="P152" s="90"/>
      <c r="Q152" s="84">
        <f t="shared" si="6"/>
        <v>0</v>
      </c>
    </row>
    <row r="153" spans="1:17" ht="15" customHeight="1">
      <c r="A153" s="75">
        <v>143</v>
      </c>
      <c r="B153" s="76" t="s">
        <v>132</v>
      </c>
      <c r="C153" s="77" t="s">
        <v>19</v>
      </c>
      <c r="D153" s="76"/>
      <c r="E153" s="78" t="s">
        <v>26</v>
      </c>
      <c r="F153" s="107">
        <v>128</v>
      </c>
      <c r="G153" s="14" t="s">
        <v>21</v>
      </c>
      <c r="H153" s="129"/>
      <c r="I153" s="131"/>
      <c r="J153" s="131"/>
      <c r="K153" s="132"/>
      <c r="L153" s="90"/>
      <c r="M153" s="83">
        <f t="shared" si="5"/>
        <v>0</v>
      </c>
      <c r="N153" s="135"/>
      <c r="O153" s="136"/>
      <c r="P153" s="90"/>
      <c r="Q153" s="84">
        <f t="shared" si="6"/>
        <v>0</v>
      </c>
    </row>
    <row r="154" spans="1:17" ht="15" customHeight="1">
      <c r="A154" s="75">
        <v>144</v>
      </c>
      <c r="B154" s="76" t="s">
        <v>132</v>
      </c>
      <c r="C154" s="77" t="s">
        <v>19</v>
      </c>
      <c r="D154" s="76"/>
      <c r="E154" s="78" t="s">
        <v>26</v>
      </c>
      <c r="F154" s="106" t="s">
        <v>462</v>
      </c>
      <c r="G154" s="80" t="s">
        <v>33</v>
      </c>
      <c r="H154" s="129"/>
      <c r="I154" s="131">
        <v>1</v>
      </c>
      <c r="J154" s="131">
        <v>1</v>
      </c>
      <c r="K154" s="132"/>
      <c r="L154" s="90"/>
      <c r="M154" s="83">
        <f t="shared" si="5"/>
        <v>0</v>
      </c>
      <c r="N154" s="135">
        <v>1</v>
      </c>
      <c r="O154" s="136"/>
      <c r="P154" s="90"/>
      <c r="Q154" s="84">
        <f t="shared" si="6"/>
        <v>0</v>
      </c>
    </row>
    <row r="155" spans="1:17" ht="15" customHeight="1">
      <c r="A155" s="75">
        <v>145</v>
      </c>
      <c r="B155" s="76" t="s">
        <v>133</v>
      </c>
      <c r="C155" s="77" t="s">
        <v>19</v>
      </c>
      <c r="D155" s="76"/>
      <c r="E155" s="78" t="s">
        <v>30</v>
      </c>
      <c r="F155" s="106" t="s">
        <v>384</v>
      </c>
      <c r="G155" s="14" t="s">
        <v>21</v>
      </c>
      <c r="H155" s="129"/>
      <c r="I155" s="131"/>
      <c r="J155" s="131"/>
      <c r="K155" s="132"/>
      <c r="L155" s="90"/>
      <c r="M155" s="83">
        <f t="shared" si="5"/>
        <v>0</v>
      </c>
      <c r="N155" s="135"/>
      <c r="O155" s="136"/>
      <c r="P155" s="90"/>
      <c r="Q155" s="84">
        <f t="shared" si="6"/>
        <v>0</v>
      </c>
    </row>
    <row r="156" spans="1:17" ht="15" customHeight="1">
      <c r="A156" s="75">
        <v>146</v>
      </c>
      <c r="B156" s="76" t="s">
        <v>133</v>
      </c>
      <c r="C156" s="77" t="s">
        <v>19</v>
      </c>
      <c r="D156" s="76"/>
      <c r="E156" s="78" t="s">
        <v>30</v>
      </c>
      <c r="F156" s="106" t="s">
        <v>419</v>
      </c>
      <c r="G156" s="17" t="s">
        <v>31</v>
      </c>
      <c r="H156" s="129"/>
      <c r="I156" s="131"/>
      <c r="J156" s="131"/>
      <c r="K156" s="132"/>
      <c r="L156" s="90"/>
      <c r="M156" s="83">
        <f t="shared" si="5"/>
        <v>0</v>
      </c>
      <c r="N156" s="135"/>
      <c r="O156" s="136"/>
      <c r="P156" s="90"/>
      <c r="Q156" s="84">
        <f t="shared" si="6"/>
        <v>0</v>
      </c>
    </row>
    <row r="157" spans="1:17" ht="15" customHeight="1">
      <c r="A157" s="75">
        <v>147</v>
      </c>
      <c r="B157" s="76" t="s">
        <v>134</v>
      </c>
      <c r="C157" s="77" t="s">
        <v>19</v>
      </c>
      <c r="D157" s="76"/>
      <c r="E157" s="78" t="s">
        <v>52</v>
      </c>
      <c r="F157" s="106" t="s">
        <v>385</v>
      </c>
      <c r="G157" s="14" t="s">
        <v>21</v>
      </c>
      <c r="H157" s="129"/>
      <c r="I157" s="131"/>
      <c r="J157" s="131"/>
      <c r="K157" s="132"/>
      <c r="L157" s="90"/>
      <c r="M157" s="83">
        <f t="shared" si="5"/>
        <v>0</v>
      </c>
      <c r="N157" s="135"/>
      <c r="O157" s="136"/>
      <c r="P157" s="90"/>
      <c r="Q157" s="84">
        <f t="shared" si="6"/>
        <v>0</v>
      </c>
    </row>
    <row r="158" spans="1:17" ht="15" customHeight="1">
      <c r="A158" s="75">
        <v>148</v>
      </c>
      <c r="B158" s="76" t="s">
        <v>134</v>
      </c>
      <c r="C158" s="77" t="s">
        <v>19</v>
      </c>
      <c r="D158" s="76"/>
      <c r="E158" s="78" t="s">
        <v>52</v>
      </c>
      <c r="F158" s="106" t="s">
        <v>463</v>
      </c>
      <c r="G158" s="80" t="s">
        <v>33</v>
      </c>
      <c r="H158" s="129"/>
      <c r="I158" s="131"/>
      <c r="J158" s="131"/>
      <c r="K158" s="132"/>
      <c r="L158" s="90"/>
      <c r="M158" s="83">
        <f t="shared" si="5"/>
        <v>0</v>
      </c>
      <c r="N158" s="135"/>
      <c r="O158" s="136"/>
      <c r="P158" s="90"/>
      <c r="Q158" s="84">
        <f t="shared" si="6"/>
        <v>0</v>
      </c>
    </row>
    <row r="159" spans="1:17" ht="15" customHeight="1">
      <c r="A159" s="75">
        <v>149</v>
      </c>
      <c r="B159" s="76" t="s">
        <v>135</v>
      </c>
      <c r="C159" s="77" t="s">
        <v>19</v>
      </c>
      <c r="D159" s="76"/>
      <c r="E159" s="78" t="s">
        <v>26</v>
      </c>
      <c r="F159" s="107">
        <v>131</v>
      </c>
      <c r="G159" s="14" t="s">
        <v>21</v>
      </c>
      <c r="H159" s="129"/>
      <c r="I159" s="131"/>
      <c r="J159" s="131"/>
      <c r="K159" s="132"/>
      <c r="L159" s="90"/>
      <c r="M159" s="83">
        <f t="shared" si="5"/>
        <v>0</v>
      </c>
      <c r="N159" s="135"/>
      <c r="O159" s="136"/>
      <c r="P159" s="90"/>
      <c r="Q159" s="84">
        <f t="shared" si="6"/>
        <v>0</v>
      </c>
    </row>
    <row r="160" spans="1:17" ht="15" customHeight="1">
      <c r="A160" s="75">
        <v>150</v>
      </c>
      <c r="B160" s="76" t="s">
        <v>136</v>
      </c>
      <c r="C160" s="77" t="s">
        <v>19</v>
      </c>
      <c r="D160" s="76"/>
      <c r="E160" s="78" t="s">
        <v>26</v>
      </c>
      <c r="F160" s="99">
        <v>132</v>
      </c>
      <c r="G160" s="14" t="s">
        <v>21</v>
      </c>
      <c r="H160" s="129"/>
      <c r="I160" s="131"/>
      <c r="J160" s="131"/>
      <c r="K160" s="132"/>
      <c r="L160" s="90"/>
      <c r="M160" s="83">
        <f t="shared" si="5"/>
        <v>0</v>
      </c>
      <c r="N160" s="135"/>
      <c r="O160" s="136"/>
      <c r="P160" s="90"/>
      <c r="Q160" s="84">
        <f t="shared" si="6"/>
        <v>0</v>
      </c>
    </row>
    <row r="161" spans="1:17" ht="15" customHeight="1">
      <c r="A161" s="75">
        <v>151</v>
      </c>
      <c r="B161" s="76" t="s">
        <v>137</v>
      </c>
      <c r="C161" s="77" t="s">
        <v>19</v>
      </c>
      <c r="D161" s="76"/>
      <c r="E161" s="78" t="s">
        <v>26</v>
      </c>
      <c r="F161" s="106" t="s">
        <v>386</v>
      </c>
      <c r="G161" s="14" t="s">
        <v>21</v>
      </c>
      <c r="H161" s="129"/>
      <c r="I161" s="131">
        <v>3</v>
      </c>
      <c r="J161" s="131">
        <v>3</v>
      </c>
      <c r="K161" s="132">
        <v>2167.2600000000002</v>
      </c>
      <c r="L161" s="90"/>
      <c r="M161" s="83">
        <f t="shared" si="5"/>
        <v>2167.2600000000002</v>
      </c>
      <c r="N161" s="135"/>
      <c r="O161" s="136"/>
      <c r="P161" s="90"/>
      <c r="Q161" s="84">
        <f t="shared" si="6"/>
        <v>0</v>
      </c>
    </row>
    <row r="162" spans="1:17" ht="15" customHeight="1">
      <c r="A162" s="75">
        <v>152</v>
      </c>
      <c r="B162" s="29" t="s">
        <v>138</v>
      </c>
      <c r="C162" s="7" t="s">
        <v>19</v>
      </c>
      <c r="D162" s="7"/>
      <c r="E162" s="29" t="s">
        <v>35</v>
      </c>
      <c r="F162" s="106" t="s">
        <v>387</v>
      </c>
      <c r="G162" s="14" t="s">
        <v>21</v>
      </c>
      <c r="H162" s="129"/>
      <c r="I162" s="131">
        <v>1</v>
      </c>
      <c r="J162" s="131">
        <v>1</v>
      </c>
      <c r="K162" s="132">
        <v>1395.5</v>
      </c>
      <c r="L162" s="90"/>
      <c r="M162" s="83">
        <f t="shared" si="5"/>
        <v>1395.5</v>
      </c>
      <c r="N162" s="135"/>
      <c r="O162" s="136"/>
      <c r="P162" s="90"/>
      <c r="Q162" s="84">
        <f t="shared" si="6"/>
        <v>0</v>
      </c>
    </row>
    <row r="163" spans="1:17" ht="15" customHeight="1">
      <c r="A163" s="75">
        <v>153</v>
      </c>
      <c r="B163" s="29" t="s">
        <v>138</v>
      </c>
      <c r="C163" s="7" t="s">
        <v>19</v>
      </c>
      <c r="D163" s="29"/>
      <c r="E163" s="29" t="s">
        <v>35</v>
      </c>
      <c r="F163" s="106" t="s">
        <v>403</v>
      </c>
      <c r="G163" s="19" t="s">
        <v>36</v>
      </c>
      <c r="H163" s="129"/>
      <c r="I163" s="131"/>
      <c r="J163" s="131"/>
      <c r="K163" s="132"/>
      <c r="L163" s="90"/>
      <c r="M163" s="83">
        <f t="shared" si="5"/>
        <v>0</v>
      </c>
      <c r="N163" s="135"/>
      <c r="O163" s="136">
        <v>132.15</v>
      </c>
      <c r="P163" s="90"/>
      <c r="Q163" s="84">
        <f t="shared" si="6"/>
        <v>132.15</v>
      </c>
    </row>
    <row r="164" spans="1:17" ht="15" customHeight="1">
      <c r="A164" s="75">
        <v>154</v>
      </c>
      <c r="B164" s="29" t="s">
        <v>139</v>
      </c>
      <c r="C164" s="7" t="s">
        <v>19</v>
      </c>
      <c r="D164" s="29"/>
      <c r="E164" s="29" t="s">
        <v>104</v>
      </c>
      <c r="F164" s="106" t="s">
        <v>388</v>
      </c>
      <c r="G164" s="14" t="s">
        <v>21</v>
      </c>
      <c r="H164" s="129"/>
      <c r="I164" s="131"/>
      <c r="J164" s="131"/>
      <c r="K164" s="132"/>
      <c r="L164" s="90"/>
      <c r="M164" s="83">
        <f t="shared" si="5"/>
        <v>0</v>
      </c>
      <c r="N164" s="135"/>
      <c r="O164" s="136"/>
      <c r="P164" s="90"/>
      <c r="Q164" s="84">
        <f t="shared" si="6"/>
        <v>0</v>
      </c>
    </row>
    <row r="165" spans="1:17" ht="15" customHeight="1">
      <c r="A165" s="75">
        <v>155</v>
      </c>
      <c r="B165" s="29" t="s">
        <v>139</v>
      </c>
      <c r="C165" s="7" t="s">
        <v>19</v>
      </c>
      <c r="D165" s="29"/>
      <c r="E165" s="29" t="s">
        <v>104</v>
      </c>
      <c r="F165" s="106" t="s">
        <v>404</v>
      </c>
      <c r="G165" s="19" t="s">
        <v>36</v>
      </c>
      <c r="H165" s="129"/>
      <c r="I165" s="131"/>
      <c r="J165" s="131"/>
      <c r="K165" s="132"/>
      <c r="L165" s="90"/>
      <c r="M165" s="83">
        <f t="shared" si="5"/>
        <v>0</v>
      </c>
      <c r="N165" s="135"/>
      <c r="O165" s="136"/>
      <c r="P165" s="90"/>
      <c r="Q165" s="84">
        <f t="shared" si="6"/>
        <v>0</v>
      </c>
    </row>
    <row r="166" spans="1:17" ht="15" customHeight="1">
      <c r="A166" s="75">
        <v>156</v>
      </c>
      <c r="B166" s="29" t="s">
        <v>140</v>
      </c>
      <c r="C166" s="7" t="s">
        <v>19</v>
      </c>
      <c r="D166" s="29"/>
      <c r="E166" s="29" t="s">
        <v>104</v>
      </c>
      <c r="F166" s="106" t="s">
        <v>389</v>
      </c>
      <c r="G166" s="14" t="s">
        <v>21</v>
      </c>
      <c r="H166" s="129">
        <v>1</v>
      </c>
      <c r="I166" s="131"/>
      <c r="J166" s="131"/>
      <c r="K166" s="132"/>
      <c r="L166" s="90"/>
      <c r="M166" s="83">
        <f t="shared" si="5"/>
        <v>0</v>
      </c>
      <c r="N166" s="135"/>
      <c r="O166" s="136"/>
      <c r="P166" s="90"/>
      <c r="Q166" s="84">
        <f t="shared" si="6"/>
        <v>0</v>
      </c>
    </row>
    <row r="167" spans="1:17" ht="15" customHeight="1">
      <c r="A167" s="75">
        <v>157</v>
      </c>
      <c r="B167" s="29" t="s">
        <v>140</v>
      </c>
      <c r="C167" s="7" t="s">
        <v>19</v>
      </c>
      <c r="D167" s="29"/>
      <c r="E167" s="29" t="s">
        <v>104</v>
      </c>
      <c r="F167" s="106" t="s">
        <v>405</v>
      </c>
      <c r="G167" s="19" t="s">
        <v>36</v>
      </c>
      <c r="H167" s="129"/>
      <c r="I167" s="131"/>
      <c r="J167" s="131"/>
      <c r="K167" s="132"/>
      <c r="L167" s="90"/>
      <c r="M167" s="83">
        <f t="shared" si="5"/>
        <v>0</v>
      </c>
      <c r="N167" s="135"/>
      <c r="O167" s="136"/>
      <c r="P167" s="90"/>
      <c r="Q167" s="84">
        <f t="shared" si="6"/>
        <v>0</v>
      </c>
    </row>
    <row r="168" spans="1:17" ht="15" customHeight="1">
      <c r="A168" s="75">
        <v>158</v>
      </c>
      <c r="B168" s="29" t="s">
        <v>141</v>
      </c>
      <c r="C168" s="7" t="s">
        <v>19</v>
      </c>
      <c r="D168" s="29"/>
      <c r="E168" s="29" t="s">
        <v>26</v>
      </c>
      <c r="F168" s="106" t="s">
        <v>390</v>
      </c>
      <c r="G168" s="14" t="s">
        <v>21</v>
      </c>
      <c r="H168" s="129"/>
      <c r="I168" s="131"/>
      <c r="J168" s="131"/>
      <c r="K168" s="132"/>
      <c r="L168" s="90"/>
      <c r="M168" s="83">
        <f t="shared" si="5"/>
        <v>0</v>
      </c>
      <c r="N168" s="135"/>
      <c r="O168" s="136"/>
      <c r="P168" s="90"/>
      <c r="Q168" s="84">
        <f t="shared" si="6"/>
        <v>0</v>
      </c>
    </row>
    <row r="169" spans="1:17" ht="15" customHeight="1">
      <c r="A169" s="75">
        <v>159</v>
      </c>
      <c r="B169" s="29" t="s">
        <v>141</v>
      </c>
      <c r="C169" s="7" t="s">
        <v>19</v>
      </c>
      <c r="D169" s="29"/>
      <c r="E169" s="29" t="s">
        <v>26</v>
      </c>
      <c r="F169" s="114" t="s">
        <v>309</v>
      </c>
      <c r="G169" s="80" t="s">
        <v>33</v>
      </c>
      <c r="H169" s="129"/>
      <c r="I169" s="131"/>
      <c r="J169" s="131"/>
      <c r="K169" s="132"/>
      <c r="L169" s="90"/>
      <c r="M169" s="83">
        <f t="shared" si="5"/>
        <v>0</v>
      </c>
      <c r="N169" s="135"/>
      <c r="O169" s="136"/>
      <c r="P169" s="90"/>
      <c r="Q169" s="84">
        <f t="shared" si="6"/>
        <v>0</v>
      </c>
    </row>
    <row r="170" spans="1:17" ht="15" customHeight="1">
      <c r="A170" s="75">
        <v>160</v>
      </c>
      <c r="B170" s="29" t="s">
        <v>142</v>
      </c>
      <c r="C170" s="7" t="s">
        <v>19</v>
      </c>
      <c r="D170" s="29"/>
      <c r="E170" s="29" t="s">
        <v>26</v>
      </c>
      <c r="F170" s="106" t="s">
        <v>391</v>
      </c>
      <c r="G170" s="14" t="s">
        <v>21</v>
      </c>
      <c r="H170" s="129"/>
      <c r="I170" s="131"/>
      <c r="J170" s="131"/>
      <c r="K170" s="132"/>
      <c r="L170" s="90"/>
      <c r="M170" s="83">
        <f t="shared" si="5"/>
        <v>0</v>
      </c>
      <c r="N170" s="135"/>
      <c r="O170" s="136"/>
      <c r="P170" s="90"/>
      <c r="Q170" s="84">
        <f t="shared" si="6"/>
        <v>0</v>
      </c>
    </row>
    <row r="171" spans="1:17" ht="15" customHeight="1">
      <c r="A171" s="75">
        <v>161</v>
      </c>
      <c r="B171" s="29" t="s">
        <v>142</v>
      </c>
      <c r="C171" s="7" t="s">
        <v>19</v>
      </c>
      <c r="D171" s="29"/>
      <c r="E171" s="29" t="s">
        <v>26</v>
      </c>
      <c r="F171" s="107" t="s">
        <v>308</v>
      </c>
      <c r="G171" s="80" t="s">
        <v>33</v>
      </c>
      <c r="H171" s="129"/>
      <c r="I171" s="131"/>
      <c r="J171" s="131"/>
      <c r="K171" s="132"/>
      <c r="L171" s="90"/>
      <c r="M171" s="83">
        <f t="shared" si="5"/>
        <v>0</v>
      </c>
      <c r="N171" s="135"/>
      <c r="O171" s="136"/>
      <c r="P171" s="90"/>
      <c r="Q171" s="84">
        <f t="shared" si="6"/>
        <v>0</v>
      </c>
    </row>
    <row r="172" spans="1:17" ht="15" customHeight="1">
      <c r="A172" s="75">
        <v>162</v>
      </c>
      <c r="B172" s="29" t="s">
        <v>143</v>
      </c>
      <c r="C172" s="7" t="s">
        <v>19</v>
      </c>
      <c r="D172" s="29"/>
      <c r="E172" s="29" t="s">
        <v>35</v>
      </c>
      <c r="F172" s="106" t="s">
        <v>392</v>
      </c>
      <c r="G172" s="14" t="s">
        <v>21</v>
      </c>
      <c r="H172" s="129"/>
      <c r="I172" s="131"/>
      <c r="J172" s="131"/>
      <c r="K172" s="132"/>
      <c r="L172" s="90"/>
      <c r="M172" s="83">
        <f t="shared" si="5"/>
        <v>0</v>
      </c>
      <c r="N172" s="135"/>
      <c r="O172" s="136"/>
      <c r="P172" s="90"/>
      <c r="Q172" s="84">
        <f t="shared" si="6"/>
        <v>0</v>
      </c>
    </row>
    <row r="173" spans="1:17" ht="15" customHeight="1">
      <c r="A173" s="75">
        <v>163</v>
      </c>
      <c r="B173" s="30" t="s">
        <v>143</v>
      </c>
      <c r="C173" s="26" t="s">
        <v>19</v>
      </c>
      <c r="D173" s="30"/>
      <c r="E173" s="30" t="s">
        <v>35</v>
      </c>
      <c r="F173" s="106" t="s">
        <v>406</v>
      </c>
      <c r="G173" s="31" t="s">
        <v>36</v>
      </c>
      <c r="H173" s="129"/>
      <c r="I173" s="131"/>
      <c r="J173" s="131"/>
      <c r="K173" s="132"/>
      <c r="L173" s="90"/>
      <c r="M173" s="83">
        <f t="shared" si="5"/>
        <v>0</v>
      </c>
      <c r="N173" s="135"/>
      <c r="O173" s="136"/>
      <c r="P173" s="90"/>
      <c r="Q173" s="84">
        <f t="shared" si="6"/>
        <v>0</v>
      </c>
    </row>
    <row r="174" spans="1:17" ht="15" customHeight="1">
      <c r="A174" s="75">
        <v>164</v>
      </c>
      <c r="B174" s="30" t="s">
        <v>144</v>
      </c>
      <c r="C174" s="26" t="s">
        <v>19</v>
      </c>
      <c r="D174" s="30"/>
      <c r="E174" s="30" t="s">
        <v>26</v>
      </c>
      <c r="F174" s="107">
        <v>140</v>
      </c>
      <c r="G174" s="32" t="s">
        <v>21</v>
      </c>
      <c r="H174" s="129"/>
      <c r="I174" s="131"/>
      <c r="J174" s="131"/>
      <c r="K174" s="132"/>
      <c r="L174" s="90"/>
      <c r="M174" s="83">
        <f t="shared" si="5"/>
        <v>0</v>
      </c>
      <c r="N174" s="135"/>
      <c r="O174" s="136"/>
      <c r="P174" s="90"/>
      <c r="Q174" s="84">
        <f t="shared" si="6"/>
        <v>0</v>
      </c>
    </row>
    <row r="175" spans="1:17" ht="15" customHeight="1">
      <c r="A175" s="75">
        <v>165</v>
      </c>
      <c r="B175" s="30" t="s">
        <v>144</v>
      </c>
      <c r="C175" s="26" t="s">
        <v>19</v>
      </c>
      <c r="D175" s="30"/>
      <c r="E175" s="30" t="s">
        <v>26</v>
      </c>
      <c r="F175" s="106" t="s">
        <v>469</v>
      </c>
      <c r="G175" s="33" t="s">
        <v>33</v>
      </c>
      <c r="H175" s="129"/>
      <c r="I175" s="131"/>
      <c r="J175" s="131"/>
      <c r="K175" s="132"/>
      <c r="L175" s="90"/>
      <c r="M175" s="83">
        <f t="shared" si="5"/>
        <v>0</v>
      </c>
      <c r="N175" s="135"/>
      <c r="O175" s="136"/>
      <c r="P175" s="90"/>
      <c r="Q175" s="84">
        <f t="shared" si="6"/>
        <v>0</v>
      </c>
    </row>
    <row r="176" spans="1:17" ht="15" customHeight="1">
      <c r="A176" s="75">
        <v>166</v>
      </c>
      <c r="B176" s="30" t="s">
        <v>145</v>
      </c>
      <c r="C176" s="26" t="s">
        <v>19</v>
      </c>
      <c r="D176" s="30"/>
      <c r="E176" s="30" t="s">
        <v>146</v>
      </c>
      <c r="F176" s="107">
        <v>141</v>
      </c>
      <c r="G176" s="32" t="s">
        <v>21</v>
      </c>
      <c r="H176" s="129"/>
      <c r="I176" s="131"/>
      <c r="J176" s="131"/>
      <c r="K176" s="132"/>
      <c r="L176" s="90"/>
      <c r="M176" s="83">
        <f t="shared" si="5"/>
        <v>0</v>
      </c>
      <c r="N176" s="135"/>
      <c r="O176" s="136"/>
      <c r="P176" s="90"/>
      <c r="Q176" s="84">
        <f t="shared" si="6"/>
        <v>0</v>
      </c>
    </row>
    <row r="177" spans="1:17" ht="15" customHeight="1">
      <c r="A177" s="75">
        <v>167</v>
      </c>
      <c r="B177" s="30" t="s">
        <v>147</v>
      </c>
      <c r="C177" s="26" t="s">
        <v>19</v>
      </c>
      <c r="D177" s="30"/>
      <c r="E177" s="30" t="s">
        <v>26</v>
      </c>
      <c r="F177" s="106" t="s">
        <v>393</v>
      </c>
      <c r="G177" s="32" t="s">
        <v>21</v>
      </c>
      <c r="H177" s="129"/>
      <c r="I177" s="131">
        <v>1</v>
      </c>
      <c r="J177" s="131">
        <v>1</v>
      </c>
      <c r="K177" s="132">
        <v>528.6</v>
      </c>
      <c r="L177" s="90"/>
      <c r="M177" s="83">
        <f t="shared" si="5"/>
        <v>528.6</v>
      </c>
      <c r="N177" s="135"/>
      <c r="O177" s="136"/>
      <c r="P177" s="90"/>
      <c r="Q177" s="84">
        <f t="shared" si="6"/>
        <v>0</v>
      </c>
    </row>
    <row r="178" spans="1:17" ht="15" customHeight="1">
      <c r="A178" s="75">
        <v>168</v>
      </c>
      <c r="B178" s="30" t="s">
        <v>148</v>
      </c>
      <c r="C178" s="26" t="s">
        <v>19</v>
      </c>
      <c r="D178" s="30"/>
      <c r="E178" s="30" t="s">
        <v>26</v>
      </c>
      <c r="F178" s="106" t="s">
        <v>394</v>
      </c>
      <c r="G178" s="32" t="s">
        <v>21</v>
      </c>
      <c r="H178" s="129"/>
      <c r="I178" s="131"/>
      <c r="J178" s="131"/>
      <c r="K178" s="132"/>
      <c r="L178" s="90"/>
      <c r="M178" s="83">
        <f t="shared" si="5"/>
        <v>0</v>
      </c>
      <c r="N178" s="135"/>
      <c r="O178" s="136"/>
      <c r="P178" s="90"/>
      <c r="Q178" s="84">
        <f t="shared" si="6"/>
        <v>0</v>
      </c>
    </row>
    <row r="179" spans="1:17" ht="15" customHeight="1">
      <c r="A179" s="75">
        <v>169</v>
      </c>
      <c r="B179" s="30" t="s">
        <v>148</v>
      </c>
      <c r="C179" s="26" t="s">
        <v>19</v>
      </c>
      <c r="D179" s="30"/>
      <c r="E179" s="30" t="s">
        <v>26</v>
      </c>
      <c r="F179" s="109" t="s">
        <v>464</v>
      </c>
      <c r="G179" s="33" t="s">
        <v>33</v>
      </c>
      <c r="H179" s="129">
        <v>2</v>
      </c>
      <c r="I179" s="131"/>
      <c r="J179" s="131"/>
      <c r="K179" s="132"/>
      <c r="L179" s="90"/>
      <c r="M179" s="83">
        <f t="shared" si="5"/>
        <v>0</v>
      </c>
      <c r="N179" s="135"/>
      <c r="O179" s="136">
        <v>1145.3</v>
      </c>
      <c r="P179" s="90"/>
      <c r="Q179" s="84">
        <f t="shared" si="6"/>
        <v>1145.3</v>
      </c>
    </row>
    <row r="180" spans="1:17" ht="15" customHeight="1">
      <c r="A180" s="75">
        <v>170</v>
      </c>
      <c r="B180" s="34" t="s">
        <v>149</v>
      </c>
      <c r="C180" s="35" t="s">
        <v>19</v>
      </c>
      <c r="D180" s="34"/>
      <c r="E180" s="34" t="s">
        <v>26</v>
      </c>
      <c r="F180" s="116" t="s">
        <v>465</v>
      </c>
      <c r="G180" s="33" t="s">
        <v>33</v>
      </c>
      <c r="H180" s="129"/>
      <c r="I180" s="131"/>
      <c r="J180" s="131"/>
      <c r="K180" s="132"/>
      <c r="L180" s="90"/>
      <c r="M180" s="83">
        <f t="shared" si="5"/>
        <v>0</v>
      </c>
      <c r="N180" s="135">
        <v>1</v>
      </c>
      <c r="O180" s="136"/>
      <c r="P180" s="90"/>
      <c r="Q180" s="84">
        <f t="shared" si="6"/>
        <v>0</v>
      </c>
    </row>
    <row r="181" spans="1:17" ht="15" customHeight="1">
      <c r="A181" s="75">
        <v>171</v>
      </c>
      <c r="B181" s="30" t="s">
        <v>150</v>
      </c>
      <c r="C181" s="26" t="s">
        <v>19</v>
      </c>
      <c r="D181" s="30"/>
      <c r="E181" s="78" t="s">
        <v>30</v>
      </c>
      <c r="F181" s="103" t="s">
        <v>395</v>
      </c>
      <c r="G181" s="36" t="s">
        <v>21</v>
      </c>
      <c r="H181" s="129"/>
      <c r="I181" s="131">
        <v>2</v>
      </c>
      <c r="J181" s="131">
        <v>2</v>
      </c>
      <c r="K181" s="132">
        <v>2877.51</v>
      </c>
      <c r="L181" s="90"/>
      <c r="M181" s="83">
        <f t="shared" si="5"/>
        <v>2877.51</v>
      </c>
      <c r="N181" s="135"/>
      <c r="O181" s="136"/>
      <c r="P181" s="90"/>
      <c r="Q181" s="84">
        <f t="shared" si="6"/>
        <v>0</v>
      </c>
    </row>
    <row r="182" spans="1:17" ht="15" customHeight="1">
      <c r="A182" s="75">
        <v>172</v>
      </c>
      <c r="B182" s="30" t="s">
        <v>150</v>
      </c>
      <c r="C182" s="26" t="s">
        <v>19</v>
      </c>
      <c r="D182" s="26"/>
      <c r="E182" s="78" t="s">
        <v>30</v>
      </c>
      <c r="F182" s="103" t="s">
        <v>420</v>
      </c>
      <c r="G182" s="37" t="s">
        <v>31</v>
      </c>
      <c r="H182" s="129"/>
      <c r="I182" s="131"/>
      <c r="J182" s="131"/>
      <c r="K182" s="132"/>
      <c r="L182" s="90"/>
      <c r="M182" s="83">
        <f t="shared" si="5"/>
        <v>0</v>
      </c>
      <c r="N182" s="135"/>
      <c r="O182" s="136"/>
      <c r="P182" s="90"/>
      <c r="Q182" s="84">
        <f t="shared" si="6"/>
        <v>0</v>
      </c>
    </row>
    <row r="183" spans="1:17" ht="15" customHeight="1">
      <c r="A183" s="75">
        <v>173</v>
      </c>
      <c r="B183" s="30" t="s">
        <v>151</v>
      </c>
      <c r="C183" s="26" t="s">
        <v>19</v>
      </c>
      <c r="D183" s="26"/>
      <c r="E183" s="30" t="s">
        <v>26</v>
      </c>
      <c r="F183" s="103" t="s">
        <v>396</v>
      </c>
      <c r="G183" s="36" t="s">
        <v>21</v>
      </c>
      <c r="H183" s="129">
        <v>2</v>
      </c>
      <c r="I183" s="131"/>
      <c r="J183" s="131"/>
      <c r="K183" s="132"/>
      <c r="L183" s="90"/>
      <c r="M183" s="83">
        <f t="shared" si="5"/>
        <v>0</v>
      </c>
      <c r="N183" s="135"/>
      <c r="O183" s="136"/>
      <c r="P183" s="90"/>
      <c r="Q183" s="84">
        <f t="shared" si="6"/>
        <v>0</v>
      </c>
    </row>
    <row r="184" spans="1:17" ht="15" customHeight="1">
      <c r="A184" s="75">
        <v>174</v>
      </c>
      <c r="B184" s="30" t="s">
        <v>151</v>
      </c>
      <c r="C184" s="26" t="s">
        <v>19</v>
      </c>
      <c r="D184" s="26"/>
      <c r="E184" s="30" t="s">
        <v>26</v>
      </c>
      <c r="F184" s="103" t="s">
        <v>466</v>
      </c>
      <c r="G184" s="33" t="s">
        <v>33</v>
      </c>
      <c r="H184" s="129"/>
      <c r="I184" s="131">
        <v>1</v>
      </c>
      <c r="J184" s="131">
        <v>1</v>
      </c>
      <c r="K184" s="132"/>
      <c r="L184" s="90"/>
      <c r="M184" s="83">
        <f t="shared" si="5"/>
        <v>0</v>
      </c>
      <c r="N184" s="135">
        <v>1</v>
      </c>
      <c r="O184" s="136">
        <v>3700.2</v>
      </c>
      <c r="P184" s="90"/>
      <c r="Q184" s="84">
        <f t="shared" si="6"/>
        <v>3700.2</v>
      </c>
    </row>
    <row r="185" spans="1:17" ht="15" customHeight="1">
      <c r="A185" s="75">
        <v>175</v>
      </c>
      <c r="B185" s="30" t="s">
        <v>152</v>
      </c>
      <c r="C185" s="26" t="s">
        <v>19</v>
      </c>
      <c r="D185" s="26"/>
      <c r="E185" s="30" t="s">
        <v>26</v>
      </c>
      <c r="F185" s="103" t="s">
        <v>467</v>
      </c>
      <c r="G185" s="33" t="s">
        <v>33</v>
      </c>
      <c r="H185" s="129">
        <v>1</v>
      </c>
      <c r="I185" s="131"/>
      <c r="J185" s="131"/>
      <c r="K185" s="132"/>
      <c r="L185" s="90"/>
      <c r="M185" s="83">
        <f t="shared" si="5"/>
        <v>0</v>
      </c>
      <c r="N185" s="135">
        <v>1</v>
      </c>
      <c r="O185" s="136">
        <v>2081.64</v>
      </c>
      <c r="P185" s="90"/>
      <c r="Q185" s="84">
        <f t="shared" si="6"/>
        <v>2081.64</v>
      </c>
    </row>
    <row r="186" spans="1:17">
      <c r="A186" s="75">
        <v>176</v>
      </c>
      <c r="B186" s="30" t="s">
        <v>156</v>
      </c>
      <c r="C186" s="26" t="s">
        <v>19</v>
      </c>
      <c r="D186" s="26"/>
      <c r="E186" s="30" t="s">
        <v>26</v>
      </c>
      <c r="F186" s="103" t="s">
        <v>397</v>
      </c>
      <c r="G186" s="36" t="s">
        <v>21</v>
      </c>
      <c r="H186" s="129">
        <v>1</v>
      </c>
      <c r="I186" s="131"/>
      <c r="J186" s="131"/>
      <c r="K186" s="132"/>
      <c r="L186" s="90"/>
      <c r="M186" s="83">
        <f t="shared" si="5"/>
        <v>0</v>
      </c>
      <c r="N186" s="135"/>
      <c r="O186" s="136"/>
      <c r="P186" s="90"/>
      <c r="Q186" s="84">
        <f t="shared" si="6"/>
        <v>0</v>
      </c>
    </row>
    <row r="187" spans="1:17">
      <c r="A187" s="75">
        <v>177</v>
      </c>
      <c r="B187" s="30" t="s">
        <v>441</v>
      </c>
      <c r="C187" s="26" t="s">
        <v>19</v>
      </c>
      <c r="D187" s="26"/>
      <c r="E187" s="30" t="s">
        <v>26</v>
      </c>
      <c r="F187" s="103" t="s">
        <v>442</v>
      </c>
      <c r="G187" s="36" t="s">
        <v>21</v>
      </c>
      <c r="H187" s="129"/>
      <c r="I187" s="131"/>
      <c r="J187" s="131"/>
      <c r="K187" s="132"/>
      <c r="L187" s="90"/>
      <c r="M187" s="83">
        <f>K187-L187</f>
        <v>0</v>
      </c>
      <c r="N187" s="135"/>
      <c r="O187" s="136"/>
      <c r="P187" s="90"/>
      <c r="Q187" s="84">
        <f>O187-P187</f>
        <v>0</v>
      </c>
    </row>
    <row r="188" spans="1:17">
      <c r="A188" s="75">
        <v>178</v>
      </c>
      <c r="B188" s="30" t="s">
        <v>441</v>
      </c>
      <c r="C188" s="26" t="s">
        <v>19</v>
      </c>
      <c r="D188" s="26"/>
      <c r="E188" s="30" t="s">
        <v>26</v>
      </c>
      <c r="F188" s="103" t="s">
        <v>468</v>
      </c>
      <c r="G188" s="33" t="s">
        <v>33</v>
      </c>
      <c r="H188" s="129"/>
      <c r="I188" s="131"/>
      <c r="J188" s="131"/>
      <c r="K188" s="132"/>
      <c r="L188" s="90"/>
      <c r="M188" s="83">
        <f>K188-L188</f>
        <v>0</v>
      </c>
      <c r="N188" s="135"/>
      <c r="O188" s="136"/>
      <c r="P188" s="90"/>
      <c r="Q188" s="84">
        <f>O188-P188</f>
        <v>0</v>
      </c>
    </row>
    <row r="189" spans="1:17" ht="15" customHeight="1">
      <c r="A189" s="75">
        <v>179</v>
      </c>
      <c r="B189" s="30" t="s">
        <v>470</v>
      </c>
      <c r="C189" s="26" t="s">
        <v>19</v>
      </c>
      <c r="D189" s="26"/>
      <c r="E189" s="30" t="s">
        <v>26</v>
      </c>
      <c r="F189" s="103" t="s">
        <v>503</v>
      </c>
      <c r="G189" s="36" t="s">
        <v>21</v>
      </c>
      <c r="H189" s="129">
        <v>1</v>
      </c>
      <c r="I189" s="131"/>
      <c r="J189" s="131"/>
      <c r="K189" s="132"/>
      <c r="L189" s="90"/>
      <c r="M189" s="83">
        <f t="shared" ref="M189:M221" si="7">K189-L189</f>
        <v>0</v>
      </c>
      <c r="N189" s="135"/>
      <c r="O189" s="136"/>
      <c r="P189" s="90"/>
      <c r="Q189" s="84">
        <f t="shared" ref="Q189:Q221" si="8">O189-P189</f>
        <v>0</v>
      </c>
    </row>
    <row r="190" spans="1:17" ht="15" customHeight="1">
      <c r="A190" s="75">
        <v>180</v>
      </c>
      <c r="B190" s="30" t="s">
        <v>470</v>
      </c>
      <c r="C190" s="26" t="s">
        <v>19</v>
      </c>
      <c r="D190" s="26"/>
      <c r="E190" s="30" t="s">
        <v>26</v>
      </c>
      <c r="F190" s="103" t="s">
        <v>491</v>
      </c>
      <c r="G190" s="33" t="s">
        <v>33</v>
      </c>
      <c r="H190" s="129"/>
      <c r="I190" s="131"/>
      <c r="J190" s="131"/>
      <c r="K190" s="132"/>
      <c r="L190" s="90"/>
      <c r="M190" s="83">
        <f t="shared" si="7"/>
        <v>0</v>
      </c>
      <c r="N190" s="135"/>
      <c r="O190" s="136"/>
      <c r="P190" s="90"/>
      <c r="Q190" s="84">
        <f t="shared" si="8"/>
        <v>0</v>
      </c>
    </row>
    <row r="191" spans="1:17">
      <c r="A191" s="75">
        <v>181</v>
      </c>
      <c r="B191" s="30" t="s">
        <v>471</v>
      </c>
      <c r="C191" s="26" t="s">
        <v>19</v>
      </c>
      <c r="D191" s="26"/>
      <c r="E191" s="30" t="s">
        <v>26</v>
      </c>
      <c r="F191" s="103" t="s">
        <v>504</v>
      </c>
      <c r="G191" s="36" t="s">
        <v>21</v>
      </c>
      <c r="H191" s="129"/>
      <c r="I191" s="131"/>
      <c r="J191" s="131"/>
      <c r="K191" s="132"/>
      <c r="L191" s="90"/>
      <c r="M191" s="83">
        <f t="shared" si="7"/>
        <v>0</v>
      </c>
      <c r="N191" s="135"/>
      <c r="O191" s="136"/>
      <c r="P191" s="90"/>
      <c r="Q191" s="84">
        <f t="shared" si="8"/>
        <v>0</v>
      </c>
    </row>
    <row r="192" spans="1:17">
      <c r="A192" s="75">
        <v>182</v>
      </c>
      <c r="B192" s="30" t="s">
        <v>471</v>
      </c>
      <c r="C192" s="26" t="s">
        <v>19</v>
      </c>
      <c r="D192" s="26"/>
      <c r="E192" s="30" t="s">
        <v>26</v>
      </c>
      <c r="F192" s="103" t="s">
        <v>479</v>
      </c>
      <c r="G192" s="33" t="s">
        <v>33</v>
      </c>
      <c r="H192" s="129"/>
      <c r="I192" s="131">
        <v>1</v>
      </c>
      <c r="J192" s="131">
        <v>1</v>
      </c>
      <c r="K192" s="132"/>
      <c r="L192" s="90"/>
      <c r="M192" s="83">
        <f t="shared" si="7"/>
        <v>0</v>
      </c>
      <c r="N192" s="135"/>
      <c r="O192" s="136"/>
      <c r="P192" s="90"/>
      <c r="Q192" s="84">
        <f t="shared" si="8"/>
        <v>0</v>
      </c>
    </row>
    <row r="193" spans="1:17">
      <c r="A193" s="75">
        <v>183</v>
      </c>
      <c r="B193" s="30" t="s">
        <v>482</v>
      </c>
      <c r="C193" s="26" t="s">
        <v>19</v>
      </c>
      <c r="D193" s="26"/>
      <c r="E193" s="30" t="s">
        <v>26</v>
      </c>
      <c r="F193" s="103" t="s">
        <v>505</v>
      </c>
      <c r="G193" s="36" t="s">
        <v>21</v>
      </c>
      <c r="H193" s="129"/>
      <c r="I193" s="131"/>
      <c r="J193" s="131"/>
      <c r="K193" s="132"/>
      <c r="L193" s="90"/>
      <c r="M193" s="83">
        <f t="shared" si="7"/>
        <v>0</v>
      </c>
      <c r="N193" s="135"/>
      <c r="O193" s="136"/>
      <c r="P193" s="90"/>
      <c r="Q193" s="84">
        <f t="shared" si="8"/>
        <v>0</v>
      </c>
    </row>
    <row r="194" spans="1:17">
      <c r="A194" s="75">
        <v>184</v>
      </c>
      <c r="B194" s="30" t="s">
        <v>482</v>
      </c>
      <c r="C194" s="26" t="s">
        <v>19</v>
      </c>
      <c r="D194" s="26"/>
      <c r="E194" s="30" t="s">
        <v>26</v>
      </c>
      <c r="F194" s="103" t="s">
        <v>485</v>
      </c>
      <c r="G194" s="16" t="s">
        <v>22</v>
      </c>
      <c r="H194" s="129"/>
      <c r="I194" s="131"/>
      <c r="J194" s="131"/>
      <c r="K194" s="132"/>
      <c r="L194" s="90"/>
      <c r="M194" s="83">
        <f t="shared" si="7"/>
        <v>0</v>
      </c>
      <c r="N194" s="135"/>
      <c r="O194" s="136"/>
      <c r="P194" s="90"/>
      <c r="Q194" s="84">
        <f t="shared" si="8"/>
        <v>0</v>
      </c>
    </row>
    <row r="195" spans="1:17" hidden="1">
      <c r="A195" s="75"/>
      <c r="B195" s="153" t="s">
        <v>483</v>
      </c>
      <c r="C195" s="148" t="s">
        <v>19</v>
      </c>
      <c r="D195" s="148"/>
      <c r="E195" s="149" t="s">
        <v>94</v>
      </c>
      <c r="F195" s="99" t="s">
        <v>526</v>
      </c>
      <c r="G195" s="14" t="s">
        <v>21</v>
      </c>
      <c r="H195" s="163"/>
      <c r="I195" s="168"/>
      <c r="J195" s="168"/>
      <c r="K195" s="169"/>
      <c r="L195" s="169"/>
      <c r="M195" s="152">
        <f t="shared" si="7"/>
        <v>0</v>
      </c>
      <c r="N195" s="168"/>
      <c r="O195" s="169"/>
      <c r="P195" s="169"/>
      <c r="Q195" s="84">
        <f t="shared" si="8"/>
        <v>0</v>
      </c>
    </row>
    <row r="196" spans="1:17">
      <c r="A196" s="89">
        <v>185</v>
      </c>
      <c r="B196" s="29" t="s">
        <v>483</v>
      </c>
      <c r="C196" s="7" t="s">
        <v>19</v>
      </c>
      <c r="D196" s="7"/>
      <c r="E196" s="78" t="s">
        <v>94</v>
      </c>
      <c r="F196" s="103" t="s">
        <v>492</v>
      </c>
      <c r="G196" s="16" t="s">
        <v>22</v>
      </c>
      <c r="H196" s="130">
        <v>2</v>
      </c>
      <c r="I196" s="131"/>
      <c r="J196" s="131"/>
      <c r="K196" s="133"/>
      <c r="L196" s="101"/>
      <c r="M196" s="152">
        <f t="shared" si="7"/>
        <v>0</v>
      </c>
      <c r="N196" s="135"/>
      <c r="O196" s="137"/>
      <c r="P196" s="101"/>
      <c r="Q196" s="84">
        <f t="shared" si="8"/>
        <v>0</v>
      </c>
    </row>
    <row r="197" spans="1:17">
      <c r="A197" s="89">
        <v>186</v>
      </c>
      <c r="B197" s="29" t="s">
        <v>473</v>
      </c>
      <c r="C197" s="7" t="s">
        <v>19</v>
      </c>
      <c r="D197" s="7"/>
      <c r="E197" s="29" t="s">
        <v>26</v>
      </c>
      <c r="F197" s="103" t="s">
        <v>506</v>
      </c>
      <c r="G197" s="102" t="s">
        <v>21</v>
      </c>
      <c r="H197" s="130">
        <v>1</v>
      </c>
      <c r="I197" s="131"/>
      <c r="J197" s="131"/>
      <c r="K197" s="133"/>
      <c r="L197" s="101"/>
      <c r="M197" s="152">
        <f t="shared" si="7"/>
        <v>0</v>
      </c>
      <c r="N197" s="135"/>
      <c r="O197" s="137"/>
      <c r="P197" s="101"/>
      <c r="Q197" s="84">
        <f t="shared" si="8"/>
        <v>0</v>
      </c>
    </row>
    <row r="198" spans="1:17">
      <c r="A198" s="89">
        <v>187</v>
      </c>
      <c r="B198" s="29" t="s">
        <v>473</v>
      </c>
      <c r="C198" s="7" t="s">
        <v>19</v>
      </c>
      <c r="D198" s="7"/>
      <c r="E198" s="29" t="s">
        <v>26</v>
      </c>
      <c r="F198" s="103" t="s">
        <v>472</v>
      </c>
      <c r="G198" s="80" t="s">
        <v>33</v>
      </c>
      <c r="H198" s="130">
        <v>1</v>
      </c>
      <c r="I198" s="131"/>
      <c r="J198" s="131"/>
      <c r="K198" s="133"/>
      <c r="L198" s="101"/>
      <c r="M198" s="152">
        <f t="shared" si="7"/>
        <v>0</v>
      </c>
      <c r="N198" s="135"/>
      <c r="O198" s="137"/>
      <c r="P198" s="101"/>
      <c r="Q198" s="84">
        <f t="shared" si="8"/>
        <v>0</v>
      </c>
    </row>
    <row r="199" spans="1:17" ht="63.75">
      <c r="A199" s="89">
        <v>188</v>
      </c>
      <c r="B199" s="29" t="s">
        <v>484</v>
      </c>
      <c r="C199" s="7" t="s">
        <v>487</v>
      </c>
      <c r="D199" s="7" t="s">
        <v>486</v>
      </c>
      <c r="E199" s="29" t="s">
        <v>20</v>
      </c>
      <c r="F199" s="103" t="s">
        <v>507</v>
      </c>
      <c r="G199" s="102" t="s">
        <v>21</v>
      </c>
      <c r="H199" s="130"/>
      <c r="I199" s="131"/>
      <c r="J199" s="131"/>
      <c r="K199" s="133"/>
      <c r="L199" s="101"/>
      <c r="M199" s="152">
        <f t="shared" si="7"/>
        <v>0</v>
      </c>
      <c r="N199" s="135"/>
      <c r="O199" s="137"/>
      <c r="P199" s="101"/>
      <c r="Q199" s="84">
        <f t="shared" si="8"/>
        <v>0</v>
      </c>
    </row>
    <row r="200" spans="1:17" ht="63.75">
      <c r="A200" s="89">
        <v>189</v>
      </c>
      <c r="B200" s="29" t="s">
        <v>484</v>
      </c>
      <c r="C200" s="7" t="s">
        <v>487</v>
      </c>
      <c r="D200" s="7" t="s">
        <v>486</v>
      </c>
      <c r="E200" s="29" t="s">
        <v>20</v>
      </c>
      <c r="F200" s="103" t="s">
        <v>493</v>
      </c>
      <c r="G200" s="16" t="s">
        <v>22</v>
      </c>
      <c r="H200" s="130">
        <v>1</v>
      </c>
      <c r="I200" s="131"/>
      <c r="J200" s="131"/>
      <c r="K200" s="133"/>
      <c r="L200" s="101"/>
      <c r="M200" s="152">
        <f t="shared" si="7"/>
        <v>0</v>
      </c>
      <c r="N200" s="135"/>
      <c r="O200" s="137"/>
      <c r="P200" s="101"/>
      <c r="Q200" s="84">
        <f t="shared" si="8"/>
        <v>0</v>
      </c>
    </row>
    <row r="201" spans="1:17">
      <c r="A201" s="89">
        <v>190</v>
      </c>
      <c r="B201" s="29" t="s">
        <v>480</v>
      </c>
      <c r="C201" s="7" t="s">
        <v>19</v>
      </c>
      <c r="D201" s="7"/>
      <c r="E201" s="29" t="s">
        <v>26</v>
      </c>
      <c r="F201" s="103" t="s">
        <v>476</v>
      </c>
      <c r="G201" s="80" t="s">
        <v>33</v>
      </c>
      <c r="H201" s="130"/>
      <c r="I201" s="131"/>
      <c r="J201" s="131"/>
      <c r="K201" s="133"/>
      <c r="L201" s="101"/>
      <c r="M201" s="152">
        <f t="shared" si="7"/>
        <v>0</v>
      </c>
      <c r="N201" s="135"/>
      <c r="O201" s="137"/>
      <c r="P201" s="101"/>
      <c r="Q201" s="84">
        <f t="shared" si="8"/>
        <v>0</v>
      </c>
    </row>
    <row r="202" spans="1:17">
      <c r="A202" s="89">
        <v>191</v>
      </c>
      <c r="B202" s="29" t="s">
        <v>477</v>
      </c>
      <c r="C202" s="7" t="s">
        <v>19</v>
      </c>
      <c r="D202" s="7"/>
      <c r="E202" s="29" t="s">
        <v>26</v>
      </c>
      <c r="F202" s="103" t="s">
        <v>515</v>
      </c>
      <c r="G202" s="14" t="s">
        <v>21</v>
      </c>
      <c r="H202" s="130"/>
      <c r="I202" s="131"/>
      <c r="J202" s="131"/>
      <c r="K202" s="133"/>
      <c r="L202" s="101"/>
      <c r="M202" s="152">
        <f t="shared" si="7"/>
        <v>0</v>
      </c>
      <c r="N202" s="135"/>
      <c r="O202" s="137"/>
      <c r="P202" s="101"/>
      <c r="Q202" s="84">
        <f t="shared" si="8"/>
        <v>0</v>
      </c>
    </row>
    <row r="203" spans="1:17">
      <c r="A203" s="89">
        <v>192</v>
      </c>
      <c r="B203" s="29" t="s">
        <v>477</v>
      </c>
      <c r="C203" s="7" t="s">
        <v>19</v>
      </c>
      <c r="D203" s="7"/>
      <c r="E203" s="29" t="s">
        <v>26</v>
      </c>
      <c r="F203" s="103" t="s">
        <v>475</v>
      </c>
      <c r="G203" s="80" t="s">
        <v>33</v>
      </c>
      <c r="H203" s="130"/>
      <c r="I203" s="131"/>
      <c r="J203" s="131"/>
      <c r="K203" s="133"/>
      <c r="L203" s="101"/>
      <c r="M203" s="152">
        <f t="shared" si="7"/>
        <v>0</v>
      </c>
      <c r="N203" s="135"/>
      <c r="O203" s="137"/>
      <c r="P203" s="101"/>
      <c r="Q203" s="84">
        <f t="shared" si="8"/>
        <v>0</v>
      </c>
    </row>
    <row r="204" spans="1:17" ht="15" customHeight="1">
      <c r="A204" s="89">
        <v>193</v>
      </c>
      <c r="B204" s="29" t="s">
        <v>481</v>
      </c>
      <c r="C204" s="7" t="s">
        <v>19</v>
      </c>
      <c r="D204" s="7"/>
      <c r="E204" s="29" t="s">
        <v>26</v>
      </c>
      <c r="F204" s="103" t="s">
        <v>490</v>
      </c>
      <c r="G204" s="80" t="s">
        <v>33</v>
      </c>
      <c r="H204" s="130"/>
      <c r="I204" s="131"/>
      <c r="J204" s="131"/>
      <c r="K204" s="133"/>
      <c r="L204" s="101"/>
      <c r="M204" s="152">
        <f t="shared" si="7"/>
        <v>0</v>
      </c>
      <c r="N204" s="135"/>
      <c r="O204" s="137"/>
      <c r="P204" s="101"/>
      <c r="Q204" s="84">
        <f t="shared" si="8"/>
        <v>0</v>
      </c>
    </row>
    <row r="205" spans="1:17" ht="15" customHeight="1">
      <c r="A205" s="89">
        <v>194</v>
      </c>
      <c r="B205" s="29" t="s">
        <v>478</v>
      </c>
      <c r="C205" s="7" t="s">
        <v>19</v>
      </c>
      <c r="D205" s="7"/>
      <c r="E205" s="29" t="s">
        <v>26</v>
      </c>
      <c r="F205" s="103" t="s">
        <v>508</v>
      </c>
      <c r="G205" s="14" t="s">
        <v>21</v>
      </c>
      <c r="H205" s="130"/>
      <c r="I205" s="131"/>
      <c r="J205" s="131"/>
      <c r="K205" s="133"/>
      <c r="L205" s="101"/>
      <c r="M205" s="152">
        <f t="shared" si="7"/>
        <v>0</v>
      </c>
      <c r="N205" s="135"/>
      <c r="O205" s="137"/>
      <c r="P205" s="101"/>
      <c r="Q205" s="84">
        <f t="shared" si="8"/>
        <v>0</v>
      </c>
    </row>
    <row r="206" spans="1:17">
      <c r="A206" s="89">
        <v>195</v>
      </c>
      <c r="B206" s="29" t="s">
        <v>488</v>
      </c>
      <c r="C206" s="7" t="s">
        <v>19</v>
      </c>
      <c r="D206" s="7"/>
      <c r="E206" s="29" t="s">
        <v>26</v>
      </c>
      <c r="F206" s="103" t="s">
        <v>509</v>
      </c>
      <c r="G206" s="14" t="s">
        <v>21</v>
      </c>
      <c r="H206" s="130"/>
      <c r="I206" s="131"/>
      <c r="J206" s="131"/>
      <c r="K206" s="133"/>
      <c r="L206" s="101"/>
      <c r="M206" s="152">
        <f t="shared" si="7"/>
        <v>0</v>
      </c>
      <c r="N206" s="135"/>
      <c r="O206" s="137"/>
      <c r="P206" s="101"/>
      <c r="Q206" s="84">
        <f t="shared" si="8"/>
        <v>0</v>
      </c>
    </row>
    <row r="207" spans="1:17">
      <c r="A207" s="89">
        <v>196</v>
      </c>
      <c r="B207" s="29" t="s">
        <v>495</v>
      </c>
      <c r="C207" s="7" t="s">
        <v>19</v>
      </c>
      <c r="D207" s="7"/>
      <c r="E207" s="29" t="s">
        <v>104</v>
      </c>
      <c r="F207" s="103" t="s">
        <v>494</v>
      </c>
      <c r="G207" s="19" t="s">
        <v>36</v>
      </c>
      <c r="H207" s="130">
        <v>1</v>
      </c>
      <c r="I207" s="131"/>
      <c r="J207" s="131"/>
      <c r="K207" s="133"/>
      <c r="L207" s="101"/>
      <c r="M207" s="152">
        <f t="shared" si="7"/>
        <v>0</v>
      </c>
      <c r="N207" s="135"/>
      <c r="O207" s="137"/>
      <c r="P207" s="101"/>
      <c r="Q207" s="84">
        <f t="shared" si="8"/>
        <v>0</v>
      </c>
    </row>
    <row r="208" spans="1:17" ht="51">
      <c r="A208" s="89">
        <v>197</v>
      </c>
      <c r="B208" s="29" t="s">
        <v>496</v>
      </c>
      <c r="C208" s="7" t="s">
        <v>500</v>
      </c>
      <c r="D208" s="7" t="s">
        <v>501</v>
      </c>
      <c r="E208" s="29" t="s">
        <v>26</v>
      </c>
      <c r="F208" s="103" t="s">
        <v>502</v>
      </c>
      <c r="G208" s="14" t="s">
        <v>21</v>
      </c>
      <c r="H208" s="130">
        <v>1</v>
      </c>
      <c r="I208" s="131"/>
      <c r="J208" s="131"/>
      <c r="K208" s="133"/>
      <c r="L208" s="101"/>
      <c r="M208" s="152">
        <f t="shared" si="7"/>
        <v>0</v>
      </c>
      <c r="N208" s="135"/>
      <c r="O208" s="137"/>
      <c r="P208" s="101"/>
      <c r="Q208" s="84">
        <f t="shared" si="8"/>
        <v>0</v>
      </c>
    </row>
    <row r="209" spans="1:17" ht="51">
      <c r="A209" s="89">
        <v>198</v>
      </c>
      <c r="B209" s="29" t="s">
        <v>496</v>
      </c>
      <c r="C209" s="7" t="s">
        <v>500</v>
      </c>
      <c r="D209" s="7" t="s">
        <v>501</v>
      </c>
      <c r="E209" s="29" t="s">
        <v>26</v>
      </c>
      <c r="F209" s="103" t="s">
        <v>499</v>
      </c>
      <c r="G209" s="80" t="s">
        <v>33</v>
      </c>
      <c r="H209" s="130">
        <v>6</v>
      </c>
      <c r="I209" s="131"/>
      <c r="J209" s="131"/>
      <c r="K209" s="133"/>
      <c r="L209" s="101"/>
      <c r="M209" s="152">
        <f t="shared" si="7"/>
        <v>0</v>
      </c>
      <c r="N209" s="135"/>
      <c r="O209" s="137"/>
      <c r="P209" s="101"/>
      <c r="Q209" s="84">
        <f t="shared" si="8"/>
        <v>0</v>
      </c>
    </row>
    <row r="210" spans="1:17" hidden="1">
      <c r="A210" s="192"/>
      <c r="B210" s="30" t="s">
        <v>498</v>
      </c>
      <c r="C210" s="26" t="s">
        <v>19</v>
      </c>
      <c r="D210" s="26"/>
      <c r="E210" s="30" t="s">
        <v>26</v>
      </c>
      <c r="F210" s="97"/>
      <c r="G210" s="32" t="s">
        <v>21</v>
      </c>
      <c r="H210" s="197"/>
      <c r="I210" s="192"/>
      <c r="J210" s="192"/>
      <c r="K210" s="193"/>
      <c r="L210" s="193"/>
      <c r="M210" s="152"/>
      <c r="N210" s="192"/>
      <c r="O210" s="193"/>
      <c r="P210" s="193"/>
      <c r="Q210" s="84"/>
    </row>
    <row r="211" spans="1:17">
      <c r="A211" s="89">
        <v>199</v>
      </c>
      <c r="B211" s="29" t="s">
        <v>498</v>
      </c>
      <c r="C211" s="7" t="s">
        <v>19</v>
      </c>
      <c r="D211" s="7"/>
      <c r="E211" s="29" t="s">
        <v>26</v>
      </c>
      <c r="F211" s="103" t="s">
        <v>514</v>
      </c>
      <c r="G211" s="80" t="s">
        <v>33</v>
      </c>
      <c r="H211" s="130"/>
      <c r="I211" s="131"/>
      <c r="J211" s="131"/>
      <c r="K211" s="133"/>
      <c r="L211" s="101"/>
      <c r="M211" s="152">
        <f t="shared" si="7"/>
        <v>0</v>
      </c>
      <c r="N211" s="135"/>
      <c r="O211" s="137"/>
      <c r="P211" s="101"/>
      <c r="Q211" s="84">
        <f t="shared" si="8"/>
        <v>0</v>
      </c>
    </row>
    <row r="212" spans="1:17">
      <c r="A212" s="89">
        <v>200</v>
      </c>
      <c r="B212" s="29" t="s">
        <v>511</v>
      </c>
      <c r="C212" s="7" t="s">
        <v>19</v>
      </c>
      <c r="D212" s="7"/>
      <c r="E212" s="78" t="s">
        <v>30</v>
      </c>
      <c r="F212" s="103" t="s">
        <v>510</v>
      </c>
      <c r="G212" s="14" t="s">
        <v>21</v>
      </c>
      <c r="H212" s="130"/>
      <c r="I212" s="131"/>
      <c r="J212" s="131"/>
      <c r="K212" s="133"/>
      <c r="L212" s="101"/>
      <c r="M212" s="152">
        <f t="shared" si="7"/>
        <v>0</v>
      </c>
      <c r="N212" s="135"/>
      <c r="O212" s="137"/>
      <c r="P212" s="101"/>
      <c r="Q212" s="84">
        <f t="shared" si="8"/>
        <v>0</v>
      </c>
    </row>
    <row r="213" spans="1:17">
      <c r="A213" s="145">
        <v>201</v>
      </c>
      <c r="B213" s="29" t="s">
        <v>511</v>
      </c>
      <c r="C213" s="7" t="s">
        <v>19</v>
      </c>
      <c r="D213" s="7"/>
      <c r="E213" s="78" t="s">
        <v>30</v>
      </c>
      <c r="F213" s="103" t="s">
        <v>519</v>
      </c>
      <c r="G213" s="37" t="s">
        <v>31</v>
      </c>
      <c r="H213" s="143"/>
      <c r="I213" s="145"/>
      <c r="J213" s="145"/>
      <c r="K213" s="147"/>
      <c r="L213" s="147"/>
      <c r="M213" s="152">
        <f t="shared" si="7"/>
        <v>0</v>
      </c>
      <c r="N213" s="145"/>
      <c r="O213" s="147"/>
      <c r="P213" s="147"/>
      <c r="Q213" s="84">
        <f t="shared" si="8"/>
        <v>0</v>
      </c>
    </row>
    <row r="214" spans="1:17">
      <c r="A214" s="145">
        <v>202</v>
      </c>
      <c r="B214" s="29" t="s">
        <v>512</v>
      </c>
      <c r="C214" s="7" t="s">
        <v>19</v>
      </c>
      <c r="D214" s="7"/>
      <c r="E214" s="29" t="s">
        <v>26</v>
      </c>
      <c r="F214" s="103" t="s">
        <v>513</v>
      </c>
      <c r="G214" s="14" t="s">
        <v>21</v>
      </c>
      <c r="H214" s="130">
        <v>1</v>
      </c>
      <c r="I214" s="131"/>
      <c r="J214" s="131"/>
      <c r="K214" s="133"/>
      <c r="L214" s="101"/>
      <c r="M214" s="152">
        <f t="shared" si="7"/>
        <v>0</v>
      </c>
      <c r="N214" s="135"/>
      <c r="O214" s="137"/>
      <c r="P214" s="101"/>
      <c r="Q214" s="84">
        <f t="shared" si="8"/>
        <v>0</v>
      </c>
    </row>
    <row r="215" spans="1:17">
      <c r="A215" s="145">
        <v>203</v>
      </c>
      <c r="B215" s="29" t="s">
        <v>512</v>
      </c>
      <c r="C215" s="7" t="s">
        <v>19</v>
      </c>
      <c r="D215" s="119"/>
      <c r="E215" s="29" t="s">
        <v>26</v>
      </c>
      <c r="F215" s="103" t="s">
        <v>518</v>
      </c>
      <c r="G215" s="80" t="s">
        <v>33</v>
      </c>
      <c r="H215" s="130">
        <v>1</v>
      </c>
      <c r="I215" s="131"/>
      <c r="J215" s="131"/>
      <c r="K215" s="133"/>
      <c r="L215" s="101"/>
      <c r="M215" s="152">
        <f t="shared" si="7"/>
        <v>0</v>
      </c>
      <c r="N215" s="135"/>
      <c r="O215" s="137"/>
      <c r="P215" s="101"/>
      <c r="Q215" s="84">
        <f t="shared" si="8"/>
        <v>0</v>
      </c>
    </row>
    <row r="216" spans="1:17" hidden="1">
      <c r="A216" s="161"/>
      <c r="B216" s="162" t="s">
        <v>524</v>
      </c>
      <c r="C216" s="26" t="s">
        <v>19</v>
      </c>
      <c r="D216" s="120"/>
      <c r="E216" s="30" t="s">
        <v>26</v>
      </c>
      <c r="F216" s="97"/>
      <c r="G216" s="32" t="s">
        <v>21</v>
      </c>
      <c r="H216" s="197"/>
      <c r="I216" s="192"/>
      <c r="J216" s="192"/>
      <c r="K216" s="193"/>
      <c r="L216" s="193"/>
      <c r="M216" s="152"/>
      <c r="N216" s="192"/>
      <c r="O216" s="193"/>
      <c r="P216" s="193"/>
      <c r="Q216" s="84"/>
    </row>
    <row r="217" spans="1:17" hidden="1">
      <c r="A217" s="161"/>
      <c r="B217" s="162" t="s">
        <v>524</v>
      </c>
      <c r="C217" s="148" t="s">
        <v>19</v>
      </c>
      <c r="D217" s="119"/>
      <c r="E217" s="153" t="s">
        <v>26</v>
      </c>
      <c r="F217" s="99" t="s">
        <v>521</v>
      </c>
      <c r="G217" s="80" t="s">
        <v>33</v>
      </c>
      <c r="H217" s="155"/>
      <c r="I217" s="158"/>
      <c r="J217" s="158"/>
      <c r="K217" s="157"/>
      <c r="L217" s="157"/>
      <c r="M217" s="152">
        <f t="shared" si="7"/>
        <v>0</v>
      </c>
      <c r="N217" s="158"/>
      <c r="O217" s="157"/>
      <c r="P217" s="157"/>
      <c r="Q217" s="84">
        <f t="shared" si="8"/>
        <v>0</v>
      </c>
    </row>
    <row r="218" spans="1:17" hidden="1">
      <c r="A218" s="161"/>
      <c r="B218" s="162" t="s">
        <v>523</v>
      </c>
      <c r="C218" s="148" t="s">
        <v>19</v>
      </c>
      <c r="D218" s="119"/>
      <c r="E218" s="153" t="s">
        <v>26</v>
      </c>
      <c r="F218" s="99" t="s">
        <v>522</v>
      </c>
      <c r="G218" s="80" t="s">
        <v>33</v>
      </c>
      <c r="H218" s="155"/>
      <c r="I218" s="158"/>
      <c r="J218" s="158"/>
      <c r="K218" s="157"/>
      <c r="L218" s="157"/>
      <c r="M218" s="152">
        <f t="shared" si="7"/>
        <v>0</v>
      </c>
      <c r="N218" s="158"/>
      <c r="O218" s="157"/>
      <c r="P218" s="157"/>
      <c r="Q218" s="84">
        <f t="shared" si="8"/>
        <v>0</v>
      </c>
    </row>
    <row r="219" spans="1:17" hidden="1">
      <c r="A219" s="161"/>
      <c r="B219" s="153" t="s">
        <v>529</v>
      </c>
      <c r="C219" s="148" t="s">
        <v>19</v>
      </c>
      <c r="D219" s="148"/>
      <c r="E219" s="153" t="s">
        <v>52</v>
      </c>
      <c r="F219" s="171" t="s">
        <v>527</v>
      </c>
      <c r="G219" s="14" t="s">
        <v>21</v>
      </c>
      <c r="H219" s="164"/>
      <c r="I219" s="168"/>
      <c r="J219" s="168"/>
      <c r="K219" s="170"/>
      <c r="L219" s="170"/>
      <c r="M219" s="152">
        <f t="shared" si="7"/>
        <v>0</v>
      </c>
      <c r="N219" s="168"/>
      <c r="O219" s="170"/>
      <c r="P219" s="170"/>
      <c r="Q219" s="84">
        <f t="shared" si="8"/>
        <v>0</v>
      </c>
    </row>
    <row r="220" spans="1:17" hidden="1">
      <c r="A220" s="104"/>
      <c r="B220" s="153" t="s">
        <v>529</v>
      </c>
      <c r="C220" s="148" t="s">
        <v>19</v>
      </c>
      <c r="D220" s="148"/>
      <c r="E220" s="153" t="s">
        <v>52</v>
      </c>
      <c r="F220" s="171" t="s">
        <v>537</v>
      </c>
      <c r="G220" s="80" t="s">
        <v>33</v>
      </c>
      <c r="H220" s="180"/>
      <c r="I220" s="182"/>
      <c r="J220" s="182"/>
      <c r="K220" s="184"/>
      <c r="L220" s="184"/>
      <c r="M220" s="152"/>
      <c r="N220" s="182"/>
      <c r="O220" s="184"/>
      <c r="P220" s="184"/>
      <c r="Q220" s="84"/>
    </row>
    <row r="221" spans="1:17" hidden="1">
      <c r="A221" s="161"/>
      <c r="B221" s="153" t="s">
        <v>530</v>
      </c>
      <c r="C221" s="148" t="s">
        <v>19</v>
      </c>
      <c r="D221" s="148"/>
      <c r="E221" s="149" t="s">
        <v>30</v>
      </c>
      <c r="F221" s="171" t="s">
        <v>528</v>
      </c>
      <c r="G221" s="14" t="s">
        <v>21</v>
      </c>
      <c r="H221" s="164"/>
      <c r="I221" s="168"/>
      <c r="J221" s="168"/>
      <c r="K221" s="170"/>
      <c r="L221" s="170"/>
      <c r="M221" s="152">
        <f t="shared" si="7"/>
        <v>0</v>
      </c>
      <c r="N221" s="168"/>
      <c r="O221" s="170"/>
      <c r="P221" s="170"/>
      <c r="Q221" s="84">
        <f t="shared" si="8"/>
        <v>0</v>
      </c>
    </row>
    <row r="222" spans="1:17" hidden="1">
      <c r="A222" s="75"/>
      <c r="B222" s="153" t="s">
        <v>531</v>
      </c>
      <c r="C222" s="26" t="s">
        <v>19</v>
      </c>
      <c r="D222" s="148"/>
      <c r="E222" s="30" t="s">
        <v>26</v>
      </c>
      <c r="F222" s="99" t="s">
        <v>532</v>
      </c>
      <c r="G222" s="32" t="s">
        <v>21</v>
      </c>
      <c r="H222" s="180"/>
      <c r="I222" s="182"/>
      <c r="J222" s="182"/>
      <c r="K222" s="184"/>
      <c r="L222" s="184"/>
      <c r="M222" s="152"/>
      <c r="N222" s="182"/>
      <c r="O222" s="184"/>
      <c r="P222" s="184"/>
      <c r="Q222" s="84"/>
    </row>
    <row r="223" spans="1:17" s="199" customFormat="1" hidden="1">
      <c r="A223" s="75"/>
      <c r="B223" s="217" t="s">
        <v>531</v>
      </c>
      <c r="C223" s="216" t="s">
        <v>19</v>
      </c>
      <c r="D223" s="241"/>
      <c r="E223" s="218" t="s">
        <v>26</v>
      </c>
      <c r="F223" s="244"/>
      <c r="G223" s="210" t="s">
        <v>33</v>
      </c>
      <c r="H223" s="225"/>
      <c r="I223" s="248"/>
      <c r="J223" s="248"/>
      <c r="K223" s="249"/>
      <c r="L223" s="249"/>
      <c r="M223" s="215"/>
      <c r="N223" s="248"/>
      <c r="O223" s="249"/>
      <c r="P223" s="249"/>
      <c r="Q223" s="84"/>
    </row>
    <row r="224" spans="1:17" hidden="1">
      <c r="A224" s="75"/>
      <c r="B224" s="162" t="s">
        <v>534</v>
      </c>
      <c r="C224" s="26" t="s">
        <v>19</v>
      </c>
      <c r="D224" s="119"/>
      <c r="E224" s="30" t="s">
        <v>26</v>
      </c>
      <c r="F224" s="171"/>
      <c r="G224" s="32" t="s">
        <v>21</v>
      </c>
      <c r="H224" s="197"/>
      <c r="I224" s="192"/>
      <c r="J224" s="192"/>
      <c r="K224" s="193"/>
      <c r="L224" s="193"/>
      <c r="M224" s="152"/>
      <c r="N224" s="192"/>
      <c r="O224" s="193"/>
      <c r="P224" s="193"/>
      <c r="Q224" s="84"/>
    </row>
    <row r="225" spans="1:17" hidden="1">
      <c r="A225" s="75"/>
      <c r="B225" s="162" t="s">
        <v>534</v>
      </c>
      <c r="C225" s="26" t="s">
        <v>19</v>
      </c>
      <c r="D225" s="119"/>
      <c r="E225" s="30" t="s">
        <v>26</v>
      </c>
      <c r="F225" s="171" t="s">
        <v>538</v>
      </c>
      <c r="G225" s="80" t="s">
        <v>33</v>
      </c>
      <c r="H225" s="180"/>
      <c r="I225" s="182"/>
      <c r="J225" s="182"/>
      <c r="K225" s="184"/>
      <c r="L225" s="184"/>
      <c r="M225" s="152"/>
      <c r="N225" s="182"/>
      <c r="O225" s="184"/>
      <c r="P225" s="184"/>
      <c r="Q225" s="84"/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38">
        <f>SUM(H10:H215)</f>
        <v>61</v>
      </c>
      <c r="I226" s="118">
        <f>SUM(I10:I215)</f>
        <v>46</v>
      </c>
      <c r="J226" s="118">
        <f>SUM(J10:J215)</f>
        <v>49</v>
      </c>
      <c r="K226" s="84">
        <f>SUM(K10:K215)</f>
        <v>59258.810000000012</v>
      </c>
      <c r="L226" s="84">
        <f t="shared" ref="L226:M226" si="9">SUM(L10:L215)</f>
        <v>0</v>
      </c>
      <c r="M226" s="84">
        <f t="shared" si="9"/>
        <v>59258.810000000012</v>
      </c>
      <c r="N226" s="118">
        <f>SUM(N10:N215)</f>
        <v>31</v>
      </c>
      <c r="O226" s="84">
        <f>SUM(O10:O215)</f>
        <v>105264.29</v>
      </c>
      <c r="P226" s="84">
        <f t="shared" ref="P226:Q226" si="10">SUM(P10:P215)</f>
        <v>0</v>
      </c>
      <c r="Q226" s="84">
        <f t="shared" si="10"/>
        <v>105264.29</v>
      </c>
    </row>
  </sheetData>
  <autoFilter ref="A9:Q186" xr:uid="{00000000-0009-0000-0000-00000B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2"/>
  <dimension ref="A1:Q226"/>
  <sheetViews>
    <sheetView topLeftCell="A66" workbookViewId="0">
      <selection activeCell="A81" sqref="A81:XFD81"/>
    </sheetView>
  </sheetViews>
  <sheetFormatPr defaultRowHeight="15"/>
  <cols>
    <col min="1" max="1" width="4.5703125" style="73" customWidth="1"/>
    <col min="2" max="2" width="34.28515625" style="73" customWidth="1"/>
    <col min="3" max="3" width="9.5703125" style="73" customWidth="1"/>
    <col min="4" max="4" width="10.7109375" style="73" customWidth="1"/>
    <col min="5" max="5" width="23.85546875" style="73" customWidth="1"/>
    <col min="6" max="6" width="17.85546875" style="73" customWidth="1"/>
    <col min="7" max="7" width="24.7109375" style="73" customWidth="1"/>
    <col min="8" max="8" width="17.7109375" style="73" customWidth="1"/>
    <col min="9" max="17" width="13.7109375" style="73" customWidth="1"/>
    <col min="18" max="16384" width="9.140625" style="73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75">
        <v>1</v>
      </c>
      <c r="B10" s="76" t="s">
        <v>18</v>
      </c>
      <c r="C10" s="77" t="s">
        <v>19</v>
      </c>
      <c r="D10" s="76"/>
      <c r="E10" s="78" t="s">
        <v>20</v>
      </c>
      <c r="F10" s="106" t="s">
        <v>315</v>
      </c>
      <c r="G10" s="14" t="s">
        <v>21</v>
      </c>
      <c r="H10" s="138"/>
      <c r="I10" s="135"/>
      <c r="J10" s="135"/>
      <c r="K10" s="136"/>
      <c r="L10" s="90"/>
      <c r="M10" s="83">
        <f t="shared" ref="M10:M74" si="1">K10-L10</f>
        <v>0</v>
      </c>
      <c r="N10" s="135"/>
      <c r="O10" s="136"/>
      <c r="P10" s="136"/>
      <c r="Q10" s="84">
        <f t="shared" ref="Q10:Q74" si="2">O10-P10</f>
        <v>0</v>
      </c>
    </row>
    <row r="11" spans="1:17" ht="15" customHeight="1">
      <c r="A11" s="75">
        <v>2</v>
      </c>
      <c r="B11" s="76" t="s">
        <v>18</v>
      </c>
      <c r="C11" s="77" t="s">
        <v>19</v>
      </c>
      <c r="D11" s="76"/>
      <c r="E11" s="78" t="s">
        <v>20</v>
      </c>
      <c r="F11" s="106" t="s">
        <v>423</v>
      </c>
      <c r="G11" s="16" t="s">
        <v>22</v>
      </c>
      <c r="H11" s="138"/>
      <c r="I11" s="135"/>
      <c r="J11" s="135"/>
      <c r="K11" s="136"/>
      <c r="L11" s="90"/>
      <c r="M11" s="83">
        <f t="shared" si="1"/>
        <v>0</v>
      </c>
      <c r="N11" s="135"/>
      <c r="O11" s="136"/>
      <c r="P11" s="136"/>
      <c r="Q11" s="84">
        <f t="shared" si="2"/>
        <v>0</v>
      </c>
    </row>
    <row r="12" spans="1:17" ht="15" customHeight="1">
      <c r="A12" s="75">
        <v>3</v>
      </c>
      <c r="B12" s="76" t="s">
        <v>23</v>
      </c>
      <c r="C12" s="77" t="s">
        <v>19</v>
      </c>
      <c r="D12" s="76"/>
      <c r="E12" s="78" t="s">
        <v>24</v>
      </c>
      <c r="F12" s="107">
        <v>2</v>
      </c>
      <c r="G12" s="14" t="s">
        <v>21</v>
      </c>
      <c r="H12" s="138"/>
      <c r="I12" s="135"/>
      <c r="J12" s="135"/>
      <c r="K12" s="136"/>
      <c r="L12" s="90"/>
      <c r="M12" s="83">
        <f t="shared" si="1"/>
        <v>0</v>
      </c>
      <c r="N12" s="135"/>
      <c r="O12" s="136"/>
      <c r="P12" s="136"/>
      <c r="Q12" s="84">
        <f t="shared" si="2"/>
        <v>0</v>
      </c>
    </row>
    <row r="13" spans="1:17" ht="15" customHeight="1">
      <c r="A13" s="75">
        <v>4</v>
      </c>
      <c r="B13" s="76" t="s">
        <v>25</v>
      </c>
      <c r="C13" s="77" t="s">
        <v>19</v>
      </c>
      <c r="D13" s="76"/>
      <c r="E13" s="78" t="s">
        <v>26</v>
      </c>
      <c r="F13" s="106" t="s">
        <v>316</v>
      </c>
      <c r="G13" s="14" t="s">
        <v>21</v>
      </c>
      <c r="H13" s="138"/>
      <c r="I13" s="135"/>
      <c r="J13" s="135"/>
      <c r="K13" s="136"/>
      <c r="L13" s="90"/>
      <c r="M13" s="83">
        <f t="shared" si="1"/>
        <v>0</v>
      </c>
      <c r="N13" s="135"/>
      <c r="O13" s="136"/>
      <c r="P13" s="136"/>
      <c r="Q13" s="84">
        <f t="shared" si="2"/>
        <v>0</v>
      </c>
    </row>
    <row r="14" spans="1:17" ht="15" customHeight="1">
      <c r="A14" s="75">
        <v>5</v>
      </c>
      <c r="B14" s="76" t="s">
        <v>27</v>
      </c>
      <c r="C14" s="77" t="s">
        <v>19</v>
      </c>
      <c r="D14" s="76"/>
      <c r="E14" s="78" t="s">
        <v>26</v>
      </c>
      <c r="F14" s="106" t="s">
        <v>317</v>
      </c>
      <c r="G14" s="14" t="s">
        <v>21</v>
      </c>
      <c r="H14" s="138"/>
      <c r="I14" s="135"/>
      <c r="J14" s="135"/>
      <c r="K14" s="136"/>
      <c r="L14" s="90"/>
      <c r="M14" s="83">
        <f t="shared" si="1"/>
        <v>0</v>
      </c>
      <c r="N14" s="135"/>
      <c r="O14" s="136"/>
      <c r="P14" s="136"/>
      <c r="Q14" s="84">
        <f t="shared" si="2"/>
        <v>0</v>
      </c>
    </row>
    <row r="15" spans="1:17" ht="15" customHeight="1">
      <c r="A15" s="75">
        <v>6</v>
      </c>
      <c r="B15" s="76" t="s">
        <v>28</v>
      </c>
      <c r="C15" s="77" t="s">
        <v>19</v>
      </c>
      <c r="D15" s="76"/>
      <c r="E15" s="78" t="s">
        <v>26</v>
      </c>
      <c r="F15" s="106" t="s">
        <v>318</v>
      </c>
      <c r="G15" s="14" t="s">
        <v>21</v>
      </c>
      <c r="H15" s="138"/>
      <c r="I15" s="135">
        <v>1</v>
      </c>
      <c r="J15" s="135">
        <v>1</v>
      </c>
      <c r="K15" s="136">
        <v>1281.33</v>
      </c>
      <c r="L15" s="90"/>
      <c r="M15" s="83">
        <f t="shared" si="1"/>
        <v>1281.33</v>
      </c>
      <c r="N15" s="135">
        <v>1</v>
      </c>
      <c r="O15" s="136">
        <v>916.24</v>
      </c>
      <c r="P15" s="136"/>
      <c r="Q15" s="84">
        <f t="shared" si="2"/>
        <v>916.24</v>
      </c>
    </row>
    <row r="16" spans="1:17" ht="15" customHeight="1">
      <c r="A16" s="75">
        <v>7</v>
      </c>
      <c r="B16" s="76" t="s">
        <v>29</v>
      </c>
      <c r="C16" s="77" t="s">
        <v>19</v>
      </c>
      <c r="D16" s="76"/>
      <c r="E16" s="78" t="s">
        <v>30</v>
      </c>
      <c r="F16" s="106" t="s">
        <v>319</v>
      </c>
      <c r="G16" s="14" t="s">
        <v>21</v>
      </c>
      <c r="H16" s="138"/>
      <c r="I16" s="135"/>
      <c r="J16" s="135"/>
      <c r="K16" s="136"/>
      <c r="L16" s="90"/>
      <c r="M16" s="83">
        <f t="shared" si="1"/>
        <v>0</v>
      </c>
      <c r="N16" s="135"/>
      <c r="O16" s="136"/>
      <c r="P16" s="136"/>
      <c r="Q16" s="84">
        <f t="shared" si="2"/>
        <v>0</v>
      </c>
    </row>
    <row r="17" spans="1:17" ht="15" customHeight="1">
      <c r="A17" s="75">
        <v>8</v>
      </c>
      <c r="B17" s="76" t="s">
        <v>29</v>
      </c>
      <c r="C17" s="77" t="s">
        <v>19</v>
      </c>
      <c r="D17" s="76"/>
      <c r="E17" s="78" t="s">
        <v>30</v>
      </c>
      <c r="F17" s="106" t="s">
        <v>407</v>
      </c>
      <c r="G17" s="17" t="s">
        <v>31</v>
      </c>
      <c r="H17" s="138">
        <v>2</v>
      </c>
      <c r="I17" s="135"/>
      <c r="J17" s="135"/>
      <c r="K17" s="136"/>
      <c r="L17" s="90"/>
      <c r="M17" s="83">
        <f t="shared" si="1"/>
        <v>0</v>
      </c>
      <c r="N17" s="135"/>
      <c r="O17" s="136"/>
      <c r="P17" s="136"/>
      <c r="Q17" s="84">
        <f t="shared" si="2"/>
        <v>0</v>
      </c>
    </row>
    <row r="18" spans="1:17" ht="15" customHeight="1">
      <c r="A18" s="75">
        <v>9</v>
      </c>
      <c r="B18" s="76" t="s">
        <v>32</v>
      </c>
      <c r="C18" s="77" t="s">
        <v>19</v>
      </c>
      <c r="D18" s="76"/>
      <c r="E18" s="78" t="s">
        <v>26</v>
      </c>
      <c r="F18" s="106" t="s">
        <v>320</v>
      </c>
      <c r="G18" s="14" t="s">
        <v>21</v>
      </c>
      <c r="H18" s="138"/>
      <c r="I18" s="135">
        <v>2</v>
      </c>
      <c r="J18" s="135">
        <v>2</v>
      </c>
      <c r="K18" s="136">
        <v>2035.11</v>
      </c>
      <c r="L18" s="90"/>
      <c r="M18" s="83">
        <f t="shared" si="1"/>
        <v>2035.11</v>
      </c>
      <c r="N18" s="135"/>
      <c r="O18" s="136"/>
      <c r="P18" s="136"/>
      <c r="Q18" s="84">
        <f t="shared" si="2"/>
        <v>0</v>
      </c>
    </row>
    <row r="19" spans="1:17" ht="15" customHeight="1">
      <c r="A19" s="75">
        <v>10</v>
      </c>
      <c r="B19" s="76" t="s">
        <v>32</v>
      </c>
      <c r="C19" s="77" t="s">
        <v>19</v>
      </c>
      <c r="D19" s="76"/>
      <c r="E19" s="78" t="s">
        <v>26</v>
      </c>
      <c r="F19" s="106" t="s">
        <v>443</v>
      </c>
      <c r="G19" s="80" t="s">
        <v>33</v>
      </c>
      <c r="H19" s="138"/>
      <c r="I19" s="135"/>
      <c r="J19" s="135"/>
      <c r="K19" s="136"/>
      <c r="L19" s="90"/>
      <c r="M19" s="83">
        <f t="shared" si="1"/>
        <v>0</v>
      </c>
      <c r="N19" s="135"/>
      <c r="O19" s="136"/>
      <c r="P19" s="136"/>
      <c r="Q19" s="84">
        <f t="shared" si="2"/>
        <v>0</v>
      </c>
    </row>
    <row r="20" spans="1:17" ht="15" customHeight="1">
      <c r="A20" s="75">
        <v>11</v>
      </c>
      <c r="B20" s="76" t="s">
        <v>34</v>
      </c>
      <c r="C20" s="77" t="s">
        <v>19</v>
      </c>
      <c r="D20" s="76"/>
      <c r="E20" s="78" t="s">
        <v>35</v>
      </c>
      <c r="F20" s="106" t="s">
        <v>321</v>
      </c>
      <c r="G20" s="14" t="s">
        <v>21</v>
      </c>
      <c r="H20" s="138"/>
      <c r="I20" s="135"/>
      <c r="J20" s="135"/>
      <c r="K20" s="136"/>
      <c r="L20" s="90"/>
      <c r="M20" s="83">
        <f t="shared" si="1"/>
        <v>0</v>
      </c>
      <c r="N20" s="135"/>
      <c r="O20" s="136"/>
      <c r="P20" s="136"/>
      <c r="Q20" s="84">
        <f t="shared" si="2"/>
        <v>0</v>
      </c>
    </row>
    <row r="21" spans="1:17" ht="15" customHeight="1">
      <c r="A21" s="75">
        <v>12</v>
      </c>
      <c r="B21" s="76" t="s">
        <v>34</v>
      </c>
      <c r="C21" s="77" t="s">
        <v>19</v>
      </c>
      <c r="D21" s="76"/>
      <c r="E21" s="78" t="s">
        <v>35</v>
      </c>
      <c r="F21" s="106" t="s">
        <v>398</v>
      </c>
      <c r="G21" s="19" t="s">
        <v>36</v>
      </c>
      <c r="H21" s="138"/>
      <c r="I21" s="135"/>
      <c r="J21" s="135"/>
      <c r="K21" s="136"/>
      <c r="L21" s="90"/>
      <c r="M21" s="83">
        <f t="shared" si="1"/>
        <v>0</v>
      </c>
      <c r="N21" s="135"/>
      <c r="O21" s="136"/>
      <c r="P21" s="136"/>
      <c r="Q21" s="84">
        <f t="shared" si="2"/>
        <v>0</v>
      </c>
    </row>
    <row r="22" spans="1:17" ht="15" customHeight="1">
      <c r="A22" s="75">
        <v>13</v>
      </c>
      <c r="B22" s="76" t="s">
        <v>37</v>
      </c>
      <c r="C22" s="77" t="s">
        <v>19</v>
      </c>
      <c r="D22" s="76"/>
      <c r="E22" s="78" t="s">
        <v>26</v>
      </c>
      <c r="F22" s="106" t="s">
        <v>322</v>
      </c>
      <c r="G22" s="14" t="s">
        <v>21</v>
      </c>
      <c r="H22" s="138">
        <v>1</v>
      </c>
      <c r="I22" s="135"/>
      <c r="J22" s="135"/>
      <c r="K22" s="136"/>
      <c r="L22" s="90"/>
      <c r="M22" s="83">
        <f t="shared" si="1"/>
        <v>0</v>
      </c>
      <c r="N22" s="135"/>
      <c r="O22" s="136"/>
      <c r="P22" s="136"/>
      <c r="Q22" s="84">
        <f t="shared" si="2"/>
        <v>0</v>
      </c>
    </row>
    <row r="23" spans="1:17" ht="15" customHeight="1">
      <c r="A23" s="75">
        <v>14</v>
      </c>
      <c r="B23" s="76" t="s">
        <v>37</v>
      </c>
      <c r="C23" s="77" t="s">
        <v>19</v>
      </c>
      <c r="D23" s="76"/>
      <c r="E23" s="78" t="s">
        <v>26</v>
      </c>
      <c r="F23" s="106" t="s">
        <v>444</v>
      </c>
      <c r="G23" s="80" t="s">
        <v>33</v>
      </c>
      <c r="H23" s="138"/>
      <c r="I23" s="135"/>
      <c r="J23" s="135"/>
      <c r="K23" s="136"/>
      <c r="L23" s="90"/>
      <c r="M23" s="83">
        <f t="shared" si="1"/>
        <v>0</v>
      </c>
      <c r="N23" s="135"/>
      <c r="O23" s="136"/>
      <c r="P23" s="136"/>
      <c r="Q23" s="84">
        <f t="shared" si="2"/>
        <v>0</v>
      </c>
    </row>
    <row r="24" spans="1:17" ht="15" customHeight="1">
      <c r="A24" s="75">
        <v>15</v>
      </c>
      <c r="B24" s="76" t="s">
        <v>38</v>
      </c>
      <c r="C24" s="77" t="s">
        <v>19</v>
      </c>
      <c r="D24" s="76"/>
      <c r="E24" s="78" t="s">
        <v>39</v>
      </c>
      <c r="F24" s="106" t="s">
        <v>323</v>
      </c>
      <c r="G24" s="14" t="s">
        <v>21</v>
      </c>
      <c r="H24" s="138">
        <v>2</v>
      </c>
      <c r="I24" s="135">
        <v>1</v>
      </c>
      <c r="J24" s="135">
        <v>1</v>
      </c>
      <c r="K24" s="136">
        <v>3217.1</v>
      </c>
      <c r="L24" s="90"/>
      <c r="M24" s="83">
        <f t="shared" si="1"/>
        <v>3217.1</v>
      </c>
      <c r="N24" s="135"/>
      <c r="O24" s="136"/>
      <c r="P24" s="136"/>
      <c r="Q24" s="84">
        <f t="shared" si="2"/>
        <v>0</v>
      </c>
    </row>
    <row r="25" spans="1:17" ht="15" customHeight="1">
      <c r="A25" s="75">
        <v>16</v>
      </c>
      <c r="B25" s="76" t="s">
        <v>38</v>
      </c>
      <c r="C25" s="77" t="s">
        <v>19</v>
      </c>
      <c r="D25" s="76"/>
      <c r="E25" s="78" t="s">
        <v>39</v>
      </c>
      <c r="F25" s="106" t="s">
        <v>445</v>
      </c>
      <c r="G25" s="80" t="s">
        <v>33</v>
      </c>
      <c r="H25" s="138">
        <v>2</v>
      </c>
      <c r="I25" s="135"/>
      <c r="J25" s="135"/>
      <c r="K25" s="136"/>
      <c r="L25" s="90"/>
      <c r="M25" s="83">
        <f t="shared" si="1"/>
        <v>0</v>
      </c>
      <c r="N25" s="135"/>
      <c r="O25" s="136"/>
      <c r="P25" s="136"/>
      <c r="Q25" s="84">
        <f t="shared" si="2"/>
        <v>0</v>
      </c>
    </row>
    <row r="26" spans="1:17" ht="15" customHeight="1">
      <c r="A26" s="75">
        <v>17</v>
      </c>
      <c r="B26" s="76" t="s">
        <v>40</v>
      </c>
      <c r="C26" s="77" t="s">
        <v>19</v>
      </c>
      <c r="D26" s="76"/>
      <c r="E26" s="78" t="s">
        <v>20</v>
      </c>
      <c r="F26" s="106" t="s">
        <v>324</v>
      </c>
      <c r="G26" s="14" t="s">
        <v>21</v>
      </c>
      <c r="H26" s="138"/>
      <c r="I26" s="135"/>
      <c r="J26" s="135"/>
      <c r="K26" s="136"/>
      <c r="L26" s="90"/>
      <c r="M26" s="83">
        <f t="shared" si="1"/>
        <v>0</v>
      </c>
      <c r="N26" s="135"/>
      <c r="O26" s="136"/>
      <c r="P26" s="136"/>
      <c r="Q26" s="84">
        <f t="shared" si="2"/>
        <v>0</v>
      </c>
    </row>
    <row r="27" spans="1:17" ht="15" customHeight="1">
      <c r="A27" s="75">
        <v>18</v>
      </c>
      <c r="B27" s="76" t="s">
        <v>40</v>
      </c>
      <c r="C27" s="77" t="s">
        <v>19</v>
      </c>
      <c r="D27" s="76"/>
      <c r="E27" s="78" t="s">
        <v>20</v>
      </c>
      <c r="F27" s="106" t="s">
        <v>424</v>
      </c>
      <c r="G27" s="16" t="s">
        <v>22</v>
      </c>
      <c r="H27" s="138"/>
      <c r="I27" s="135"/>
      <c r="J27" s="135"/>
      <c r="K27" s="136"/>
      <c r="L27" s="90"/>
      <c r="M27" s="83">
        <f t="shared" si="1"/>
        <v>0</v>
      </c>
      <c r="N27" s="135"/>
      <c r="O27" s="136"/>
      <c r="P27" s="136"/>
      <c r="Q27" s="84">
        <f t="shared" si="2"/>
        <v>0</v>
      </c>
    </row>
    <row r="28" spans="1:17" ht="15" customHeight="1">
      <c r="A28" s="75">
        <v>19</v>
      </c>
      <c r="B28" s="76" t="s">
        <v>41</v>
      </c>
      <c r="C28" s="77" t="s">
        <v>19</v>
      </c>
      <c r="D28" s="76"/>
      <c r="E28" s="78" t="s">
        <v>24</v>
      </c>
      <c r="F28" s="106" t="s">
        <v>325</v>
      </c>
      <c r="G28" s="14" t="s">
        <v>21</v>
      </c>
      <c r="H28" s="138"/>
      <c r="I28" s="135"/>
      <c r="J28" s="135"/>
      <c r="K28" s="136"/>
      <c r="L28" s="90"/>
      <c r="M28" s="83">
        <f t="shared" si="1"/>
        <v>0</v>
      </c>
      <c r="N28" s="135"/>
      <c r="O28" s="136"/>
      <c r="P28" s="136"/>
      <c r="Q28" s="84">
        <f t="shared" si="2"/>
        <v>0</v>
      </c>
    </row>
    <row r="29" spans="1:17" ht="15" customHeight="1">
      <c r="A29" s="75">
        <v>20</v>
      </c>
      <c r="B29" s="76" t="s">
        <v>41</v>
      </c>
      <c r="C29" s="77" t="s">
        <v>19</v>
      </c>
      <c r="D29" s="76"/>
      <c r="E29" s="78" t="s">
        <v>24</v>
      </c>
      <c r="F29" s="106" t="s">
        <v>425</v>
      </c>
      <c r="G29" s="16" t="s">
        <v>22</v>
      </c>
      <c r="H29" s="138"/>
      <c r="I29" s="135"/>
      <c r="J29" s="135"/>
      <c r="K29" s="136"/>
      <c r="L29" s="90"/>
      <c r="M29" s="83">
        <f t="shared" si="1"/>
        <v>0</v>
      </c>
      <c r="N29" s="135"/>
      <c r="O29" s="136"/>
      <c r="P29" s="136"/>
      <c r="Q29" s="84">
        <f t="shared" si="2"/>
        <v>0</v>
      </c>
    </row>
    <row r="30" spans="1:17" ht="15" customHeight="1">
      <c r="A30" s="75">
        <v>21</v>
      </c>
      <c r="B30" s="76" t="s">
        <v>42</v>
      </c>
      <c r="C30" s="77" t="s">
        <v>19</v>
      </c>
      <c r="D30" s="76"/>
      <c r="E30" s="78" t="s">
        <v>26</v>
      </c>
      <c r="F30" s="107">
        <v>21</v>
      </c>
      <c r="G30" s="14" t="s">
        <v>21</v>
      </c>
      <c r="H30" s="138"/>
      <c r="I30" s="135"/>
      <c r="J30" s="135"/>
      <c r="K30" s="136"/>
      <c r="L30" s="90"/>
      <c r="M30" s="83">
        <f t="shared" si="1"/>
        <v>0</v>
      </c>
      <c r="N30" s="135"/>
      <c r="O30" s="136"/>
      <c r="P30" s="136"/>
      <c r="Q30" s="84">
        <f t="shared" si="2"/>
        <v>0</v>
      </c>
    </row>
    <row r="31" spans="1:17" ht="15" customHeight="1">
      <c r="A31" s="75">
        <v>22</v>
      </c>
      <c r="B31" s="76" t="s">
        <v>43</v>
      </c>
      <c r="C31" s="77" t="s">
        <v>19</v>
      </c>
      <c r="D31" s="76"/>
      <c r="E31" s="78" t="s">
        <v>35</v>
      </c>
      <c r="F31" s="106" t="s">
        <v>326</v>
      </c>
      <c r="G31" s="14" t="s">
        <v>21</v>
      </c>
      <c r="H31" s="138"/>
      <c r="I31" s="135"/>
      <c r="J31" s="135"/>
      <c r="K31" s="136"/>
      <c r="L31" s="90"/>
      <c r="M31" s="83">
        <f t="shared" si="1"/>
        <v>0</v>
      </c>
      <c r="N31" s="135">
        <v>1</v>
      </c>
      <c r="O31" s="136">
        <v>49835.01</v>
      </c>
      <c r="P31" s="136"/>
      <c r="Q31" s="84">
        <f t="shared" si="2"/>
        <v>49835.01</v>
      </c>
    </row>
    <row r="32" spans="1:17" ht="15" customHeight="1">
      <c r="A32" s="75">
        <v>23</v>
      </c>
      <c r="B32" s="76" t="s">
        <v>43</v>
      </c>
      <c r="C32" s="77" t="s">
        <v>19</v>
      </c>
      <c r="D32" s="76"/>
      <c r="E32" s="78" t="s">
        <v>35</v>
      </c>
      <c r="F32" s="106" t="s">
        <v>399</v>
      </c>
      <c r="G32" s="19" t="s">
        <v>36</v>
      </c>
      <c r="H32" s="138"/>
      <c r="I32" s="135">
        <v>1</v>
      </c>
      <c r="J32" s="135">
        <v>1</v>
      </c>
      <c r="K32" s="136">
        <v>1233.4000000000001</v>
      </c>
      <c r="L32" s="90"/>
      <c r="M32" s="83">
        <f t="shared" si="1"/>
        <v>1233.4000000000001</v>
      </c>
      <c r="N32" s="135"/>
      <c r="O32" s="136"/>
      <c r="P32" s="136"/>
      <c r="Q32" s="84">
        <f t="shared" si="2"/>
        <v>0</v>
      </c>
    </row>
    <row r="33" spans="1:17" ht="15" customHeight="1">
      <c r="A33" s="75">
        <v>24</v>
      </c>
      <c r="B33" s="76" t="s">
        <v>44</v>
      </c>
      <c r="C33" s="77" t="s">
        <v>19</v>
      </c>
      <c r="D33" s="76"/>
      <c r="E33" s="78" t="s">
        <v>35</v>
      </c>
      <c r="F33" s="106" t="s">
        <v>327</v>
      </c>
      <c r="G33" s="14" t="s">
        <v>21</v>
      </c>
      <c r="H33" s="138"/>
      <c r="I33" s="135"/>
      <c r="J33" s="135"/>
      <c r="K33" s="136"/>
      <c r="L33" s="90"/>
      <c r="M33" s="83">
        <f t="shared" si="1"/>
        <v>0</v>
      </c>
      <c r="N33" s="135"/>
      <c r="O33" s="136"/>
      <c r="P33" s="136"/>
      <c r="Q33" s="84">
        <f t="shared" si="2"/>
        <v>0</v>
      </c>
    </row>
    <row r="34" spans="1:17" ht="15" customHeight="1">
      <c r="A34" s="75">
        <v>25</v>
      </c>
      <c r="B34" s="76" t="s">
        <v>44</v>
      </c>
      <c r="C34" s="77" t="s">
        <v>19</v>
      </c>
      <c r="D34" s="76"/>
      <c r="E34" s="78" t="s">
        <v>35</v>
      </c>
      <c r="F34" s="106" t="s">
        <v>400</v>
      </c>
      <c r="G34" s="19" t="s">
        <v>36</v>
      </c>
      <c r="H34" s="138"/>
      <c r="I34" s="135"/>
      <c r="J34" s="135"/>
      <c r="K34" s="136"/>
      <c r="L34" s="90"/>
      <c r="M34" s="83">
        <f t="shared" si="1"/>
        <v>0</v>
      </c>
      <c r="N34" s="135"/>
      <c r="O34" s="136"/>
      <c r="P34" s="136"/>
      <c r="Q34" s="84">
        <f t="shared" si="2"/>
        <v>0</v>
      </c>
    </row>
    <row r="35" spans="1:17" ht="15" customHeight="1">
      <c r="A35" s="75">
        <v>26</v>
      </c>
      <c r="B35" s="76" t="s">
        <v>45</v>
      </c>
      <c r="C35" s="77" t="s">
        <v>19</v>
      </c>
      <c r="D35" s="76"/>
      <c r="E35" s="78" t="s">
        <v>26</v>
      </c>
      <c r="F35" s="106" t="s">
        <v>328</v>
      </c>
      <c r="G35" s="14" t="s">
        <v>21</v>
      </c>
      <c r="H35" s="138"/>
      <c r="I35" s="135"/>
      <c r="J35" s="135"/>
      <c r="K35" s="136"/>
      <c r="L35" s="90"/>
      <c r="M35" s="83">
        <f t="shared" si="1"/>
        <v>0</v>
      </c>
      <c r="N35" s="135">
        <v>1</v>
      </c>
      <c r="O35" s="136">
        <v>2537.2800000000002</v>
      </c>
      <c r="P35" s="136"/>
      <c r="Q35" s="84">
        <f t="shared" si="2"/>
        <v>2537.2800000000002</v>
      </c>
    </row>
    <row r="36" spans="1:17" ht="15" customHeight="1">
      <c r="A36" s="75">
        <v>27</v>
      </c>
      <c r="B36" s="76" t="s">
        <v>46</v>
      </c>
      <c r="C36" s="77" t="s">
        <v>19</v>
      </c>
      <c r="D36" s="76"/>
      <c r="E36" s="78" t="s">
        <v>26</v>
      </c>
      <c r="F36" s="106" t="s">
        <v>329</v>
      </c>
      <c r="G36" s="14" t="s">
        <v>21</v>
      </c>
      <c r="H36" s="138">
        <v>2</v>
      </c>
      <c r="I36" s="135"/>
      <c r="J36" s="135"/>
      <c r="K36" s="136"/>
      <c r="L36" s="90"/>
      <c r="M36" s="83">
        <f t="shared" si="1"/>
        <v>0</v>
      </c>
      <c r="N36" s="135">
        <v>1</v>
      </c>
      <c r="O36" s="136">
        <v>2549.9699999999998</v>
      </c>
      <c r="P36" s="136"/>
      <c r="Q36" s="84">
        <f t="shared" si="2"/>
        <v>2549.9699999999998</v>
      </c>
    </row>
    <row r="37" spans="1:17" ht="15" customHeight="1">
      <c r="A37" s="75">
        <v>28</v>
      </c>
      <c r="B37" s="76" t="s">
        <v>47</v>
      </c>
      <c r="C37" s="77" t="s">
        <v>19</v>
      </c>
      <c r="D37" s="76"/>
      <c r="E37" s="78" t="s">
        <v>48</v>
      </c>
      <c r="F37" s="106" t="s">
        <v>330</v>
      </c>
      <c r="G37" s="14" t="s">
        <v>21</v>
      </c>
      <c r="H37" s="138"/>
      <c r="I37" s="135"/>
      <c r="J37" s="135"/>
      <c r="K37" s="136"/>
      <c r="L37" s="90"/>
      <c r="M37" s="83">
        <f t="shared" si="1"/>
        <v>0</v>
      </c>
      <c r="N37" s="135"/>
      <c r="O37" s="136"/>
      <c r="P37" s="136"/>
      <c r="Q37" s="84">
        <f t="shared" si="2"/>
        <v>0</v>
      </c>
    </row>
    <row r="38" spans="1:17" ht="15" hidden="1" customHeight="1">
      <c r="A38" s="75">
        <v>29</v>
      </c>
      <c r="B38" s="76" t="s">
        <v>47</v>
      </c>
      <c r="C38" s="77" t="s">
        <v>19</v>
      </c>
      <c r="D38" s="76"/>
      <c r="E38" s="78" t="s">
        <v>48</v>
      </c>
      <c r="F38" s="108" t="s">
        <v>297</v>
      </c>
      <c r="G38" s="19" t="s">
        <v>36</v>
      </c>
      <c r="H38" s="138"/>
      <c r="I38" s="135"/>
      <c r="J38" s="135"/>
      <c r="K38" s="136"/>
      <c r="L38" s="90"/>
      <c r="M38" s="83">
        <f t="shared" si="1"/>
        <v>0</v>
      </c>
      <c r="N38" s="135"/>
      <c r="O38" s="136"/>
      <c r="P38" s="136"/>
      <c r="Q38" s="84">
        <f t="shared" si="2"/>
        <v>0</v>
      </c>
    </row>
    <row r="39" spans="1:17" ht="15" customHeight="1">
      <c r="A39" s="75">
        <v>30</v>
      </c>
      <c r="B39" s="76" t="s">
        <v>47</v>
      </c>
      <c r="C39" s="77" t="s">
        <v>19</v>
      </c>
      <c r="D39" s="76"/>
      <c r="E39" s="78" t="s">
        <v>48</v>
      </c>
      <c r="F39" s="109" t="s">
        <v>446</v>
      </c>
      <c r="G39" s="80" t="s">
        <v>33</v>
      </c>
      <c r="H39" s="138"/>
      <c r="I39" s="135"/>
      <c r="J39" s="135"/>
      <c r="K39" s="136"/>
      <c r="L39" s="90"/>
      <c r="M39" s="83">
        <f t="shared" si="1"/>
        <v>0</v>
      </c>
      <c r="N39" s="135"/>
      <c r="O39" s="136"/>
      <c r="P39" s="136"/>
      <c r="Q39" s="84">
        <f t="shared" si="2"/>
        <v>0</v>
      </c>
    </row>
    <row r="40" spans="1:17" ht="15" customHeight="1">
      <c r="A40" s="75">
        <v>31</v>
      </c>
      <c r="B40" s="76" t="s">
        <v>49</v>
      </c>
      <c r="C40" s="77" t="s">
        <v>19</v>
      </c>
      <c r="D40" s="76"/>
      <c r="E40" s="78" t="s">
        <v>50</v>
      </c>
      <c r="F40" s="106" t="s">
        <v>331</v>
      </c>
      <c r="G40" s="14" t="s">
        <v>21</v>
      </c>
      <c r="H40" s="138"/>
      <c r="I40" s="135"/>
      <c r="J40" s="135"/>
      <c r="K40" s="136"/>
      <c r="L40" s="90"/>
      <c r="M40" s="83">
        <f t="shared" si="1"/>
        <v>0</v>
      </c>
      <c r="N40" s="135">
        <v>1</v>
      </c>
      <c r="O40" s="136">
        <v>10297.02</v>
      </c>
      <c r="P40" s="136"/>
      <c r="Q40" s="84">
        <f t="shared" si="2"/>
        <v>10297.02</v>
      </c>
    </row>
    <row r="41" spans="1:17" ht="15" customHeight="1">
      <c r="A41" s="75">
        <v>32</v>
      </c>
      <c r="B41" s="76" t="s">
        <v>49</v>
      </c>
      <c r="C41" s="77" t="s">
        <v>19</v>
      </c>
      <c r="D41" s="76"/>
      <c r="E41" s="78" t="s">
        <v>50</v>
      </c>
      <c r="F41" s="106" t="s">
        <v>426</v>
      </c>
      <c r="G41" s="16" t="s">
        <v>22</v>
      </c>
      <c r="H41" s="138"/>
      <c r="I41" s="135"/>
      <c r="J41" s="135"/>
      <c r="K41" s="136"/>
      <c r="L41" s="90"/>
      <c r="M41" s="83">
        <f t="shared" si="1"/>
        <v>0</v>
      </c>
      <c r="N41" s="135"/>
      <c r="O41" s="136"/>
      <c r="P41" s="136">
        <v>1254.08</v>
      </c>
      <c r="Q41" s="84">
        <f t="shared" si="2"/>
        <v>-1254.08</v>
      </c>
    </row>
    <row r="42" spans="1:17" ht="15" customHeight="1">
      <c r="A42" s="75">
        <v>33</v>
      </c>
      <c r="B42" s="76" t="s">
        <v>51</v>
      </c>
      <c r="C42" s="77" t="s">
        <v>19</v>
      </c>
      <c r="D42" s="76"/>
      <c r="E42" s="78" t="s">
        <v>52</v>
      </c>
      <c r="F42" s="106" t="s">
        <v>332</v>
      </c>
      <c r="G42" s="14" t="s">
        <v>21</v>
      </c>
      <c r="H42" s="138"/>
      <c r="I42" s="135"/>
      <c r="J42" s="135"/>
      <c r="K42" s="136"/>
      <c r="L42" s="90"/>
      <c r="M42" s="83">
        <f t="shared" si="1"/>
        <v>0</v>
      </c>
      <c r="N42" s="135">
        <v>1</v>
      </c>
      <c r="O42" s="136">
        <v>1239.57</v>
      </c>
      <c r="P42" s="136"/>
      <c r="Q42" s="84">
        <f t="shared" si="2"/>
        <v>1239.57</v>
      </c>
    </row>
    <row r="43" spans="1:17" ht="15" customHeight="1">
      <c r="A43" s="75">
        <v>34</v>
      </c>
      <c r="B43" s="76" t="s">
        <v>51</v>
      </c>
      <c r="C43" s="77" t="s">
        <v>19</v>
      </c>
      <c r="D43" s="76"/>
      <c r="E43" s="78" t="s">
        <v>52</v>
      </c>
      <c r="F43" s="109" t="s">
        <v>447</v>
      </c>
      <c r="G43" s="80" t="s">
        <v>33</v>
      </c>
      <c r="H43" s="138"/>
      <c r="I43" s="135"/>
      <c r="J43" s="135"/>
      <c r="K43" s="136"/>
      <c r="L43" s="90"/>
      <c r="M43" s="83">
        <f t="shared" si="1"/>
        <v>0</v>
      </c>
      <c r="N43" s="135"/>
      <c r="O43" s="136"/>
      <c r="P43" s="136"/>
      <c r="Q43" s="84">
        <f t="shared" si="2"/>
        <v>0</v>
      </c>
    </row>
    <row r="44" spans="1:17" ht="15" customHeight="1">
      <c r="A44" s="75">
        <v>35</v>
      </c>
      <c r="B44" s="76" t="s">
        <v>53</v>
      </c>
      <c r="C44" s="77" t="s">
        <v>19</v>
      </c>
      <c r="D44" s="76"/>
      <c r="E44" s="78" t="s">
        <v>30</v>
      </c>
      <c r="F44" s="106" t="s">
        <v>333</v>
      </c>
      <c r="G44" s="14" t="s">
        <v>21</v>
      </c>
      <c r="H44" s="138"/>
      <c r="I44" s="135"/>
      <c r="J44" s="135"/>
      <c r="K44" s="136"/>
      <c r="L44" s="90"/>
      <c r="M44" s="83">
        <f t="shared" si="1"/>
        <v>0</v>
      </c>
      <c r="N44" s="135"/>
      <c r="O44" s="136"/>
      <c r="P44" s="136"/>
      <c r="Q44" s="84">
        <f t="shared" si="2"/>
        <v>0</v>
      </c>
    </row>
    <row r="45" spans="1:17" ht="15" customHeight="1">
      <c r="A45" s="75">
        <v>36</v>
      </c>
      <c r="B45" s="76" t="s">
        <v>54</v>
      </c>
      <c r="C45" s="77" t="s">
        <v>19</v>
      </c>
      <c r="D45" s="76"/>
      <c r="E45" s="78" t="s">
        <v>26</v>
      </c>
      <c r="F45" s="110">
        <v>36</v>
      </c>
      <c r="G45" s="14" t="s">
        <v>21</v>
      </c>
      <c r="H45" s="138"/>
      <c r="I45" s="135"/>
      <c r="J45" s="135"/>
      <c r="K45" s="136"/>
      <c r="L45" s="90"/>
      <c r="M45" s="83">
        <f t="shared" si="1"/>
        <v>0</v>
      </c>
      <c r="N45" s="135"/>
      <c r="O45" s="136"/>
      <c r="P45" s="136"/>
      <c r="Q45" s="84">
        <f t="shared" si="2"/>
        <v>0</v>
      </c>
    </row>
    <row r="46" spans="1:17" ht="15" customHeight="1">
      <c r="A46" s="75">
        <v>37</v>
      </c>
      <c r="B46" s="76" t="s">
        <v>55</v>
      </c>
      <c r="C46" s="77" t="s">
        <v>19</v>
      </c>
      <c r="D46" s="76"/>
      <c r="E46" s="78" t="s">
        <v>56</v>
      </c>
      <c r="F46" s="110">
        <v>37</v>
      </c>
      <c r="G46" s="14" t="s">
        <v>21</v>
      </c>
      <c r="H46" s="138"/>
      <c r="I46" s="135"/>
      <c r="J46" s="135"/>
      <c r="K46" s="136"/>
      <c r="L46" s="90"/>
      <c r="M46" s="83">
        <f t="shared" si="1"/>
        <v>0</v>
      </c>
      <c r="N46" s="135"/>
      <c r="O46" s="136"/>
      <c r="P46" s="136"/>
      <c r="Q46" s="84">
        <f t="shared" si="2"/>
        <v>0</v>
      </c>
    </row>
    <row r="47" spans="1:17" ht="15" customHeight="1">
      <c r="A47" s="75">
        <v>38</v>
      </c>
      <c r="B47" s="76" t="s">
        <v>57</v>
      </c>
      <c r="C47" s="77" t="s">
        <v>19</v>
      </c>
      <c r="D47" s="76"/>
      <c r="E47" s="78" t="s">
        <v>58</v>
      </c>
      <c r="F47" s="106" t="s">
        <v>334</v>
      </c>
      <c r="G47" s="14" t="s">
        <v>21</v>
      </c>
      <c r="H47" s="138"/>
      <c r="I47" s="135"/>
      <c r="J47" s="135"/>
      <c r="K47" s="136"/>
      <c r="L47" s="90"/>
      <c r="M47" s="83">
        <f t="shared" si="1"/>
        <v>0</v>
      </c>
      <c r="N47" s="135"/>
      <c r="O47" s="136"/>
      <c r="P47" s="136"/>
      <c r="Q47" s="84">
        <f t="shared" si="2"/>
        <v>0</v>
      </c>
    </row>
    <row r="48" spans="1:17" ht="15" customHeight="1">
      <c r="A48" s="75">
        <v>39</v>
      </c>
      <c r="B48" s="76" t="s">
        <v>57</v>
      </c>
      <c r="C48" s="77" t="s">
        <v>19</v>
      </c>
      <c r="D48" s="76"/>
      <c r="E48" s="78" t="s">
        <v>58</v>
      </c>
      <c r="F48" s="106" t="s">
        <v>408</v>
      </c>
      <c r="G48" s="17" t="s">
        <v>31</v>
      </c>
      <c r="H48" s="138"/>
      <c r="I48" s="135"/>
      <c r="J48" s="135"/>
      <c r="K48" s="136"/>
      <c r="L48" s="90"/>
      <c r="M48" s="83">
        <f t="shared" si="1"/>
        <v>0</v>
      </c>
      <c r="N48" s="135"/>
      <c r="O48" s="136"/>
      <c r="P48" s="136"/>
      <c r="Q48" s="84">
        <f t="shared" si="2"/>
        <v>0</v>
      </c>
    </row>
    <row r="49" spans="1:17" ht="15" customHeight="1">
      <c r="A49" s="75">
        <v>40</v>
      </c>
      <c r="B49" s="76" t="s">
        <v>59</v>
      </c>
      <c r="C49" s="77" t="s">
        <v>19</v>
      </c>
      <c r="D49" s="76"/>
      <c r="E49" s="78" t="s">
        <v>26</v>
      </c>
      <c r="F49" s="106" t="s">
        <v>335</v>
      </c>
      <c r="G49" s="14" t="s">
        <v>21</v>
      </c>
      <c r="H49" s="138"/>
      <c r="I49" s="135"/>
      <c r="J49" s="135"/>
      <c r="K49" s="136"/>
      <c r="L49" s="90"/>
      <c r="M49" s="83">
        <f t="shared" si="1"/>
        <v>0</v>
      </c>
      <c r="N49" s="135"/>
      <c r="O49" s="136"/>
      <c r="P49" s="136"/>
      <c r="Q49" s="84">
        <f t="shared" si="2"/>
        <v>0</v>
      </c>
    </row>
    <row r="50" spans="1:17" ht="15" customHeight="1">
      <c r="A50" s="75">
        <v>41</v>
      </c>
      <c r="B50" s="76" t="s">
        <v>60</v>
      </c>
      <c r="C50" s="77" t="s">
        <v>19</v>
      </c>
      <c r="D50" s="76"/>
      <c r="E50" s="78" t="s">
        <v>61</v>
      </c>
      <c r="F50" s="106" t="s">
        <v>336</v>
      </c>
      <c r="G50" s="14" t="s">
        <v>21</v>
      </c>
      <c r="H50" s="138"/>
      <c r="I50" s="135">
        <v>1</v>
      </c>
      <c r="J50" s="135">
        <v>1</v>
      </c>
      <c r="K50" s="136">
        <v>1307.4000000000001</v>
      </c>
      <c r="L50" s="90"/>
      <c r="M50" s="83">
        <f t="shared" si="1"/>
        <v>1307.4000000000001</v>
      </c>
      <c r="N50" s="135"/>
      <c r="O50" s="136"/>
      <c r="P50" s="136"/>
      <c r="Q50" s="84">
        <f t="shared" si="2"/>
        <v>0</v>
      </c>
    </row>
    <row r="51" spans="1:17" ht="15" customHeight="1">
      <c r="A51" s="75">
        <v>42</v>
      </c>
      <c r="B51" s="76" t="s">
        <v>60</v>
      </c>
      <c r="C51" s="77" t="s">
        <v>19</v>
      </c>
      <c r="D51" s="76"/>
      <c r="E51" s="78" t="s">
        <v>61</v>
      </c>
      <c r="F51" s="106" t="s">
        <v>427</v>
      </c>
      <c r="G51" s="16" t="s">
        <v>22</v>
      </c>
      <c r="H51" s="138"/>
      <c r="I51" s="135"/>
      <c r="J51" s="135"/>
      <c r="K51" s="136"/>
      <c r="L51" s="90"/>
      <c r="M51" s="83">
        <f t="shared" si="1"/>
        <v>0</v>
      </c>
      <c r="N51" s="135"/>
      <c r="O51" s="136"/>
      <c r="P51" s="136"/>
      <c r="Q51" s="84">
        <f t="shared" si="2"/>
        <v>0</v>
      </c>
    </row>
    <row r="52" spans="1:17" ht="15" customHeight="1">
      <c r="A52" s="75">
        <v>43</v>
      </c>
      <c r="B52" s="76" t="s">
        <v>62</v>
      </c>
      <c r="C52" s="77" t="s">
        <v>19</v>
      </c>
      <c r="D52" s="76"/>
      <c r="E52" s="78" t="s">
        <v>26</v>
      </c>
      <c r="F52" s="110">
        <v>42</v>
      </c>
      <c r="G52" s="14" t="s">
        <v>21</v>
      </c>
      <c r="H52" s="138"/>
      <c r="I52" s="135"/>
      <c r="J52" s="135"/>
      <c r="K52" s="136"/>
      <c r="L52" s="90"/>
      <c r="M52" s="83">
        <f t="shared" si="1"/>
        <v>0</v>
      </c>
      <c r="N52" s="135"/>
      <c r="O52" s="136"/>
      <c r="P52" s="136"/>
      <c r="Q52" s="84">
        <f t="shared" si="2"/>
        <v>0</v>
      </c>
    </row>
    <row r="53" spans="1:17" ht="15" customHeight="1">
      <c r="A53" s="75">
        <v>44</v>
      </c>
      <c r="B53" s="76" t="s">
        <v>63</v>
      </c>
      <c r="C53" s="77" t="s">
        <v>19</v>
      </c>
      <c r="D53" s="76"/>
      <c r="E53" s="78" t="s">
        <v>26</v>
      </c>
      <c r="F53" s="106" t="s">
        <v>337</v>
      </c>
      <c r="G53" s="14" t="s">
        <v>21</v>
      </c>
      <c r="H53" s="138"/>
      <c r="I53" s="135"/>
      <c r="J53" s="135"/>
      <c r="K53" s="136"/>
      <c r="L53" s="90"/>
      <c r="M53" s="83">
        <f t="shared" si="1"/>
        <v>0</v>
      </c>
      <c r="N53" s="135"/>
      <c r="O53" s="136"/>
      <c r="P53" s="136"/>
      <c r="Q53" s="84">
        <f t="shared" si="2"/>
        <v>0</v>
      </c>
    </row>
    <row r="54" spans="1:17" ht="15" customHeight="1">
      <c r="A54" s="75">
        <v>45</v>
      </c>
      <c r="B54" s="76" t="s">
        <v>63</v>
      </c>
      <c r="C54" s="77" t="s">
        <v>19</v>
      </c>
      <c r="D54" s="76"/>
      <c r="E54" s="78" t="s">
        <v>26</v>
      </c>
      <c r="F54" s="106" t="s">
        <v>448</v>
      </c>
      <c r="G54" s="80" t="s">
        <v>33</v>
      </c>
      <c r="H54" s="138"/>
      <c r="I54" s="135"/>
      <c r="J54" s="135"/>
      <c r="K54" s="136"/>
      <c r="L54" s="90"/>
      <c r="M54" s="83">
        <f t="shared" si="1"/>
        <v>0</v>
      </c>
      <c r="N54" s="135"/>
      <c r="O54" s="136"/>
      <c r="P54" s="136"/>
      <c r="Q54" s="84">
        <f t="shared" si="2"/>
        <v>0</v>
      </c>
    </row>
    <row r="55" spans="1:17" ht="15" customHeight="1">
      <c r="A55" s="75">
        <v>46</v>
      </c>
      <c r="B55" s="76" t="s">
        <v>64</v>
      </c>
      <c r="C55" s="77" t="s">
        <v>19</v>
      </c>
      <c r="D55" s="76"/>
      <c r="E55" s="78" t="s">
        <v>26</v>
      </c>
      <c r="F55" s="106" t="s">
        <v>338</v>
      </c>
      <c r="G55" s="14" t="s">
        <v>21</v>
      </c>
      <c r="H55" s="138"/>
      <c r="I55" s="135"/>
      <c r="J55" s="135">
        <v>1</v>
      </c>
      <c r="K55" s="136">
        <v>3305.51</v>
      </c>
      <c r="L55" s="90"/>
      <c r="M55" s="83">
        <f t="shared" si="1"/>
        <v>3305.51</v>
      </c>
      <c r="N55" s="135">
        <v>1</v>
      </c>
      <c r="O55" s="136">
        <v>1876.64</v>
      </c>
      <c r="P55" s="136"/>
      <c r="Q55" s="84">
        <f t="shared" si="2"/>
        <v>1876.64</v>
      </c>
    </row>
    <row r="56" spans="1:17" ht="15" customHeight="1">
      <c r="A56" s="75">
        <v>47</v>
      </c>
      <c r="B56" s="76" t="s">
        <v>65</v>
      </c>
      <c r="C56" s="77" t="s">
        <v>19</v>
      </c>
      <c r="D56" s="76"/>
      <c r="E56" s="78" t="s">
        <v>56</v>
      </c>
      <c r="F56" s="106" t="s">
        <v>339</v>
      </c>
      <c r="G56" s="14" t="s">
        <v>21</v>
      </c>
      <c r="H56" s="138">
        <v>1</v>
      </c>
      <c r="I56" s="135"/>
      <c r="J56" s="135"/>
      <c r="K56" s="136"/>
      <c r="L56" s="90"/>
      <c r="M56" s="83">
        <f t="shared" si="1"/>
        <v>0</v>
      </c>
      <c r="N56" s="135"/>
      <c r="O56" s="136"/>
      <c r="P56" s="136"/>
      <c r="Q56" s="84">
        <f t="shared" si="2"/>
        <v>0</v>
      </c>
    </row>
    <row r="57" spans="1:17" ht="15" customHeight="1">
      <c r="A57" s="75">
        <v>48</v>
      </c>
      <c r="B57" s="76" t="s">
        <v>65</v>
      </c>
      <c r="C57" s="77" t="s">
        <v>19</v>
      </c>
      <c r="D57" s="76"/>
      <c r="E57" s="78" t="s">
        <v>56</v>
      </c>
      <c r="F57" s="106" t="s">
        <v>421</v>
      </c>
      <c r="G57" s="17" t="s">
        <v>31</v>
      </c>
      <c r="H57" s="138"/>
      <c r="I57" s="135"/>
      <c r="J57" s="135"/>
      <c r="K57" s="136"/>
      <c r="L57" s="90"/>
      <c r="M57" s="83">
        <f t="shared" si="1"/>
        <v>0</v>
      </c>
      <c r="N57" s="135"/>
      <c r="O57" s="136"/>
      <c r="P57" s="136"/>
      <c r="Q57" s="84">
        <f t="shared" si="2"/>
        <v>0</v>
      </c>
    </row>
    <row r="58" spans="1:17" ht="15" customHeight="1">
      <c r="A58" s="75">
        <v>49</v>
      </c>
      <c r="B58" s="76" t="s">
        <v>66</v>
      </c>
      <c r="C58" s="77" t="s">
        <v>19</v>
      </c>
      <c r="D58" s="76"/>
      <c r="E58" s="78" t="s">
        <v>20</v>
      </c>
      <c r="F58" s="111">
        <v>48</v>
      </c>
      <c r="G58" s="14" t="s">
        <v>21</v>
      </c>
      <c r="H58" s="138"/>
      <c r="I58" s="135"/>
      <c r="J58" s="135"/>
      <c r="K58" s="136"/>
      <c r="L58" s="90"/>
      <c r="M58" s="83">
        <f t="shared" si="1"/>
        <v>0</v>
      </c>
      <c r="N58" s="135"/>
      <c r="O58" s="136"/>
      <c r="P58" s="136"/>
      <c r="Q58" s="84">
        <f t="shared" si="2"/>
        <v>0</v>
      </c>
    </row>
    <row r="59" spans="1:17" ht="15" customHeight="1">
      <c r="A59" s="75">
        <v>50</v>
      </c>
      <c r="B59" s="76" t="s">
        <v>67</v>
      </c>
      <c r="C59" s="77" t="s">
        <v>19</v>
      </c>
      <c r="D59" s="76"/>
      <c r="E59" s="78" t="s">
        <v>68</v>
      </c>
      <c r="F59" s="106" t="s">
        <v>340</v>
      </c>
      <c r="G59" s="14" t="s">
        <v>21</v>
      </c>
      <c r="H59" s="138"/>
      <c r="I59" s="135"/>
      <c r="J59" s="135"/>
      <c r="K59" s="136"/>
      <c r="L59" s="90"/>
      <c r="M59" s="83">
        <f t="shared" si="1"/>
        <v>0</v>
      </c>
      <c r="N59" s="135"/>
      <c r="O59" s="136"/>
      <c r="P59" s="136"/>
      <c r="Q59" s="84">
        <f t="shared" si="2"/>
        <v>0</v>
      </c>
    </row>
    <row r="60" spans="1:17" ht="15" customHeight="1">
      <c r="A60" s="75">
        <v>51</v>
      </c>
      <c r="B60" s="76" t="s">
        <v>67</v>
      </c>
      <c r="C60" s="77" t="s">
        <v>19</v>
      </c>
      <c r="D60" s="76"/>
      <c r="E60" s="78" t="s">
        <v>68</v>
      </c>
      <c r="F60" s="106" t="s">
        <v>428</v>
      </c>
      <c r="G60" s="16" t="s">
        <v>22</v>
      </c>
      <c r="H60" s="138"/>
      <c r="I60" s="135"/>
      <c r="J60" s="135"/>
      <c r="K60" s="136"/>
      <c r="L60" s="90"/>
      <c r="M60" s="83">
        <f t="shared" si="1"/>
        <v>0</v>
      </c>
      <c r="N60" s="135"/>
      <c r="O60" s="136"/>
      <c r="P60" s="136"/>
      <c r="Q60" s="84">
        <f t="shared" si="2"/>
        <v>0</v>
      </c>
    </row>
    <row r="61" spans="1:17" ht="15" customHeight="1">
      <c r="A61" s="75">
        <v>52</v>
      </c>
      <c r="B61" s="76" t="s">
        <v>69</v>
      </c>
      <c r="C61" s="77" t="s">
        <v>19</v>
      </c>
      <c r="D61" s="76"/>
      <c r="E61" s="78" t="s">
        <v>20</v>
      </c>
      <c r="F61" s="106" t="s">
        <v>341</v>
      </c>
      <c r="G61" s="14" t="s">
        <v>21</v>
      </c>
      <c r="H61" s="138">
        <v>1</v>
      </c>
      <c r="I61" s="135"/>
      <c r="J61" s="135"/>
      <c r="K61" s="136"/>
      <c r="L61" s="90"/>
      <c r="M61" s="83">
        <f t="shared" si="1"/>
        <v>0</v>
      </c>
      <c r="N61" s="135"/>
      <c r="O61" s="136"/>
      <c r="P61" s="136"/>
      <c r="Q61" s="84">
        <f t="shared" si="2"/>
        <v>0</v>
      </c>
    </row>
    <row r="62" spans="1:17" ht="15" customHeight="1">
      <c r="A62" s="75">
        <v>53</v>
      </c>
      <c r="B62" s="76" t="s">
        <v>70</v>
      </c>
      <c r="C62" s="77" t="s">
        <v>19</v>
      </c>
      <c r="D62" s="76"/>
      <c r="E62" s="78" t="s">
        <v>26</v>
      </c>
      <c r="F62" s="107">
        <v>53</v>
      </c>
      <c r="G62" s="14" t="s">
        <v>21</v>
      </c>
      <c r="H62" s="138"/>
      <c r="I62" s="135"/>
      <c r="J62" s="135"/>
      <c r="K62" s="136"/>
      <c r="L62" s="90"/>
      <c r="M62" s="83">
        <f t="shared" si="1"/>
        <v>0</v>
      </c>
      <c r="N62" s="135"/>
      <c r="O62" s="136"/>
      <c r="P62" s="136"/>
      <c r="Q62" s="84">
        <f t="shared" si="2"/>
        <v>0</v>
      </c>
    </row>
    <row r="63" spans="1:17" ht="15" customHeight="1">
      <c r="A63" s="75">
        <v>54</v>
      </c>
      <c r="B63" s="76" t="s">
        <v>70</v>
      </c>
      <c r="C63" s="77" t="s">
        <v>19</v>
      </c>
      <c r="D63" s="76"/>
      <c r="E63" s="78" t="s">
        <v>26</v>
      </c>
      <c r="F63" s="107" t="s">
        <v>304</v>
      </c>
      <c r="G63" s="80" t="s">
        <v>33</v>
      </c>
      <c r="H63" s="138"/>
      <c r="I63" s="135"/>
      <c r="J63" s="135"/>
      <c r="K63" s="136"/>
      <c r="L63" s="90"/>
      <c r="M63" s="83">
        <f t="shared" si="1"/>
        <v>0</v>
      </c>
      <c r="N63" s="135"/>
      <c r="O63" s="136"/>
      <c r="P63" s="136"/>
      <c r="Q63" s="84">
        <f t="shared" si="2"/>
        <v>0</v>
      </c>
    </row>
    <row r="64" spans="1:17" ht="15" customHeight="1">
      <c r="A64" s="75">
        <v>55</v>
      </c>
      <c r="B64" s="76" t="s">
        <v>71</v>
      </c>
      <c r="C64" s="77" t="s">
        <v>19</v>
      </c>
      <c r="D64" s="76"/>
      <c r="E64" s="78" t="s">
        <v>52</v>
      </c>
      <c r="F64" s="106" t="s">
        <v>342</v>
      </c>
      <c r="G64" s="14" t="s">
        <v>21</v>
      </c>
      <c r="H64" s="138"/>
      <c r="I64" s="135"/>
      <c r="J64" s="135"/>
      <c r="K64" s="136"/>
      <c r="L64" s="90"/>
      <c r="M64" s="83">
        <f t="shared" si="1"/>
        <v>0</v>
      </c>
      <c r="N64" s="135"/>
      <c r="O64" s="136"/>
      <c r="P64" s="136">
        <v>5736.29</v>
      </c>
      <c r="Q64" s="84">
        <f t="shared" si="2"/>
        <v>-5736.29</v>
      </c>
    </row>
    <row r="65" spans="1:17" ht="15" customHeight="1">
      <c r="A65" s="75">
        <v>56</v>
      </c>
      <c r="B65" s="76" t="s">
        <v>71</v>
      </c>
      <c r="C65" s="77" t="s">
        <v>19</v>
      </c>
      <c r="D65" s="76"/>
      <c r="E65" s="78" t="s">
        <v>52</v>
      </c>
      <c r="F65" s="106" t="s">
        <v>449</v>
      </c>
      <c r="G65" s="80" t="s">
        <v>33</v>
      </c>
      <c r="H65" s="138">
        <v>1</v>
      </c>
      <c r="I65" s="135"/>
      <c r="J65" s="135"/>
      <c r="K65" s="136"/>
      <c r="L65" s="90"/>
      <c r="M65" s="83">
        <f t="shared" si="1"/>
        <v>0</v>
      </c>
      <c r="N65" s="135"/>
      <c r="O65" s="136"/>
      <c r="P65" s="136"/>
      <c r="Q65" s="84">
        <f t="shared" si="2"/>
        <v>0</v>
      </c>
    </row>
    <row r="66" spans="1:17" ht="15" customHeight="1">
      <c r="A66" s="75">
        <v>57</v>
      </c>
      <c r="B66" s="76" t="s">
        <v>72</v>
      </c>
      <c r="C66" s="77" t="s">
        <v>19</v>
      </c>
      <c r="D66" s="76"/>
      <c r="E66" s="78" t="s">
        <v>20</v>
      </c>
      <c r="F66" s="106" t="s">
        <v>343</v>
      </c>
      <c r="G66" s="14" t="s">
        <v>21</v>
      </c>
      <c r="H66" s="138"/>
      <c r="I66" s="135"/>
      <c r="J66" s="135"/>
      <c r="K66" s="136"/>
      <c r="L66" s="90"/>
      <c r="M66" s="83">
        <f t="shared" si="1"/>
        <v>0</v>
      </c>
      <c r="N66" s="135"/>
      <c r="O66" s="136"/>
      <c r="P66" s="136">
        <v>264.3</v>
      </c>
      <c r="Q66" s="84">
        <f t="shared" si="2"/>
        <v>-264.3</v>
      </c>
    </row>
    <row r="67" spans="1:17" ht="15" customHeight="1">
      <c r="A67" s="75">
        <v>58</v>
      </c>
      <c r="B67" s="76" t="s">
        <v>73</v>
      </c>
      <c r="C67" s="77" t="s">
        <v>19</v>
      </c>
      <c r="D67" s="76"/>
      <c r="E67" s="78" t="s">
        <v>74</v>
      </c>
      <c r="F67" s="112" t="s">
        <v>439</v>
      </c>
      <c r="G67" s="14" t="s">
        <v>21</v>
      </c>
      <c r="H67" s="138">
        <v>1</v>
      </c>
      <c r="I67" s="135"/>
      <c r="J67" s="135"/>
      <c r="K67" s="136"/>
      <c r="L67" s="90"/>
      <c r="M67" s="83">
        <f t="shared" si="1"/>
        <v>0</v>
      </c>
      <c r="N67" s="135"/>
      <c r="O67" s="136"/>
      <c r="P67" s="136"/>
      <c r="Q67" s="84">
        <f t="shared" si="2"/>
        <v>0</v>
      </c>
    </row>
    <row r="68" spans="1:17" ht="15" customHeight="1">
      <c r="A68" s="75">
        <v>59</v>
      </c>
      <c r="B68" s="76" t="s">
        <v>73</v>
      </c>
      <c r="C68" s="77" t="s">
        <v>19</v>
      </c>
      <c r="D68" s="76"/>
      <c r="E68" s="78" t="s">
        <v>74</v>
      </c>
      <c r="F68" s="107" t="s">
        <v>450</v>
      </c>
      <c r="G68" s="80" t="s">
        <v>33</v>
      </c>
      <c r="H68" s="138"/>
      <c r="I68" s="135"/>
      <c r="J68" s="135"/>
      <c r="K68" s="136"/>
      <c r="L68" s="90"/>
      <c r="M68" s="83">
        <f t="shared" si="1"/>
        <v>0</v>
      </c>
      <c r="N68" s="135"/>
      <c r="O68" s="136"/>
      <c r="P68" s="136"/>
      <c r="Q68" s="84">
        <f t="shared" si="2"/>
        <v>0</v>
      </c>
    </row>
    <row r="69" spans="1:17" ht="15" customHeight="1">
      <c r="A69" s="75">
        <v>60</v>
      </c>
      <c r="B69" s="76" t="s">
        <v>75</v>
      </c>
      <c r="C69" s="77" t="s">
        <v>19</v>
      </c>
      <c r="D69" s="76"/>
      <c r="E69" s="78" t="s">
        <v>26</v>
      </c>
      <c r="F69" s="106" t="s">
        <v>344</v>
      </c>
      <c r="G69" s="14" t="s">
        <v>21</v>
      </c>
      <c r="H69" s="138"/>
      <c r="I69" s="135">
        <v>3</v>
      </c>
      <c r="J69" s="135">
        <v>3</v>
      </c>
      <c r="K69" s="136">
        <v>4627.01</v>
      </c>
      <c r="L69" s="90"/>
      <c r="M69" s="83">
        <f t="shared" si="1"/>
        <v>4627.01</v>
      </c>
      <c r="N69" s="135"/>
      <c r="O69" s="136"/>
      <c r="P69" s="136">
        <v>2317.2800000000002</v>
      </c>
      <c r="Q69" s="84">
        <f t="shared" si="2"/>
        <v>-2317.2800000000002</v>
      </c>
    </row>
    <row r="70" spans="1:17" ht="15" customHeight="1">
      <c r="A70" s="75">
        <v>61</v>
      </c>
      <c r="B70" s="76" t="s">
        <v>76</v>
      </c>
      <c r="C70" s="77" t="s">
        <v>19</v>
      </c>
      <c r="D70" s="76"/>
      <c r="E70" s="78" t="s">
        <v>58</v>
      </c>
      <c r="F70" s="106" t="s">
        <v>345</v>
      </c>
      <c r="G70" s="14" t="s">
        <v>21</v>
      </c>
      <c r="H70" s="138">
        <v>1</v>
      </c>
      <c r="I70" s="135"/>
      <c r="J70" s="135"/>
      <c r="K70" s="136"/>
      <c r="L70" s="90"/>
      <c r="M70" s="83">
        <f t="shared" si="1"/>
        <v>0</v>
      </c>
      <c r="N70" s="135"/>
      <c r="O70" s="136"/>
      <c r="P70" s="136">
        <v>3730.51</v>
      </c>
      <c r="Q70" s="84">
        <f t="shared" si="2"/>
        <v>-3730.51</v>
      </c>
    </row>
    <row r="71" spans="1:17" ht="15" customHeight="1">
      <c r="A71" s="75">
        <v>62</v>
      </c>
      <c r="B71" s="76" t="s">
        <v>76</v>
      </c>
      <c r="C71" s="77" t="s">
        <v>19</v>
      </c>
      <c r="D71" s="76"/>
      <c r="E71" s="78" t="s">
        <v>58</v>
      </c>
      <c r="F71" s="106" t="s">
        <v>409</v>
      </c>
      <c r="G71" s="17" t="s">
        <v>31</v>
      </c>
      <c r="H71" s="138"/>
      <c r="I71" s="135"/>
      <c r="J71" s="135"/>
      <c r="K71" s="136"/>
      <c r="L71" s="90"/>
      <c r="M71" s="83">
        <f t="shared" si="1"/>
        <v>0</v>
      </c>
      <c r="N71" s="135"/>
      <c r="O71" s="136"/>
      <c r="P71" s="136"/>
      <c r="Q71" s="84">
        <f t="shared" si="2"/>
        <v>0</v>
      </c>
    </row>
    <row r="72" spans="1:17" ht="15" customHeight="1">
      <c r="A72" s="75">
        <v>63</v>
      </c>
      <c r="B72" s="76" t="s">
        <v>77</v>
      </c>
      <c r="C72" s="77" t="s">
        <v>19</v>
      </c>
      <c r="D72" s="76"/>
      <c r="E72" s="78" t="s">
        <v>30</v>
      </c>
      <c r="F72" s="107">
        <v>65</v>
      </c>
      <c r="G72" s="14" t="s">
        <v>21</v>
      </c>
      <c r="H72" s="138"/>
      <c r="I72" s="135"/>
      <c r="J72" s="135"/>
      <c r="K72" s="136"/>
      <c r="L72" s="90"/>
      <c r="M72" s="83">
        <f t="shared" si="1"/>
        <v>0</v>
      </c>
      <c r="N72" s="135"/>
      <c r="O72" s="136"/>
      <c r="P72" s="136"/>
      <c r="Q72" s="84">
        <f t="shared" si="2"/>
        <v>0</v>
      </c>
    </row>
    <row r="73" spans="1:17" ht="15" customHeight="1">
      <c r="A73" s="75">
        <v>64</v>
      </c>
      <c r="B73" s="76" t="s">
        <v>78</v>
      </c>
      <c r="C73" s="77" t="s">
        <v>19</v>
      </c>
      <c r="D73" s="76"/>
      <c r="E73" s="78" t="s">
        <v>26</v>
      </c>
      <c r="F73" s="106" t="s">
        <v>346</v>
      </c>
      <c r="G73" s="14" t="s">
        <v>21</v>
      </c>
      <c r="H73" s="138">
        <v>6</v>
      </c>
      <c r="I73" s="135"/>
      <c r="J73" s="135"/>
      <c r="K73" s="136"/>
      <c r="L73" s="90"/>
      <c r="M73" s="83">
        <f t="shared" si="1"/>
        <v>0</v>
      </c>
      <c r="N73" s="135"/>
      <c r="O73" s="136"/>
      <c r="P73" s="136">
        <v>10488.34</v>
      </c>
      <c r="Q73" s="84">
        <f t="shared" si="2"/>
        <v>-10488.34</v>
      </c>
    </row>
    <row r="74" spans="1:17" ht="15" customHeight="1">
      <c r="A74" s="75">
        <v>65</v>
      </c>
      <c r="B74" s="76" t="s">
        <v>78</v>
      </c>
      <c r="C74" s="77" t="s">
        <v>19</v>
      </c>
      <c r="D74" s="76"/>
      <c r="E74" s="78" t="s">
        <v>26</v>
      </c>
      <c r="F74" s="106" t="s">
        <v>516</v>
      </c>
      <c r="G74" s="80" t="s">
        <v>33</v>
      </c>
      <c r="H74" s="138"/>
      <c r="I74" s="135"/>
      <c r="J74" s="135"/>
      <c r="K74" s="136"/>
      <c r="L74" s="90"/>
      <c r="M74" s="83">
        <f t="shared" si="1"/>
        <v>0</v>
      </c>
      <c r="N74" s="135"/>
      <c r="O74" s="136"/>
      <c r="P74" s="136"/>
      <c r="Q74" s="84">
        <f t="shared" si="2"/>
        <v>0</v>
      </c>
    </row>
    <row r="75" spans="1:17" ht="15" customHeight="1">
      <c r="A75" s="75">
        <v>66</v>
      </c>
      <c r="B75" s="76" t="s">
        <v>79</v>
      </c>
      <c r="C75" s="77" t="s">
        <v>19</v>
      </c>
      <c r="D75" s="76"/>
      <c r="E75" s="78" t="s">
        <v>30</v>
      </c>
      <c r="F75" s="106" t="s">
        <v>347</v>
      </c>
      <c r="G75" s="14" t="s">
        <v>21</v>
      </c>
      <c r="H75" s="138">
        <v>3</v>
      </c>
      <c r="I75" s="135"/>
      <c r="J75" s="135"/>
      <c r="K75" s="136"/>
      <c r="L75" s="90"/>
      <c r="M75" s="83">
        <f t="shared" ref="M75:M141" si="3">K75-L75</f>
        <v>0</v>
      </c>
      <c r="N75" s="135"/>
      <c r="O75" s="136"/>
      <c r="P75" s="136"/>
      <c r="Q75" s="84">
        <f t="shared" ref="Q75:Q141" si="4">O75-P75</f>
        <v>0</v>
      </c>
    </row>
    <row r="76" spans="1:17" ht="15" customHeight="1">
      <c r="A76" s="75">
        <v>67</v>
      </c>
      <c r="B76" s="76" t="s">
        <v>79</v>
      </c>
      <c r="C76" s="77" t="s">
        <v>19</v>
      </c>
      <c r="D76" s="76"/>
      <c r="E76" s="78" t="s">
        <v>30</v>
      </c>
      <c r="F76" s="106" t="s">
        <v>410</v>
      </c>
      <c r="G76" s="17" t="s">
        <v>31</v>
      </c>
      <c r="H76" s="138">
        <v>2</v>
      </c>
      <c r="I76" s="135">
        <v>2</v>
      </c>
      <c r="J76" s="135">
        <v>2</v>
      </c>
      <c r="K76" s="136"/>
      <c r="L76" s="90"/>
      <c r="M76" s="83">
        <f t="shared" si="3"/>
        <v>0</v>
      </c>
      <c r="N76" s="135"/>
      <c r="O76" s="136"/>
      <c r="P76" s="136"/>
      <c r="Q76" s="84">
        <f t="shared" si="4"/>
        <v>0</v>
      </c>
    </row>
    <row r="77" spans="1:17" ht="15" customHeight="1">
      <c r="A77" s="75">
        <v>68</v>
      </c>
      <c r="B77" s="76" t="s">
        <v>80</v>
      </c>
      <c r="C77" s="77" t="s">
        <v>19</v>
      </c>
      <c r="D77" s="76"/>
      <c r="E77" s="78" t="s">
        <v>30</v>
      </c>
      <c r="F77" s="106" t="s">
        <v>348</v>
      </c>
      <c r="G77" s="14" t="s">
        <v>21</v>
      </c>
      <c r="H77" s="138">
        <v>2</v>
      </c>
      <c r="I77" s="135"/>
      <c r="J77" s="135"/>
      <c r="K77" s="136"/>
      <c r="L77" s="90"/>
      <c r="M77" s="83">
        <f t="shared" si="3"/>
        <v>0</v>
      </c>
      <c r="N77" s="135"/>
      <c r="O77" s="136"/>
      <c r="P77" s="136"/>
      <c r="Q77" s="84">
        <f t="shared" si="4"/>
        <v>0</v>
      </c>
    </row>
    <row r="78" spans="1:17" ht="15" customHeight="1">
      <c r="A78" s="75">
        <v>69</v>
      </c>
      <c r="B78" s="76" t="s">
        <v>80</v>
      </c>
      <c r="C78" s="77" t="s">
        <v>19</v>
      </c>
      <c r="D78" s="76"/>
      <c r="E78" s="78" t="s">
        <v>30</v>
      </c>
      <c r="F78" s="106" t="s">
        <v>411</v>
      </c>
      <c r="G78" s="17" t="s">
        <v>31</v>
      </c>
      <c r="H78" s="138"/>
      <c r="I78" s="135"/>
      <c r="J78" s="135"/>
      <c r="K78" s="136"/>
      <c r="L78" s="90"/>
      <c r="M78" s="83">
        <f t="shared" si="3"/>
        <v>0</v>
      </c>
      <c r="N78" s="135"/>
      <c r="O78" s="136"/>
      <c r="P78" s="136"/>
      <c r="Q78" s="84">
        <f t="shared" si="4"/>
        <v>0</v>
      </c>
    </row>
    <row r="79" spans="1:17" ht="15" customHeight="1">
      <c r="A79" s="75">
        <v>70</v>
      </c>
      <c r="B79" s="76" t="s">
        <v>81</v>
      </c>
      <c r="C79" s="77" t="s">
        <v>19</v>
      </c>
      <c r="D79" s="76"/>
      <c r="E79" s="78" t="s">
        <v>26</v>
      </c>
      <c r="F79" s="106" t="s">
        <v>349</v>
      </c>
      <c r="G79" s="14" t="s">
        <v>21</v>
      </c>
      <c r="H79" s="138"/>
      <c r="I79" s="135"/>
      <c r="J79" s="135"/>
      <c r="K79" s="136"/>
      <c r="L79" s="90"/>
      <c r="M79" s="83">
        <f t="shared" si="3"/>
        <v>0</v>
      </c>
      <c r="N79" s="135"/>
      <c r="O79" s="136"/>
      <c r="P79" s="136"/>
      <c r="Q79" s="84">
        <f t="shared" si="4"/>
        <v>0</v>
      </c>
    </row>
    <row r="80" spans="1:17" ht="15" customHeight="1">
      <c r="A80" s="75">
        <v>71</v>
      </c>
      <c r="B80" s="76" t="s">
        <v>82</v>
      </c>
      <c r="C80" s="77" t="s">
        <v>19</v>
      </c>
      <c r="D80" s="76"/>
      <c r="E80" s="78" t="s">
        <v>26</v>
      </c>
      <c r="F80" s="106" t="s">
        <v>350</v>
      </c>
      <c r="G80" s="14" t="s">
        <v>21</v>
      </c>
      <c r="H80" s="138">
        <v>2</v>
      </c>
      <c r="I80" s="135"/>
      <c r="J80" s="135"/>
      <c r="K80" s="136"/>
      <c r="L80" s="90"/>
      <c r="M80" s="83">
        <f t="shared" si="3"/>
        <v>0</v>
      </c>
      <c r="N80" s="135"/>
      <c r="O80" s="136"/>
      <c r="P80" s="136">
        <v>2643</v>
      </c>
      <c r="Q80" s="84">
        <f t="shared" si="4"/>
        <v>-2643</v>
      </c>
    </row>
    <row r="81" spans="1:17" s="199" customFormat="1" ht="15" hidden="1" customHeight="1">
      <c r="A81" s="75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174"/>
      <c r="I81" s="248"/>
      <c r="J81" s="248"/>
      <c r="K81" s="183"/>
      <c r="L81" s="183"/>
      <c r="M81" s="215"/>
      <c r="N81" s="248"/>
      <c r="O81" s="183"/>
      <c r="P81" s="183"/>
      <c r="Q81" s="84"/>
    </row>
    <row r="82" spans="1:17" ht="15" customHeight="1">
      <c r="A82" s="75">
        <v>72</v>
      </c>
      <c r="B82" s="76" t="s">
        <v>83</v>
      </c>
      <c r="C82" s="77" t="s">
        <v>19</v>
      </c>
      <c r="D82" s="76"/>
      <c r="E82" s="78" t="s">
        <v>84</v>
      </c>
      <c r="F82" s="106" t="s">
        <v>351</v>
      </c>
      <c r="G82" s="14" t="s">
        <v>21</v>
      </c>
      <c r="H82" s="138"/>
      <c r="I82" s="135"/>
      <c r="J82" s="135"/>
      <c r="K82" s="136"/>
      <c r="L82" s="90"/>
      <c r="M82" s="83">
        <f t="shared" si="3"/>
        <v>0</v>
      </c>
      <c r="N82" s="135"/>
      <c r="O82" s="136"/>
      <c r="P82" s="136">
        <v>1057.2</v>
      </c>
      <c r="Q82" s="84">
        <f t="shared" si="4"/>
        <v>-1057.2</v>
      </c>
    </row>
    <row r="83" spans="1:17" ht="15" customHeight="1">
      <c r="A83" s="75">
        <v>73</v>
      </c>
      <c r="B83" s="41" t="s">
        <v>83</v>
      </c>
      <c r="C83" s="42" t="s">
        <v>19</v>
      </c>
      <c r="D83" s="41"/>
      <c r="E83" s="43" t="s">
        <v>84</v>
      </c>
      <c r="F83" s="109" t="s">
        <v>489</v>
      </c>
      <c r="G83" s="44" t="s">
        <v>33</v>
      </c>
      <c r="H83" s="138">
        <v>1</v>
      </c>
      <c r="I83" s="135"/>
      <c r="J83" s="135"/>
      <c r="K83" s="136"/>
      <c r="L83" s="90"/>
      <c r="M83" s="83">
        <f t="shared" si="3"/>
        <v>0</v>
      </c>
      <c r="N83" s="135"/>
      <c r="O83" s="136"/>
      <c r="P83" s="136"/>
      <c r="Q83" s="84">
        <f t="shared" si="4"/>
        <v>0</v>
      </c>
    </row>
    <row r="84" spans="1:17" ht="15" customHeight="1">
      <c r="A84" s="75">
        <v>74</v>
      </c>
      <c r="B84" s="76" t="s">
        <v>85</v>
      </c>
      <c r="C84" s="77" t="s">
        <v>19</v>
      </c>
      <c r="D84" s="76"/>
      <c r="E84" s="78" t="s">
        <v>26</v>
      </c>
      <c r="F84" s="103" t="s">
        <v>352</v>
      </c>
      <c r="G84" s="14" t="s">
        <v>21</v>
      </c>
      <c r="H84" s="138"/>
      <c r="I84" s="135"/>
      <c r="J84" s="135"/>
      <c r="K84" s="136"/>
      <c r="L84" s="90"/>
      <c r="M84" s="83">
        <f t="shared" si="3"/>
        <v>0</v>
      </c>
      <c r="N84" s="135"/>
      <c r="O84" s="136"/>
      <c r="P84" s="136">
        <v>4792.6000000000004</v>
      </c>
      <c r="Q84" s="84">
        <f t="shared" si="4"/>
        <v>-4792.6000000000004</v>
      </c>
    </row>
    <row r="85" spans="1:17" ht="15" customHeight="1">
      <c r="A85" s="75">
        <v>75</v>
      </c>
      <c r="B85" s="76" t="s">
        <v>86</v>
      </c>
      <c r="C85" s="77" t="s">
        <v>19</v>
      </c>
      <c r="D85" s="76"/>
      <c r="E85" s="78" t="s">
        <v>87</v>
      </c>
      <c r="F85" s="106" t="s">
        <v>353</v>
      </c>
      <c r="G85" s="14" t="s">
        <v>21</v>
      </c>
      <c r="H85" s="138"/>
      <c r="I85" s="135"/>
      <c r="J85" s="135"/>
      <c r="K85" s="136"/>
      <c r="L85" s="90"/>
      <c r="M85" s="83">
        <f t="shared" si="3"/>
        <v>0</v>
      </c>
      <c r="N85" s="135"/>
      <c r="O85" s="136"/>
      <c r="P85" s="136">
        <v>7123.54</v>
      </c>
      <c r="Q85" s="84">
        <f t="shared" si="4"/>
        <v>-7123.54</v>
      </c>
    </row>
    <row r="86" spans="1:17" ht="15" customHeight="1">
      <c r="A86" s="75">
        <v>76</v>
      </c>
      <c r="B86" s="76" t="s">
        <v>88</v>
      </c>
      <c r="C86" s="77" t="s">
        <v>19</v>
      </c>
      <c r="D86" s="76"/>
      <c r="E86" s="78" t="s">
        <v>89</v>
      </c>
      <c r="F86" s="106" t="s">
        <v>354</v>
      </c>
      <c r="G86" s="14" t="s">
        <v>21</v>
      </c>
      <c r="H86" s="138"/>
      <c r="I86" s="135">
        <v>1</v>
      </c>
      <c r="J86" s="135">
        <v>1</v>
      </c>
      <c r="K86" s="136">
        <v>422.88</v>
      </c>
      <c r="L86" s="90"/>
      <c r="M86" s="83">
        <f t="shared" si="3"/>
        <v>422.88</v>
      </c>
      <c r="N86" s="135">
        <v>1</v>
      </c>
      <c r="O86" s="136">
        <v>5957.86</v>
      </c>
      <c r="P86" s="136"/>
      <c r="Q86" s="84">
        <f t="shared" si="4"/>
        <v>5957.86</v>
      </c>
    </row>
    <row r="87" spans="1:17" ht="15" customHeight="1">
      <c r="A87" s="75">
        <v>77</v>
      </c>
      <c r="B87" s="76" t="s">
        <v>88</v>
      </c>
      <c r="C87" s="77" t="s">
        <v>19</v>
      </c>
      <c r="D87" s="76"/>
      <c r="E87" s="78" t="s">
        <v>89</v>
      </c>
      <c r="F87" s="109" t="s">
        <v>452</v>
      </c>
      <c r="G87" s="80" t="s">
        <v>33</v>
      </c>
      <c r="H87" s="138"/>
      <c r="I87" s="135"/>
      <c r="J87" s="135"/>
      <c r="K87" s="136"/>
      <c r="L87" s="90"/>
      <c r="M87" s="83">
        <f t="shared" si="3"/>
        <v>0</v>
      </c>
      <c r="N87" s="135"/>
      <c r="O87" s="136"/>
      <c r="P87" s="136"/>
      <c r="Q87" s="84">
        <f t="shared" si="4"/>
        <v>0</v>
      </c>
    </row>
    <row r="88" spans="1:17" ht="15" customHeight="1">
      <c r="A88" s="75">
        <v>78</v>
      </c>
      <c r="B88" s="76" t="s">
        <v>90</v>
      </c>
      <c r="C88" s="77" t="s">
        <v>19</v>
      </c>
      <c r="D88" s="76"/>
      <c r="E88" s="78" t="s">
        <v>30</v>
      </c>
      <c r="F88" s="107">
        <v>79</v>
      </c>
      <c r="G88" s="14" t="s">
        <v>21</v>
      </c>
      <c r="H88" s="138"/>
      <c r="I88" s="135"/>
      <c r="J88" s="135"/>
      <c r="K88" s="136"/>
      <c r="L88" s="90"/>
      <c r="M88" s="83">
        <f t="shared" si="3"/>
        <v>0</v>
      </c>
      <c r="N88" s="135"/>
      <c r="O88" s="136"/>
      <c r="P88" s="136"/>
      <c r="Q88" s="84">
        <f t="shared" si="4"/>
        <v>0</v>
      </c>
    </row>
    <row r="89" spans="1:17" ht="15" customHeight="1">
      <c r="A89" s="75">
        <v>79</v>
      </c>
      <c r="B89" s="76" t="s">
        <v>91</v>
      </c>
      <c r="C89" s="77" t="s">
        <v>19</v>
      </c>
      <c r="D89" s="76"/>
      <c r="E89" s="78" t="s">
        <v>30</v>
      </c>
      <c r="F89" s="107">
        <v>80</v>
      </c>
      <c r="G89" s="14" t="s">
        <v>21</v>
      </c>
      <c r="H89" s="138"/>
      <c r="I89" s="135"/>
      <c r="J89" s="135"/>
      <c r="K89" s="136"/>
      <c r="L89" s="90"/>
      <c r="M89" s="83">
        <f t="shared" si="3"/>
        <v>0</v>
      </c>
      <c r="N89" s="135"/>
      <c r="O89" s="136"/>
      <c r="P89" s="136"/>
      <c r="Q89" s="84">
        <f t="shared" si="4"/>
        <v>0</v>
      </c>
    </row>
    <row r="90" spans="1:17" ht="15" customHeight="1">
      <c r="A90" s="75">
        <v>80</v>
      </c>
      <c r="B90" s="76" t="s">
        <v>92</v>
      </c>
      <c r="C90" s="77" t="s">
        <v>19</v>
      </c>
      <c r="D90" s="76"/>
      <c r="E90" s="78" t="s">
        <v>26</v>
      </c>
      <c r="F90" s="106" t="s">
        <v>355</v>
      </c>
      <c r="G90" s="14" t="s">
        <v>21</v>
      </c>
      <c r="H90" s="138">
        <v>1</v>
      </c>
      <c r="I90" s="135"/>
      <c r="J90" s="135"/>
      <c r="K90" s="136"/>
      <c r="L90" s="90"/>
      <c r="M90" s="83">
        <f t="shared" si="3"/>
        <v>0</v>
      </c>
      <c r="N90" s="135"/>
      <c r="O90" s="136"/>
      <c r="P90" s="136">
        <v>2063.14</v>
      </c>
      <c r="Q90" s="84">
        <f t="shared" si="4"/>
        <v>-2063.14</v>
      </c>
    </row>
    <row r="91" spans="1:17" ht="15" customHeight="1">
      <c r="A91" s="75">
        <v>81</v>
      </c>
      <c r="B91" s="76" t="s">
        <v>92</v>
      </c>
      <c r="C91" s="77" t="s">
        <v>19</v>
      </c>
      <c r="D91" s="76"/>
      <c r="E91" s="78" t="s">
        <v>26</v>
      </c>
      <c r="F91" s="106" t="s">
        <v>454</v>
      </c>
      <c r="G91" s="80" t="s">
        <v>33</v>
      </c>
      <c r="H91" s="138"/>
      <c r="I91" s="135"/>
      <c r="J91" s="135"/>
      <c r="K91" s="136"/>
      <c r="L91" s="90"/>
      <c r="M91" s="83">
        <f t="shared" si="3"/>
        <v>0</v>
      </c>
      <c r="N91" s="135"/>
      <c r="O91" s="136"/>
      <c r="P91" s="136"/>
      <c r="Q91" s="84">
        <f t="shared" si="4"/>
        <v>0</v>
      </c>
    </row>
    <row r="92" spans="1:17" ht="15" customHeight="1">
      <c r="A92" s="75">
        <v>82</v>
      </c>
      <c r="B92" s="76" t="s">
        <v>93</v>
      </c>
      <c r="C92" s="77" t="s">
        <v>19</v>
      </c>
      <c r="D92" s="76"/>
      <c r="E92" s="78" t="s">
        <v>94</v>
      </c>
      <c r="F92" s="112" t="s">
        <v>356</v>
      </c>
      <c r="G92" s="14" t="s">
        <v>21</v>
      </c>
      <c r="H92" s="138"/>
      <c r="I92" s="135"/>
      <c r="J92" s="135"/>
      <c r="K92" s="136"/>
      <c r="L92" s="90"/>
      <c r="M92" s="83">
        <f t="shared" si="3"/>
        <v>0</v>
      </c>
      <c r="N92" s="135"/>
      <c r="O92" s="136"/>
      <c r="P92" s="136">
        <v>2731.1</v>
      </c>
      <c r="Q92" s="84">
        <f t="shared" si="4"/>
        <v>-2731.1</v>
      </c>
    </row>
    <row r="93" spans="1:17" ht="15" customHeight="1">
      <c r="A93" s="75">
        <v>83</v>
      </c>
      <c r="B93" s="76" t="s">
        <v>93</v>
      </c>
      <c r="C93" s="77" t="s">
        <v>19</v>
      </c>
      <c r="D93" s="76"/>
      <c r="E93" s="78" t="s">
        <v>94</v>
      </c>
      <c r="F93" s="106" t="s">
        <v>401</v>
      </c>
      <c r="G93" s="19" t="s">
        <v>36</v>
      </c>
      <c r="H93" s="138"/>
      <c r="I93" s="135"/>
      <c r="J93" s="135"/>
      <c r="K93" s="136"/>
      <c r="L93" s="90"/>
      <c r="M93" s="83">
        <f t="shared" si="3"/>
        <v>0</v>
      </c>
      <c r="N93" s="135"/>
      <c r="O93" s="136"/>
      <c r="P93" s="136"/>
      <c r="Q93" s="84">
        <f t="shared" si="4"/>
        <v>0</v>
      </c>
    </row>
    <row r="94" spans="1:17" ht="15" customHeight="1">
      <c r="A94" s="75">
        <v>84</v>
      </c>
      <c r="B94" s="76" t="s">
        <v>93</v>
      </c>
      <c r="C94" s="77" t="s">
        <v>19</v>
      </c>
      <c r="D94" s="76"/>
      <c r="E94" s="78" t="s">
        <v>94</v>
      </c>
      <c r="F94" s="106" t="s">
        <v>429</v>
      </c>
      <c r="G94" s="16" t="s">
        <v>22</v>
      </c>
      <c r="H94" s="138"/>
      <c r="I94" s="135"/>
      <c r="J94" s="135"/>
      <c r="K94" s="136"/>
      <c r="L94" s="90"/>
      <c r="M94" s="83">
        <f t="shared" si="3"/>
        <v>0</v>
      </c>
      <c r="N94" s="135"/>
      <c r="O94" s="136"/>
      <c r="P94" s="136"/>
      <c r="Q94" s="84">
        <f t="shared" si="4"/>
        <v>0</v>
      </c>
    </row>
    <row r="95" spans="1:17" ht="15" customHeight="1">
      <c r="A95" s="75">
        <v>85</v>
      </c>
      <c r="B95" s="76" t="s">
        <v>95</v>
      </c>
      <c r="C95" s="77" t="s">
        <v>19</v>
      </c>
      <c r="D95" s="76"/>
      <c r="E95" s="78" t="s">
        <v>26</v>
      </c>
      <c r="F95" s="106" t="s">
        <v>357</v>
      </c>
      <c r="G95" s="14" t="s">
        <v>21</v>
      </c>
      <c r="H95" s="138"/>
      <c r="I95" s="135"/>
      <c r="J95" s="135"/>
      <c r="K95" s="136"/>
      <c r="L95" s="90"/>
      <c r="M95" s="83">
        <f t="shared" si="3"/>
        <v>0</v>
      </c>
      <c r="N95" s="135">
        <v>2</v>
      </c>
      <c r="O95" s="136">
        <v>6428.73</v>
      </c>
      <c r="P95" s="136">
        <v>4262.25</v>
      </c>
      <c r="Q95" s="84">
        <f t="shared" si="4"/>
        <v>2166.4799999999996</v>
      </c>
    </row>
    <row r="96" spans="1:17" ht="15" customHeight="1">
      <c r="A96" s="75">
        <v>86</v>
      </c>
      <c r="B96" s="76" t="s">
        <v>95</v>
      </c>
      <c r="C96" s="77" t="s">
        <v>19</v>
      </c>
      <c r="D96" s="76"/>
      <c r="E96" s="78" t="s">
        <v>26</v>
      </c>
      <c r="F96" s="106" t="s">
        <v>453</v>
      </c>
      <c r="G96" s="80" t="s">
        <v>33</v>
      </c>
      <c r="H96" s="138"/>
      <c r="I96" s="135"/>
      <c r="J96" s="135"/>
      <c r="K96" s="136"/>
      <c r="L96" s="90"/>
      <c r="M96" s="83">
        <f t="shared" si="3"/>
        <v>0</v>
      </c>
      <c r="N96" s="135"/>
      <c r="O96" s="136"/>
      <c r="P96" s="136"/>
      <c r="Q96" s="84">
        <f t="shared" si="4"/>
        <v>0</v>
      </c>
    </row>
    <row r="97" spans="1:17" ht="15" customHeight="1">
      <c r="A97" s="75">
        <v>87</v>
      </c>
      <c r="B97" s="76" t="s">
        <v>96</v>
      </c>
      <c r="C97" s="77" t="s">
        <v>19</v>
      </c>
      <c r="D97" s="76"/>
      <c r="E97" s="78" t="s">
        <v>61</v>
      </c>
      <c r="F97" s="106" t="s">
        <v>358</v>
      </c>
      <c r="G97" s="14" t="s">
        <v>21</v>
      </c>
      <c r="H97" s="138"/>
      <c r="I97" s="135"/>
      <c r="J97" s="135"/>
      <c r="K97" s="136"/>
      <c r="L97" s="90"/>
      <c r="M97" s="83">
        <f t="shared" si="3"/>
        <v>0</v>
      </c>
      <c r="N97" s="135"/>
      <c r="O97" s="136"/>
      <c r="P97" s="136">
        <v>1620.77</v>
      </c>
      <c r="Q97" s="84">
        <f t="shared" si="4"/>
        <v>-1620.77</v>
      </c>
    </row>
    <row r="98" spans="1:17" ht="15" customHeight="1">
      <c r="A98" s="75">
        <v>88</v>
      </c>
      <c r="B98" s="76" t="s">
        <v>96</v>
      </c>
      <c r="C98" s="77" t="s">
        <v>19</v>
      </c>
      <c r="D98" s="76"/>
      <c r="E98" s="78" t="s">
        <v>61</v>
      </c>
      <c r="F98" s="106" t="s">
        <v>430</v>
      </c>
      <c r="G98" s="16" t="s">
        <v>22</v>
      </c>
      <c r="H98" s="138"/>
      <c r="I98" s="135"/>
      <c r="J98" s="135"/>
      <c r="K98" s="136"/>
      <c r="L98" s="90"/>
      <c r="M98" s="83">
        <f t="shared" si="3"/>
        <v>0</v>
      </c>
      <c r="N98" s="135"/>
      <c r="O98" s="136"/>
      <c r="P98" s="136"/>
      <c r="Q98" s="84">
        <f t="shared" si="4"/>
        <v>0</v>
      </c>
    </row>
    <row r="99" spans="1:17" ht="15" customHeight="1">
      <c r="A99" s="75">
        <v>89</v>
      </c>
      <c r="B99" s="76" t="s">
        <v>97</v>
      </c>
      <c r="C99" s="77" t="s">
        <v>19</v>
      </c>
      <c r="D99" s="76"/>
      <c r="E99" s="78" t="s">
        <v>58</v>
      </c>
      <c r="F99" s="106" t="s">
        <v>359</v>
      </c>
      <c r="G99" s="14" t="s">
        <v>21</v>
      </c>
      <c r="H99" s="138">
        <v>1</v>
      </c>
      <c r="I99" s="135"/>
      <c r="J99" s="135"/>
      <c r="K99" s="136"/>
      <c r="L99" s="90"/>
      <c r="M99" s="83">
        <f t="shared" si="3"/>
        <v>0</v>
      </c>
      <c r="N99" s="135"/>
      <c r="O99" s="136"/>
      <c r="P99" s="136">
        <v>1416.65</v>
      </c>
      <c r="Q99" s="84">
        <f t="shared" si="4"/>
        <v>-1416.65</v>
      </c>
    </row>
    <row r="100" spans="1:17" ht="15" customHeight="1">
      <c r="A100" s="75">
        <v>90</v>
      </c>
      <c r="B100" s="76" t="s">
        <v>97</v>
      </c>
      <c r="C100" s="77" t="s">
        <v>19</v>
      </c>
      <c r="D100" s="76"/>
      <c r="E100" s="78" t="s">
        <v>58</v>
      </c>
      <c r="F100" s="106" t="s">
        <v>412</v>
      </c>
      <c r="G100" s="17" t="s">
        <v>31</v>
      </c>
      <c r="H100" s="138">
        <v>1</v>
      </c>
      <c r="I100" s="135"/>
      <c r="J100" s="135"/>
      <c r="K100" s="136"/>
      <c r="L100" s="90"/>
      <c r="M100" s="83">
        <f t="shared" si="3"/>
        <v>0</v>
      </c>
      <c r="N100" s="135"/>
      <c r="O100" s="136"/>
      <c r="P100" s="136"/>
      <c r="Q100" s="84">
        <f t="shared" si="4"/>
        <v>0</v>
      </c>
    </row>
    <row r="101" spans="1:17" ht="15" customHeight="1">
      <c r="A101" s="75">
        <v>91</v>
      </c>
      <c r="B101" s="76" t="s">
        <v>98</v>
      </c>
      <c r="C101" s="77" t="s">
        <v>19</v>
      </c>
      <c r="D101" s="76"/>
      <c r="E101" s="78" t="s">
        <v>30</v>
      </c>
      <c r="F101" s="106" t="s">
        <v>360</v>
      </c>
      <c r="G101" s="14" t="s">
        <v>21</v>
      </c>
      <c r="H101" s="138"/>
      <c r="I101" s="135"/>
      <c r="J101" s="135"/>
      <c r="K101" s="136"/>
      <c r="L101" s="90"/>
      <c r="M101" s="83">
        <f t="shared" si="3"/>
        <v>0</v>
      </c>
      <c r="N101" s="135"/>
      <c r="O101" s="136"/>
      <c r="P101" s="136">
        <v>9924.7000000000007</v>
      </c>
      <c r="Q101" s="84">
        <f t="shared" si="4"/>
        <v>-9924.7000000000007</v>
      </c>
    </row>
    <row r="102" spans="1:17" ht="15" customHeight="1">
      <c r="A102" s="75">
        <v>92</v>
      </c>
      <c r="B102" s="76" t="s">
        <v>99</v>
      </c>
      <c r="C102" s="77" t="s">
        <v>19</v>
      </c>
      <c r="D102" s="76"/>
      <c r="E102" s="78" t="s">
        <v>30</v>
      </c>
      <c r="F102" s="106" t="s">
        <v>361</v>
      </c>
      <c r="G102" s="14" t="s">
        <v>21</v>
      </c>
      <c r="H102" s="138">
        <v>1</v>
      </c>
      <c r="I102" s="135">
        <v>1</v>
      </c>
      <c r="J102" s="135">
        <v>1</v>
      </c>
      <c r="K102" s="136">
        <v>2609.59</v>
      </c>
      <c r="L102" s="90"/>
      <c r="M102" s="83">
        <f t="shared" si="3"/>
        <v>2609.59</v>
      </c>
      <c r="N102" s="135"/>
      <c r="O102" s="136"/>
      <c r="P102" s="136">
        <v>4919.8900000000003</v>
      </c>
      <c r="Q102" s="84">
        <f t="shared" si="4"/>
        <v>-4919.8900000000003</v>
      </c>
    </row>
    <row r="103" spans="1:17" ht="15" customHeight="1">
      <c r="A103" s="75">
        <v>93</v>
      </c>
      <c r="B103" s="76" t="s">
        <v>99</v>
      </c>
      <c r="C103" s="77" t="s">
        <v>19</v>
      </c>
      <c r="D103" s="76"/>
      <c r="E103" s="78" t="s">
        <v>30</v>
      </c>
      <c r="F103" s="106" t="s">
        <v>413</v>
      </c>
      <c r="G103" s="17" t="s">
        <v>31</v>
      </c>
      <c r="H103" s="138"/>
      <c r="I103" s="135"/>
      <c r="J103" s="135"/>
      <c r="K103" s="136"/>
      <c r="L103" s="90"/>
      <c r="M103" s="83">
        <f t="shared" si="3"/>
        <v>0</v>
      </c>
      <c r="N103" s="135"/>
      <c r="O103" s="136"/>
      <c r="P103" s="136"/>
      <c r="Q103" s="84">
        <f t="shared" si="4"/>
        <v>0</v>
      </c>
    </row>
    <row r="104" spans="1:17" ht="15" customHeight="1">
      <c r="A104" s="75">
        <v>94</v>
      </c>
      <c r="B104" s="76" t="s">
        <v>100</v>
      </c>
      <c r="C104" s="77" t="s">
        <v>19</v>
      </c>
      <c r="D104" s="76"/>
      <c r="E104" s="78" t="s">
        <v>26</v>
      </c>
      <c r="F104" s="106" t="s">
        <v>362</v>
      </c>
      <c r="G104" s="14" t="s">
        <v>21</v>
      </c>
      <c r="H104" s="138"/>
      <c r="I104" s="135">
        <v>2</v>
      </c>
      <c r="J104" s="135">
        <v>3</v>
      </c>
      <c r="K104" s="136">
        <v>3641.17</v>
      </c>
      <c r="L104" s="90"/>
      <c r="M104" s="83">
        <f t="shared" si="3"/>
        <v>3641.17</v>
      </c>
      <c r="N104" s="135">
        <v>2</v>
      </c>
      <c r="O104" s="136">
        <v>4182.6400000000003</v>
      </c>
      <c r="P104" s="136"/>
      <c r="Q104" s="84">
        <f t="shared" si="4"/>
        <v>4182.6400000000003</v>
      </c>
    </row>
    <row r="105" spans="1:17" ht="15" customHeight="1">
      <c r="A105" s="75">
        <v>95</v>
      </c>
      <c r="B105" s="76" t="s">
        <v>101</v>
      </c>
      <c r="C105" s="77" t="s">
        <v>19</v>
      </c>
      <c r="D105" s="76"/>
      <c r="E105" s="78" t="s">
        <v>61</v>
      </c>
      <c r="F105" s="106" t="s">
        <v>363</v>
      </c>
      <c r="G105" s="14" t="s">
        <v>21</v>
      </c>
      <c r="H105" s="138"/>
      <c r="I105" s="135"/>
      <c r="J105" s="135"/>
      <c r="K105" s="136"/>
      <c r="L105" s="90"/>
      <c r="M105" s="83">
        <f t="shared" si="3"/>
        <v>0</v>
      </c>
      <c r="N105" s="135"/>
      <c r="O105" s="136"/>
      <c r="P105" s="136">
        <v>4205.88</v>
      </c>
      <c r="Q105" s="84">
        <f t="shared" si="4"/>
        <v>-4205.88</v>
      </c>
    </row>
    <row r="106" spans="1:17" ht="15" customHeight="1">
      <c r="A106" s="75">
        <v>96</v>
      </c>
      <c r="B106" s="76" t="s">
        <v>101</v>
      </c>
      <c r="C106" s="77" t="s">
        <v>19</v>
      </c>
      <c r="D106" s="76"/>
      <c r="E106" s="78" t="s">
        <v>61</v>
      </c>
      <c r="F106" s="106" t="s">
        <v>431</v>
      </c>
      <c r="G106" s="16" t="s">
        <v>22</v>
      </c>
      <c r="H106" s="138"/>
      <c r="I106" s="135"/>
      <c r="J106" s="135"/>
      <c r="K106" s="136"/>
      <c r="L106" s="90"/>
      <c r="M106" s="83">
        <f t="shared" si="3"/>
        <v>0</v>
      </c>
      <c r="N106" s="135"/>
      <c r="O106" s="136"/>
      <c r="P106" s="136"/>
      <c r="Q106" s="84">
        <f t="shared" si="4"/>
        <v>0</v>
      </c>
    </row>
    <row r="107" spans="1:17" ht="15" customHeight="1">
      <c r="A107" s="75">
        <v>97</v>
      </c>
      <c r="B107" s="76" t="s">
        <v>102</v>
      </c>
      <c r="C107" s="77" t="s">
        <v>19</v>
      </c>
      <c r="D107" s="76"/>
      <c r="E107" s="78" t="s">
        <v>26</v>
      </c>
      <c r="F107" s="106" t="s">
        <v>364</v>
      </c>
      <c r="G107" s="14" t="s">
        <v>21</v>
      </c>
      <c r="H107" s="138"/>
      <c r="I107" s="135">
        <v>3</v>
      </c>
      <c r="J107" s="135">
        <v>3</v>
      </c>
      <c r="K107" s="136">
        <v>4681.63</v>
      </c>
      <c r="L107" s="90"/>
      <c r="M107" s="83">
        <f t="shared" si="3"/>
        <v>4681.63</v>
      </c>
      <c r="N107" s="135">
        <v>1</v>
      </c>
      <c r="O107" s="136">
        <v>2479.13</v>
      </c>
      <c r="P107" s="136">
        <v>1436.34</v>
      </c>
      <c r="Q107" s="84">
        <f t="shared" si="4"/>
        <v>1042.7900000000002</v>
      </c>
    </row>
    <row r="108" spans="1:17" ht="15" customHeight="1">
      <c r="A108" s="75">
        <v>98</v>
      </c>
      <c r="B108" s="76" t="s">
        <v>102</v>
      </c>
      <c r="C108" s="77" t="s">
        <v>19</v>
      </c>
      <c r="D108" s="76"/>
      <c r="E108" s="78" t="s">
        <v>26</v>
      </c>
      <c r="F108" s="106" t="s">
        <v>520</v>
      </c>
      <c r="G108" s="80" t="s">
        <v>33</v>
      </c>
      <c r="H108" s="138"/>
      <c r="I108" s="135"/>
      <c r="J108" s="135"/>
      <c r="K108" s="136"/>
      <c r="L108" s="90"/>
      <c r="M108" s="83">
        <f t="shared" si="3"/>
        <v>0</v>
      </c>
      <c r="N108" s="135"/>
      <c r="O108" s="136"/>
      <c r="P108" s="136"/>
      <c r="Q108" s="84">
        <f t="shared" si="4"/>
        <v>0</v>
      </c>
    </row>
    <row r="109" spans="1:17" ht="15" customHeight="1">
      <c r="A109" s="75">
        <v>99</v>
      </c>
      <c r="B109" s="76" t="s">
        <v>103</v>
      </c>
      <c r="C109" s="77" t="s">
        <v>19</v>
      </c>
      <c r="D109" s="76"/>
      <c r="E109" s="78" t="s">
        <v>104</v>
      </c>
      <c r="F109" s="106" t="s">
        <v>365</v>
      </c>
      <c r="G109" s="14" t="s">
        <v>21</v>
      </c>
      <c r="H109" s="138"/>
      <c r="I109" s="135"/>
      <c r="J109" s="135"/>
      <c r="K109" s="136"/>
      <c r="L109" s="90"/>
      <c r="M109" s="83">
        <f t="shared" si="3"/>
        <v>0</v>
      </c>
      <c r="N109" s="135"/>
      <c r="O109" s="136"/>
      <c r="P109" s="136">
        <v>5577.19</v>
      </c>
      <c r="Q109" s="84">
        <f t="shared" si="4"/>
        <v>-5577.19</v>
      </c>
    </row>
    <row r="110" spans="1:17" ht="15" customHeight="1">
      <c r="A110" s="75">
        <v>100</v>
      </c>
      <c r="B110" s="76" t="s">
        <v>105</v>
      </c>
      <c r="C110" s="77" t="s">
        <v>19</v>
      </c>
      <c r="D110" s="76"/>
      <c r="E110" s="78" t="s">
        <v>39</v>
      </c>
      <c r="F110" s="106" t="s">
        <v>366</v>
      </c>
      <c r="G110" s="14" t="s">
        <v>21</v>
      </c>
      <c r="H110" s="138"/>
      <c r="I110" s="135">
        <v>4</v>
      </c>
      <c r="J110" s="135">
        <v>4</v>
      </c>
      <c r="K110" s="136">
        <v>7346.37</v>
      </c>
      <c r="L110" s="90"/>
      <c r="M110" s="83">
        <f t="shared" si="3"/>
        <v>7346.37</v>
      </c>
      <c r="N110" s="135">
        <v>1</v>
      </c>
      <c r="O110" s="136">
        <v>1770.81</v>
      </c>
      <c r="P110" s="136">
        <v>677.4</v>
      </c>
      <c r="Q110" s="84">
        <f t="shared" si="4"/>
        <v>1093.4099999999999</v>
      </c>
    </row>
    <row r="111" spans="1:17" ht="15" customHeight="1">
      <c r="A111" s="75">
        <v>101</v>
      </c>
      <c r="B111" s="76" t="s">
        <v>105</v>
      </c>
      <c r="C111" s="77" t="s">
        <v>19</v>
      </c>
      <c r="D111" s="76"/>
      <c r="E111" s="78" t="s">
        <v>39</v>
      </c>
      <c r="F111" s="106" t="s">
        <v>455</v>
      </c>
      <c r="G111" s="80" t="s">
        <v>33</v>
      </c>
      <c r="H111" s="138"/>
      <c r="I111" s="135"/>
      <c r="J111" s="135"/>
      <c r="K111" s="136"/>
      <c r="L111" s="90"/>
      <c r="M111" s="83">
        <f t="shared" si="3"/>
        <v>0</v>
      </c>
      <c r="N111" s="135"/>
      <c r="O111" s="136">
        <v>2731.1</v>
      </c>
      <c r="P111" s="136"/>
      <c r="Q111" s="84">
        <f t="shared" si="4"/>
        <v>2731.1</v>
      </c>
    </row>
    <row r="112" spans="1:17" ht="15" customHeight="1">
      <c r="A112" s="75">
        <v>102</v>
      </c>
      <c r="B112" s="76" t="s">
        <v>106</v>
      </c>
      <c r="C112" s="77" t="s">
        <v>19</v>
      </c>
      <c r="D112" s="76"/>
      <c r="E112" s="78" t="s">
        <v>30</v>
      </c>
      <c r="F112" s="106" t="s">
        <v>367</v>
      </c>
      <c r="G112" s="14" t="s">
        <v>21</v>
      </c>
      <c r="H112" s="138"/>
      <c r="I112" s="135"/>
      <c r="J112" s="135"/>
      <c r="K112" s="136"/>
      <c r="L112" s="90"/>
      <c r="M112" s="83">
        <f t="shared" si="3"/>
        <v>0</v>
      </c>
      <c r="N112" s="135"/>
      <c r="O112" s="136"/>
      <c r="P112" s="136">
        <v>8986.2000000000007</v>
      </c>
      <c r="Q112" s="84">
        <f t="shared" si="4"/>
        <v>-8986.2000000000007</v>
      </c>
    </row>
    <row r="113" spans="1:17" ht="15" customHeight="1">
      <c r="A113" s="75">
        <v>103</v>
      </c>
      <c r="B113" s="76" t="s">
        <v>106</v>
      </c>
      <c r="C113" s="77" t="s">
        <v>19</v>
      </c>
      <c r="D113" s="76"/>
      <c r="E113" s="78" t="s">
        <v>30</v>
      </c>
      <c r="F113" s="106" t="s">
        <v>414</v>
      </c>
      <c r="G113" s="17" t="s">
        <v>31</v>
      </c>
      <c r="H113" s="138"/>
      <c r="I113" s="135"/>
      <c r="J113" s="135"/>
      <c r="K113" s="136"/>
      <c r="L113" s="90"/>
      <c r="M113" s="83">
        <f t="shared" si="3"/>
        <v>0</v>
      </c>
      <c r="N113" s="135"/>
      <c r="O113" s="136"/>
      <c r="P113" s="136"/>
      <c r="Q113" s="84">
        <f t="shared" si="4"/>
        <v>0</v>
      </c>
    </row>
    <row r="114" spans="1:17" ht="15" customHeight="1">
      <c r="A114" s="75">
        <v>104</v>
      </c>
      <c r="B114" s="76" t="s">
        <v>107</v>
      </c>
      <c r="C114" s="77" t="s">
        <v>19</v>
      </c>
      <c r="D114" s="76"/>
      <c r="E114" s="78" t="s">
        <v>26</v>
      </c>
      <c r="F114" s="106" t="s">
        <v>368</v>
      </c>
      <c r="G114" s="14" t="s">
        <v>21</v>
      </c>
      <c r="H114" s="138"/>
      <c r="I114" s="135"/>
      <c r="J114" s="135"/>
      <c r="K114" s="136"/>
      <c r="L114" s="90"/>
      <c r="M114" s="83">
        <f t="shared" si="3"/>
        <v>0</v>
      </c>
      <c r="N114" s="135"/>
      <c r="O114" s="136"/>
      <c r="P114" s="136">
        <v>3732.75</v>
      </c>
      <c r="Q114" s="84">
        <f t="shared" si="4"/>
        <v>-3732.75</v>
      </c>
    </row>
    <row r="115" spans="1:17" ht="15" customHeight="1">
      <c r="A115" s="75">
        <v>105</v>
      </c>
      <c r="B115" s="76" t="s">
        <v>108</v>
      </c>
      <c r="C115" s="77" t="s">
        <v>19</v>
      </c>
      <c r="D115" s="76"/>
      <c r="E115" s="78" t="s">
        <v>26</v>
      </c>
      <c r="F115" s="106" t="s">
        <v>369</v>
      </c>
      <c r="G115" s="14" t="s">
        <v>21</v>
      </c>
      <c r="H115" s="138"/>
      <c r="I115" s="135">
        <v>1</v>
      </c>
      <c r="J115" s="135">
        <v>1</v>
      </c>
      <c r="K115" s="136">
        <v>4727.8</v>
      </c>
      <c r="L115" s="90"/>
      <c r="M115" s="83">
        <f t="shared" si="3"/>
        <v>4727.8</v>
      </c>
      <c r="N115" s="135">
        <v>1</v>
      </c>
      <c r="O115" s="136">
        <v>4707.3999999999996</v>
      </c>
      <c r="P115" s="136"/>
      <c r="Q115" s="84">
        <f t="shared" si="4"/>
        <v>4707.3999999999996</v>
      </c>
    </row>
    <row r="116" spans="1:17" ht="15" customHeight="1">
      <c r="A116" s="75">
        <v>106</v>
      </c>
      <c r="B116" s="76" t="s">
        <v>109</v>
      </c>
      <c r="C116" s="77" t="s">
        <v>19</v>
      </c>
      <c r="D116" s="76"/>
      <c r="E116" s="78" t="s">
        <v>30</v>
      </c>
      <c r="F116" s="107">
        <v>99</v>
      </c>
      <c r="G116" s="14" t="s">
        <v>21</v>
      </c>
      <c r="H116" s="138"/>
      <c r="I116" s="135"/>
      <c r="J116" s="135"/>
      <c r="K116" s="136"/>
      <c r="L116" s="90"/>
      <c r="M116" s="83">
        <f t="shared" si="3"/>
        <v>0</v>
      </c>
      <c r="N116" s="135"/>
      <c r="O116" s="136"/>
      <c r="P116" s="136"/>
      <c r="Q116" s="84">
        <f t="shared" si="4"/>
        <v>0</v>
      </c>
    </row>
    <row r="117" spans="1:17" ht="15" customHeight="1">
      <c r="A117" s="75">
        <v>107</v>
      </c>
      <c r="B117" s="76" t="s">
        <v>110</v>
      </c>
      <c r="C117" s="77" t="s">
        <v>19</v>
      </c>
      <c r="D117" s="76"/>
      <c r="E117" s="78" t="s">
        <v>30</v>
      </c>
      <c r="F117" s="106" t="s">
        <v>370</v>
      </c>
      <c r="G117" s="14" t="s">
        <v>21</v>
      </c>
      <c r="H117" s="138"/>
      <c r="I117" s="135"/>
      <c r="J117" s="135"/>
      <c r="K117" s="136"/>
      <c r="L117" s="90"/>
      <c r="M117" s="83">
        <f t="shared" si="3"/>
        <v>0</v>
      </c>
      <c r="N117" s="135"/>
      <c r="O117" s="136"/>
      <c r="P117" s="136">
        <v>7838.24</v>
      </c>
      <c r="Q117" s="84">
        <f t="shared" si="4"/>
        <v>-7838.24</v>
      </c>
    </row>
    <row r="118" spans="1:17" ht="15" customHeight="1">
      <c r="A118" s="75">
        <v>108</v>
      </c>
      <c r="B118" s="76" t="s">
        <v>110</v>
      </c>
      <c r="C118" s="77" t="s">
        <v>19</v>
      </c>
      <c r="D118" s="76"/>
      <c r="E118" s="78" t="s">
        <v>30</v>
      </c>
      <c r="F118" s="106" t="s">
        <v>415</v>
      </c>
      <c r="G118" s="17" t="s">
        <v>31</v>
      </c>
      <c r="H118" s="138"/>
      <c r="I118" s="135"/>
      <c r="J118" s="135"/>
      <c r="K118" s="136"/>
      <c r="L118" s="90"/>
      <c r="M118" s="83">
        <f t="shared" si="3"/>
        <v>0</v>
      </c>
      <c r="N118" s="135"/>
      <c r="O118" s="136"/>
      <c r="P118" s="136"/>
      <c r="Q118" s="84">
        <f t="shared" si="4"/>
        <v>0</v>
      </c>
    </row>
    <row r="119" spans="1:17" ht="15" customHeight="1">
      <c r="A119" s="75">
        <v>109</v>
      </c>
      <c r="B119" s="76" t="s">
        <v>111</v>
      </c>
      <c r="C119" s="77" t="s">
        <v>19</v>
      </c>
      <c r="D119" s="76"/>
      <c r="E119" s="78" t="s">
        <v>112</v>
      </c>
      <c r="F119" s="106" t="s">
        <v>371</v>
      </c>
      <c r="G119" s="14" t="s">
        <v>21</v>
      </c>
      <c r="H119" s="138"/>
      <c r="I119" s="135"/>
      <c r="J119" s="135"/>
      <c r="K119" s="136"/>
      <c r="L119" s="90"/>
      <c r="M119" s="83">
        <f t="shared" si="3"/>
        <v>0</v>
      </c>
      <c r="N119" s="135"/>
      <c r="O119" s="136"/>
      <c r="P119" s="136">
        <v>13026.48</v>
      </c>
      <c r="Q119" s="84">
        <f t="shared" si="4"/>
        <v>-13026.48</v>
      </c>
    </row>
    <row r="120" spans="1:17" ht="15" customHeight="1">
      <c r="A120" s="75">
        <v>110</v>
      </c>
      <c r="B120" s="76" t="s">
        <v>111</v>
      </c>
      <c r="C120" s="77" t="s">
        <v>19</v>
      </c>
      <c r="D120" s="76"/>
      <c r="E120" s="78" t="s">
        <v>112</v>
      </c>
      <c r="F120" s="106" t="s">
        <v>432</v>
      </c>
      <c r="G120" s="16" t="s">
        <v>22</v>
      </c>
      <c r="H120" s="138"/>
      <c r="I120" s="135"/>
      <c r="J120" s="135"/>
      <c r="K120" s="136"/>
      <c r="L120" s="90"/>
      <c r="M120" s="83">
        <f t="shared" si="3"/>
        <v>0</v>
      </c>
      <c r="N120" s="135"/>
      <c r="O120" s="136"/>
      <c r="P120" s="136"/>
      <c r="Q120" s="84">
        <f t="shared" si="4"/>
        <v>0</v>
      </c>
    </row>
    <row r="121" spans="1:17" ht="15" customHeight="1">
      <c r="A121" s="75">
        <v>111</v>
      </c>
      <c r="B121" s="76" t="s">
        <v>113</v>
      </c>
      <c r="C121" s="77" t="s">
        <v>19</v>
      </c>
      <c r="D121" s="76"/>
      <c r="E121" s="78" t="s">
        <v>26</v>
      </c>
      <c r="F121" s="106" t="s">
        <v>372</v>
      </c>
      <c r="G121" s="14" t="s">
        <v>21</v>
      </c>
      <c r="H121" s="138"/>
      <c r="I121" s="135"/>
      <c r="J121" s="135"/>
      <c r="K121" s="136"/>
      <c r="L121" s="90"/>
      <c r="M121" s="83">
        <f t="shared" si="3"/>
        <v>0</v>
      </c>
      <c r="N121" s="135"/>
      <c r="O121" s="136"/>
      <c r="P121" s="136">
        <v>8832.6299999999992</v>
      </c>
      <c r="Q121" s="84">
        <f t="shared" si="4"/>
        <v>-8832.6299999999992</v>
      </c>
    </row>
    <row r="122" spans="1:17" ht="15" customHeight="1">
      <c r="A122" s="75">
        <v>112</v>
      </c>
      <c r="B122" s="76" t="s">
        <v>114</v>
      </c>
      <c r="C122" s="77" t="s">
        <v>19</v>
      </c>
      <c r="D122" s="76"/>
      <c r="E122" s="78" t="s">
        <v>26</v>
      </c>
      <c r="F122" s="106" t="s">
        <v>373</v>
      </c>
      <c r="G122" s="14" t="s">
        <v>21</v>
      </c>
      <c r="H122" s="138">
        <v>1</v>
      </c>
      <c r="I122" s="135">
        <v>2</v>
      </c>
      <c r="J122" s="135">
        <v>2</v>
      </c>
      <c r="K122" s="136">
        <v>1628.09</v>
      </c>
      <c r="L122" s="90"/>
      <c r="M122" s="83">
        <f t="shared" si="3"/>
        <v>1628.09</v>
      </c>
      <c r="N122" s="135">
        <v>1</v>
      </c>
      <c r="O122" s="136">
        <v>2974.96</v>
      </c>
      <c r="P122" s="136">
        <v>3699.22</v>
      </c>
      <c r="Q122" s="84">
        <f t="shared" si="4"/>
        <v>-724.25999999999976</v>
      </c>
    </row>
    <row r="123" spans="1:17" ht="15" customHeight="1">
      <c r="A123" s="75">
        <v>113</v>
      </c>
      <c r="B123" s="76" t="s">
        <v>114</v>
      </c>
      <c r="C123" s="77" t="s">
        <v>19</v>
      </c>
      <c r="D123" s="76"/>
      <c r="E123" s="78" t="s">
        <v>26</v>
      </c>
      <c r="F123" s="106" t="s">
        <v>457</v>
      </c>
      <c r="G123" s="80" t="s">
        <v>33</v>
      </c>
      <c r="H123" s="138"/>
      <c r="I123" s="135"/>
      <c r="J123" s="135"/>
      <c r="K123" s="136"/>
      <c r="L123" s="90"/>
      <c r="M123" s="83">
        <f t="shared" si="3"/>
        <v>0</v>
      </c>
      <c r="N123" s="135"/>
      <c r="O123" s="136"/>
      <c r="P123" s="136"/>
      <c r="Q123" s="84">
        <f t="shared" si="4"/>
        <v>0</v>
      </c>
    </row>
    <row r="124" spans="1:17" ht="15" customHeight="1">
      <c r="A124" s="75">
        <v>114</v>
      </c>
      <c r="B124" s="76" t="s">
        <v>115</v>
      </c>
      <c r="C124" s="77" t="s">
        <v>19</v>
      </c>
      <c r="D124" s="76"/>
      <c r="E124" s="78" t="s">
        <v>116</v>
      </c>
      <c r="F124" s="106" t="s">
        <v>374</v>
      </c>
      <c r="G124" s="14" t="s">
        <v>21</v>
      </c>
      <c r="H124" s="138">
        <v>1</v>
      </c>
      <c r="I124" s="135"/>
      <c r="J124" s="135"/>
      <c r="K124" s="136"/>
      <c r="L124" s="90"/>
      <c r="M124" s="83">
        <f t="shared" si="3"/>
        <v>0</v>
      </c>
      <c r="N124" s="135"/>
      <c r="O124" s="136"/>
      <c r="P124" s="136">
        <v>19750.62</v>
      </c>
      <c r="Q124" s="84">
        <f t="shared" si="4"/>
        <v>-19750.62</v>
      </c>
    </row>
    <row r="125" spans="1:17" ht="15" customHeight="1">
      <c r="A125" s="75">
        <v>115</v>
      </c>
      <c r="B125" s="76" t="s">
        <v>115</v>
      </c>
      <c r="C125" s="77" t="s">
        <v>19</v>
      </c>
      <c r="D125" s="76"/>
      <c r="E125" s="78" t="s">
        <v>116</v>
      </c>
      <c r="F125" s="106" t="s">
        <v>402</v>
      </c>
      <c r="G125" s="19" t="s">
        <v>36</v>
      </c>
      <c r="H125" s="138"/>
      <c r="I125" s="135"/>
      <c r="J125" s="135"/>
      <c r="K125" s="136"/>
      <c r="L125" s="90"/>
      <c r="M125" s="83">
        <f t="shared" si="3"/>
        <v>0</v>
      </c>
      <c r="N125" s="135"/>
      <c r="O125" s="136"/>
      <c r="P125" s="136"/>
      <c r="Q125" s="84">
        <f t="shared" si="4"/>
        <v>0</v>
      </c>
    </row>
    <row r="126" spans="1:17" ht="15" customHeight="1">
      <c r="A126" s="75">
        <v>116</v>
      </c>
      <c r="B126" s="76" t="s">
        <v>117</v>
      </c>
      <c r="C126" s="77" t="s">
        <v>19</v>
      </c>
      <c r="D126" s="76"/>
      <c r="E126" s="78" t="s">
        <v>61</v>
      </c>
      <c r="F126" s="106" t="s">
        <v>375</v>
      </c>
      <c r="G126" s="14" t="s">
        <v>21</v>
      </c>
      <c r="H126" s="138"/>
      <c r="I126" s="135"/>
      <c r="J126" s="135"/>
      <c r="K126" s="136"/>
      <c r="L126" s="90"/>
      <c r="M126" s="83">
        <f t="shared" si="3"/>
        <v>0</v>
      </c>
      <c r="N126" s="135">
        <v>2</v>
      </c>
      <c r="O126" s="136">
        <v>11300.74</v>
      </c>
      <c r="P126" s="136">
        <v>4663.72</v>
      </c>
      <c r="Q126" s="84">
        <f t="shared" si="4"/>
        <v>6637.0199999999995</v>
      </c>
    </row>
    <row r="127" spans="1:17" ht="15" customHeight="1">
      <c r="A127" s="75">
        <v>117</v>
      </c>
      <c r="B127" s="76" t="s">
        <v>117</v>
      </c>
      <c r="C127" s="77" t="s">
        <v>19</v>
      </c>
      <c r="D127" s="76"/>
      <c r="E127" s="78" t="s">
        <v>61</v>
      </c>
      <c r="F127" s="106" t="s">
        <v>433</v>
      </c>
      <c r="G127" s="16" t="s">
        <v>22</v>
      </c>
      <c r="H127" s="138"/>
      <c r="I127" s="135"/>
      <c r="J127" s="135"/>
      <c r="K127" s="136"/>
      <c r="L127" s="90"/>
      <c r="M127" s="83">
        <f t="shared" si="3"/>
        <v>0</v>
      </c>
      <c r="N127" s="135">
        <v>2</v>
      </c>
      <c r="O127" s="136">
        <v>6343.2</v>
      </c>
      <c r="P127" s="136"/>
      <c r="Q127" s="84">
        <f t="shared" si="4"/>
        <v>6343.2</v>
      </c>
    </row>
    <row r="128" spans="1:17" ht="15" customHeight="1">
      <c r="A128" s="75">
        <v>118</v>
      </c>
      <c r="B128" s="76" t="s">
        <v>118</v>
      </c>
      <c r="C128" s="77" t="s">
        <v>19</v>
      </c>
      <c r="D128" s="76"/>
      <c r="E128" s="78" t="s">
        <v>87</v>
      </c>
      <c r="F128" s="106" t="s">
        <v>440</v>
      </c>
      <c r="G128" s="14" t="s">
        <v>21</v>
      </c>
      <c r="H128" s="138">
        <v>1</v>
      </c>
      <c r="I128" s="135">
        <v>1</v>
      </c>
      <c r="J128" s="135">
        <v>1</v>
      </c>
      <c r="K128" s="136">
        <v>932.36</v>
      </c>
      <c r="L128" s="90"/>
      <c r="M128" s="83">
        <f t="shared" si="3"/>
        <v>932.36</v>
      </c>
      <c r="N128" s="135">
        <v>2</v>
      </c>
      <c r="O128" s="136">
        <v>2797.18</v>
      </c>
      <c r="P128" s="136">
        <v>4794.08</v>
      </c>
      <c r="Q128" s="84">
        <f t="shared" si="4"/>
        <v>-1996.9</v>
      </c>
    </row>
    <row r="129" spans="1:17" ht="15" customHeight="1">
      <c r="A129" s="75">
        <v>119</v>
      </c>
      <c r="B129" s="76" t="s">
        <v>118</v>
      </c>
      <c r="C129" s="77" t="s">
        <v>19</v>
      </c>
      <c r="D129" s="76"/>
      <c r="E129" s="78" t="s">
        <v>87</v>
      </c>
      <c r="F129" s="106" t="s">
        <v>416</v>
      </c>
      <c r="G129" s="17" t="s">
        <v>31</v>
      </c>
      <c r="H129" s="138">
        <v>1</v>
      </c>
      <c r="I129" s="135"/>
      <c r="J129" s="135"/>
      <c r="K129" s="136"/>
      <c r="L129" s="90"/>
      <c r="M129" s="83">
        <f t="shared" si="3"/>
        <v>0</v>
      </c>
      <c r="N129" s="135"/>
      <c r="O129" s="136"/>
      <c r="P129" s="136"/>
      <c r="Q129" s="84">
        <f t="shared" si="4"/>
        <v>0</v>
      </c>
    </row>
    <row r="130" spans="1:17" ht="15" customHeight="1">
      <c r="A130" s="75">
        <v>120</v>
      </c>
      <c r="B130" s="76" t="s">
        <v>119</v>
      </c>
      <c r="C130" s="77" t="s">
        <v>19</v>
      </c>
      <c r="D130" s="76"/>
      <c r="E130" s="78" t="s">
        <v>84</v>
      </c>
      <c r="F130" s="106" t="s">
        <v>376</v>
      </c>
      <c r="G130" s="14" t="s">
        <v>21</v>
      </c>
      <c r="H130" s="138">
        <v>1</v>
      </c>
      <c r="I130" s="135"/>
      <c r="J130" s="135"/>
      <c r="K130" s="136"/>
      <c r="L130" s="90"/>
      <c r="M130" s="83">
        <f t="shared" si="3"/>
        <v>0</v>
      </c>
      <c r="N130" s="135"/>
      <c r="O130" s="136"/>
      <c r="P130" s="136">
        <v>8589.31</v>
      </c>
      <c r="Q130" s="84">
        <f t="shared" si="4"/>
        <v>-8589.31</v>
      </c>
    </row>
    <row r="131" spans="1:17" ht="15" customHeight="1">
      <c r="A131" s="75">
        <v>121</v>
      </c>
      <c r="B131" s="76" t="s">
        <v>119</v>
      </c>
      <c r="C131" s="77" t="s">
        <v>19</v>
      </c>
      <c r="D131" s="76"/>
      <c r="E131" s="78" t="s">
        <v>84</v>
      </c>
      <c r="F131" s="106" t="s">
        <v>458</v>
      </c>
      <c r="G131" s="80" t="s">
        <v>33</v>
      </c>
      <c r="H131" s="138"/>
      <c r="I131" s="135"/>
      <c r="J131" s="135"/>
      <c r="K131" s="136"/>
      <c r="L131" s="90"/>
      <c r="M131" s="83">
        <f t="shared" si="3"/>
        <v>0</v>
      </c>
      <c r="N131" s="135"/>
      <c r="O131" s="136"/>
      <c r="P131" s="136"/>
      <c r="Q131" s="84">
        <f t="shared" si="4"/>
        <v>0</v>
      </c>
    </row>
    <row r="132" spans="1:17" ht="15" customHeight="1">
      <c r="A132" s="75">
        <v>122</v>
      </c>
      <c r="B132" s="76" t="s">
        <v>120</v>
      </c>
      <c r="C132" s="77" t="s">
        <v>19</v>
      </c>
      <c r="D132" s="76"/>
      <c r="E132" s="78" t="s">
        <v>24</v>
      </c>
      <c r="F132" s="106" t="s">
        <v>377</v>
      </c>
      <c r="G132" s="14" t="s">
        <v>21</v>
      </c>
      <c r="H132" s="138">
        <v>2</v>
      </c>
      <c r="I132" s="135">
        <v>4</v>
      </c>
      <c r="J132" s="135">
        <v>4</v>
      </c>
      <c r="K132" s="136">
        <v>5497.44</v>
      </c>
      <c r="L132" s="90"/>
      <c r="M132" s="83">
        <f t="shared" si="3"/>
        <v>5497.44</v>
      </c>
      <c r="N132" s="135">
        <v>5</v>
      </c>
      <c r="O132" s="136">
        <v>11993.93</v>
      </c>
      <c r="P132" s="136">
        <v>9569.42</v>
      </c>
      <c r="Q132" s="84">
        <f t="shared" si="4"/>
        <v>2424.5100000000002</v>
      </c>
    </row>
    <row r="133" spans="1:17" ht="15" customHeight="1">
      <c r="A133" s="75">
        <v>123</v>
      </c>
      <c r="B133" s="76" t="s">
        <v>120</v>
      </c>
      <c r="C133" s="77" t="s">
        <v>19</v>
      </c>
      <c r="D133" s="76"/>
      <c r="E133" s="78" t="s">
        <v>24</v>
      </c>
      <c r="F133" s="106" t="s">
        <v>434</v>
      </c>
      <c r="G133" s="16" t="s">
        <v>22</v>
      </c>
      <c r="H133" s="138"/>
      <c r="I133" s="135"/>
      <c r="J133" s="135"/>
      <c r="K133" s="136"/>
      <c r="L133" s="90"/>
      <c r="M133" s="83">
        <f t="shared" si="3"/>
        <v>0</v>
      </c>
      <c r="N133" s="135"/>
      <c r="O133" s="136"/>
      <c r="P133" s="136">
        <v>3657.69</v>
      </c>
      <c r="Q133" s="84">
        <f t="shared" si="4"/>
        <v>-3657.69</v>
      </c>
    </row>
    <row r="134" spans="1:17" ht="15" customHeight="1">
      <c r="A134" s="75">
        <v>124</v>
      </c>
      <c r="B134" s="76" t="s">
        <v>121</v>
      </c>
      <c r="C134" s="77" t="s">
        <v>19</v>
      </c>
      <c r="D134" s="76"/>
      <c r="E134" s="78" t="s">
        <v>30</v>
      </c>
      <c r="F134" s="106" t="s">
        <v>378</v>
      </c>
      <c r="G134" s="14" t="s">
        <v>21</v>
      </c>
      <c r="H134" s="138">
        <v>2</v>
      </c>
      <c r="I134" s="135"/>
      <c r="J134" s="135"/>
      <c r="K134" s="136"/>
      <c r="L134" s="90"/>
      <c r="M134" s="83">
        <f t="shared" si="3"/>
        <v>0</v>
      </c>
      <c r="N134" s="135"/>
      <c r="O134" s="136"/>
      <c r="P134" s="136">
        <v>10593.31</v>
      </c>
      <c r="Q134" s="84">
        <f t="shared" si="4"/>
        <v>-10593.31</v>
      </c>
    </row>
    <row r="135" spans="1:17" ht="15" customHeight="1">
      <c r="A135" s="75">
        <v>125</v>
      </c>
      <c r="B135" s="76" t="s">
        <v>121</v>
      </c>
      <c r="C135" s="77" t="s">
        <v>19</v>
      </c>
      <c r="D135" s="76"/>
      <c r="E135" s="78" t="s">
        <v>30</v>
      </c>
      <c r="F135" s="106" t="s">
        <v>417</v>
      </c>
      <c r="G135" s="17" t="s">
        <v>31</v>
      </c>
      <c r="H135" s="138"/>
      <c r="I135" s="135"/>
      <c r="J135" s="135"/>
      <c r="K135" s="136"/>
      <c r="L135" s="90"/>
      <c r="M135" s="83">
        <f t="shared" si="3"/>
        <v>0</v>
      </c>
      <c r="N135" s="135"/>
      <c r="O135" s="136"/>
      <c r="P135" s="136"/>
      <c r="Q135" s="84">
        <f t="shared" si="4"/>
        <v>0</v>
      </c>
    </row>
    <row r="136" spans="1:17" ht="15" customHeight="1">
      <c r="A136" s="75">
        <v>126</v>
      </c>
      <c r="B136" s="76" t="s">
        <v>122</v>
      </c>
      <c r="C136" s="77" t="s">
        <v>19</v>
      </c>
      <c r="D136" s="76"/>
      <c r="E136" s="78" t="s">
        <v>58</v>
      </c>
      <c r="F136" s="106" t="s">
        <v>379</v>
      </c>
      <c r="G136" s="14" t="s">
        <v>21</v>
      </c>
      <c r="H136" s="138">
        <v>1</v>
      </c>
      <c r="I136" s="135"/>
      <c r="J136" s="135"/>
      <c r="K136" s="136"/>
      <c r="L136" s="90"/>
      <c r="M136" s="83">
        <f t="shared" si="3"/>
        <v>0</v>
      </c>
      <c r="N136" s="135"/>
      <c r="O136" s="136"/>
      <c r="P136" s="136">
        <v>697.75</v>
      </c>
      <c r="Q136" s="84">
        <f t="shared" si="4"/>
        <v>-697.75</v>
      </c>
    </row>
    <row r="137" spans="1:17" ht="15" customHeight="1">
      <c r="A137" s="75">
        <v>127</v>
      </c>
      <c r="B137" s="76" t="s">
        <v>122</v>
      </c>
      <c r="C137" s="77" t="s">
        <v>19</v>
      </c>
      <c r="D137" s="76"/>
      <c r="E137" s="78" t="s">
        <v>58</v>
      </c>
      <c r="F137" s="106" t="s">
        <v>418</v>
      </c>
      <c r="G137" s="17" t="s">
        <v>31</v>
      </c>
      <c r="H137" s="138"/>
      <c r="I137" s="135"/>
      <c r="J137" s="135"/>
      <c r="K137" s="136"/>
      <c r="L137" s="90"/>
      <c r="M137" s="83">
        <f t="shared" si="3"/>
        <v>0</v>
      </c>
      <c r="N137" s="135"/>
      <c r="O137" s="136"/>
      <c r="P137" s="136">
        <v>5000</v>
      </c>
      <c r="Q137" s="84">
        <f t="shared" si="4"/>
        <v>-5000</v>
      </c>
    </row>
    <row r="138" spans="1:17" ht="15" customHeight="1">
      <c r="A138" s="75">
        <v>128</v>
      </c>
      <c r="B138" s="76" t="s">
        <v>123</v>
      </c>
      <c r="C138" s="77" t="s">
        <v>19</v>
      </c>
      <c r="D138" s="76"/>
      <c r="E138" s="78" t="s">
        <v>124</v>
      </c>
      <c r="F138" s="106" t="s">
        <v>380</v>
      </c>
      <c r="G138" s="14" t="s">
        <v>21</v>
      </c>
      <c r="H138" s="138"/>
      <c r="I138" s="135"/>
      <c r="J138" s="135"/>
      <c r="K138" s="136"/>
      <c r="L138" s="90"/>
      <c r="M138" s="83">
        <f t="shared" si="3"/>
        <v>0</v>
      </c>
      <c r="N138" s="135"/>
      <c r="O138" s="136"/>
      <c r="P138" s="136">
        <v>4576.97</v>
      </c>
      <c r="Q138" s="84">
        <f t="shared" si="4"/>
        <v>-4576.97</v>
      </c>
    </row>
    <row r="139" spans="1:17" ht="15" customHeight="1">
      <c r="A139" s="75">
        <v>129</v>
      </c>
      <c r="B139" s="76" t="s">
        <v>123</v>
      </c>
      <c r="C139" s="77" t="s">
        <v>19</v>
      </c>
      <c r="D139" s="76"/>
      <c r="E139" s="78" t="s">
        <v>124</v>
      </c>
      <c r="F139" s="106" t="s">
        <v>435</v>
      </c>
      <c r="G139" s="16" t="s">
        <v>22</v>
      </c>
      <c r="H139" s="138"/>
      <c r="I139" s="135"/>
      <c r="J139" s="135"/>
      <c r="K139" s="136"/>
      <c r="L139" s="90"/>
      <c r="M139" s="83">
        <f t="shared" si="3"/>
        <v>0</v>
      </c>
      <c r="N139" s="135"/>
      <c r="O139" s="136"/>
      <c r="P139" s="136"/>
      <c r="Q139" s="84">
        <f t="shared" si="4"/>
        <v>0</v>
      </c>
    </row>
    <row r="140" spans="1:17" ht="15" customHeight="1">
      <c r="A140" s="75">
        <v>130</v>
      </c>
      <c r="B140" s="76" t="s">
        <v>125</v>
      </c>
      <c r="C140" s="77" t="s">
        <v>19</v>
      </c>
      <c r="D140" s="76"/>
      <c r="E140" s="78" t="s">
        <v>61</v>
      </c>
      <c r="F140" s="106" t="s">
        <v>381</v>
      </c>
      <c r="G140" s="14" t="s">
        <v>21</v>
      </c>
      <c r="H140" s="138"/>
      <c r="I140" s="135"/>
      <c r="J140" s="135"/>
      <c r="K140" s="136"/>
      <c r="L140" s="90"/>
      <c r="M140" s="83">
        <f t="shared" si="3"/>
        <v>0</v>
      </c>
      <c r="N140" s="135">
        <v>1</v>
      </c>
      <c r="O140" s="136">
        <v>3968.61</v>
      </c>
      <c r="P140" s="136">
        <v>944.43</v>
      </c>
      <c r="Q140" s="84">
        <f t="shared" si="4"/>
        <v>3024.1800000000003</v>
      </c>
    </row>
    <row r="141" spans="1:17" ht="15" customHeight="1">
      <c r="A141" s="75">
        <v>131</v>
      </c>
      <c r="B141" s="76" t="s">
        <v>125</v>
      </c>
      <c r="C141" s="77" t="s">
        <v>19</v>
      </c>
      <c r="D141" s="76"/>
      <c r="E141" s="78" t="s">
        <v>61</v>
      </c>
      <c r="F141" s="106" t="s">
        <v>436</v>
      </c>
      <c r="G141" s="16" t="s">
        <v>22</v>
      </c>
      <c r="H141" s="138"/>
      <c r="I141" s="135"/>
      <c r="J141" s="135"/>
      <c r="K141" s="136"/>
      <c r="L141" s="90"/>
      <c r="M141" s="83">
        <f t="shared" si="3"/>
        <v>0</v>
      </c>
      <c r="N141" s="135"/>
      <c r="O141" s="136"/>
      <c r="P141" s="136"/>
      <c r="Q141" s="84">
        <f t="shared" si="4"/>
        <v>0</v>
      </c>
    </row>
    <row r="142" spans="1:17" ht="15" customHeight="1">
      <c r="A142" s="75">
        <v>132</v>
      </c>
      <c r="B142" s="76" t="s">
        <v>126</v>
      </c>
      <c r="C142" s="77" t="s">
        <v>19</v>
      </c>
      <c r="D142" s="76"/>
      <c r="E142" s="78" t="s">
        <v>24</v>
      </c>
      <c r="F142" s="106" t="s">
        <v>382</v>
      </c>
      <c r="G142" s="14" t="s">
        <v>21</v>
      </c>
      <c r="H142" s="138">
        <v>3</v>
      </c>
      <c r="I142" s="135">
        <v>3</v>
      </c>
      <c r="J142" s="135">
        <v>4</v>
      </c>
      <c r="K142" s="136">
        <v>9853.1</v>
      </c>
      <c r="L142" s="90"/>
      <c r="M142" s="83">
        <f t="shared" ref="M142:M186" si="5">K142-L142</f>
        <v>9853.1</v>
      </c>
      <c r="N142" s="135">
        <v>1</v>
      </c>
      <c r="O142" s="136">
        <v>422.88</v>
      </c>
      <c r="P142" s="136">
        <v>634.32000000000005</v>
      </c>
      <c r="Q142" s="84">
        <f t="shared" ref="Q142:Q186" si="6">O142-P142</f>
        <v>-211.44000000000005</v>
      </c>
    </row>
    <row r="143" spans="1:17" ht="15" customHeight="1">
      <c r="A143" s="75">
        <v>133</v>
      </c>
      <c r="B143" s="76" t="s">
        <v>126</v>
      </c>
      <c r="C143" s="77" t="s">
        <v>19</v>
      </c>
      <c r="D143" s="76"/>
      <c r="E143" s="78" t="s">
        <v>24</v>
      </c>
      <c r="F143" s="106" t="s">
        <v>437</v>
      </c>
      <c r="G143" s="16" t="s">
        <v>22</v>
      </c>
      <c r="H143" s="138"/>
      <c r="I143" s="135"/>
      <c r="J143" s="135"/>
      <c r="K143" s="136"/>
      <c r="L143" s="90"/>
      <c r="M143" s="83">
        <f t="shared" si="5"/>
        <v>0</v>
      </c>
      <c r="N143" s="135">
        <v>1</v>
      </c>
      <c r="O143" s="136">
        <v>2819.2</v>
      </c>
      <c r="P143" s="136"/>
      <c r="Q143" s="84">
        <f t="shared" si="6"/>
        <v>2819.2</v>
      </c>
    </row>
    <row r="144" spans="1:17" ht="15" customHeight="1">
      <c r="A144" s="75">
        <v>134</v>
      </c>
      <c r="B144" s="76" t="s">
        <v>127</v>
      </c>
      <c r="C144" s="77" t="s">
        <v>19</v>
      </c>
      <c r="D144" s="76"/>
      <c r="E144" s="78" t="s">
        <v>26</v>
      </c>
      <c r="F144" s="106" t="s">
        <v>383</v>
      </c>
      <c r="G144" s="14" t="s">
        <v>21</v>
      </c>
      <c r="H144" s="138"/>
      <c r="I144" s="135"/>
      <c r="J144" s="135"/>
      <c r="K144" s="136"/>
      <c r="L144" s="90"/>
      <c r="M144" s="83">
        <f t="shared" si="5"/>
        <v>0</v>
      </c>
      <c r="N144" s="135"/>
      <c r="O144" s="136"/>
      <c r="P144" s="136"/>
      <c r="Q144" s="84">
        <f t="shared" si="6"/>
        <v>0</v>
      </c>
    </row>
    <row r="145" spans="1:17" ht="15" customHeight="1">
      <c r="A145" s="75">
        <v>135</v>
      </c>
      <c r="B145" s="76" t="s">
        <v>127</v>
      </c>
      <c r="C145" s="77" t="s">
        <v>19</v>
      </c>
      <c r="D145" s="76"/>
      <c r="E145" s="78" t="s">
        <v>26</v>
      </c>
      <c r="F145" s="106" t="s">
        <v>459</v>
      </c>
      <c r="G145" s="80" t="s">
        <v>33</v>
      </c>
      <c r="H145" s="138"/>
      <c r="I145" s="135"/>
      <c r="J145" s="135"/>
      <c r="K145" s="136"/>
      <c r="L145" s="90"/>
      <c r="M145" s="83">
        <f t="shared" si="5"/>
        <v>0</v>
      </c>
      <c r="N145" s="135"/>
      <c r="O145" s="136"/>
      <c r="P145" s="136"/>
      <c r="Q145" s="84">
        <f t="shared" si="6"/>
        <v>0</v>
      </c>
    </row>
    <row r="146" spans="1:17" ht="15" customHeight="1">
      <c r="A146" s="75">
        <v>136</v>
      </c>
      <c r="B146" s="76" t="s">
        <v>128</v>
      </c>
      <c r="C146" s="77" t="s">
        <v>19</v>
      </c>
      <c r="D146" s="76"/>
      <c r="E146" s="78" t="s">
        <v>26</v>
      </c>
      <c r="F146" s="110">
        <v>124</v>
      </c>
      <c r="G146" s="14" t="s">
        <v>21</v>
      </c>
      <c r="H146" s="138"/>
      <c r="I146" s="135"/>
      <c r="J146" s="135"/>
      <c r="K146" s="136"/>
      <c r="L146" s="90"/>
      <c r="M146" s="83">
        <f t="shared" si="5"/>
        <v>0</v>
      </c>
      <c r="N146" s="135"/>
      <c r="O146" s="136"/>
      <c r="P146" s="136"/>
      <c r="Q146" s="84">
        <f t="shared" si="6"/>
        <v>0</v>
      </c>
    </row>
    <row r="147" spans="1:17" ht="15" customHeight="1">
      <c r="A147" s="75">
        <v>137</v>
      </c>
      <c r="B147" s="76" t="s">
        <v>128</v>
      </c>
      <c r="C147" s="77" t="s">
        <v>19</v>
      </c>
      <c r="D147" s="76"/>
      <c r="E147" s="78" t="s">
        <v>26</v>
      </c>
      <c r="F147" s="107" t="s">
        <v>299</v>
      </c>
      <c r="G147" s="80" t="s">
        <v>33</v>
      </c>
      <c r="H147" s="138"/>
      <c r="I147" s="135"/>
      <c r="J147" s="135"/>
      <c r="K147" s="136"/>
      <c r="L147" s="90"/>
      <c r="M147" s="83">
        <f t="shared" si="5"/>
        <v>0</v>
      </c>
      <c r="N147" s="135"/>
      <c r="O147" s="136"/>
      <c r="P147" s="136"/>
      <c r="Q147" s="84">
        <f t="shared" si="6"/>
        <v>0</v>
      </c>
    </row>
    <row r="148" spans="1:17" ht="15" customHeight="1">
      <c r="A148" s="75">
        <v>138</v>
      </c>
      <c r="B148" s="76" t="s">
        <v>129</v>
      </c>
      <c r="C148" s="77" t="s">
        <v>19</v>
      </c>
      <c r="D148" s="76"/>
      <c r="E148" s="78" t="s">
        <v>26</v>
      </c>
      <c r="F148" s="107">
        <v>125</v>
      </c>
      <c r="G148" s="14" t="s">
        <v>21</v>
      </c>
      <c r="H148" s="138"/>
      <c r="I148" s="135"/>
      <c r="J148" s="135"/>
      <c r="K148" s="136"/>
      <c r="L148" s="90"/>
      <c r="M148" s="83">
        <f t="shared" si="5"/>
        <v>0</v>
      </c>
      <c r="N148" s="135"/>
      <c r="O148" s="136"/>
      <c r="P148" s="136"/>
      <c r="Q148" s="84">
        <f t="shared" si="6"/>
        <v>0</v>
      </c>
    </row>
    <row r="149" spans="1:17" ht="15" customHeight="1">
      <c r="A149" s="75">
        <v>139</v>
      </c>
      <c r="B149" s="76" t="s">
        <v>129</v>
      </c>
      <c r="C149" s="77" t="s">
        <v>19</v>
      </c>
      <c r="D149" s="76"/>
      <c r="E149" s="78" t="s">
        <v>26</v>
      </c>
      <c r="F149" s="106" t="s">
        <v>517</v>
      </c>
      <c r="G149" s="80" t="s">
        <v>33</v>
      </c>
      <c r="H149" s="138"/>
      <c r="I149" s="135"/>
      <c r="J149" s="135"/>
      <c r="K149" s="136"/>
      <c r="L149" s="90"/>
      <c r="M149" s="83">
        <f t="shared" si="5"/>
        <v>0</v>
      </c>
      <c r="N149" s="135"/>
      <c r="O149" s="136"/>
      <c r="P149" s="136"/>
      <c r="Q149" s="84">
        <f t="shared" si="6"/>
        <v>0</v>
      </c>
    </row>
    <row r="150" spans="1:17" ht="15" customHeight="1">
      <c r="A150" s="75">
        <v>140</v>
      </c>
      <c r="B150" s="76" t="s">
        <v>130</v>
      </c>
      <c r="C150" s="77" t="s">
        <v>19</v>
      </c>
      <c r="D150" s="76"/>
      <c r="E150" s="78" t="s">
        <v>26</v>
      </c>
      <c r="F150" s="107">
        <v>126</v>
      </c>
      <c r="G150" s="14" t="s">
        <v>21</v>
      </c>
      <c r="H150" s="138"/>
      <c r="I150" s="135"/>
      <c r="J150" s="135"/>
      <c r="K150" s="136"/>
      <c r="L150" s="90"/>
      <c r="M150" s="83">
        <f t="shared" si="5"/>
        <v>0</v>
      </c>
      <c r="N150" s="135"/>
      <c r="O150" s="136"/>
      <c r="P150" s="136"/>
      <c r="Q150" s="84">
        <f t="shared" si="6"/>
        <v>0</v>
      </c>
    </row>
    <row r="151" spans="1:17" ht="15" customHeight="1">
      <c r="A151" s="75">
        <v>141</v>
      </c>
      <c r="B151" s="76" t="s">
        <v>131</v>
      </c>
      <c r="C151" s="77" t="s">
        <v>19</v>
      </c>
      <c r="D151" s="76"/>
      <c r="E151" s="78" t="s">
        <v>26</v>
      </c>
      <c r="F151" s="107">
        <v>127</v>
      </c>
      <c r="G151" s="14" t="s">
        <v>21</v>
      </c>
      <c r="H151" s="138"/>
      <c r="I151" s="135"/>
      <c r="J151" s="135"/>
      <c r="K151" s="136"/>
      <c r="L151" s="90"/>
      <c r="M151" s="83">
        <f t="shared" si="5"/>
        <v>0</v>
      </c>
      <c r="N151" s="135"/>
      <c r="O151" s="136"/>
      <c r="P151" s="136">
        <v>616.70000000000005</v>
      </c>
      <c r="Q151" s="84">
        <f t="shared" si="6"/>
        <v>-616.70000000000005</v>
      </c>
    </row>
    <row r="152" spans="1:17" ht="15" customHeight="1">
      <c r="A152" s="75">
        <v>142</v>
      </c>
      <c r="B152" s="76" t="s">
        <v>131</v>
      </c>
      <c r="C152" s="77" t="s">
        <v>19</v>
      </c>
      <c r="D152" s="76"/>
      <c r="E152" s="78" t="s">
        <v>26</v>
      </c>
      <c r="F152" s="106" t="s">
        <v>461</v>
      </c>
      <c r="G152" s="80" t="s">
        <v>33</v>
      </c>
      <c r="H152" s="138"/>
      <c r="I152" s="135"/>
      <c r="J152" s="135"/>
      <c r="K152" s="136"/>
      <c r="L152" s="90"/>
      <c r="M152" s="83">
        <f t="shared" si="5"/>
        <v>0</v>
      </c>
      <c r="N152" s="135"/>
      <c r="O152" s="136"/>
      <c r="P152" s="136"/>
      <c r="Q152" s="84">
        <f t="shared" si="6"/>
        <v>0</v>
      </c>
    </row>
    <row r="153" spans="1:17" ht="15" customHeight="1">
      <c r="A153" s="75">
        <v>143</v>
      </c>
      <c r="B153" s="76" t="s">
        <v>132</v>
      </c>
      <c r="C153" s="77" t="s">
        <v>19</v>
      </c>
      <c r="D153" s="76"/>
      <c r="E153" s="78" t="s">
        <v>26</v>
      </c>
      <c r="F153" s="107">
        <v>128</v>
      </c>
      <c r="G153" s="14" t="s">
        <v>21</v>
      </c>
      <c r="H153" s="138"/>
      <c r="I153" s="135"/>
      <c r="J153" s="135"/>
      <c r="K153" s="136"/>
      <c r="L153" s="90"/>
      <c r="M153" s="83">
        <f t="shared" si="5"/>
        <v>0</v>
      </c>
      <c r="N153" s="135"/>
      <c r="O153" s="136"/>
      <c r="P153" s="136"/>
      <c r="Q153" s="84">
        <f t="shared" si="6"/>
        <v>0</v>
      </c>
    </row>
    <row r="154" spans="1:17" ht="15" customHeight="1">
      <c r="A154" s="75">
        <v>144</v>
      </c>
      <c r="B154" s="76" t="s">
        <v>132</v>
      </c>
      <c r="C154" s="77" t="s">
        <v>19</v>
      </c>
      <c r="D154" s="76"/>
      <c r="E154" s="78" t="s">
        <v>26</v>
      </c>
      <c r="F154" s="106" t="s">
        <v>462</v>
      </c>
      <c r="G154" s="80" t="s">
        <v>33</v>
      </c>
      <c r="H154" s="138"/>
      <c r="I154" s="135"/>
      <c r="J154" s="135"/>
      <c r="K154" s="136"/>
      <c r="L154" s="90"/>
      <c r="M154" s="83">
        <f t="shared" si="5"/>
        <v>0</v>
      </c>
      <c r="N154" s="135"/>
      <c r="O154" s="136"/>
      <c r="P154" s="136"/>
      <c r="Q154" s="84">
        <f t="shared" si="6"/>
        <v>0</v>
      </c>
    </row>
    <row r="155" spans="1:17" ht="15" customHeight="1">
      <c r="A155" s="75">
        <v>145</v>
      </c>
      <c r="B155" s="76" t="s">
        <v>133</v>
      </c>
      <c r="C155" s="77" t="s">
        <v>19</v>
      </c>
      <c r="D155" s="76"/>
      <c r="E155" s="78" t="s">
        <v>30</v>
      </c>
      <c r="F155" s="106" t="s">
        <v>384</v>
      </c>
      <c r="G155" s="14" t="s">
        <v>21</v>
      </c>
      <c r="H155" s="138"/>
      <c r="I155" s="135"/>
      <c r="J155" s="135"/>
      <c r="K155" s="136"/>
      <c r="L155" s="90"/>
      <c r="M155" s="83">
        <f t="shared" si="5"/>
        <v>0</v>
      </c>
      <c r="N155" s="135"/>
      <c r="O155" s="136"/>
      <c r="P155" s="136">
        <v>264.3</v>
      </c>
      <c r="Q155" s="84">
        <f t="shared" si="6"/>
        <v>-264.3</v>
      </c>
    </row>
    <row r="156" spans="1:17" ht="15" customHeight="1">
      <c r="A156" s="75">
        <v>146</v>
      </c>
      <c r="B156" s="76" t="s">
        <v>133</v>
      </c>
      <c r="C156" s="77" t="s">
        <v>19</v>
      </c>
      <c r="D156" s="76"/>
      <c r="E156" s="78" t="s">
        <v>30</v>
      </c>
      <c r="F156" s="106" t="s">
        <v>419</v>
      </c>
      <c r="G156" s="17" t="s">
        <v>31</v>
      </c>
      <c r="H156" s="138">
        <v>1</v>
      </c>
      <c r="I156" s="135">
        <v>1</v>
      </c>
      <c r="J156" s="135">
        <v>1</v>
      </c>
      <c r="K156" s="136"/>
      <c r="L156" s="90"/>
      <c r="M156" s="83">
        <f t="shared" si="5"/>
        <v>0</v>
      </c>
      <c r="N156" s="135">
        <v>2</v>
      </c>
      <c r="O156" s="136"/>
      <c r="P156" s="136"/>
      <c r="Q156" s="84">
        <f t="shared" si="6"/>
        <v>0</v>
      </c>
    </row>
    <row r="157" spans="1:17" ht="15" customHeight="1">
      <c r="A157" s="75">
        <v>147</v>
      </c>
      <c r="B157" s="76" t="s">
        <v>134</v>
      </c>
      <c r="C157" s="77" t="s">
        <v>19</v>
      </c>
      <c r="D157" s="76"/>
      <c r="E157" s="78" t="s">
        <v>52</v>
      </c>
      <c r="F157" s="106" t="s">
        <v>385</v>
      </c>
      <c r="G157" s="14" t="s">
        <v>21</v>
      </c>
      <c r="H157" s="138"/>
      <c r="I157" s="135"/>
      <c r="J157" s="135"/>
      <c r="K157" s="136"/>
      <c r="L157" s="90"/>
      <c r="M157" s="83">
        <f t="shared" si="5"/>
        <v>0</v>
      </c>
      <c r="N157" s="135"/>
      <c r="O157" s="136"/>
      <c r="P157" s="136"/>
      <c r="Q157" s="84">
        <f t="shared" si="6"/>
        <v>0</v>
      </c>
    </row>
    <row r="158" spans="1:17" ht="15" customHeight="1">
      <c r="A158" s="75">
        <v>148</v>
      </c>
      <c r="B158" s="76" t="s">
        <v>134</v>
      </c>
      <c r="C158" s="77" t="s">
        <v>19</v>
      </c>
      <c r="D158" s="76"/>
      <c r="E158" s="78" t="s">
        <v>52</v>
      </c>
      <c r="F158" s="106" t="s">
        <v>463</v>
      </c>
      <c r="G158" s="80" t="s">
        <v>33</v>
      </c>
      <c r="H158" s="138">
        <v>2</v>
      </c>
      <c r="I158" s="135"/>
      <c r="J158" s="135"/>
      <c r="K158" s="136"/>
      <c r="L158" s="90"/>
      <c r="M158" s="83">
        <f t="shared" si="5"/>
        <v>0</v>
      </c>
      <c r="N158" s="135"/>
      <c r="O158" s="136"/>
      <c r="P158" s="136"/>
      <c r="Q158" s="84">
        <f t="shared" si="6"/>
        <v>0</v>
      </c>
    </row>
    <row r="159" spans="1:17" ht="15" customHeight="1">
      <c r="A159" s="75">
        <v>149</v>
      </c>
      <c r="B159" s="76" t="s">
        <v>135</v>
      </c>
      <c r="C159" s="77" t="s">
        <v>19</v>
      </c>
      <c r="D159" s="76"/>
      <c r="E159" s="78" t="s">
        <v>26</v>
      </c>
      <c r="F159" s="107">
        <v>131</v>
      </c>
      <c r="G159" s="14" t="s">
        <v>21</v>
      </c>
      <c r="H159" s="138"/>
      <c r="I159" s="135"/>
      <c r="J159" s="135"/>
      <c r="K159" s="136"/>
      <c r="L159" s="90"/>
      <c r="M159" s="83">
        <f t="shared" si="5"/>
        <v>0</v>
      </c>
      <c r="N159" s="135"/>
      <c r="O159" s="136"/>
      <c r="P159" s="136"/>
      <c r="Q159" s="84">
        <f t="shared" si="6"/>
        <v>0</v>
      </c>
    </row>
    <row r="160" spans="1:17" ht="15" customHeight="1">
      <c r="A160" s="75">
        <v>150</v>
      </c>
      <c r="B160" s="76" t="s">
        <v>136</v>
      </c>
      <c r="C160" s="77" t="s">
        <v>19</v>
      </c>
      <c r="D160" s="76"/>
      <c r="E160" s="78" t="s">
        <v>26</v>
      </c>
      <c r="F160" s="99">
        <v>132</v>
      </c>
      <c r="G160" s="14" t="s">
        <v>21</v>
      </c>
      <c r="H160" s="138"/>
      <c r="I160" s="135"/>
      <c r="J160" s="135"/>
      <c r="K160" s="136"/>
      <c r="L160" s="90"/>
      <c r="M160" s="83">
        <f t="shared" si="5"/>
        <v>0</v>
      </c>
      <c r="N160" s="135"/>
      <c r="O160" s="136"/>
      <c r="P160" s="136"/>
      <c r="Q160" s="84">
        <f t="shared" si="6"/>
        <v>0</v>
      </c>
    </row>
    <row r="161" spans="1:17" ht="15" customHeight="1">
      <c r="A161" s="75">
        <v>151</v>
      </c>
      <c r="B161" s="76" t="s">
        <v>137</v>
      </c>
      <c r="C161" s="77" t="s">
        <v>19</v>
      </c>
      <c r="D161" s="76"/>
      <c r="E161" s="78" t="s">
        <v>26</v>
      </c>
      <c r="F161" s="106" t="s">
        <v>386</v>
      </c>
      <c r="G161" s="14" t="s">
        <v>21</v>
      </c>
      <c r="H161" s="138"/>
      <c r="I161" s="135"/>
      <c r="J161" s="135"/>
      <c r="K161" s="136"/>
      <c r="L161" s="90"/>
      <c r="M161" s="83">
        <f t="shared" si="5"/>
        <v>0</v>
      </c>
      <c r="N161" s="135">
        <v>3</v>
      </c>
      <c r="O161" s="136">
        <v>5548.53</v>
      </c>
      <c r="P161" s="136"/>
      <c r="Q161" s="84">
        <f t="shared" si="6"/>
        <v>5548.53</v>
      </c>
    </row>
    <row r="162" spans="1:17" ht="15" customHeight="1">
      <c r="A162" s="75">
        <v>152</v>
      </c>
      <c r="B162" s="29" t="s">
        <v>138</v>
      </c>
      <c r="C162" s="7" t="s">
        <v>19</v>
      </c>
      <c r="D162" s="7"/>
      <c r="E162" s="29" t="s">
        <v>35</v>
      </c>
      <c r="F162" s="106" t="s">
        <v>387</v>
      </c>
      <c r="G162" s="14" t="s">
        <v>21</v>
      </c>
      <c r="H162" s="138"/>
      <c r="I162" s="135"/>
      <c r="J162" s="135"/>
      <c r="K162" s="136"/>
      <c r="L162" s="90"/>
      <c r="M162" s="83">
        <f t="shared" si="5"/>
        <v>0</v>
      </c>
      <c r="N162" s="135"/>
      <c r="O162" s="136"/>
      <c r="P162" s="136"/>
      <c r="Q162" s="84">
        <f t="shared" si="6"/>
        <v>0</v>
      </c>
    </row>
    <row r="163" spans="1:17" ht="15" customHeight="1">
      <c r="A163" s="75">
        <v>153</v>
      </c>
      <c r="B163" s="29" t="s">
        <v>138</v>
      </c>
      <c r="C163" s="7" t="s">
        <v>19</v>
      </c>
      <c r="D163" s="29"/>
      <c r="E163" s="29" t="s">
        <v>35</v>
      </c>
      <c r="F163" s="106" t="s">
        <v>403</v>
      </c>
      <c r="G163" s="19" t="s">
        <v>36</v>
      </c>
      <c r="H163" s="138">
        <v>1</v>
      </c>
      <c r="I163" s="135"/>
      <c r="J163" s="135"/>
      <c r="K163" s="136"/>
      <c r="L163" s="90"/>
      <c r="M163" s="83">
        <f t="shared" si="5"/>
        <v>0</v>
      </c>
      <c r="N163" s="135"/>
      <c r="O163" s="136"/>
      <c r="P163" s="136"/>
      <c r="Q163" s="84">
        <f t="shared" si="6"/>
        <v>0</v>
      </c>
    </row>
    <row r="164" spans="1:17" ht="15" customHeight="1">
      <c r="A164" s="75">
        <v>154</v>
      </c>
      <c r="B164" s="29" t="s">
        <v>139</v>
      </c>
      <c r="C164" s="7" t="s">
        <v>19</v>
      </c>
      <c r="D164" s="29"/>
      <c r="E164" s="29" t="s">
        <v>104</v>
      </c>
      <c r="F164" s="106" t="s">
        <v>388</v>
      </c>
      <c r="G164" s="14" t="s">
        <v>21</v>
      </c>
      <c r="H164" s="138">
        <v>1</v>
      </c>
      <c r="I164" s="135"/>
      <c r="J164" s="135"/>
      <c r="K164" s="136"/>
      <c r="L164" s="90"/>
      <c r="M164" s="83">
        <f t="shared" si="5"/>
        <v>0</v>
      </c>
      <c r="N164" s="135">
        <v>1</v>
      </c>
      <c r="O164" s="136">
        <v>8656.7900000000009</v>
      </c>
      <c r="P164" s="136"/>
      <c r="Q164" s="84">
        <f t="shared" si="6"/>
        <v>8656.7900000000009</v>
      </c>
    </row>
    <row r="165" spans="1:17" ht="15" customHeight="1">
      <c r="A165" s="75">
        <v>155</v>
      </c>
      <c r="B165" s="29" t="s">
        <v>139</v>
      </c>
      <c r="C165" s="7" t="s">
        <v>19</v>
      </c>
      <c r="D165" s="29"/>
      <c r="E165" s="29" t="s">
        <v>104</v>
      </c>
      <c r="F165" s="106" t="s">
        <v>404</v>
      </c>
      <c r="G165" s="19" t="s">
        <v>36</v>
      </c>
      <c r="H165" s="138"/>
      <c r="I165" s="135"/>
      <c r="J165" s="135"/>
      <c r="K165" s="136"/>
      <c r="L165" s="90"/>
      <c r="M165" s="83">
        <f t="shared" si="5"/>
        <v>0</v>
      </c>
      <c r="N165" s="135">
        <v>1</v>
      </c>
      <c r="O165" s="136">
        <v>1938.2</v>
      </c>
      <c r="P165" s="136"/>
      <c r="Q165" s="84">
        <f t="shared" si="6"/>
        <v>1938.2</v>
      </c>
    </row>
    <row r="166" spans="1:17" ht="15" customHeight="1">
      <c r="A166" s="75">
        <v>156</v>
      </c>
      <c r="B166" s="29" t="s">
        <v>140</v>
      </c>
      <c r="C166" s="7" t="s">
        <v>19</v>
      </c>
      <c r="D166" s="29"/>
      <c r="E166" s="29" t="s">
        <v>104</v>
      </c>
      <c r="F166" s="106" t="s">
        <v>389</v>
      </c>
      <c r="G166" s="14" t="s">
        <v>21</v>
      </c>
      <c r="H166" s="138"/>
      <c r="I166" s="135"/>
      <c r="J166" s="135"/>
      <c r="K166" s="136"/>
      <c r="L166" s="90"/>
      <c r="M166" s="83">
        <f t="shared" si="5"/>
        <v>0</v>
      </c>
      <c r="N166" s="135"/>
      <c r="O166" s="136"/>
      <c r="P166" s="136"/>
      <c r="Q166" s="84">
        <f t="shared" si="6"/>
        <v>0</v>
      </c>
    </row>
    <row r="167" spans="1:17" ht="15" customHeight="1">
      <c r="A167" s="75">
        <v>157</v>
      </c>
      <c r="B167" s="29" t="s">
        <v>140</v>
      </c>
      <c r="C167" s="7" t="s">
        <v>19</v>
      </c>
      <c r="D167" s="29"/>
      <c r="E167" s="29" t="s">
        <v>104</v>
      </c>
      <c r="F167" s="106" t="s">
        <v>405</v>
      </c>
      <c r="G167" s="19" t="s">
        <v>36</v>
      </c>
      <c r="H167" s="138"/>
      <c r="I167" s="135"/>
      <c r="J167" s="135"/>
      <c r="K167" s="136"/>
      <c r="L167" s="90"/>
      <c r="M167" s="83">
        <f t="shared" si="5"/>
        <v>0</v>
      </c>
      <c r="N167" s="135"/>
      <c r="O167" s="136"/>
      <c r="P167" s="136"/>
      <c r="Q167" s="84">
        <f t="shared" si="6"/>
        <v>0</v>
      </c>
    </row>
    <row r="168" spans="1:17" ht="15" customHeight="1">
      <c r="A168" s="75">
        <v>158</v>
      </c>
      <c r="B168" s="29" t="s">
        <v>141</v>
      </c>
      <c r="C168" s="7" t="s">
        <v>19</v>
      </c>
      <c r="D168" s="29"/>
      <c r="E168" s="29" t="s">
        <v>26</v>
      </c>
      <c r="F168" s="106" t="s">
        <v>390</v>
      </c>
      <c r="G168" s="14" t="s">
        <v>21</v>
      </c>
      <c r="H168" s="138"/>
      <c r="I168" s="135"/>
      <c r="J168" s="135"/>
      <c r="K168" s="136"/>
      <c r="L168" s="90"/>
      <c r="M168" s="83">
        <f t="shared" si="5"/>
        <v>0</v>
      </c>
      <c r="N168" s="135"/>
      <c r="O168" s="136"/>
      <c r="P168" s="136"/>
      <c r="Q168" s="84">
        <f t="shared" si="6"/>
        <v>0</v>
      </c>
    </row>
    <row r="169" spans="1:17" ht="15" customHeight="1">
      <c r="A169" s="75">
        <v>159</v>
      </c>
      <c r="B169" s="29" t="s">
        <v>141</v>
      </c>
      <c r="C169" s="7" t="s">
        <v>19</v>
      </c>
      <c r="D169" s="29"/>
      <c r="E169" s="29" t="s">
        <v>26</v>
      </c>
      <c r="F169" s="114" t="s">
        <v>309</v>
      </c>
      <c r="G169" s="80" t="s">
        <v>33</v>
      </c>
      <c r="H169" s="138"/>
      <c r="I169" s="135"/>
      <c r="J169" s="135"/>
      <c r="K169" s="136"/>
      <c r="L169" s="90"/>
      <c r="M169" s="83">
        <f t="shared" si="5"/>
        <v>0</v>
      </c>
      <c r="N169" s="135"/>
      <c r="O169" s="136"/>
      <c r="P169" s="136"/>
      <c r="Q169" s="84">
        <f t="shared" si="6"/>
        <v>0</v>
      </c>
    </row>
    <row r="170" spans="1:17" ht="15" customHeight="1">
      <c r="A170" s="75">
        <v>160</v>
      </c>
      <c r="B170" s="29" t="s">
        <v>142</v>
      </c>
      <c r="C170" s="7" t="s">
        <v>19</v>
      </c>
      <c r="D170" s="29"/>
      <c r="E170" s="29" t="s">
        <v>26</v>
      </c>
      <c r="F170" s="106" t="s">
        <v>391</v>
      </c>
      <c r="G170" s="14" t="s">
        <v>21</v>
      </c>
      <c r="H170" s="138"/>
      <c r="I170" s="135"/>
      <c r="J170" s="135"/>
      <c r="K170" s="136"/>
      <c r="L170" s="90"/>
      <c r="M170" s="83">
        <f t="shared" si="5"/>
        <v>0</v>
      </c>
      <c r="N170" s="135"/>
      <c r="O170" s="136"/>
      <c r="P170" s="136"/>
      <c r="Q170" s="84">
        <f t="shared" si="6"/>
        <v>0</v>
      </c>
    </row>
    <row r="171" spans="1:17" ht="15" customHeight="1">
      <c r="A171" s="75">
        <v>161</v>
      </c>
      <c r="B171" s="29" t="s">
        <v>142</v>
      </c>
      <c r="C171" s="7" t="s">
        <v>19</v>
      </c>
      <c r="D171" s="29"/>
      <c r="E171" s="29" t="s">
        <v>26</v>
      </c>
      <c r="F171" s="107" t="s">
        <v>308</v>
      </c>
      <c r="G171" s="80" t="s">
        <v>33</v>
      </c>
      <c r="H171" s="138"/>
      <c r="I171" s="135"/>
      <c r="J171" s="135"/>
      <c r="K171" s="136"/>
      <c r="L171" s="90"/>
      <c r="M171" s="83">
        <f t="shared" si="5"/>
        <v>0</v>
      </c>
      <c r="N171" s="135"/>
      <c r="O171" s="136"/>
      <c r="P171" s="136"/>
      <c r="Q171" s="84">
        <f t="shared" si="6"/>
        <v>0</v>
      </c>
    </row>
    <row r="172" spans="1:17" ht="15" customHeight="1">
      <c r="A172" s="75">
        <v>162</v>
      </c>
      <c r="B172" s="29" t="s">
        <v>143</v>
      </c>
      <c r="C172" s="7" t="s">
        <v>19</v>
      </c>
      <c r="D172" s="29"/>
      <c r="E172" s="29" t="s">
        <v>35</v>
      </c>
      <c r="F172" s="106" t="s">
        <v>392</v>
      </c>
      <c r="G172" s="14" t="s">
        <v>21</v>
      </c>
      <c r="H172" s="138"/>
      <c r="I172" s="135"/>
      <c r="J172" s="135"/>
      <c r="K172" s="136"/>
      <c r="L172" s="90"/>
      <c r="M172" s="83">
        <f t="shared" si="5"/>
        <v>0</v>
      </c>
      <c r="N172" s="135"/>
      <c r="O172" s="136"/>
      <c r="P172" s="136"/>
      <c r="Q172" s="84">
        <f t="shared" si="6"/>
        <v>0</v>
      </c>
    </row>
    <row r="173" spans="1:17" ht="15" customHeight="1">
      <c r="A173" s="75">
        <v>163</v>
      </c>
      <c r="B173" s="30" t="s">
        <v>143</v>
      </c>
      <c r="C173" s="26" t="s">
        <v>19</v>
      </c>
      <c r="D173" s="30"/>
      <c r="E173" s="30" t="s">
        <v>35</v>
      </c>
      <c r="F173" s="106" t="s">
        <v>406</v>
      </c>
      <c r="G173" s="31" t="s">
        <v>36</v>
      </c>
      <c r="H173" s="138"/>
      <c r="I173" s="135"/>
      <c r="J173" s="135"/>
      <c r="K173" s="136"/>
      <c r="L173" s="90"/>
      <c r="M173" s="83">
        <f t="shared" si="5"/>
        <v>0</v>
      </c>
      <c r="N173" s="135"/>
      <c r="O173" s="136"/>
      <c r="P173" s="136"/>
      <c r="Q173" s="84">
        <f t="shared" si="6"/>
        <v>0</v>
      </c>
    </row>
    <row r="174" spans="1:17" ht="15" customHeight="1">
      <c r="A174" s="75">
        <v>164</v>
      </c>
      <c r="B174" s="30" t="s">
        <v>144</v>
      </c>
      <c r="C174" s="26" t="s">
        <v>19</v>
      </c>
      <c r="D174" s="30"/>
      <c r="E174" s="30" t="s">
        <v>26</v>
      </c>
      <c r="F174" s="107">
        <v>140</v>
      </c>
      <c r="G174" s="32" t="s">
        <v>21</v>
      </c>
      <c r="H174" s="138"/>
      <c r="I174" s="135"/>
      <c r="J174" s="135"/>
      <c r="K174" s="136"/>
      <c r="L174" s="90"/>
      <c r="M174" s="83">
        <f t="shared" si="5"/>
        <v>0</v>
      </c>
      <c r="N174" s="135"/>
      <c r="O174" s="136"/>
      <c r="P174" s="136"/>
      <c r="Q174" s="84">
        <f t="shared" si="6"/>
        <v>0</v>
      </c>
    </row>
    <row r="175" spans="1:17" ht="15" customHeight="1">
      <c r="A175" s="75">
        <v>165</v>
      </c>
      <c r="B175" s="30" t="s">
        <v>144</v>
      </c>
      <c r="C175" s="26" t="s">
        <v>19</v>
      </c>
      <c r="D175" s="30"/>
      <c r="E175" s="30" t="s">
        <v>26</v>
      </c>
      <c r="F175" s="106" t="s">
        <v>469</v>
      </c>
      <c r="G175" s="33" t="s">
        <v>33</v>
      </c>
      <c r="H175" s="138"/>
      <c r="I175" s="135"/>
      <c r="J175" s="135"/>
      <c r="K175" s="136"/>
      <c r="L175" s="90"/>
      <c r="M175" s="83">
        <f t="shared" si="5"/>
        <v>0</v>
      </c>
      <c r="N175" s="135"/>
      <c r="O175" s="136"/>
      <c r="P175" s="136"/>
      <c r="Q175" s="84">
        <f t="shared" si="6"/>
        <v>0</v>
      </c>
    </row>
    <row r="176" spans="1:17" ht="15" customHeight="1">
      <c r="A176" s="75">
        <v>166</v>
      </c>
      <c r="B176" s="30" t="s">
        <v>145</v>
      </c>
      <c r="C176" s="26" t="s">
        <v>19</v>
      </c>
      <c r="D176" s="30"/>
      <c r="E176" s="30" t="s">
        <v>146</v>
      </c>
      <c r="F176" s="107">
        <v>141</v>
      </c>
      <c r="G176" s="32" t="s">
        <v>21</v>
      </c>
      <c r="H176" s="138"/>
      <c r="I176" s="135"/>
      <c r="J176" s="135"/>
      <c r="K176" s="136"/>
      <c r="L176" s="90"/>
      <c r="M176" s="83">
        <f t="shared" si="5"/>
        <v>0</v>
      </c>
      <c r="N176" s="135"/>
      <c r="O176" s="136"/>
      <c r="P176" s="136"/>
      <c r="Q176" s="84">
        <f t="shared" si="6"/>
        <v>0</v>
      </c>
    </row>
    <row r="177" spans="1:17" ht="15" customHeight="1">
      <c r="A177" s="75">
        <v>167</v>
      </c>
      <c r="B177" s="30" t="s">
        <v>147</v>
      </c>
      <c r="C177" s="26" t="s">
        <v>19</v>
      </c>
      <c r="D177" s="30"/>
      <c r="E177" s="30" t="s">
        <v>26</v>
      </c>
      <c r="F177" s="106" t="s">
        <v>393</v>
      </c>
      <c r="G177" s="32" t="s">
        <v>21</v>
      </c>
      <c r="H177" s="138"/>
      <c r="I177" s="135">
        <v>1</v>
      </c>
      <c r="J177" s="135">
        <v>1</v>
      </c>
      <c r="K177" s="136">
        <v>2776.66</v>
      </c>
      <c r="L177" s="90"/>
      <c r="M177" s="83">
        <f t="shared" si="5"/>
        <v>2776.66</v>
      </c>
      <c r="N177" s="135"/>
      <c r="O177" s="136"/>
      <c r="P177" s="136"/>
      <c r="Q177" s="84">
        <f t="shared" si="6"/>
        <v>0</v>
      </c>
    </row>
    <row r="178" spans="1:17" ht="15" customHeight="1">
      <c r="A178" s="75">
        <v>168</v>
      </c>
      <c r="B178" s="30" t="s">
        <v>148</v>
      </c>
      <c r="C178" s="26" t="s">
        <v>19</v>
      </c>
      <c r="D178" s="30"/>
      <c r="E178" s="30" t="s">
        <v>26</v>
      </c>
      <c r="F178" s="106" t="s">
        <v>394</v>
      </c>
      <c r="G178" s="32" t="s">
        <v>21</v>
      </c>
      <c r="H178" s="138"/>
      <c r="I178" s="135"/>
      <c r="J178" s="135"/>
      <c r="K178" s="136"/>
      <c r="L178" s="90"/>
      <c r="M178" s="83">
        <f t="shared" si="5"/>
        <v>0</v>
      </c>
      <c r="N178" s="135"/>
      <c r="O178" s="136"/>
      <c r="P178" s="136"/>
      <c r="Q178" s="84">
        <f t="shared" si="6"/>
        <v>0</v>
      </c>
    </row>
    <row r="179" spans="1:17" ht="15" customHeight="1">
      <c r="A179" s="75">
        <v>169</v>
      </c>
      <c r="B179" s="30" t="s">
        <v>148</v>
      </c>
      <c r="C179" s="26" t="s">
        <v>19</v>
      </c>
      <c r="D179" s="30"/>
      <c r="E179" s="30" t="s">
        <v>26</v>
      </c>
      <c r="F179" s="109" t="s">
        <v>464</v>
      </c>
      <c r="G179" s="33" t="s">
        <v>33</v>
      </c>
      <c r="H179" s="138"/>
      <c r="I179" s="135"/>
      <c r="J179" s="135"/>
      <c r="K179" s="136"/>
      <c r="L179" s="90"/>
      <c r="M179" s="83">
        <f t="shared" si="5"/>
        <v>0</v>
      </c>
      <c r="N179" s="135"/>
      <c r="O179" s="136"/>
      <c r="P179" s="136"/>
      <c r="Q179" s="84">
        <f t="shared" si="6"/>
        <v>0</v>
      </c>
    </row>
    <row r="180" spans="1:17" ht="15" customHeight="1">
      <c r="A180" s="75">
        <v>170</v>
      </c>
      <c r="B180" s="34" t="s">
        <v>149</v>
      </c>
      <c r="C180" s="35" t="s">
        <v>19</v>
      </c>
      <c r="D180" s="34"/>
      <c r="E180" s="34" t="s">
        <v>26</v>
      </c>
      <c r="F180" s="116" t="s">
        <v>465</v>
      </c>
      <c r="G180" s="33" t="s">
        <v>33</v>
      </c>
      <c r="H180" s="138"/>
      <c r="I180" s="135"/>
      <c r="J180" s="135"/>
      <c r="K180" s="136"/>
      <c r="L180" s="90"/>
      <c r="M180" s="83">
        <f t="shared" si="5"/>
        <v>0</v>
      </c>
      <c r="N180" s="135"/>
      <c r="O180" s="136"/>
      <c r="P180" s="136"/>
      <c r="Q180" s="84">
        <f t="shared" si="6"/>
        <v>0</v>
      </c>
    </row>
    <row r="181" spans="1:17" ht="15" customHeight="1">
      <c r="A181" s="75">
        <v>171</v>
      </c>
      <c r="B181" s="30" t="s">
        <v>150</v>
      </c>
      <c r="C181" s="26" t="s">
        <v>19</v>
      </c>
      <c r="D181" s="30"/>
      <c r="E181" s="78" t="s">
        <v>30</v>
      </c>
      <c r="F181" s="103" t="s">
        <v>395</v>
      </c>
      <c r="G181" s="36" t="s">
        <v>21</v>
      </c>
      <c r="H181" s="138"/>
      <c r="I181" s="135"/>
      <c r="J181" s="135"/>
      <c r="K181" s="136"/>
      <c r="L181" s="90"/>
      <c r="M181" s="83">
        <f t="shared" si="5"/>
        <v>0</v>
      </c>
      <c r="N181" s="135"/>
      <c r="O181" s="136"/>
      <c r="P181" s="136"/>
      <c r="Q181" s="84">
        <f t="shared" si="6"/>
        <v>0</v>
      </c>
    </row>
    <row r="182" spans="1:17" ht="15" customHeight="1">
      <c r="A182" s="75">
        <v>172</v>
      </c>
      <c r="B182" s="30" t="s">
        <v>150</v>
      </c>
      <c r="C182" s="26" t="s">
        <v>19</v>
      </c>
      <c r="D182" s="26"/>
      <c r="E182" s="78" t="s">
        <v>30</v>
      </c>
      <c r="F182" s="103" t="s">
        <v>420</v>
      </c>
      <c r="G182" s="37" t="s">
        <v>31</v>
      </c>
      <c r="H182" s="138"/>
      <c r="I182" s="135"/>
      <c r="J182" s="135"/>
      <c r="K182" s="136"/>
      <c r="L182" s="90"/>
      <c r="M182" s="83">
        <f t="shared" si="5"/>
        <v>0</v>
      </c>
      <c r="N182" s="135"/>
      <c r="O182" s="136"/>
      <c r="P182" s="136"/>
      <c r="Q182" s="84">
        <f t="shared" si="6"/>
        <v>0</v>
      </c>
    </row>
    <row r="183" spans="1:17" ht="15" customHeight="1">
      <c r="A183" s="75">
        <v>173</v>
      </c>
      <c r="B183" s="30" t="s">
        <v>151</v>
      </c>
      <c r="C183" s="26" t="s">
        <v>19</v>
      </c>
      <c r="D183" s="26"/>
      <c r="E183" s="30" t="s">
        <v>26</v>
      </c>
      <c r="F183" s="103" t="s">
        <v>396</v>
      </c>
      <c r="G183" s="36" t="s">
        <v>21</v>
      </c>
      <c r="H183" s="138"/>
      <c r="I183" s="135">
        <v>3</v>
      </c>
      <c r="J183" s="135">
        <v>3</v>
      </c>
      <c r="K183" s="136">
        <v>2875.59</v>
      </c>
      <c r="L183" s="90"/>
      <c r="M183" s="83">
        <f t="shared" si="5"/>
        <v>2875.59</v>
      </c>
      <c r="N183" s="135"/>
      <c r="O183" s="136"/>
      <c r="P183" s="136"/>
      <c r="Q183" s="84">
        <f t="shared" si="6"/>
        <v>0</v>
      </c>
    </row>
    <row r="184" spans="1:17" ht="15" customHeight="1">
      <c r="A184" s="75">
        <v>174</v>
      </c>
      <c r="B184" s="30" t="s">
        <v>151</v>
      </c>
      <c r="C184" s="26" t="s">
        <v>19</v>
      </c>
      <c r="D184" s="26"/>
      <c r="E184" s="30" t="s">
        <v>26</v>
      </c>
      <c r="F184" s="103" t="s">
        <v>466</v>
      </c>
      <c r="G184" s="33" t="s">
        <v>33</v>
      </c>
      <c r="H184" s="138"/>
      <c r="I184" s="135"/>
      <c r="J184" s="135"/>
      <c r="K184" s="136"/>
      <c r="L184" s="90"/>
      <c r="M184" s="83">
        <f t="shared" si="5"/>
        <v>0</v>
      </c>
      <c r="N184" s="135"/>
      <c r="O184" s="136"/>
      <c r="P184" s="136"/>
      <c r="Q184" s="84">
        <f t="shared" si="6"/>
        <v>0</v>
      </c>
    </row>
    <row r="185" spans="1:17" ht="15" customHeight="1">
      <c r="A185" s="75">
        <v>175</v>
      </c>
      <c r="B185" s="30" t="s">
        <v>152</v>
      </c>
      <c r="C185" s="26" t="s">
        <v>19</v>
      </c>
      <c r="D185" s="26"/>
      <c r="E185" s="30" t="s">
        <v>26</v>
      </c>
      <c r="F185" s="103" t="s">
        <v>467</v>
      </c>
      <c r="G185" s="33" t="s">
        <v>33</v>
      </c>
      <c r="H185" s="138">
        <v>1</v>
      </c>
      <c r="I185" s="135"/>
      <c r="J185" s="135"/>
      <c r="K185" s="136"/>
      <c r="L185" s="90"/>
      <c r="M185" s="83">
        <f t="shared" si="5"/>
        <v>0</v>
      </c>
      <c r="N185" s="135"/>
      <c r="O185" s="136">
        <v>1938.2</v>
      </c>
      <c r="P185" s="136"/>
      <c r="Q185" s="84">
        <f t="shared" si="6"/>
        <v>1938.2</v>
      </c>
    </row>
    <row r="186" spans="1:17">
      <c r="A186" s="75">
        <v>176</v>
      </c>
      <c r="B186" s="30" t="s">
        <v>156</v>
      </c>
      <c r="C186" s="26" t="s">
        <v>19</v>
      </c>
      <c r="D186" s="26"/>
      <c r="E186" s="30" t="s">
        <v>26</v>
      </c>
      <c r="F186" s="103" t="s">
        <v>397</v>
      </c>
      <c r="G186" s="36" t="s">
        <v>21</v>
      </c>
      <c r="H186" s="138"/>
      <c r="I186" s="135">
        <v>3</v>
      </c>
      <c r="J186" s="135">
        <v>3</v>
      </c>
      <c r="K186" s="136">
        <v>3712.54</v>
      </c>
      <c r="L186" s="90"/>
      <c r="M186" s="83">
        <f t="shared" si="5"/>
        <v>3712.54</v>
      </c>
      <c r="N186" s="135"/>
      <c r="O186" s="136"/>
      <c r="P186" s="136"/>
      <c r="Q186" s="84">
        <f t="shared" si="6"/>
        <v>0</v>
      </c>
    </row>
    <row r="187" spans="1:17">
      <c r="A187" s="75">
        <v>177</v>
      </c>
      <c r="B187" s="30" t="s">
        <v>441</v>
      </c>
      <c r="C187" s="26" t="s">
        <v>19</v>
      </c>
      <c r="D187" s="26"/>
      <c r="E187" s="30" t="s">
        <v>26</v>
      </c>
      <c r="F187" s="103" t="s">
        <v>442</v>
      </c>
      <c r="G187" s="36" t="s">
        <v>21</v>
      </c>
      <c r="H187" s="138"/>
      <c r="I187" s="135"/>
      <c r="J187" s="135"/>
      <c r="K187" s="136"/>
      <c r="L187" s="90"/>
      <c r="M187" s="83">
        <f>K187-L187</f>
        <v>0</v>
      </c>
      <c r="N187" s="135"/>
      <c r="O187" s="136"/>
      <c r="P187" s="136"/>
      <c r="Q187" s="84">
        <f>O187-P187</f>
        <v>0</v>
      </c>
    </row>
    <row r="188" spans="1:17">
      <c r="A188" s="75">
        <v>178</v>
      </c>
      <c r="B188" s="30" t="s">
        <v>441</v>
      </c>
      <c r="C188" s="26" t="s">
        <v>19</v>
      </c>
      <c r="D188" s="26"/>
      <c r="E188" s="30" t="s">
        <v>26</v>
      </c>
      <c r="F188" s="103" t="s">
        <v>468</v>
      </c>
      <c r="G188" s="33" t="s">
        <v>33</v>
      </c>
      <c r="H188" s="138"/>
      <c r="I188" s="135"/>
      <c r="J188" s="135"/>
      <c r="K188" s="136"/>
      <c r="L188" s="90"/>
      <c r="M188" s="83">
        <f>K188-L188</f>
        <v>0</v>
      </c>
      <c r="N188" s="135"/>
      <c r="O188" s="136"/>
      <c r="P188" s="136"/>
      <c r="Q188" s="84">
        <f>O188-P188</f>
        <v>0</v>
      </c>
    </row>
    <row r="189" spans="1:17" ht="15" customHeight="1">
      <c r="A189" s="75">
        <v>179</v>
      </c>
      <c r="B189" s="30" t="s">
        <v>470</v>
      </c>
      <c r="C189" s="26" t="s">
        <v>19</v>
      </c>
      <c r="D189" s="26"/>
      <c r="E189" s="30" t="s">
        <v>26</v>
      </c>
      <c r="F189" s="103" t="s">
        <v>503</v>
      </c>
      <c r="G189" s="36" t="s">
        <v>21</v>
      </c>
      <c r="H189" s="138"/>
      <c r="I189" s="135"/>
      <c r="J189" s="135"/>
      <c r="K189" s="136"/>
      <c r="L189" s="90"/>
      <c r="M189" s="83">
        <f t="shared" ref="M189:M221" si="7">K189-L189</f>
        <v>0</v>
      </c>
      <c r="N189" s="135"/>
      <c r="O189" s="136"/>
      <c r="P189" s="136"/>
      <c r="Q189" s="84">
        <f t="shared" ref="Q189:Q221" si="8">O189-P189</f>
        <v>0</v>
      </c>
    </row>
    <row r="190" spans="1:17" ht="15" customHeight="1">
      <c r="A190" s="75">
        <v>180</v>
      </c>
      <c r="B190" s="30" t="s">
        <v>470</v>
      </c>
      <c r="C190" s="26" t="s">
        <v>19</v>
      </c>
      <c r="D190" s="26"/>
      <c r="E190" s="30" t="s">
        <v>26</v>
      </c>
      <c r="F190" s="103" t="s">
        <v>491</v>
      </c>
      <c r="G190" s="33" t="s">
        <v>33</v>
      </c>
      <c r="H190" s="138"/>
      <c r="I190" s="135"/>
      <c r="J190" s="135"/>
      <c r="K190" s="136"/>
      <c r="L190" s="90"/>
      <c r="M190" s="83">
        <f t="shared" si="7"/>
        <v>0</v>
      </c>
      <c r="N190" s="135"/>
      <c r="O190" s="136"/>
      <c r="P190" s="136"/>
      <c r="Q190" s="84">
        <f t="shared" si="8"/>
        <v>0</v>
      </c>
    </row>
    <row r="191" spans="1:17">
      <c r="A191" s="75">
        <v>181</v>
      </c>
      <c r="B191" s="30" t="s">
        <v>471</v>
      </c>
      <c r="C191" s="26" t="s">
        <v>19</v>
      </c>
      <c r="D191" s="26"/>
      <c r="E191" s="30" t="s">
        <v>26</v>
      </c>
      <c r="F191" s="103" t="s">
        <v>504</v>
      </c>
      <c r="G191" s="36" t="s">
        <v>21</v>
      </c>
      <c r="H191" s="138">
        <v>2</v>
      </c>
      <c r="I191" s="135">
        <v>1</v>
      </c>
      <c r="J191" s="135">
        <v>1</v>
      </c>
      <c r="K191" s="136">
        <v>264.3</v>
      </c>
      <c r="L191" s="90"/>
      <c r="M191" s="83">
        <f t="shared" si="7"/>
        <v>264.3</v>
      </c>
      <c r="N191" s="135"/>
      <c r="O191" s="136"/>
      <c r="P191" s="136"/>
      <c r="Q191" s="84">
        <f t="shared" si="8"/>
        <v>0</v>
      </c>
    </row>
    <row r="192" spans="1:17">
      <c r="A192" s="75">
        <v>182</v>
      </c>
      <c r="B192" s="30" t="s">
        <v>471</v>
      </c>
      <c r="C192" s="26" t="s">
        <v>19</v>
      </c>
      <c r="D192" s="26"/>
      <c r="E192" s="30" t="s">
        <v>26</v>
      </c>
      <c r="F192" s="103" t="s">
        <v>479</v>
      </c>
      <c r="G192" s="33" t="s">
        <v>33</v>
      </c>
      <c r="H192" s="138"/>
      <c r="I192" s="135"/>
      <c r="J192" s="135"/>
      <c r="K192" s="136"/>
      <c r="L192" s="90"/>
      <c r="M192" s="83">
        <f t="shared" si="7"/>
        <v>0</v>
      </c>
      <c r="N192" s="135"/>
      <c r="O192" s="136"/>
      <c r="P192" s="136"/>
      <c r="Q192" s="84">
        <f t="shared" si="8"/>
        <v>0</v>
      </c>
    </row>
    <row r="193" spans="1:17">
      <c r="A193" s="75">
        <v>183</v>
      </c>
      <c r="B193" s="30" t="s">
        <v>482</v>
      </c>
      <c r="C193" s="26" t="s">
        <v>19</v>
      </c>
      <c r="D193" s="26"/>
      <c r="E193" s="30" t="s">
        <v>26</v>
      </c>
      <c r="F193" s="103" t="s">
        <v>505</v>
      </c>
      <c r="G193" s="36" t="s">
        <v>21</v>
      </c>
      <c r="H193" s="138"/>
      <c r="I193" s="135"/>
      <c r="J193" s="135"/>
      <c r="K193" s="136"/>
      <c r="L193" s="90"/>
      <c r="M193" s="83">
        <f t="shared" si="7"/>
        <v>0</v>
      </c>
      <c r="N193" s="135"/>
      <c r="O193" s="136"/>
      <c r="P193" s="136"/>
      <c r="Q193" s="84">
        <f t="shared" si="8"/>
        <v>0</v>
      </c>
    </row>
    <row r="194" spans="1:17">
      <c r="A194" s="75">
        <v>184</v>
      </c>
      <c r="B194" s="30" t="s">
        <v>482</v>
      </c>
      <c r="C194" s="26" t="s">
        <v>19</v>
      </c>
      <c r="D194" s="26"/>
      <c r="E194" s="30" t="s">
        <v>26</v>
      </c>
      <c r="F194" s="103" t="s">
        <v>485</v>
      </c>
      <c r="G194" s="16" t="s">
        <v>22</v>
      </c>
      <c r="H194" s="138">
        <v>1</v>
      </c>
      <c r="I194" s="135"/>
      <c r="J194" s="135"/>
      <c r="K194" s="136"/>
      <c r="L194" s="90"/>
      <c r="M194" s="83">
        <f t="shared" si="7"/>
        <v>0</v>
      </c>
      <c r="N194" s="135"/>
      <c r="O194" s="136"/>
      <c r="P194" s="136"/>
      <c r="Q194" s="84">
        <f t="shared" si="8"/>
        <v>0</v>
      </c>
    </row>
    <row r="195" spans="1:17" hidden="1">
      <c r="A195" s="75"/>
      <c r="B195" s="153" t="s">
        <v>483</v>
      </c>
      <c r="C195" s="148" t="s">
        <v>19</v>
      </c>
      <c r="D195" s="148"/>
      <c r="E195" s="149" t="s">
        <v>94</v>
      </c>
      <c r="F195" s="99" t="s">
        <v>526</v>
      </c>
      <c r="G195" s="14" t="s">
        <v>21</v>
      </c>
      <c r="H195" s="163"/>
      <c r="I195" s="168"/>
      <c r="J195" s="168"/>
      <c r="K195" s="169"/>
      <c r="L195" s="169"/>
      <c r="M195" s="152">
        <f t="shared" si="7"/>
        <v>0</v>
      </c>
      <c r="N195" s="168"/>
      <c r="O195" s="169"/>
      <c r="P195" s="169"/>
      <c r="Q195" s="84">
        <f t="shared" si="8"/>
        <v>0</v>
      </c>
    </row>
    <row r="196" spans="1:17">
      <c r="A196" s="75">
        <v>185</v>
      </c>
      <c r="B196" s="30" t="s">
        <v>483</v>
      </c>
      <c r="C196" s="26" t="s">
        <v>19</v>
      </c>
      <c r="D196" s="26"/>
      <c r="E196" s="78" t="s">
        <v>94</v>
      </c>
      <c r="F196" s="103" t="s">
        <v>492</v>
      </c>
      <c r="G196" s="16" t="s">
        <v>22</v>
      </c>
      <c r="H196" s="138"/>
      <c r="I196" s="135"/>
      <c r="J196" s="135"/>
      <c r="K196" s="136"/>
      <c r="L196" s="90"/>
      <c r="M196" s="152">
        <f t="shared" si="7"/>
        <v>0</v>
      </c>
      <c r="N196" s="135"/>
      <c r="O196" s="136"/>
      <c r="P196" s="136"/>
      <c r="Q196" s="84">
        <f t="shared" si="8"/>
        <v>0</v>
      </c>
    </row>
    <row r="197" spans="1:17">
      <c r="A197" s="89">
        <v>186</v>
      </c>
      <c r="B197" s="29" t="s">
        <v>473</v>
      </c>
      <c r="C197" s="7" t="s">
        <v>19</v>
      </c>
      <c r="D197" s="7"/>
      <c r="E197" s="29" t="s">
        <v>26</v>
      </c>
      <c r="F197" s="103" t="s">
        <v>506</v>
      </c>
      <c r="G197" s="102" t="s">
        <v>21</v>
      </c>
      <c r="H197" s="139"/>
      <c r="I197" s="135">
        <v>1</v>
      </c>
      <c r="J197" s="135">
        <v>1</v>
      </c>
      <c r="K197" s="137">
        <v>528.6</v>
      </c>
      <c r="L197" s="101"/>
      <c r="M197" s="152">
        <f t="shared" si="7"/>
        <v>528.6</v>
      </c>
      <c r="N197" s="135"/>
      <c r="O197" s="137"/>
      <c r="P197" s="137"/>
      <c r="Q197" s="84">
        <f t="shared" si="8"/>
        <v>0</v>
      </c>
    </row>
    <row r="198" spans="1:17">
      <c r="A198" s="89">
        <v>187</v>
      </c>
      <c r="B198" s="29" t="s">
        <v>473</v>
      </c>
      <c r="C198" s="7" t="s">
        <v>19</v>
      </c>
      <c r="D198" s="7"/>
      <c r="E198" s="29" t="s">
        <v>26</v>
      </c>
      <c r="F198" s="103" t="s">
        <v>472</v>
      </c>
      <c r="G198" s="80" t="s">
        <v>33</v>
      </c>
      <c r="H198" s="139"/>
      <c r="I198" s="135"/>
      <c r="J198" s="135"/>
      <c r="K198" s="137"/>
      <c r="L198" s="101"/>
      <c r="M198" s="152">
        <f t="shared" si="7"/>
        <v>0</v>
      </c>
      <c r="N198" s="135"/>
      <c r="O198" s="137"/>
      <c r="P198" s="137"/>
      <c r="Q198" s="84">
        <f t="shared" si="8"/>
        <v>0</v>
      </c>
    </row>
    <row r="199" spans="1:17" ht="63.75">
      <c r="A199" s="89">
        <v>188</v>
      </c>
      <c r="B199" s="29" t="s">
        <v>484</v>
      </c>
      <c r="C199" s="7" t="s">
        <v>487</v>
      </c>
      <c r="D199" s="7" t="s">
        <v>486</v>
      </c>
      <c r="E199" s="29" t="s">
        <v>20</v>
      </c>
      <c r="F199" s="103" t="s">
        <v>507</v>
      </c>
      <c r="G199" s="102" t="s">
        <v>21</v>
      </c>
      <c r="H199" s="139">
        <v>2</v>
      </c>
      <c r="I199" s="135"/>
      <c r="J199" s="135"/>
      <c r="K199" s="137"/>
      <c r="L199" s="101"/>
      <c r="M199" s="152">
        <f t="shared" si="7"/>
        <v>0</v>
      </c>
      <c r="N199" s="135"/>
      <c r="O199" s="137"/>
      <c r="P199" s="137"/>
      <c r="Q199" s="84">
        <f t="shared" si="8"/>
        <v>0</v>
      </c>
    </row>
    <row r="200" spans="1:17" ht="63.75">
      <c r="A200" s="89">
        <v>189</v>
      </c>
      <c r="B200" s="29" t="s">
        <v>484</v>
      </c>
      <c r="C200" s="7" t="s">
        <v>487</v>
      </c>
      <c r="D200" s="7" t="s">
        <v>486</v>
      </c>
      <c r="E200" s="29" t="s">
        <v>20</v>
      </c>
      <c r="F200" s="103" t="s">
        <v>493</v>
      </c>
      <c r="G200" s="16" t="s">
        <v>22</v>
      </c>
      <c r="H200" s="139"/>
      <c r="I200" s="135"/>
      <c r="J200" s="135"/>
      <c r="K200" s="137"/>
      <c r="L200" s="101"/>
      <c r="M200" s="152">
        <f t="shared" si="7"/>
        <v>0</v>
      </c>
      <c r="N200" s="135"/>
      <c r="O200" s="137"/>
      <c r="P200" s="137"/>
      <c r="Q200" s="84">
        <f t="shared" si="8"/>
        <v>0</v>
      </c>
    </row>
    <row r="201" spans="1:17">
      <c r="A201" s="89">
        <v>190</v>
      </c>
      <c r="B201" s="29" t="s">
        <v>480</v>
      </c>
      <c r="C201" s="7" t="s">
        <v>19</v>
      </c>
      <c r="D201" s="7"/>
      <c r="E201" s="29" t="s">
        <v>26</v>
      </c>
      <c r="F201" s="103" t="s">
        <v>476</v>
      </c>
      <c r="G201" s="80" t="s">
        <v>33</v>
      </c>
      <c r="H201" s="139">
        <v>2</v>
      </c>
      <c r="I201" s="135"/>
      <c r="J201" s="135"/>
      <c r="K201" s="137"/>
      <c r="L201" s="101"/>
      <c r="M201" s="152">
        <f t="shared" si="7"/>
        <v>0</v>
      </c>
      <c r="N201" s="135"/>
      <c r="O201" s="137"/>
      <c r="P201" s="137"/>
      <c r="Q201" s="84">
        <f t="shared" si="8"/>
        <v>0</v>
      </c>
    </row>
    <row r="202" spans="1:17">
      <c r="A202" s="89">
        <v>191</v>
      </c>
      <c r="B202" s="29" t="s">
        <v>477</v>
      </c>
      <c r="C202" s="7" t="s">
        <v>19</v>
      </c>
      <c r="D202" s="7"/>
      <c r="E202" s="29" t="s">
        <v>26</v>
      </c>
      <c r="F202" s="103" t="s">
        <v>515</v>
      </c>
      <c r="G202" s="14" t="s">
        <v>21</v>
      </c>
      <c r="H202" s="139"/>
      <c r="I202" s="135"/>
      <c r="J202" s="135"/>
      <c r="K202" s="137"/>
      <c r="L202" s="101"/>
      <c r="M202" s="152">
        <f t="shared" si="7"/>
        <v>0</v>
      </c>
      <c r="N202" s="135"/>
      <c r="O202" s="137"/>
      <c r="P202" s="137"/>
      <c r="Q202" s="84">
        <f t="shared" si="8"/>
        <v>0</v>
      </c>
    </row>
    <row r="203" spans="1:17">
      <c r="A203" s="89">
        <v>192</v>
      </c>
      <c r="B203" s="29" t="s">
        <v>477</v>
      </c>
      <c r="C203" s="7" t="s">
        <v>19</v>
      </c>
      <c r="D203" s="7"/>
      <c r="E203" s="29" t="s">
        <v>26</v>
      </c>
      <c r="F203" s="103" t="s">
        <v>475</v>
      </c>
      <c r="G203" s="80" t="s">
        <v>33</v>
      </c>
      <c r="H203" s="139">
        <v>1</v>
      </c>
      <c r="I203" s="135"/>
      <c r="J203" s="135"/>
      <c r="K203" s="137"/>
      <c r="L203" s="101"/>
      <c r="M203" s="152">
        <f t="shared" si="7"/>
        <v>0</v>
      </c>
      <c r="N203" s="135"/>
      <c r="O203" s="137"/>
      <c r="P203" s="137"/>
      <c r="Q203" s="84">
        <f t="shared" si="8"/>
        <v>0</v>
      </c>
    </row>
    <row r="204" spans="1:17" ht="15" customHeight="1">
      <c r="A204" s="89">
        <v>193</v>
      </c>
      <c r="B204" s="29" t="s">
        <v>481</v>
      </c>
      <c r="C204" s="7" t="s">
        <v>19</v>
      </c>
      <c r="D204" s="7"/>
      <c r="E204" s="29" t="s">
        <v>26</v>
      </c>
      <c r="F204" s="103" t="s">
        <v>490</v>
      </c>
      <c r="G204" s="80" t="s">
        <v>33</v>
      </c>
      <c r="H204" s="139"/>
      <c r="I204" s="135"/>
      <c r="J204" s="135"/>
      <c r="K204" s="137"/>
      <c r="L204" s="101"/>
      <c r="M204" s="152">
        <f t="shared" si="7"/>
        <v>0</v>
      </c>
      <c r="N204" s="135"/>
      <c r="O204" s="137"/>
      <c r="P204" s="137"/>
      <c r="Q204" s="84">
        <f t="shared" si="8"/>
        <v>0</v>
      </c>
    </row>
    <row r="205" spans="1:17" ht="15" customHeight="1">
      <c r="A205" s="89">
        <v>194</v>
      </c>
      <c r="B205" s="29" t="s">
        <v>478</v>
      </c>
      <c r="C205" s="7" t="s">
        <v>19</v>
      </c>
      <c r="D205" s="7"/>
      <c r="E205" s="29" t="s">
        <v>26</v>
      </c>
      <c r="F205" s="103" t="s">
        <v>508</v>
      </c>
      <c r="G205" s="14" t="s">
        <v>21</v>
      </c>
      <c r="H205" s="139"/>
      <c r="I205" s="135"/>
      <c r="J205" s="135"/>
      <c r="K205" s="137"/>
      <c r="L205" s="101"/>
      <c r="M205" s="152">
        <f t="shared" si="7"/>
        <v>0</v>
      </c>
      <c r="N205" s="135"/>
      <c r="O205" s="137"/>
      <c r="P205" s="137"/>
      <c r="Q205" s="84">
        <f t="shared" si="8"/>
        <v>0</v>
      </c>
    </row>
    <row r="206" spans="1:17">
      <c r="A206" s="89">
        <v>195</v>
      </c>
      <c r="B206" s="29" t="s">
        <v>488</v>
      </c>
      <c r="C206" s="7" t="s">
        <v>19</v>
      </c>
      <c r="D206" s="7"/>
      <c r="E206" s="29" t="s">
        <v>26</v>
      </c>
      <c r="F206" s="103" t="s">
        <v>509</v>
      </c>
      <c r="G206" s="14" t="s">
        <v>21</v>
      </c>
      <c r="H206" s="139">
        <v>1</v>
      </c>
      <c r="I206" s="135"/>
      <c r="J206" s="135"/>
      <c r="K206" s="137"/>
      <c r="L206" s="101"/>
      <c r="M206" s="152">
        <f t="shared" si="7"/>
        <v>0</v>
      </c>
      <c r="N206" s="135"/>
      <c r="O206" s="137"/>
      <c r="P206" s="137"/>
      <c r="Q206" s="84">
        <f t="shared" si="8"/>
        <v>0</v>
      </c>
    </row>
    <row r="207" spans="1:17">
      <c r="A207" s="89">
        <v>196</v>
      </c>
      <c r="B207" s="29" t="s">
        <v>495</v>
      </c>
      <c r="C207" s="7" t="s">
        <v>19</v>
      </c>
      <c r="D207" s="7"/>
      <c r="E207" s="29" t="s">
        <v>104</v>
      </c>
      <c r="F207" s="103" t="s">
        <v>494</v>
      </c>
      <c r="G207" s="19" t="s">
        <v>36</v>
      </c>
      <c r="H207" s="139"/>
      <c r="I207" s="135"/>
      <c r="J207" s="135"/>
      <c r="K207" s="137"/>
      <c r="L207" s="101"/>
      <c r="M207" s="152">
        <f t="shared" si="7"/>
        <v>0</v>
      </c>
      <c r="N207" s="135"/>
      <c r="O207" s="137"/>
      <c r="P207" s="137"/>
      <c r="Q207" s="84">
        <f t="shared" si="8"/>
        <v>0</v>
      </c>
    </row>
    <row r="208" spans="1:17" ht="51">
      <c r="A208" s="89">
        <v>197</v>
      </c>
      <c r="B208" s="29" t="s">
        <v>496</v>
      </c>
      <c r="C208" s="7" t="s">
        <v>500</v>
      </c>
      <c r="D208" s="7" t="s">
        <v>501</v>
      </c>
      <c r="E208" s="29" t="s">
        <v>26</v>
      </c>
      <c r="F208" s="103" t="s">
        <v>502</v>
      </c>
      <c r="G208" s="14" t="s">
        <v>21</v>
      </c>
      <c r="H208" s="139"/>
      <c r="I208" s="135"/>
      <c r="J208" s="135"/>
      <c r="K208" s="137"/>
      <c r="L208" s="101"/>
      <c r="M208" s="152">
        <f t="shared" si="7"/>
        <v>0</v>
      </c>
      <c r="N208" s="135"/>
      <c r="O208" s="137"/>
      <c r="P208" s="137"/>
      <c r="Q208" s="84">
        <f t="shared" si="8"/>
        <v>0</v>
      </c>
    </row>
    <row r="209" spans="1:17" ht="51">
      <c r="A209" s="89">
        <v>198</v>
      </c>
      <c r="B209" s="29" t="s">
        <v>496</v>
      </c>
      <c r="C209" s="7" t="s">
        <v>500</v>
      </c>
      <c r="D209" s="7" t="s">
        <v>501</v>
      </c>
      <c r="E209" s="29" t="s">
        <v>26</v>
      </c>
      <c r="F209" s="103" t="s">
        <v>499</v>
      </c>
      <c r="G209" s="80" t="s">
        <v>33</v>
      </c>
      <c r="H209" s="139"/>
      <c r="I209" s="135"/>
      <c r="J209" s="135"/>
      <c r="K209" s="137"/>
      <c r="L209" s="101"/>
      <c r="M209" s="152">
        <f t="shared" si="7"/>
        <v>0</v>
      </c>
      <c r="N209" s="135"/>
      <c r="O209" s="137"/>
      <c r="P209" s="137"/>
      <c r="Q209" s="84">
        <f t="shared" si="8"/>
        <v>0</v>
      </c>
    </row>
    <row r="210" spans="1:17" hidden="1">
      <c r="A210" s="192"/>
      <c r="B210" s="30" t="s">
        <v>498</v>
      </c>
      <c r="C210" s="26" t="s">
        <v>19</v>
      </c>
      <c r="D210" s="26"/>
      <c r="E210" s="30" t="s">
        <v>26</v>
      </c>
      <c r="F210" s="97"/>
      <c r="G210" s="32" t="s">
        <v>21</v>
      </c>
      <c r="H210" s="197"/>
      <c r="I210" s="192"/>
      <c r="J210" s="192"/>
      <c r="K210" s="193"/>
      <c r="L210" s="193"/>
      <c r="M210" s="152"/>
      <c r="N210" s="192"/>
      <c r="O210" s="193"/>
      <c r="P210" s="193"/>
      <c r="Q210" s="84"/>
    </row>
    <row r="211" spans="1:17">
      <c r="A211" s="89">
        <v>199</v>
      </c>
      <c r="B211" s="29" t="s">
        <v>498</v>
      </c>
      <c r="C211" s="7" t="s">
        <v>19</v>
      </c>
      <c r="D211" s="7"/>
      <c r="E211" s="29" t="s">
        <v>26</v>
      </c>
      <c r="F211" s="103" t="s">
        <v>514</v>
      </c>
      <c r="G211" s="80" t="s">
        <v>33</v>
      </c>
      <c r="H211" s="139"/>
      <c r="I211" s="135"/>
      <c r="J211" s="135"/>
      <c r="K211" s="137"/>
      <c r="L211" s="101"/>
      <c r="M211" s="152">
        <f t="shared" si="7"/>
        <v>0</v>
      </c>
      <c r="N211" s="135"/>
      <c r="O211" s="137"/>
      <c r="P211" s="137"/>
      <c r="Q211" s="84">
        <f t="shared" si="8"/>
        <v>0</v>
      </c>
    </row>
    <row r="212" spans="1:17">
      <c r="A212" s="89">
        <v>200</v>
      </c>
      <c r="B212" s="29" t="s">
        <v>511</v>
      </c>
      <c r="C212" s="7" t="s">
        <v>19</v>
      </c>
      <c r="D212" s="7"/>
      <c r="E212" s="78" t="s">
        <v>30</v>
      </c>
      <c r="F212" s="103" t="s">
        <v>510</v>
      </c>
      <c r="G212" s="14" t="s">
        <v>21</v>
      </c>
      <c r="H212" s="139">
        <v>1</v>
      </c>
      <c r="I212" s="135"/>
      <c r="J212" s="135"/>
      <c r="K212" s="137"/>
      <c r="L212" s="101"/>
      <c r="M212" s="152">
        <f t="shared" si="7"/>
        <v>0</v>
      </c>
      <c r="N212" s="89"/>
      <c r="O212" s="101"/>
      <c r="P212" s="101"/>
      <c r="Q212" s="84">
        <f t="shared" si="8"/>
        <v>0</v>
      </c>
    </row>
    <row r="213" spans="1:17">
      <c r="A213" s="145">
        <v>201</v>
      </c>
      <c r="B213" s="29" t="s">
        <v>511</v>
      </c>
      <c r="C213" s="7" t="s">
        <v>19</v>
      </c>
      <c r="D213" s="7"/>
      <c r="E213" s="78" t="s">
        <v>30</v>
      </c>
      <c r="F213" s="160" t="s">
        <v>519</v>
      </c>
      <c r="G213" s="37" t="s">
        <v>31</v>
      </c>
      <c r="H213" s="143"/>
      <c r="I213" s="145"/>
      <c r="J213" s="145"/>
      <c r="K213" s="147"/>
      <c r="L213" s="147"/>
      <c r="M213" s="152">
        <f t="shared" si="7"/>
        <v>0</v>
      </c>
      <c r="N213" s="145"/>
      <c r="O213" s="147"/>
      <c r="P213" s="147"/>
      <c r="Q213" s="84">
        <f t="shared" si="8"/>
        <v>0</v>
      </c>
    </row>
    <row r="214" spans="1:17">
      <c r="A214" s="145">
        <v>202</v>
      </c>
      <c r="B214" s="29" t="s">
        <v>512</v>
      </c>
      <c r="C214" s="7" t="s">
        <v>19</v>
      </c>
      <c r="D214" s="7"/>
      <c r="E214" s="29" t="s">
        <v>26</v>
      </c>
      <c r="F214" s="103" t="s">
        <v>513</v>
      </c>
      <c r="G214" s="14" t="s">
        <v>21</v>
      </c>
      <c r="H214" s="139"/>
      <c r="I214" s="135">
        <v>1</v>
      </c>
      <c r="J214" s="135">
        <v>1</v>
      </c>
      <c r="K214" s="137">
        <v>707.91</v>
      </c>
      <c r="L214" s="101"/>
      <c r="M214" s="152">
        <f t="shared" si="7"/>
        <v>707.91</v>
      </c>
      <c r="N214" s="89"/>
      <c r="O214" s="101"/>
      <c r="P214" s="101"/>
      <c r="Q214" s="84">
        <f t="shared" si="8"/>
        <v>0</v>
      </c>
    </row>
    <row r="215" spans="1:17">
      <c r="A215" s="145">
        <v>203</v>
      </c>
      <c r="B215" s="29" t="s">
        <v>512</v>
      </c>
      <c r="C215" s="7" t="s">
        <v>19</v>
      </c>
      <c r="D215" s="119"/>
      <c r="E215" s="29" t="s">
        <v>26</v>
      </c>
      <c r="F215" s="103" t="s">
        <v>518</v>
      </c>
      <c r="G215" s="80" t="s">
        <v>33</v>
      </c>
      <c r="H215" s="139">
        <v>-1</v>
      </c>
      <c r="I215" s="89"/>
      <c r="J215" s="89"/>
      <c r="K215" s="101"/>
      <c r="L215" s="101"/>
      <c r="M215" s="152">
        <f t="shared" si="7"/>
        <v>0</v>
      </c>
      <c r="N215" s="89"/>
      <c r="O215" s="101"/>
      <c r="P215" s="101"/>
      <c r="Q215" s="84">
        <f t="shared" si="8"/>
        <v>0</v>
      </c>
    </row>
    <row r="216" spans="1:17" hidden="1">
      <c r="A216" s="161"/>
      <c r="B216" s="162" t="s">
        <v>524</v>
      </c>
      <c r="C216" s="26" t="s">
        <v>19</v>
      </c>
      <c r="D216" s="120"/>
      <c r="E216" s="30" t="s">
        <v>26</v>
      </c>
      <c r="F216" s="97"/>
      <c r="G216" s="32" t="s">
        <v>21</v>
      </c>
      <c r="H216" s="197"/>
      <c r="I216" s="192"/>
      <c r="J216" s="192"/>
      <c r="K216" s="193"/>
      <c r="L216" s="193"/>
      <c r="M216" s="152"/>
      <c r="N216" s="192"/>
      <c r="O216" s="193"/>
      <c r="P216" s="193"/>
      <c r="Q216" s="84"/>
    </row>
    <row r="217" spans="1:17" hidden="1">
      <c r="A217" s="161"/>
      <c r="B217" s="162" t="s">
        <v>524</v>
      </c>
      <c r="C217" s="148" t="s">
        <v>19</v>
      </c>
      <c r="D217" s="119"/>
      <c r="E217" s="153" t="s">
        <v>26</v>
      </c>
      <c r="F217" s="99" t="s">
        <v>521</v>
      </c>
      <c r="G217" s="80" t="s">
        <v>33</v>
      </c>
      <c r="H217" s="155"/>
      <c r="I217" s="158"/>
      <c r="J217" s="158"/>
      <c r="K217" s="157"/>
      <c r="L217" s="157"/>
      <c r="M217" s="152">
        <f t="shared" si="7"/>
        <v>0</v>
      </c>
      <c r="N217" s="158"/>
      <c r="O217" s="157"/>
      <c r="P217" s="157"/>
      <c r="Q217" s="84">
        <f t="shared" si="8"/>
        <v>0</v>
      </c>
    </row>
    <row r="218" spans="1:17" hidden="1">
      <c r="A218" s="161"/>
      <c r="B218" s="162" t="s">
        <v>523</v>
      </c>
      <c r="C218" s="148" t="s">
        <v>19</v>
      </c>
      <c r="D218" s="119"/>
      <c r="E218" s="153" t="s">
        <v>26</v>
      </c>
      <c r="F218" s="99" t="s">
        <v>522</v>
      </c>
      <c r="G218" s="80" t="s">
        <v>33</v>
      </c>
      <c r="H218" s="155"/>
      <c r="I218" s="158"/>
      <c r="J218" s="158"/>
      <c r="K218" s="157"/>
      <c r="L218" s="157"/>
      <c r="M218" s="152">
        <f t="shared" si="7"/>
        <v>0</v>
      </c>
      <c r="N218" s="158"/>
      <c r="O218" s="157"/>
      <c r="P218" s="157"/>
      <c r="Q218" s="84">
        <f t="shared" si="8"/>
        <v>0</v>
      </c>
    </row>
    <row r="219" spans="1:17" hidden="1">
      <c r="A219" s="161"/>
      <c r="B219" s="153" t="s">
        <v>529</v>
      </c>
      <c r="C219" s="148" t="s">
        <v>19</v>
      </c>
      <c r="D219" s="148"/>
      <c r="E219" s="153" t="s">
        <v>52</v>
      </c>
      <c r="F219" s="171" t="s">
        <v>527</v>
      </c>
      <c r="G219" s="14" t="s">
        <v>21</v>
      </c>
      <c r="H219" s="164"/>
      <c r="I219" s="168"/>
      <c r="J219" s="168"/>
      <c r="K219" s="170"/>
      <c r="L219" s="170"/>
      <c r="M219" s="152">
        <f t="shared" si="7"/>
        <v>0</v>
      </c>
      <c r="N219" s="168"/>
      <c r="O219" s="170"/>
      <c r="P219" s="170"/>
      <c r="Q219" s="84">
        <f t="shared" si="8"/>
        <v>0</v>
      </c>
    </row>
    <row r="220" spans="1:17" hidden="1">
      <c r="A220" s="104"/>
      <c r="B220" s="153" t="s">
        <v>529</v>
      </c>
      <c r="C220" s="148" t="s">
        <v>19</v>
      </c>
      <c r="D220" s="148"/>
      <c r="E220" s="153" t="s">
        <v>52</v>
      </c>
      <c r="F220" s="171" t="s">
        <v>537</v>
      </c>
      <c r="G220" s="80" t="s">
        <v>33</v>
      </c>
      <c r="H220" s="180"/>
      <c r="I220" s="182"/>
      <c r="J220" s="182"/>
      <c r="K220" s="184"/>
      <c r="L220" s="184"/>
      <c r="M220" s="152"/>
      <c r="N220" s="182"/>
      <c r="O220" s="184"/>
      <c r="P220" s="184"/>
      <c r="Q220" s="84"/>
    </row>
    <row r="221" spans="1:17" hidden="1">
      <c r="A221" s="161"/>
      <c r="B221" s="153" t="s">
        <v>530</v>
      </c>
      <c r="C221" s="148" t="s">
        <v>19</v>
      </c>
      <c r="D221" s="148"/>
      <c r="E221" s="149" t="s">
        <v>30</v>
      </c>
      <c r="F221" s="171" t="s">
        <v>528</v>
      </c>
      <c r="G221" s="14" t="s">
        <v>21</v>
      </c>
      <c r="H221" s="164"/>
      <c r="I221" s="168"/>
      <c r="J221" s="168"/>
      <c r="K221" s="170"/>
      <c r="L221" s="170"/>
      <c r="M221" s="152">
        <f t="shared" si="7"/>
        <v>0</v>
      </c>
      <c r="N221" s="168"/>
      <c r="O221" s="170"/>
      <c r="P221" s="170"/>
      <c r="Q221" s="84">
        <f t="shared" si="8"/>
        <v>0</v>
      </c>
    </row>
    <row r="222" spans="1:17" hidden="1">
      <c r="A222" s="75"/>
      <c r="B222" s="153" t="s">
        <v>531</v>
      </c>
      <c r="C222" s="26" t="s">
        <v>19</v>
      </c>
      <c r="D222" s="148"/>
      <c r="E222" s="30" t="s">
        <v>26</v>
      </c>
      <c r="F222" s="99" t="s">
        <v>532</v>
      </c>
      <c r="G222" s="32" t="s">
        <v>21</v>
      </c>
      <c r="H222" s="180"/>
      <c r="I222" s="182"/>
      <c r="J222" s="182"/>
      <c r="K222" s="184"/>
      <c r="L222" s="184"/>
      <c r="M222" s="152"/>
      <c r="N222" s="182"/>
      <c r="O222" s="184"/>
      <c r="P222" s="184"/>
      <c r="Q222" s="84"/>
    </row>
    <row r="223" spans="1:17" s="199" customFormat="1" hidden="1">
      <c r="A223" s="75"/>
      <c r="B223" s="217" t="s">
        <v>531</v>
      </c>
      <c r="C223" s="216" t="s">
        <v>19</v>
      </c>
      <c r="D223" s="241"/>
      <c r="E223" s="218" t="s">
        <v>26</v>
      </c>
      <c r="F223" s="244"/>
      <c r="G223" s="210" t="s">
        <v>33</v>
      </c>
      <c r="H223" s="225"/>
      <c r="I223" s="248"/>
      <c r="J223" s="248"/>
      <c r="K223" s="249"/>
      <c r="L223" s="249"/>
      <c r="M223" s="215"/>
      <c r="N223" s="248"/>
      <c r="O223" s="249"/>
      <c r="P223" s="249"/>
      <c r="Q223" s="84"/>
    </row>
    <row r="224" spans="1:17" hidden="1">
      <c r="A224" s="75"/>
      <c r="B224" s="162" t="s">
        <v>534</v>
      </c>
      <c r="C224" s="26" t="s">
        <v>19</v>
      </c>
      <c r="D224" s="119"/>
      <c r="E224" s="30" t="s">
        <v>26</v>
      </c>
      <c r="F224" s="171"/>
      <c r="G224" s="32" t="s">
        <v>21</v>
      </c>
      <c r="H224" s="197"/>
      <c r="I224" s="192"/>
      <c r="J224" s="192"/>
      <c r="K224" s="193"/>
      <c r="L224" s="193"/>
      <c r="M224" s="152"/>
      <c r="N224" s="192"/>
      <c r="O224" s="193"/>
      <c r="P224" s="193"/>
      <c r="Q224" s="84"/>
    </row>
    <row r="225" spans="1:17" hidden="1">
      <c r="A225" s="75"/>
      <c r="B225" s="162" t="s">
        <v>534</v>
      </c>
      <c r="C225" s="26" t="s">
        <v>19</v>
      </c>
      <c r="D225" s="119"/>
      <c r="E225" s="30" t="s">
        <v>26</v>
      </c>
      <c r="F225" s="171" t="s">
        <v>538</v>
      </c>
      <c r="G225" s="80" t="s">
        <v>33</v>
      </c>
      <c r="H225" s="180"/>
      <c r="I225" s="182"/>
      <c r="J225" s="182"/>
      <c r="K225" s="184"/>
      <c r="L225" s="184"/>
      <c r="M225" s="152"/>
      <c r="N225" s="182"/>
      <c r="O225" s="184"/>
      <c r="P225" s="184"/>
      <c r="Q225" s="84"/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38">
        <f>SUM(H10:H215)</f>
        <v>62</v>
      </c>
      <c r="I226" s="118">
        <f>SUM(I10:I215)</f>
        <v>44</v>
      </c>
      <c r="J226" s="118">
        <f>SUM(J10:J215)</f>
        <v>47</v>
      </c>
      <c r="K226" s="84">
        <f>SUM(K10:K215)</f>
        <v>69212.89</v>
      </c>
      <c r="L226" s="84">
        <f t="shared" ref="L226:M226" si="9">SUM(L10:L215)</f>
        <v>0</v>
      </c>
      <c r="M226" s="84">
        <f t="shared" si="9"/>
        <v>69212.89</v>
      </c>
      <c r="N226" s="118">
        <f>SUM(N10:N215)</f>
        <v>37</v>
      </c>
      <c r="O226" s="84">
        <f>SUM(O10:O215)</f>
        <v>158211.82000000004</v>
      </c>
      <c r="P226" s="84">
        <f t="shared" ref="P226:Q226" si="10">SUM(P10:P215)</f>
        <v>198710.59</v>
      </c>
      <c r="Q226" s="84">
        <f t="shared" si="10"/>
        <v>-40498.769999999997</v>
      </c>
    </row>
  </sheetData>
  <autoFilter ref="A9:Q186" xr:uid="{00000000-0009-0000-0000-00000C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3"/>
  <dimension ref="A1:Q226"/>
  <sheetViews>
    <sheetView topLeftCell="A70" workbookViewId="0">
      <selection activeCell="A81" sqref="A81:XFD81"/>
    </sheetView>
  </sheetViews>
  <sheetFormatPr defaultRowHeight="15"/>
  <cols>
    <col min="1" max="1" width="4.5703125" style="73" customWidth="1"/>
    <col min="2" max="2" width="34.28515625" style="73" customWidth="1"/>
    <col min="3" max="3" width="9.5703125" style="73" customWidth="1"/>
    <col min="4" max="4" width="10.7109375" style="73" customWidth="1"/>
    <col min="5" max="5" width="23.85546875" style="73" customWidth="1"/>
    <col min="6" max="6" width="17.85546875" style="73" customWidth="1"/>
    <col min="7" max="7" width="24.7109375" style="73" customWidth="1"/>
    <col min="8" max="8" width="17.7109375" style="73" customWidth="1"/>
    <col min="9" max="17" width="13.7109375" style="73" customWidth="1"/>
    <col min="18" max="16384" width="9.140625" style="73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75">
        <v>1</v>
      </c>
      <c r="B10" s="76" t="s">
        <v>18</v>
      </c>
      <c r="C10" s="77" t="s">
        <v>19</v>
      </c>
      <c r="D10" s="76"/>
      <c r="E10" s="78" t="s">
        <v>20</v>
      </c>
      <c r="F10" s="106" t="s">
        <v>315</v>
      </c>
      <c r="G10" s="14" t="s">
        <v>21</v>
      </c>
      <c r="H10" s="140"/>
      <c r="I10" s="141">
        <v>1</v>
      </c>
      <c r="J10" s="141">
        <v>1</v>
      </c>
      <c r="K10" s="142">
        <v>814.93</v>
      </c>
      <c r="L10" s="142"/>
      <c r="M10" s="83">
        <f t="shared" ref="M10:M74" si="1">K10-L10</f>
        <v>814.93</v>
      </c>
      <c r="N10" s="145"/>
      <c r="O10" s="146"/>
      <c r="P10" s="146"/>
      <c r="Q10" s="84">
        <f t="shared" ref="Q10:Q74" si="2">O10-P10</f>
        <v>0</v>
      </c>
    </row>
    <row r="11" spans="1:17" ht="15" customHeight="1">
      <c r="A11" s="75">
        <v>2</v>
      </c>
      <c r="B11" s="76" t="s">
        <v>18</v>
      </c>
      <c r="C11" s="77" t="s">
        <v>19</v>
      </c>
      <c r="D11" s="76"/>
      <c r="E11" s="78" t="s">
        <v>20</v>
      </c>
      <c r="F11" s="106" t="s">
        <v>423</v>
      </c>
      <c r="G11" s="16" t="s">
        <v>22</v>
      </c>
      <c r="H11" s="140">
        <v>1</v>
      </c>
      <c r="I11" s="141"/>
      <c r="J11" s="141"/>
      <c r="K11" s="142"/>
      <c r="L11" s="142"/>
      <c r="M11" s="83">
        <f t="shared" si="1"/>
        <v>0</v>
      </c>
      <c r="N11" s="145">
        <v>1</v>
      </c>
      <c r="O11" s="146">
        <v>2290.6</v>
      </c>
      <c r="P11" s="146"/>
      <c r="Q11" s="84">
        <f t="shared" si="2"/>
        <v>2290.6</v>
      </c>
    </row>
    <row r="12" spans="1:17" ht="15" customHeight="1">
      <c r="A12" s="75">
        <v>3</v>
      </c>
      <c r="B12" s="76" t="s">
        <v>23</v>
      </c>
      <c r="C12" s="77" t="s">
        <v>19</v>
      </c>
      <c r="D12" s="76"/>
      <c r="E12" s="78" t="s">
        <v>24</v>
      </c>
      <c r="F12" s="107">
        <v>2</v>
      </c>
      <c r="G12" s="14" t="s">
        <v>21</v>
      </c>
      <c r="H12" s="140"/>
      <c r="I12" s="141"/>
      <c r="J12" s="141"/>
      <c r="K12" s="142"/>
      <c r="L12" s="142"/>
      <c r="M12" s="83">
        <f t="shared" si="1"/>
        <v>0</v>
      </c>
      <c r="N12" s="145"/>
      <c r="O12" s="146"/>
      <c r="P12" s="146"/>
      <c r="Q12" s="84">
        <f t="shared" si="2"/>
        <v>0</v>
      </c>
    </row>
    <row r="13" spans="1:17" ht="15" customHeight="1">
      <c r="A13" s="75">
        <v>4</v>
      </c>
      <c r="B13" s="76" t="s">
        <v>25</v>
      </c>
      <c r="C13" s="77" t="s">
        <v>19</v>
      </c>
      <c r="D13" s="76"/>
      <c r="E13" s="78" t="s">
        <v>26</v>
      </c>
      <c r="F13" s="106" t="s">
        <v>316</v>
      </c>
      <c r="G13" s="14" t="s">
        <v>21</v>
      </c>
      <c r="H13" s="140"/>
      <c r="I13" s="141"/>
      <c r="J13" s="141"/>
      <c r="K13" s="142"/>
      <c r="L13" s="142"/>
      <c r="M13" s="83">
        <f t="shared" si="1"/>
        <v>0</v>
      </c>
      <c r="N13" s="145"/>
      <c r="O13" s="146"/>
      <c r="P13" s="146"/>
      <c r="Q13" s="84">
        <f t="shared" si="2"/>
        <v>0</v>
      </c>
    </row>
    <row r="14" spans="1:17" ht="15" customHeight="1">
      <c r="A14" s="75">
        <v>5</v>
      </c>
      <c r="B14" s="76" t="s">
        <v>27</v>
      </c>
      <c r="C14" s="77" t="s">
        <v>19</v>
      </c>
      <c r="D14" s="76"/>
      <c r="E14" s="78" t="s">
        <v>26</v>
      </c>
      <c r="F14" s="106" t="s">
        <v>317</v>
      </c>
      <c r="G14" s="14" t="s">
        <v>21</v>
      </c>
      <c r="H14" s="140">
        <v>2</v>
      </c>
      <c r="I14" s="141"/>
      <c r="J14" s="141"/>
      <c r="K14" s="142"/>
      <c r="L14" s="142"/>
      <c r="M14" s="83">
        <f t="shared" si="1"/>
        <v>0</v>
      </c>
      <c r="N14" s="145"/>
      <c r="O14" s="146"/>
      <c r="P14" s="146"/>
      <c r="Q14" s="84">
        <f t="shared" si="2"/>
        <v>0</v>
      </c>
    </row>
    <row r="15" spans="1:17" ht="15" customHeight="1">
      <c r="A15" s="75">
        <v>6</v>
      </c>
      <c r="B15" s="76" t="s">
        <v>28</v>
      </c>
      <c r="C15" s="77" t="s">
        <v>19</v>
      </c>
      <c r="D15" s="76"/>
      <c r="E15" s="78" t="s">
        <v>26</v>
      </c>
      <c r="F15" s="106" t="s">
        <v>318</v>
      </c>
      <c r="G15" s="14" t="s">
        <v>21</v>
      </c>
      <c r="H15" s="140"/>
      <c r="I15" s="141"/>
      <c r="J15" s="141"/>
      <c r="K15" s="142"/>
      <c r="L15" s="142"/>
      <c r="M15" s="83">
        <f t="shared" si="1"/>
        <v>0</v>
      </c>
      <c r="N15" s="145"/>
      <c r="O15" s="146"/>
      <c r="P15" s="146"/>
      <c r="Q15" s="84">
        <f t="shared" si="2"/>
        <v>0</v>
      </c>
    </row>
    <row r="16" spans="1:17" ht="15" customHeight="1">
      <c r="A16" s="75">
        <v>7</v>
      </c>
      <c r="B16" s="76" t="s">
        <v>29</v>
      </c>
      <c r="C16" s="77" t="s">
        <v>19</v>
      </c>
      <c r="D16" s="76"/>
      <c r="E16" s="78" t="s">
        <v>30</v>
      </c>
      <c r="F16" s="106" t="s">
        <v>319</v>
      </c>
      <c r="G16" s="14" t="s">
        <v>21</v>
      </c>
      <c r="H16" s="140"/>
      <c r="I16" s="141"/>
      <c r="J16" s="141"/>
      <c r="K16" s="142"/>
      <c r="L16" s="142"/>
      <c r="M16" s="83">
        <f t="shared" si="1"/>
        <v>0</v>
      </c>
      <c r="N16" s="145"/>
      <c r="O16" s="146"/>
      <c r="P16" s="146"/>
      <c r="Q16" s="84">
        <f t="shared" si="2"/>
        <v>0</v>
      </c>
    </row>
    <row r="17" spans="1:17" ht="15" customHeight="1">
      <c r="A17" s="75">
        <v>8</v>
      </c>
      <c r="B17" s="76" t="s">
        <v>29</v>
      </c>
      <c r="C17" s="77" t="s">
        <v>19</v>
      </c>
      <c r="D17" s="76"/>
      <c r="E17" s="78" t="s">
        <v>30</v>
      </c>
      <c r="F17" s="106" t="s">
        <v>407</v>
      </c>
      <c r="G17" s="17" t="s">
        <v>31</v>
      </c>
      <c r="H17" s="140"/>
      <c r="I17" s="141"/>
      <c r="J17" s="141"/>
      <c r="K17" s="142"/>
      <c r="L17" s="142"/>
      <c r="M17" s="83">
        <f t="shared" si="1"/>
        <v>0</v>
      </c>
      <c r="N17" s="145"/>
      <c r="O17" s="146"/>
      <c r="P17" s="146"/>
      <c r="Q17" s="84">
        <f t="shared" si="2"/>
        <v>0</v>
      </c>
    </row>
    <row r="18" spans="1:17" ht="15" customHeight="1">
      <c r="A18" s="75">
        <v>9</v>
      </c>
      <c r="B18" s="76" t="s">
        <v>32</v>
      </c>
      <c r="C18" s="77" t="s">
        <v>19</v>
      </c>
      <c r="D18" s="76"/>
      <c r="E18" s="78" t="s">
        <v>26</v>
      </c>
      <c r="F18" s="106" t="s">
        <v>320</v>
      </c>
      <c r="G18" s="14" t="s">
        <v>21</v>
      </c>
      <c r="H18" s="140">
        <v>4</v>
      </c>
      <c r="I18" s="141"/>
      <c r="J18" s="141"/>
      <c r="K18" s="142"/>
      <c r="L18" s="142"/>
      <c r="M18" s="83">
        <f t="shared" si="1"/>
        <v>0</v>
      </c>
      <c r="N18" s="145"/>
      <c r="O18" s="146"/>
      <c r="P18" s="146"/>
      <c r="Q18" s="84">
        <f t="shared" si="2"/>
        <v>0</v>
      </c>
    </row>
    <row r="19" spans="1:17" ht="15" customHeight="1">
      <c r="A19" s="75">
        <v>10</v>
      </c>
      <c r="B19" s="76" t="s">
        <v>32</v>
      </c>
      <c r="C19" s="77" t="s">
        <v>19</v>
      </c>
      <c r="D19" s="76"/>
      <c r="E19" s="78" t="s">
        <v>26</v>
      </c>
      <c r="F19" s="106" t="s">
        <v>443</v>
      </c>
      <c r="G19" s="80" t="s">
        <v>33</v>
      </c>
      <c r="H19" s="140"/>
      <c r="I19" s="141"/>
      <c r="J19" s="141"/>
      <c r="K19" s="142"/>
      <c r="L19" s="142"/>
      <c r="M19" s="83">
        <f t="shared" si="1"/>
        <v>0</v>
      </c>
      <c r="N19" s="145"/>
      <c r="O19" s="146"/>
      <c r="P19" s="146"/>
      <c r="Q19" s="84">
        <f t="shared" si="2"/>
        <v>0</v>
      </c>
    </row>
    <row r="20" spans="1:17" ht="15" customHeight="1">
      <c r="A20" s="75">
        <v>11</v>
      </c>
      <c r="B20" s="76" t="s">
        <v>34</v>
      </c>
      <c r="C20" s="77" t="s">
        <v>19</v>
      </c>
      <c r="D20" s="76"/>
      <c r="E20" s="78" t="s">
        <v>35</v>
      </c>
      <c r="F20" s="106" t="s">
        <v>321</v>
      </c>
      <c r="G20" s="14" t="s">
        <v>21</v>
      </c>
      <c r="H20" s="140">
        <v>2</v>
      </c>
      <c r="I20" s="141"/>
      <c r="J20" s="141"/>
      <c r="K20" s="142"/>
      <c r="L20" s="142"/>
      <c r="M20" s="83">
        <f t="shared" si="1"/>
        <v>0</v>
      </c>
      <c r="N20" s="145"/>
      <c r="O20" s="146"/>
      <c r="P20" s="146"/>
      <c r="Q20" s="84">
        <f t="shared" si="2"/>
        <v>0</v>
      </c>
    </row>
    <row r="21" spans="1:17" ht="15" customHeight="1">
      <c r="A21" s="75">
        <v>12</v>
      </c>
      <c r="B21" s="76" t="s">
        <v>34</v>
      </c>
      <c r="C21" s="77" t="s">
        <v>19</v>
      </c>
      <c r="D21" s="76"/>
      <c r="E21" s="78" t="s">
        <v>35</v>
      </c>
      <c r="F21" s="106" t="s">
        <v>398</v>
      </c>
      <c r="G21" s="19" t="s">
        <v>36</v>
      </c>
      <c r="H21" s="140"/>
      <c r="I21" s="141"/>
      <c r="J21" s="141"/>
      <c r="K21" s="142"/>
      <c r="L21" s="142"/>
      <c r="M21" s="83">
        <f t="shared" si="1"/>
        <v>0</v>
      </c>
      <c r="N21" s="145"/>
      <c r="O21" s="146"/>
      <c r="P21" s="146">
        <v>1673.9</v>
      </c>
      <c r="Q21" s="84">
        <f t="shared" si="2"/>
        <v>-1673.9</v>
      </c>
    </row>
    <row r="22" spans="1:17" ht="15" customHeight="1">
      <c r="A22" s="75">
        <v>13</v>
      </c>
      <c r="B22" s="76" t="s">
        <v>37</v>
      </c>
      <c r="C22" s="77" t="s">
        <v>19</v>
      </c>
      <c r="D22" s="76"/>
      <c r="E22" s="78" t="s">
        <v>26</v>
      </c>
      <c r="F22" s="106" t="s">
        <v>322</v>
      </c>
      <c r="G22" s="14" t="s">
        <v>21</v>
      </c>
      <c r="H22" s="140"/>
      <c r="I22" s="141"/>
      <c r="J22" s="141"/>
      <c r="K22" s="142"/>
      <c r="L22" s="142"/>
      <c r="M22" s="83">
        <f t="shared" si="1"/>
        <v>0</v>
      </c>
      <c r="N22" s="145">
        <v>1</v>
      </c>
      <c r="O22" s="146">
        <v>1632.32</v>
      </c>
      <c r="P22" s="146"/>
      <c r="Q22" s="84">
        <f t="shared" si="2"/>
        <v>1632.32</v>
      </c>
    </row>
    <row r="23" spans="1:17" ht="15" customHeight="1">
      <c r="A23" s="75">
        <v>14</v>
      </c>
      <c r="B23" s="76" t="s">
        <v>37</v>
      </c>
      <c r="C23" s="77" t="s">
        <v>19</v>
      </c>
      <c r="D23" s="76"/>
      <c r="E23" s="78" t="s">
        <v>26</v>
      </c>
      <c r="F23" s="106" t="s">
        <v>444</v>
      </c>
      <c r="G23" s="80" t="s">
        <v>33</v>
      </c>
      <c r="H23" s="140">
        <v>1</v>
      </c>
      <c r="I23" s="141"/>
      <c r="J23" s="141"/>
      <c r="K23" s="142"/>
      <c r="L23" s="142"/>
      <c r="M23" s="83">
        <f t="shared" si="1"/>
        <v>0</v>
      </c>
      <c r="N23" s="145"/>
      <c r="O23" s="146"/>
      <c r="P23" s="146"/>
      <c r="Q23" s="84">
        <f t="shared" si="2"/>
        <v>0</v>
      </c>
    </row>
    <row r="24" spans="1:17" ht="15" customHeight="1">
      <c r="A24" s="75">
        <v>15</v>
      </c>
      <c r="B24" s="76" t="s">
        <v>38</v>
      </c>
      <c r="C24" s="77" t="s">
        <v>19</v>
      </c>
      <c r="D24" s="76"/>
      <c r="E24" s="78" t="s">
        <v>39</v>
      </c>
      <c r="F24" s="106" t="s">
        <v>323</v>
      </c>
      <c r="G24" s="14" t="s">
        <v>21</v>
      </c>
      <c r="H24" s="140"/>
      <c r="I24" s="141"/>
      <c r="J24" s="141"/>
      <c r="K24" s="142"/>
      <c r="L24" s="142"/>
      <c r="M24" s="83">
        <f t="shared" si="1"/>
        <v>0</v>
      </c>
      <c r="N24" s="145"/>
      <c r="O24" s="146"/>
      <c r="P24" s="146"/>
      <c r="Q24" s="84">
        <f t="shared" si="2"/>
        <v>0</v>
      </c>
    </row>
    <row r="25" spans="1:17" ht="15" customHeight="1">
      <c r="A25" s="75">
        <v>16</v>
      </c>
      <c r="B25" s="76" t="s">
        <v>38</v>
      </c>
      <c r="C25" s="77" t="s">
        <v>19</v>
      </c>
      <c r="D25" s="76"/>
      <c r="E25" s="78" t="s">
        <v>39</v>
      </c>
      <c r="F25" s="106" t="s">
        <v>445</v>
      </c>
      <c r="G25" s="80" t="s">
        <v>33</v>
      </c>
      <c r="H25" s="140">
        <v>1</v>
      </c>
      <c r="I25" s="141"/>
      <c r="J25" s="141"/>
      <c r="K25" s="142"/>
      <c r="L25" s="142"/>
      <c r="M25" s="83">
        <f t="shared" si="1"/>
        <v>0</v>
      </c>
      <c r="N25" s="145">
        <v>2</v>
      </c>
      <c r="O25" s="146"/>
      <c r="P25" s="146">
        <v>2466.8000000000002</v>
      </c>
      <c r="Q25" s="84">
        <f t="shared" si="2"/>
        <v>-2466.8000000000002</v>
      </c>
    </row>
    <row r="26" spans="1:17" ht="15" customHeight="1">
      <c r="A26" s="75">
        <v>17</v>
      </c>
      <c r="B26" s="76" t="s">
        <v>40</v>
      </c>
      <c r="C26" s="77" t="s">
        <v>19</v>
      </c>
      <c r="D26" s="76"/>
      <c r="E26" s="78" t="s">
        <v>20</v>
      </c>
      <c r="F26" s="106" t="s">
        <v>324</v>
      </c>
      <c r="G26" s="14" t="s">
        <v>21</v>
      </c>
      <c r="H26" s="140">
        <v>2</v>
      </c>
      <c r="I26" s="141"/>
      <c r="J26" s="141"/>
      <c r="K26" s="142"/>
      <c r="L26" s="142"/>
      <c r="M26" s="83">
        <f t="shared" si="1"/>
        <v>0</v>
      </c>
      <c r="N26" s="145"/>
      <c r="O26" s="146"/>
      <c r="P26" s="146"/>
      <c r="Q26" s="84">
        <f t="shared" si="2"/>
        <v>0</v>
      </c>
    </row>
    <row r="27" spans="1:17" ht="15" customHeight="1">
      <c r="A27" s="75">
        <v>18</v>
      </c>
      <c r="B27" s="76" t="s">
        <v>40</v>
      </c>
      <c r="C27" s="77" t="s">
        <v>19</v>
      </c>
      <c r="D27" s="76"/>
      <c r="E27" s="78" t="s">
        <v>20</v>
      </c>
      <c r="F27" s="106" t="s">
        <v>424</v>
      </c>
      <c r="G27" s="16" t="s">
        <v>22</v>
      </c>
      <c r="H27" s="140"/>
      <c r="I27" s="141"/>
      <c r="J27" s="141"/>
      <c r="K27" s="142"/>
      <c r="L27" s="142"/>
      <c r="M27" s="83">
        <f t="shared" si="1"/>
        <v>0</v>
      </c>
      <c r="N27" s="145"/>
      <c r="O27" s="146"/>
      <c r="P27" s="146"/>
      <c r="Q27" s="84">
        <f t="shared" si="2"/>
        <v>0</v>
      </c>
    </row>
    <row r="28" spans="1:17" ht="15" customHeight="1">
      <c r="A28" s="75">
        <v>19</v>
      </c>
      <c r="B28" s="76" t="s">
        <v>41</v>
      </c>
      <c r="C28" s="77" t="s">
        <v>19</v>
      </c>
      <c r="D28" s="76"/>
      <c r="E28" s="78" t="s">
        <v>24</v>
      </c>
      <c r="F28" s="106" t="s">
        <v>325</v>
      </c>
      <c r="G28" s="14" t="s">
        <v>21</v>
      </c>
      <c r="H28" s="140">
        <v>2</v>
      </c>
      <c r="I28" s="141"/>
      <c r="J28" s="141"/>
      <c r="K28" s="142"/>
      <c r="L28" s="142"/>
      <c r="M28" s="83">
        <f t="shared" si="1"/>
        <v>0</v>
      </c>
      <c r="N28" s="145"/>
      <c r="O28" s="146"/>
      <c r="P28" s="146"/>
      <c r="Q28" s="84">
        <f t="shared" si="2"/>
        <v>0</v>
      </c>
    </row>
    <row r="29" spans="1:17" ht="15" customHeight="1">
      <c r="A29" s="75">
        <v>20</v>
      </c>
      <c r="B29" s="76" t="s">
        <v>41</v>
      </c>
      <c r="C29" s="77" t="s">
        <v>19</v>
      </c>
      <c r="D29" s="76"/>
      <c r="E29" s="78" t="s">
        <v>24</v>
      </c>
      <c r="F29" s="106" t="s">
        <v>425</v>
      </c>
      <c r="G29" s="16" t="s">
        <v>22</v>
      </c>
      <c r="H29" s="140"/>
      <c r="I29" s="141"/>
      <c r="J29" s="141"/>
      <c r="K29" s="142"/>
      <c r="L29" s="142"/>
      <c r="M29" s="83">
        <f t="shared" si="1"/>
        <v>0</v>
      </c>
      <c r="N29" s="145"/>
      <c r="O29" s="146"/>
      <c r="P29" s="146"/>
      <c r="Q29" s="84">
        <f t="shared" si="2"/>
        <v>0</v>
      </c>
    </row>
    <row r="30" spans="1:17" ht="15" customHeight="1">
      <c r="A30" s="75">
        <v>21</v>
      </c>
      <c r="B30" s="76" t="s">
        <v>42</v>
      </c>
      <c r="C30" s="77" t="s">
        <v>19</v>
      </c>
      <c r="D30" s="76"/>
      <c r="E30" s="78" t="s">
        <v>26</v>
      </c>
      <c r="F30" s="107">
        <v>21</v>
      </c>
      <c r="G30" s="14" t="s">
        <v>21</v>
      </c>
      <c r="H30" s="140"/>
      <c r="I30" s="141"/>
      <c r="J30" s="141"/>
      <c r="K30" s="142"/>
      <c r="L30" s="142"/>
      <c r="M30" s="83">
        <f t="shared" si="1"/>
        <v>0</v>
      </c>
      <c r="N30" s="145"/>
      <c r="O30" s="146"/>
      <c r="P30" s="146"/>
      <c r="Q30" s="84">
        <f t="shared" si="2"/>
        <v>0</v>
      </c>
    </row>
    <row r="31" spans="1:17" ht="15" customHeight="1">
      <c r="A31" s="75">
        <v>22</v>
      </c>
      <c r="B31" s="76" t="s">
        <v>43</v>
      </c>
      <c r="C31" s="77" t="s">
        <v>19</v>
      </c>
      <c r="D31" s="76"/>
      <c r="E31" s="78" t="s">
        <v>35</v>
      </c>
      <c r="F31" s="106" t="s">
        <v>326</v>
      </c>
      <c r="G31" s="14" t="s">
        <v>21</v>
      </c>
      <c r="H31" s="140">
        <v>1</v>
      </c>
      <c r="I31" s="141"/>
      <c r="J31" s="141"/>
      <c r="K31" s="142"/>
      <c r="L31" s="142"/>
      <c r="M31" s="83">
        <f t="shared" si="1"/>
        <v>0</v>
      </c>
      <c r="N31" s="145"/>
      <c r="O31" s="146"/>
      <c r="P31" s="146"/>
      <c r="Q31" s="84">
        <f t="shared" si="2"/>
        <v>0</v>
      </c>
    </row>
    <row r="32" spans="1:17" ht="15" customHeight="1">
      <c r="A32" s="75">
        <v>23</v>
      </c>
      <c r="B32" s="76" t="s">
        <v>43</v>
      </c>
      <c r="C32" s="77" t="s">
        <v>19</v>
      </c>
      <c r="D32" s="76"/>
      <c r="E32" s="78" t="s">
        <v>35</v>
      </c>
      <c r="F32" s="106" t="s">
        <v>399</v>
      </c>
      <c r="G32" s="19" t="s">
        <v>36</v>
      </c>
      <c r="H32" s="140"/>
      <c r="I32" s="141"/>
      <c r="J32" s="141"/>
      <c r="K32" s="142"/>
      <c r="L32" s="142"/>
      <c r="M32" s="83">
        <f t="shared" si="1"/>
        <v>0</v>
      </c>
      <c r="N32" s="145"/>
      <c r="O32" s="146"/>
      <c r="P32" s="146"/>
      <c r="Q32" s="84">
        <f t="shared" si="2"/>
        <v>0</v>
      </c>
    </row>
    <row r="33" spans="1:17" ht="15" customHeight="1">
      <c r="A33" s="75">
        <v>24</v>
      </c>
      <c r="B33" s="76" t="s">
        <v>44</v>
      </c>
      <c r="C33" s="77" t="s">
        <v>19</v>
      </c>
      <c r="D33" s="76"/>
      <c r="E33" s="78" t="s">
        <v>35</v>
      </c>
      <c r="F33" s="106" t="s">
        <v>327</v>
      </c>
      <c r="G33" s="14" t="s">
        <v>21</v>
      </c>
      <c r="H33" s="140">
        <v>1</v>
      </c>
      <c r="I33" s="141"/>
      <c r="J33" s="141"/>
      <c r="K33" s="142"/>
      <c r="L33" s="142"/>
      <c r="M33" s="83">
        <f t="shared" si="1"/>
        <v>0</v>
      </c>
      <c r="N33" s="145"/>
      <c r="O33" s="146"/>
      <c r="P33" s="146"/>
      <c r="Q33" s="84">
        <f t="shared" si="2"/>
        <v>0</v>
      </c>
    </row>
    <row r="34" spans="1:17" ht="15" customHeight="1">
      <c r="A34" s="75">
        <v>25</v>
      </c>
      <c r="B34" s="76" t="s">
        <v>44</v>
      </c>
      <c r="C34" s="77" t="s">
        <v>19</v>
      </c>
      <c r="D34" s="76"/>
      <c r="E34" s="78" t="s">
        <v>35</v>
      </c>
      <c r="F34" s="106" t="s">
        <v>400</v>
      </c>
      <c r="G34" s="19" t="s">
        <v>36</v>
      </c>
      <c r="H34" s="140"/>
      <c r="I34" s="141"/>
      <c r="J34" s="141"/>
      <c r="K34" s="142"/>
      <c r="L34" s="142"/>
      <c r="M34" s="83">
        <f t="shared" si="1"/>
        <v>0</v>
      </c>
      <c r="N34" s="145"/>
      <c r="O34" s="146"/>
      <c r="P34" s="146"/>
      <c r="Q34" s="84">
        <f t="shared" si="2"/>
        <v>0</v>
      </c>
    </row>
    <row r="35" spans="1:17" ht="15" customHeight="1">
      <c r="A35" s="75">
        <v>26</v>
      </c>
      <c r="B35" s="76" t="s">
        <v>45</v>
      </c>
      <c r="C35" s="77" t="s">
        <v>19</v>
      </c>
      <c r="D35" s="76"/>
      <c r="E35" s="78" t="s">
        <v>26</v>
      </c>
      <c r="F35" s="106" t="s">
        <v>328</v>
      </c>
      <c r="G35" s="14" t="s">
        <v>21</v>
      </c>
      <c r="H35" s="140"/>
      <c r="I35" s="141"/>
      <c r="J35" s="141"/>
      <c r="K35" s="142"/>
      <c r="L35" s="142"/>
      <c r="M35" s="83">
        <f t="shared" si="1"/>
        <v>0</v>
      </c>
      <c r="N35" s="145"/>
      <c r="O35" s="146"/>
      <c r="P35" s="146"/>
      <c r="Q35" s="84">
        <f t="shared" si="2"/>
        <v>0</v>
      </c>
    </row>
    <row r="36" spans="1:17" ht="15" customHeight="1">
      <c r="A36" s="75">
        <v>27</v>
      </c>
      <c r="B36" s="76" t="s">
        <v>46</v>
      </c>
      <c r="C36" s="77" t="s">
        <v>19</v>
      </c>
      <c r="D36" s="76"/>
      <c r="E36" s="78" t="s">
        <v>26</v>
      </c>
      <c r="F36" s="106" t="s">
        <v>329</v>
      </c>
      <c r="G36" s="14" t="s">
        <v>21</v>
      </c>
      <c r="H36" s="140">
        <v>1</v>
      </c>
      <c r="I36" s="141"/>
      <c r="J36" s="141"/>
      <c r="K36" s="142"/>
      <c r="L36" s="142"/>
      <c r="M36" s="83">
        <f t="shared" si="1"/>
        <v>0</v>
      </c>
      <c r="N36" s="145"/>
      <c r="O36" s="146"/>
      <c r="P36" s="146"/>
      <c r="Q36" s="84">
        <f t="shared" si="2"/>
        <v>0</v>
      </c>
    </row>
    <row r="37" spans="1:17" ht="15" customHeight="1">
      <c r="A37" s="75">
        <v>28</v>
      </c>
      <c r="B37" s="76" t="s">
        <v>47</v>
      </c>
      <c r="C37" s="77" t="s">
        <v>19</v>
      </c>
      <c r="D37" s="76"/>
      <c r="E37" s="78" t="s">
        <v>48</v>
      </c>
      <c r="F37" s="106" t="s">
        <v>330</v>
      </c>
      <c r="G37" s="14" t="s">
        <v>21</v>
      </c>
      <c r="H37" s="140">
        <v>2</v>
      </c>
      <c r="I37" s="141"/>
      <c r="J37" s="141"/>
      <c r="K37" s="142"/>
      <c r="L37" s="142"/>
      <c r="M37" s="83">
        <f t="shared" si="1"/>
        <v>0</v>
      </c>
      <c r="N37" s="145"/>
      <c r="O37" s="146"/>
      <c r="P37" s="146"/>
      <c r="Q37" s="84">
        <f t="shared" si="2"/>
        <v>0</v>
      </c>
    </row>
    <row r="38" spans="1:17" ht="15" hidden="1" customHeight="1">
      <c r="A38" s="75">
        <v>29</v>
      </c>
      <c r="B38" s="76" t="s">
        <v>47</v>
      </c>
      <c r="C38" s="77" t="s">
        <v>19</v>
      </c>
      <c r="D38" s="76"/>
      <c r="E38" s="78" t="s">
        <v>48</v>
      </c>
      <c r="F38" s="108" t="s">
        <v>297</v>
      </c>
      <c r="G38" s="19" t="s">
        <v>36</v>
      </c>
      <c r="H38" s="140"/>
      <c r="I38" s="141"/>
      <c r="J38" s="141"/>
      <c r="K38" s="142"/>
      <c r="L38" s="142"/>
      <c r="M38" s="83">
        <f t="shared" si="1"/>
        <v>0</v>
      </c>
      <c r="N38" s="145"/>
      <c r="O38" s="146"/>
      <c r="P38" s="146"/>
      <c r="Q38" s="84">
        <f t="shared" si="2"/>
        <v>0</v>
      </c>
    </row>
    <row r="39" spans="1:17" ht="15" customHeight="1">
      <c r="A39" s="75">
        <v>30</v>
      </c>
      <c r="B39" s="76" t="s">
        <v>47</v>
      </c>
      <c r="C39" s="77" t="s">
        <v>19</v>
      </c>
      <c r="D39" s="76"/>
      <c r="E39" s="78" t="s">
        <v>48</v>
      </c>
      <c r="F39" s="109" t="s">
        <v>446</v>
      </c>
      <c r="G39" s="80" t="s">
        <v>33</v>
      </c>
      <c r="H39" s="140">
        <v>1</v>
      </c>
      <c r="I39" s="141"/>
      <c r="J39" s="141"/>
      <c r="K39" s="142"/>
      <c r="L39" s="142"/>
      <c r="M39" s="83">
        <f t="shared" si="1"/>
        <v>0</v>
      </c>
      <c r="N39" s="145"/>
      <c r="O39" s="146"/>
      <c r="P39" s="146"/>
      <c r="Q39" s="84">
        <f t="shared" si="2"/>
        <v>0</v>
      </c>
    </row>
    <row r="40" spans="1:17" ht="15" customHeight="1">
      <c r="A40" s="75">
        <v>31</v>
      </c>
      <c r="B40" s="76" t="s">
        <v>49</v>
      </c>
      <c r="C40" s="77" t="s">
        <v>19</v>
      </c>
      <c r="D40" s="76"/>
      <c r="E40" s="78" t="s">
        <v>50</v>
      </c>
      <c r="F40" s="106" t="s">
        <v>331</v>
      </c>
      <c r="G40" s="14" t="s">
        <v>21</v>
      </c>
      <c r="H40" s="140"/>
      <c r="I40" s="141"/>
      <c r="J40" s="141"/>
      <c r="K40" s="142"/>
      <c r="L40" s="142"/>
      <c r="M40" s="83">
        <f t="shared" si="1"/>
        <v>0</v>
      </c>
      <c r="N40" s="145"/>
      <c r="O40" s="146"/>
      <c r="P40" s="146"/>
      <c r="Q40" s="84">
        <f t="shared" si="2"/>
        <v>0</v>
      </c>
    </row>
    <row r="41" spans="1:17" ht="15" customHeight="1">
      <c r="A41" s="75">
        <v>32</v>
      </c>
      <c r="B41" s="76" t="s">
        <v>49</v>
      </c>
      <c r="C41" s="77" t="s">
        <v>19</v>
      </c>
      <c r="D41" s="76"/>
      <c r="E41" s="78" t="s">
        <v>50</v>
      </c>
      <c r="F41" s="106" t="s">
        <v>426</v>
      </c>
      <c r="G41" s="16" t="s">
        <v>22</v>
      </c>
      <c r="H41" s="140"/>
      <c r="I41" s="141"/>
      <c r="J41" s="141"/>
      <c r="K41" s="142"/>
      <c r="L41" s="142"/>
      <c r="M41" s="83">
        <f t="shared" si="1"/>
        <v>0</v>
      </c>
      <c r="N41" s="145"/>
      <c r="O41" s="146"/>
      <c r="P41" s="146"/>
      <c r="Q41" s="84">
        <f t="shared" si="2"/>
        <v>0</v>
      </c>
    </row>
    <row r="42" spans="1:17" ht="15" customHeight="1">
      <c r="A42" s="75">
        <v>33</v>
      </c>
      <c r="B42" s="76" t="s">
        <v>51</v>
      </c>
      <c r="C42" s="77" t="s">
        <v>19</v>
      </c>
      <c r="D42" s="76"/>
      <c r="E42" s="78" t="s">
        <v>52</v>
      </c>
      <c r="F42" s="106" t="s">
        <v>332</v>
      </c>
      <c r="G42" s="14" t="s">
        <v>21</v>
      </c>
      <c r="H42" s="140"/>
      <c r="I42" s="141"/>
      <c r="J42" s="141"/>
      <c r="K42" s="142"/>
      <c r="L42" s="142"/>
      <c r="M42" s="83">
        <f t="shared" si="1"/>
        <v>0</v>
      </c>
      <c r="N42" s="145"/>
      <c r="O42" s="146"/>
      <c r="P42" s="146"/>
      <c r="Q42" s="84">
        <f t="shared" si="2"/>
        <v>0</v>
      </c>
    </row>
    <row r="43" spans="1:17" ht="15" customHeight="1">
      <c r="A43" s="75">
        <v>34</v>
      </c>
      <c r="B43" s="76" t="s">
        <v>51</v>
      </c>
      <c r="C43" s="77" t="s">
        <v>19</v>
      </c>
      <c r="D43" s="76"/>
      <c r="E43" s="78" t="s">
        <v>52</v>
      </c>
      <c r="F43" s="109" t="s">
        <v>447</v>
      </c>
      <c r="G43" s="80" t="s">
        <v>33</v>
      </c>
      <c r="H43" s="140"/>
      <c r="I43" s="141"/>
      <c r="J43" s="141"/>
      <c r="K43" s="142"/>
      <c r="L43" s="142"/>
      <c r="M43" s="83">
        <f t="shared" si="1"/>
        <v>0</v>
      </c>
      <c r="N43" s="145"/>
      <c r="O43" s="146"/>
      <c r="P43" s="146"/>
      <c r="Q43" s="84">
        <f t="shared" si="2"/>
        <v>0</v>
      </c>
    </row>
    <row r="44" spans="1:17" ht="15" customHeight="1">
      <c r="A44" s="75">
        <v>35</v>
      </c>
      <c r="B44" s="76" t="s">
        <v>53</v>
      </c>
      <c r="C44" s="77" t="s">
        <v>19</v>
      </c>
      <c r="D44" s="76"/>
      <c r="E44" s="78" t="s">
        <v>30</v>
      </c>
      <c r="F44" s="106" t="s">
        <v>333</v>
      </c>
      <c r="G44" s="14" t="s">
        <v>21</v>
      </c>
      <c r="H44" s="140"/>
      <c r="I44" s="141"/>
      <c r="J44" s="141"/>
      <c r="K44" s="142"/>
      <c r="L44" s="142"/>
      <c r="M44" s="83">
        <f t="shared" si="1"/>
        <v>0</v>
      </c>
      <c r="N44" s="145"/>
      <c r="O44" s="146"/>
      <c r="P44" s="146"/>
      <c r="Q44" s="84">
        <f t="shared" si="2"/>
        <v>0</v>
      </c>
    </row>
    <row r="45" spans="1:17" ht="15" customHeight="1">
      <c r="A45" s="75">
        <v>36</v>
      </c>
      <c r="B45" s="76" t="s">
        <v>54</v>
      </c>
      <c r="C45" s="77" t="s">
        <v>19</v>
      </c>
      <c r="D45" s="76"/>
      <c r="E45" s="78" t="s">
        <v>26</v>
      </c>
      <c r="F45" s="110">
        <v>36</v>
      </c>
      <c r="G45" s="14" t="s">
        <v>21</v>
      </c>
      <c r="H45" s="140"/>
      <c r="I45" s="141"/>
      <c r="J45" s="141"/>
      <c r="K45" s="142"/>
      <c r="L45" s="142"/>
      <c r="M45" s="83">
        <f t="shared" si="1"/>
        <v>0</v>
      </c>
      <c r="N45" s="145"/>
      <c r="O45" s="146"/>
      <c r="P45" s="146"/>
      <c r="Q45" s="84">
        <f t="shared" si="2"/>
        <v>0</v>
      </c>
    </row>
    <row r="46" spans="1:17" ht="15" customHeight="1">
      <c r="A46" s="75">
        <v>37</v>
      </c>
      <c r="B46" s="76" t="s">
        <v>55</v>
      </c>
      <c r="C46" s="77" t="s">
        <v>19</v>
      </c>
      <c r="D46" s="76"/>
      <c r="E46" s="78" t="s">
        <v>56</v>
      </c>
      <c r="F46" s="110">
        <v>37</v>
      </c>
      <c r="G46" s="14" t="s">
        <v>21</v>
      </c>
      <c r="H46" s="140"/>
      <c r="I46" s="141"/>
      <c r="J46" s="141"/>
      <c r="K46" s="142"/>
      <c r="L46" s="142"/>
      <c r="M46" s="83">
        <f t="shared" si="1"/>
        <v>0</v>
      </c>
      <c r="N46" s="145"/>
      <c r="O46" s="146"/>
      <c r="P46" s="146"/>
      <c r="Q46" s="84">
        <f t="shared" si="2"/>
        <v>0</v>
      </c>
    </row>
    <row r="47" spans="1:17" ht="15" customHeight="1">
      <c r="A47" s="75">
        <v>38</v>
      </c>
      <c r="B47" s="76" t="s">
        <v>57</v>
      </c>
      <c r="C47" s="77" t="s">
        <v>19</v>
      </c>
      <c r="D47" s="76"/>
      <c r="E47" s="78" t="s">
        <v>58</v>
      </c>
      <c r="F47" s="106" t="s">
        <v>334</v>
      </c>
      <c r="G47" s="14" t="s">
        <v>21</v>
      </c>
      <c r="H47" s="140"/>
      <c r="I47" s="141"/>
      <c r="J47" s="141"/>
      <c r="K47" s="142"/>
      <c r="L47" s="142"/>
      <c r="M47" s="83">
        <f t="shared" si="1"/>
        <v>0</v>
      </c>
      <c r="N47" s="145"/>
      <c r="O47" s="146"/>
      <c r="P47" s="146"/>
      <c r="Q47" s="84">
        <f t="shared" si="2"/>
        <v>0</v>
      </c>
    </row>
    <row r="48" spans="1:17" ht="15" customHeight="1">
      <c r="A48" s="75">
        <v>39</v>
      </c>
      <c r="B48" s="76" t="s">
        <v>57</v>
      </c>
      <c r="C48" s="77" t="s">
        <v>19</v>
      </c>
      <c r="D48" s="76"/>
      <c r="E48" s="78" t="s">
        <v>58</v>
      </c>
      <c r="F48" s="106" t="s">
        <v>408</v>
      </c>
      <c r="G48" s="17" t="s">
        <v>31</v>
      </c>
      <c r="H48" s="140"/>
      <c r="I48" s="141"/>
      <c r="J48" s="141"/>
      <c r="K48" s="142"/>
      <c r="L48" s="142"/>
      <c r="M48" s="83">
        <f t="shared" si="1"/>
        <v>0</v>
      </c>
      <c r="N48" s="145"/>
      <c r="O48" s="146"/>
      <c r="P48" s="146"/>
      <c r="Q48" s="84">
        <f t="shared" si="2"/>
        <v>0</v>
      </c>
    </row>
    <row r="49" spans="1:17" ht="15" customHeight="1">
      <c r="A49" s="75">
        <v>40</v>
      </c>
      <c r="B49" s="76" t="s">
        <v>59</v>
      </c>
      <c r="C49" s="77" t="s">
        <v>19</v>
      </c>
      <c r="D49" s="76"/>
      <c r="E49" s="78" t="s">
        <v>26</v>
      </c>
      <c r="F49" s="106" t="s">
        <v>335</v>
      </c>
      <c r="G49" s="14" t="s">
        <v>21</v>
      </c>
      <c r="H49" s="140">
        <v>1</v>
      </c>
      <c r="I49" s="141"/>
      <c r="J49" s="141"/>
      <c r="K49" s="142"/>
      <c r="L49" s="142"/>
      <c r="M49" s="83">
        <f t="shared" si="1"/>
        <v>0</v>
      </c>
      <c r="N49" s="145"/>
      <c r="O49" s="146"/>
      <c r="P49" s="146"/>
      <c r="Q49" s="84">
        <f t="shared" si="2"/>
        <v>0</v>
      </c>
    </row>
    <row r="50" spans="1:17" ht="15" customHeight="1">
      <c r="A50" s="75">
        <v>41</v>
      </c>
      <c r="B50" s="76" t="s">
        <v>60</v>
      </c>
      <c r="C50" s="77" t="s">
        <v>19</v>
      </c>
      <c r="D50" s="76"/>
      <c r="E50" s="78" t="s">
        <v>61</v>
      </c>
      <c r="F50" s="106" t="s">
        <v>336</v>
      </c>
      <c r="G50" s="14" t="s">
        <v>21</v>
      </c>
      <c r="H50" s="140"/>
      <c r="I50" s="141"/>
      <c r="J50" s="141"/>
      <c r="K50" s="142"/>
      <c r="L50" s="142"/>
      <c r="M50" s="83">
        <f t="shared" si="1"/>
        <v>0</v>
      </c>
      <c r="N50" s="145">
        <v>1</v>
      </c>
      <c r="O50" s="146">
        <v>13277.71</v>
      </c>
      <c r="P50" s="146"/>
      <c r="Q50" s="84">
        <f t="shared" si="2"/>
        <v>13277.71</v>
      </c>
    </row>
    <row r="51" spans="1:17" ht="15" customHeight="1">
      <c r="A51" s="75">
        <v>42</v>
      </c>
      <c r="B51" s="76" t="s">
        <v>60</v>
      </c>
      <c r="C51" s="77" t="s">
        <v>19</v>
      </c>
      <c r="D51" s="76"/>
      <c r="E51" s="78" t="s">
        <v>61</v>
      </c>
      <c r="F51" s="106" t="s">
        <v>427</v>
      </c>
      <c r="G51" s="16" t="s">
        <v>22</v>
      </c>
      <c r="H51" s="140"/>
      <c r="I51" s="141"/>
      <c r="J51" s="141"/>
      <c r="K51" s="142"/>
      <c r="L51" s="142"/>
      <c r="M51" s="83">
        <f t="shared" si="1"/>
        <v>0</v>
      </c>
      <c r="N51" s="145"/>
      <c r="O51" s="146"/>
      <c r="P51" s="146"/>
      <c r="Q51" s="84">
        <f t="shared" si="2"/>
        <v>0</v>
      </c>
    </row>
    <row r="52" spans="1:17" ht="15" customHeight="1">
      <c r="A52" s="75">
        <v>43</v>
      </c>
      <c r="B52" s="76" t="s">
        <v>62</v>
      </c>
      <c r="C52" s="77" t="s">
        <v>19</v>
      </c>
      <c r="D52" s="76"/>
      <c r="E52" s="78" t="s">
        <v>26</v>
      </c>
      <c r="F52" s="110">
        <v>42</v>
      </c>
      <c r="G52" s="14" t="s">
        <v>21</v>
      </c>
      <c r="H52" s="140"/>
      <c r="I52" s="141"/>
      <c r="J52" s="141"/>
      <c r="K52" s="142"/>
      <c r="L52" s="142"/>
      <c r="M52" s="83">
        <f t="shared" si="1"/>
        <v>0</v>
      </c>
      <c r="N52" s="145"/>
      <c r="O52" s="146"/>
      <c r="P52" s="146"/>
      <c r="Q52" s="84">
        <f t="shared" si="2"/>
        <v>0</v>
      </c>
    </row>
    <row r="53" spans="1:17" ht="15" customHeight="1">
      <c r="A53" s="75">
        <v>44</v>
      </c>
      <c r="B53" s="76" t="s">
        <v>63</v>
      </c>
      <c r="C53" s="77" t="s">
        <v>19</v>
      </c>
      <c r="D53" s="76"/>
      <c r="E53" s="78" t="s">
        <v>26</v>
      </c>
      <c r="F53" s="106" t="s">
        <v>337</v>
      </c>
      <c r="G53" s="14" t="s">
        <v>21</v>
      </c>
      <c r="H53" s="140">
        <v>1</v>
      </c>
      <c r="I53" s="141"/>
      <c r="J53" s="141"/>
      <c r="K53" s="142"/>
      <c r="L53" s="142"/>
      <c r="M53" s="83">
        <f t="shared" si="1"/>
        <v>0</v>
      </c>
      <c r="N53" s="145"/>
      <c r="O53" s="146"/>
      <c r="P53" s="146"/>
      <c r="Q53" s="84">
        <f t="shared" si="2"/>
        <v>0</v>
      </c>
    </row>
    <row r="54" spans="1:17" ht="15" customHeight="1">
      <c r="A54" s="75">
        <v>45</v>
      </c>
      <c r="B54" s="76" t="s">
        <v>63</v>
      </c>
      <c r="C54" s="77" t="s">
        <v>19</v>
      </c>
      <c r="D54" s="76"/>
      <c r="E54" s="78" t="s">
        <v>26</v>
      </c>
      <c r="F54" s="106" t="s">
        <v>448</v>
      </c>
      <c r="G54" s="80" t="s">
        <v>33</v>
      </c>
      <c r="H54" s="140"/>
      <c r="I54" s="141"/>
      <c r="J54" s="141"/>
      <c r="K54" s="142"/>
      <c r="L54" s="142"/>
      <c r="M54" s="83">
        <f t="shared" si="1"/>
        <v>0</v>
      </c>
      <c r="N54" s="145">
        <v>2</v>
      </c>
      <c r="O54" s="146"/>
      <c r="P54" s="146">
        <v>814.93</v>
      </c>
      <c r="Q54" s="84">
        <f t="shared" si="2"/>
        <v>-814.93</v>
      </c>
    </row>
    <row r="55" spans="1:17" ht="15" customHeight="1">
      <c r="A55" s="75">
        <v>46</v>
      </c>
      <c r="B55" s="76" t="s">
        <v>64</v>
      </c>
      <c r="C55" s="77" t="s">
        <v>19</v>
      </c>
      <c r="D55" s="76"/>
      <c r="E55" s="78" t="s">
        <v>26</v>
      </c>
      <c r="F55" s="106" t="s">
        <v>338</v>
      </c>
      <c r="G55" s="14" t="s">
        <v>21</v>
      </c>
      <c r="H55" s="140">
        <v>2</v>
      </c>
      <c r="I55" s="141"/>
      <c r="J55" s="141"/>
      <c r="K55" s="142"/>
      <c r="L55" s="142"/>
      <c r="M55" s="83">
        <f t="shared" si="1"/>
        <v>0</v>
      </c>
      <c r="N55" s="145"/>
      <c r="O55" s="146"/>
      <c r="P55" s="146"/>
      <c r="Q55" s="84">
        <f t="shared" si="2"/>
        <v>0</v>
      </c>
    </row>
    <row r="56" spans="1:17" ht="15" customHeight="1">
      <c r="A56" s="75">
        <v>47</v>
      </c>
      <c r="B56" s="76" t="s">
        <v>65</v>
      </c>
      <c r="C56" s="77" t="s">
        <v>19</v>
      </c>
      <c r="D56" s="76"/>
      <c r="E56" s="78" t="s">
        <v>56</v>
      </c>
      <c r="F56" s="106" t="s">
        <v>339</v>
      </c>
      <c r="G56" s="14" t="s">
        <v>21</v>
      </c>
      <c r="H56" s="140"/>
      <c r="I56" s="141"/>
      <c r="J56" s="141"/>
      <c r="K56" s="142"/>
      <c r="L56" s="142"/>
      <c r="M56" s="83">
        <f t="shared" si="1"/>
        <v>0</v>
      </c>
      <c r="N56" s="145"/>
      <c r="O56" s="146"/>
      <c r="P56" s="146"/>
      <c r="Q56" s="84">
        <f t="shared" si="2"/>
        <v>0</v>
      </c>
    </row>
    <row r="57" spans="1:17" ht="15" customHeight="1">
      <c r="A57" s="75">
        <v>48</v>
      </c>
      <c r="B57" s="76" t="s">
        <v>65</v>
      </c>
      <c r="C57" s="77" t="s">
        <v>19</v>
      </c>
      <c r="D57" s="76"/>
      <c r="E57" s="78" t="s">
        <v>56</v>
      </c>
      <c r="F57" s="106" t="s">
        <v>421</v>
      </c>
      <c r="G57" s="17" t="s">
        <v>31</v>
      </c>
      <c r="H57" s="140"/>
      <c r="I57" s="141"/>
      <c r="J57" s="141"/>
      <c r="K57" s="142"/>
      <c r="L57" s="142"/>
      <c r="M57" s="83">
        <f t="shared" si="1"/>
        <v>0</v>
      </c>
      <c r="N57" s="145"/>
      <c r="O57" s="146"/>
      <c r="P57" s="146"/>
      <c r="Q57" s="84">
        <f t="shared" si="2"/>
        <v>0</v>
      </c>
    </row>
    <row r="58" spans="1:17" ht="15" customHeight="1">
      <c r="A58" s="75">
        <v>49</v>
      </c>
      <c r="B58" s="76" t="s">
        <v>66</v>
      </c>
      <c r="C58" s="77" t="s">
        <v>19</v>
      </c>
      <c r="D58" s="76"/>
      <c r="E58" s="78" t="s">
        <v>20</v>
      </c>
      <c r="F58" s="111">
        <v>48</v>
      </c>
      <c r="G58" s="14" t="s">
        <v>21</v>
      </c>
      <c r="H58" s="140"/>
      <c r="I58" s="141"/>
      <c r="J58" s="141"/>
      <c r="K58" s="142"/>
      <c r="L58" s="142"/>
      <c r="M58" s="83">
        <f t="shared" si="1"/>
        <v>0</v>
      </c>
      <c r="N58" s="145">
        <v>1</v>
      </c>
      <c r="O58" s="146">
        <v>779.65</v>
      </c>
      <c r="P58" s="146"/>
      <c r="Q58" s="84">
        <f t="shared" si="2"/>
        <v>779.65</v>
      </c>
    </row>
    <row r="59" spans="1:17" ht="15" customHeight="1">
      <c r="A59" s="75">
        <v>50</v>
      </c>
      <c r="B59" s="76" t="s">
        <v>67</v>
      </c>
      <c r="C59" s="77" t="s">
        <v>19</v>
      </c>
      <c r="D59" s="76"/>
      <c r="E59" s="78" t="s">
        <v>68</v>
      </c>
      <c r="F59" s="106" t="s">
        <v>340</v>
      </c>
      <c r="G59" s="14" t="s">
        <v>21</v>
      </c>
      <c r="H59" s="140">
        <v>1</v>
      </c>
      <c r="I59" s="141"/>
      <c r="J59" s="141"/>
      <c r="K59" s="142"/>
      <c r="L59" s="142"/>
      <c r="M59" s="83">
        <f t="shared" si="1"/>
        <v>0</v>
      </c>
      <c r="N59" s="145"/>
      <c r="O59" s="146"/>
      <c r="P59" s="146"/>
      <c r="Q59" s="84">
        <f t="shared" si="2"/>
        <v>0</v>
      </c>
    </row>
    <row r="60" spans="1:17" ht="15" customHeight="1">
      <c r="A60" s="75">
        <v>51</v>
      </c>
      <c r="B60" s="76" t="s">
        <v>67</v>
      </c>
      <c r="C60" s="77" t="s">
        <v>19</v>
      </c>
      <c r="D60" s="76"/>
      <c r="E60" s="78" t="s">
        <v>68</v>
      </c>
      <c r="F60" s="106" t="s">
        <v>428</v>
      </c>
      <c r="G60" s="16" t="s">
        <v>22</v>
      </c>
      <c r="H60" s="140">
        <v>1</v>
      </c>
      <c r="I60" s="141"/>
      <c r="J60" s="141"/>
      <c r="K60" s="142"/>
      <c r="L60" s="142"/>
      <c r="M60" s="83">
        <f t="shared" si="1"/>
        <v>0</v>
      </c>
      <c r="N60" s="145"/>
      <c r="O60" s="146"/>
      <c r="P60" s="146"/>
      <c r="Q60" s="84">
        <f t="shared" si="2"/>
        <v>0</v>
      </c>
    </row>
    <row r="61" spans="1:17" ht="15" customHeight="1">
      <c r="A61" s="75">
        <v>52</v>
      </c>
      <c r="B61" s="76" t="s">
        <v>69</v>
      </c>
      <c r="C61" s="77" t="s">
        <v>19</v>
      </c>
      <c r="D61" s="76"/>
      <c r="E61" s="78" t="s">
        <v>20</v>
      </c>
      <c r="F61" s="106" t="s">
        <v>341</v>
      </c>
      <c r="G61" s="14" t="s">
        <v>21</v>
      </c>
      <c r="H61" s="140"/>
      <c r="I61" s="141"/>
      <c r="J61" s="141"/>
      <c r="K61" s="142"/>
      <c r="L61" s="142"/>
      <c r="M61" s="83">
        <f t="shared" si="1"/>
        <v>0</v>
      </c>
      <c r="N61" s="145">
        <v>1</v>
      </c>
      <c r="O61" s="146">
        <v>4020.99</v>
      </c>
      <c r="P61" s="146"/>
      <c r="Q61" s="84">
        <f t="shared" si="2"/>
        <v>4020.99</v>
      </c>
    </row>
    <row r="62" spans="1:17" ht="15" customHeight="1">
      <c r="A62" s="75">
        <v>53</v>
      </c>
      <c r="B62" s="76" t="s">
        <v>70</v>
      </c>
      <c r="C62" s="77" t="s">
        <v>19</v>
      </c>
      <c r="D62" s="76"/>
      <c r="E62" s="78" t="s">
        <v>26</v>
      </c>
      <c r="F62" s="107">
        <v>53</v>
      </c>
      <c r="G62" s="14" t="s">
        <v>21</v>
      </c>
      <c r="H62" s="140"/>
      <c r="I62" s="141"/>
      <c r="J62" s="141"/>
      <c r="K62" s="142"/>
      <c r="L62" s="142"/>
      <c r="M62" s="83">
        <f t="shared" si="1"/>
        <v>0</v>
      </c>
      <c r="N62" s="145"/>
      <c r="O62" s="146"/>
      <c r="P62" s="146"/>
      <c r="Q62" s="84">
        <f t="shared" si="2"/>
        <v>0</v>
      </c>
    </row>
    <row r="63" spans="1:17" ht="15" customHeight="1">
      <c r="A63" s="75">
        <v>54</v>
      </c>
      <c r="B63" s="76" t="s">
        <v>70</v>
      </c>
      <c r="C63" s="77" t="s">
        <v>19</v>
      </c>
      <c r="D63" s="76"/>
      <c r="E63" s="78" t="s">
        <v>26</v>
      </c>
      <c r="F63" s="107" t="s">
        <v>304</v>
      </c>
      <c r="G63" s="80" t="s">
        <v>33</v>
      </c>
      <c r="H63" s="140"/>
      <c r="I63" s="141"/>
      <c r="J63" s="141"/>
      <c r="K63" s="142"/>
      <c r="L63" s="142"/>
      <c r="M63" s="83">
        <f t="shared" si="1"/>
        <v>0</v>
      </c>
      <c r="N63" s="145"/>
      <c r="O63" s="146"/>
      <c r="P63" s="146"/>
      <c r="Q63" s="84">
        <f t="shared" si="2"/>
        <v>0</v>
      </c>
    </row>
    <row r="64" spans="1:17" ht="15" customHeight="1">
      <c r="A64" s="75">
        <v>55</v>
      </c>
      <c r="B64" s="76" t="s">
        <v>71</v>
      </c>
      <c r="C64" s="77" t="s">
        <v>19</v>
      </c>
      <c r="D64" s="76"/>
      <c r="E64" s="78" t="s">
        <v>52</v>
      </c>
      <c r="F64" s="106" t="s">
        <v>342</v>
      </c>
      <c r="G64" s="14" t="s">
        <v>21</v>
      </c>
      <c r="H64" s="140">
        <v>1</v>
      </c>
      <c r="I64" s="141"/>
      <c r="J64" s="141"/>
      <c r="K64" s="142"/>
      <c r="L64" s="142"/>
      <c r="M64" s="83">
        <f t="shared" si="1"/>
        <v>0</v>
      </c>
      <c r="N64" s="145"/>
      <c r="O64" s="146"/>
      <c r="P64" s="146"/>
      <c r="Q64" s="84">
        <f t="shared" si="2"/>
        <v>0</v>
      </c>
    </row>
    <row r="65" spans="1:17" ht="15" customHeight="1">
      <c r="A65" s="75">
        <v>56</v>
      </c>
      <c r="B65" s="76" t="s">
        <v>71</v>
      </c>
      <c r="C65" s="77" t="s">
        <v>19</v>
      </c>
      <c r="D65" s="76"/>
      <c r="E65" s="78" t="s">
        <v>52</v>
      </c>
      <c r="F65" s="106" t="s">
        <v>449</v>
      </c>
      <c r="G65" s="80" t="s">
        <v>33</v>
      </c>
      <c r="H65" s="140"/>
      <c r="I65" s="141"/>
      <c r="J65" s="141"/>
      <c r="K65" s="142"/>
      <c r="L65" s="142"/>
      <c r="M65" s="83">
        <f t="shared" si="1"/>
        <v>0</v>
      </c>
      <c r="N65" s="145"/>
      <c r="O65" s="146"/>
      <c r="P65" s="146"/>
      <c r="Q65" s="84">
        <f t="shared" si="2"/>
        <v>0</v>
      </c>
    </row>
    <row r="66" spans="1:17" ht="15" customHeight="1">
      <c r="A66" s="75">
        <v>57</v>
      </c>
      <c r="B66" s="76" t="s">
        <v>72</v>
      </c>
      <c r="C66" s="77" t="s">
        <v>19</v>
      </c>
      <c r="D66" s="76"/>
      <c r="E66" s="78" t="s">
        <v>20</v>
      </c>
      <c r="F66" s="106" t="s">
        <v>343</v>
      </c>
      <c r="G66" s="14" t="s">
        <v>21</v>
      </c>
      <c r="H66" s="140">
        <v>1</v>
      </c>
      <c r="I66" s="141"/>
      <c r="J66" s="141"/>
      <c r="K66" s="142"/>
      <c r="L66" s="142"/>
      <c r="M66" s="83">
        <f t="shared" si="1"/>
        <v>0</v>
      </c>
      <c r="N66" s="145">
        <v>1</v>
      </c>
      <c r="O66" s="146">
        <v>6499.03</v>
      </c>
      <c r="P66" s="146"/>
      <c r="Q66" s="84">
        <f t="shared" si="2"/>
        <v>6499.03</v>
      </c>
    </row>
    <row r="67" spans="1:17" ht="15" customHeight="1">
      <c r="A67" s="75">
        <v>58</v>
      </c>
      <c r="B67" s="76" t="s">
        <v>73</v>
      </c>
      <c r="C67" s="77" t="s">
        <v>19</v>
      </c>
      <c r="D67" s="76"/>
      <c r="E67" s="78" t="s">
        <v>74</v>
      </c>
      <c r="F67" s="112" t="s">
        <v>439</v>
      </c>
      <c r="G67" s="14" t="s">
        <v>21</v>
      </c>
      <c r="H67" s="140"/>
      <c r="I67" s="141"/>
      <c r="J67" s="141"/>
      <c r="K67" s="142"/>
      <c r="L67" s="142"/>
      <c r="M67" s="83">
        <f t="shared" si="1"/>
        <v>0</v>
      </c>
      <c r="N67" s="145"/>
      <c r="O67" s="146"/>
      <c r="P67" s="146"/>
      <c r="Q67" s="84">
        <f t="shared" si="2"/>
        <v>0</v>
      </c>
    </row>
    <row r="68" spans="1:17" ht="15" customHeight="1">
      <c r="A68" s="75">
        <v>59</v>
      </c>
      <c r="B68" s="76" t="s">
        <v>73</v>
      </c>
      <c r="C68" s="77" t="s">
        <v>19</v>
      </c>
      <c r="D68" s="76"/>
      <c r="E68" s="78" t="s">
        <v>74</v>
      </c>
      <c r="F68" s="107" t="s">
        <v>450</v>
      </c>
      <c r="G68" s="80" t="s">
        <v>33</v>
      </c>
      <c r="H68" s="140"/>
      <c r="I68" s="141"/>
      <c r="J68" s="141"/>
      <c r="K68" s="142"/>
      <c r="L68" s="142"/>
      <c r="M68" s="83">
        <f t="shared" si="1"/>
        <v>0</v>
      </c>
      <c r="N68" s="145"/>
      <c r="O68" s="146"/>
      <c r="P68" s="146"/>
      <c r="Q68" s="84">
        <f t="shared" si="2"/>
        <v>0</v>
      </c>
    </row>
    <row r="69" spans="1:17" ht="15" customHeight="1">
      <c r="A69" s="75">
        <v>60</v>
      </c>
      <c r="B69" s="76" t="s">
        <v>75</v>
      </c>
      <c r="C69" s="77" t="s">
        <v>19</v>
      </c>
      <c r="D69" s="76"/>
      <c r="E69" s="78" t="s">
        <v>26</v>
      </c>
      <c r="F69" s="106" t="s">
        <v>344</v>
      </c>
      <c r="G69" s="14" t="s">
        <v>21</v>
      </c>
      <c r="H69" s="140">
        <v>1</v>
      </c>
      <c r="I69" s="141"/>
      <c r="J69" s="141"/>
      <c r="K69" s="142"/>
      <c r="L69" s="142"/>
      <c r="M69" s="83">
        <f t="shared" si="1"/>
        <v>0</v>
      </c>
      <c r="N69" s="145"/>
      <c r="O69" s="146"/>
      <c r="P69" s="146"/>
      <c r="Q69" s="84">
        <f t="shared" si="2"/>
        <v>0</v>
      </c>
    </row>
    <row r="70" spans="1:17" ht="15" customHeight="1">
      <c r="A70" s="75">
        <v>61</v>
      </c>
      <c r="B70" s="76" t="s">
        <v>76</v>
      </c>
      <c r="C70" s="77" t="s">
        <v>19</v>
      </c>
      <c r="D70" s="76"/>
      <c r="E70" s="78" t="s">
        <v>58</v>
      </c>
      <c r="F70" s="106" t="s">
        <v>345</v>
      </c>
      <c r="G70" s="14" t="s">
        <v>21</v>
      </c>
      <c r="H70" s="140">
        <v>1</v>
      </c>
      <c r="I70" s="141"/>
      <c r="J70" s="141"/>
      <c r="K70" s="142"/>
      <c r="L70" s="142"/>
      <c r="M70" s="83">
        <f t="shared" si="1"/>
        <v>0</v>
      </c>
      <c r="N70" s="145"/>
      <c r="O70" s="146"/>
      <c r="P70" s="146"/>
      <c r="Q70" s="84">
        <f t="shared" si="2"/>
        <v>0</v>
      </c>
    </row>
    <row r="71" spans="1:17" ht="15" customHeight="1">
      <c r="A71" s="75">
        <v>62</v>
      </c>
      <c r="B71" s="76" t="s">
        <v>76</v>
      </c>
      <c r="C71" s="77" t="s">
        <v>19</v>
      </c>
      <c r="D71" s="76"/>
      <c r="E71" s="78" t="s">
        <v>58</v>
      </c>
      <c r="F71" s="106" t="s">
        <v>409</v>
      </c>
      <c r="G71" s="17" t="s">
        <v>31</v>
      </c>
      <c r="H71" s="140"/>
      <c r="I71" s="141"/>
      <c r="J71" s="141"/>
      <c r="K71" s="142"/>
      <c r="L71" s="142"/>
      <c r="M71" s="83">
        <f t="shared" si="1"/>
        <v>0</v>
      </c>
      <c r="N71" s="145"/>
      <c r="O71" s="146"/>
      <c r="P71" s="146"/>
      <c r="Q71" s="84">
        <f t="shared" si="2"/>
        <v>0</v>
      </c>
    </row>
    <row r="72" spans="1:17" ht="15" customHeight="1">
      <c r="A72" s="75">
        <v>63</v>
      </c>
      <c r="B72" s="76" t="s">
        <v>77</v>
      </c>
      <c r="C72" s="77" t="s">
        <v>19</v>
      </c>
      <c r="D72" s="76"/>
      <c r="E72" s="78" t="s">
        <v>30</v>
      </c>
      <c r="F72" s="107">
        <v>65</v>
      </c>
      <c r="G72" s="14" t="s">
        <v>21</v>
      </c>
      <c r="H72" s="140"/>
      <c r="I72" s="141"/>
      <c r="J72" s="141"/>
      <c r="K72" s="142"/>
      <c r="L72" s="142"/>
      <c r="M72" s="83">
        <f t="shared" si="1"/>
        <v>0</v>
      </c>
      <c r="N72" s="145"/>
      <c r="O72" s="146"/>
      <c r="P72" s="146"/>
      <c r="Q72" s="84">
        <f t="shared" si="2"/>
        <v>0</v>
      </c>
    </row>
    <row r="73" spans="1:17" ht="15" customHeight="1">
      <c r="A73" s="75">
        <v>64</v>
      </c>
      <c r="B73" s="76" t="s">
        <v>78</v>
      </c>
      <c r="C73" s="77" t="s">
        <v>19</v>
      </c>
      <c r="D73" s="76"/>
      <c r="E73" s="78" t="s">
        <v>26</v>
      </c>
      <c r="F73" s="106" t="s">
        <v>346</v>
      </c>
      <c r="G73" s="14" t="s">
        <v>21</v>
      </c>
      <c r="H73" s="140">
        <v>1</v>
      </c>
      <c r="I73" s="141"/>
      <c r="J73" s="141"/>
      <c r="K73" s="142"/>
      <c r="L73" s="142"/>
      <c r="M73" s="83">
        <f t="shared" si="1"/>
        <v>0</v>
      </c>
      <c r="N73" s="145"/>
      <c r="O73" s="146"/>
      <c r="P73" s="146"/>
      <c r="Q73" s="84">
        <f t="shared" si="2"/>
        <v>0</v>
      </c>
    </row>
    <row r="74" spans="1:17" ht="15" customHeight="1">
      <c r="A74" s="75">
        <v>65</v>
      </c>
      <c r="B74" s="76" t="s">
        <v>78</v>
      </c>
      <c r="C74" s="77" t="s">
        <v>19</v>
      </c>
      <c r="D74" s="76"/>
      <c r="E74" s="78" t="s">
        <v>26</v>
      </c>
      <c r="F74" s="106" t="s">
        <v>516</v>
      </c>
      <c r="G74" s="80" t="s">
        <v>33</v>
      </c>
      <c r="H74" s="140">
        <v>2</v>
      </c>
      <c r="I74" s="141"/>
      <c r="J74" s="141"/>
      <c r="K74" s="142"/>
      <c r="L74" s="142"/>
      <c r="M74" s="83">
        <f t="shared" si="1"/>
        <v>0</v>
      </c>
      <c r="N74" s="145">
        <v>1</v>
      </c>
      <c r="O74" s="146">
        <v>792.9</v>
      </c>
      <c r="P74" s="146"/>
      <c r="Q74" s="84">
        <f t="shared" si="2"/>
        <v>792.9</v>
      </c>
    </row>
    <row r="75" spans="1:17" ht="15" customHeight="1">
      <c r="A75" s="75">
        <v>66</v>
      </c>
      <c r="B75" s="76" t="s">
        <v>79</v>
      </c>
      <c r="C75" s="77" t="s">
        <v>19</v>
      </c>
      <c r="D75" s="76"/>
      <c r="E75" s="78" t="s">
        <v>30</v>
      </c>
      <c r="F75" s="106" t="s">
        <v>347</v>
      </c>
      <c r="G75" s="14" t="s">
        <v>21</v>
      </c>
      <c r="H75" s="140"/>
      <c r="I75" s="141"/>
      <c r="J75" s="141"/>
      <c r="K75" s="142"/>
      <c r="L75" s="142"/>
      <c r="M75" s="83">
        <f t="shared" ref="M75:M141" si="3">K75-L75</f>
        <v>0</v>
      </c>
      <c r="N75" s="145"/>
      <c r="O75" s="146"/>
      <c r="P75" s="146"/>
      <c r="Q75" s="84">
        <f t="shared" ref="Q75:Q141" si="4">O75-P75</f>
        <v>0</v>
      </c>
    </row>
    <row r="76" spans="1:17" ht="15" customHeight="1">
      <c r="A76" s="75">
        <v>67</v>
      </c>
      <c r="B76" s="76" t="s">
        <v>79</v>
      </c>
      <c r="C76" s="77" t="s">
        <v>19</v>
      </c>
      <c r="D76" s="76"/>
      <c r="E76" s="78" t="s">
        <v>30</v>
      </c>
      <c r="F76" s="106" t="s">
        <v>410</v>
      </c>
      <c r="G76" s="17" t="s">
        <v>31</v>
      </c>
      <c r="H76" s="140">
        <v>2</v>
      </c>
      <c r="I76" s="141"/>
      <c r="J76" s="141"/>
      <c r="K76" s="142"/>
      <c r="L76" s="142"/>
      <c r="M76" s="83">
        <f t="shared" si="3"/>
        <v>0</v>
      </c>
      <c r="N76" s="145">
        <v>1</v>
      </c>
      <c r="O76" s="146"/>
      <c r="P76" s="146"/>
      <c r="Q76" s="84">
        <f t="shared" si="4"/>
        <v>0</v>
      </c>
    </row>
    <row r="77" spans="1:17" ht="15" customHeight="1">
      <c r="A77" s="75">
        <v>68</v>
      </c>
      <c r="B77" s="76" t="s">
        <v>80</v>
      </c>
      <c r="C77" s="77" t="s">
        <v>19</v>
      </c>
      <c r="D77" s="76"/>
      <c r="E77" s="78" t="s">
        <v>30</v>
      </c>
      <c r="F77" s="106" t="s">
        <v>348</v>
      </c>
      <c r="G77" s="14" t="s">
        <v>21</v>
      </c>
      <c r="H77" s="140"/>
      <c r="I77" s="141"/>
      <c r="J77" s="141"/>
      <c r="K77" s="142"/>
      <c r="L77" s="142"/>
      <c r="M77" s="83">
        <f t="shared" si="3"/>
        <v>0</v>
      </c>
      <c r="N77" s="145"/>
      <c r="O77" s="146"/>
      <c r="P77" s="146"/>
      <c r="Q77" s="84">
        <f t="shared" si="4"/>
        <v>0</v>
      </c>
    </row>
    <row r="78" spans="1:17" ht="15" customHeight="1">
      <c r="A78" s="75">
        <v>69</v>
      </c>
      <c r="B78" s="76" t="s">
        <v>80</v>
      </c>
      <c r="C78" s="77" t="s">
        <v>19</v>
      </c>
      <c r="D78" s="76"/>
      <c r="E78" s="78" t="s">
        <v>30</v>
      </c>
      <c r="F78" s="106" t="s">
        <v>411</v>
      </c>
      <c r="G78" s="17" t="s">
        <v>31</v>
      </c>
      <c r="H78" s="140"/>
      <c r="I78" s="141"/>
      <c r="J78" s="141"/>
      <c r="K78" s="142"/>
      <c r="L78" s="142"/>
      <c r="M78" s="83">
        <f t="shared" si="3"/>
        <v>0</v>
      </c>
      <c r="N78" s="145"/>
      <c r="O78" s="146"/>
      <c r="P78" s="146"/>
      <c r="Q78" s="84">
        <f t="shared" si="4"/>
        <v>0</v>
      </c>
    </row>
    <row r="79" spans="1:17" ht="15" customHeight="1">
      <c r="A79" s="75">
        <v>70</v>
      </c>
      <c r="B79" s="76" t="s">
        <v>81</v>
      </c>
      <c r="C79" s="77" t="s">
        <v>19</v>
      </c>
      <c r="D79" s="76"/>
      <c r="E79" s="78" t="s">
        <v>26</v>
      </c>
      <c r="F79" s="106" t="s">
        <v>349</v>
      </c>
      <c r="G79" s="14" t="s">
        <v>21</v>
      </c>
      <c r="H79" s="140"/>
      <c r="I79" s="141"/>
      <c r="J79" s="141"/>
      <c r="K79" s="142"/>
      <c r="L79" s="142"/>
      <c r="M79" s="83">
        <f t="shared" si="3"/>
        <v>0</v>
      </c>
      <c r="N79" s="145"/>
      <c r="O79" s="146"/>
      <c r="P79" s="146"/>
      <c r="Q79" s="84">
        <f t="shared" si="4"/>
        <v>0</v>
      </c>
    </row>
    <row r="80" spans="1:17" ht="15" customHeight="1">
      <c r="A80" s="75">
        <v>71</v>
      </c>
      <c r="B80" s="76" t="s">
        <v>82</v>
      </c>
      <c r="C80" s="77" t="s">
        <v>19</v>
      </c>
      <c r="D80" s="76"/>
      <c r="E80" s="78" t="s">
        <v>26</v>
      </c>
      <c r="F80" s="106" t="s">
        <v>350</v>
      </c>
      <c r="G80" s="14" t="s">
        <v>21</v>
      </c>
      <c r="H80" s="140"/>
      <c r="I80" s="141"/>
      <c r="J80" s="141">
        <v>1</v>
      </c>
      <c r="K80" s="142">
        <v>1416.65</v>
      </c>
      <c r="L80" s="142"/>
      <c r="M80" s="83">
        <f t="shared" si="3"/>
        <v>1416.65</v>
      </c>
      <c r="N80" s="145"/>
      <c r="O80" s="146"/>
      <c r="P80" s="146"/>
      <c r="Q80" s="84">
        <f t="shared" si="4"/>
        <v>0</v>
      </c>
    </row>
    <row r="81" spans="1:17" s="199" customFormat="1" ht="15" hidden="1" customHeight="1">
      <c r="A81" s="75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174"/>
      <c r="I81" s="248"/>
      <c r="J81" s="248"/>
      <c r="K81" s="183"/>
      <c r="L81" s="183"/>
      <c r="M81" s="215"/>
      <c r="N81" s="248"/>
      <c r="O81" s="183"/>
      <c r="P81" s="183"/>
      <c r="Q81" s="84"/>
    </row>
    <row r="82" spans="1:17" ht="15" customHeight="1">
      <c r="A82" s="75">
        <v>72</v>
      </c>
      <c r="B82" s="76" t="s">
        <v>83</v>
      </c>
      <c r="C82" s="77" t="s">
        <v>19</v>
      </c>
      <c r="D82" s="76"/>
      <c r="E82" s="78" t="s">
        <v>84</v>
      </c>
      <c r="F82" s="106" t="s">
        <v>351</v>
      </c>
      <c r="G82" s="14" t="s">
        <v>21</v>
      </c>
      <c r="H82" s="140">
        <v>1</v>
      </c>
      <c r="I82" s="141"/>
      <c r="J82" s="141"/>
      <c r="K82" s="142"/>
      <c r="L82" s="142"/>
      <c r="M82" s="83">
        <f t="shared" si="3"/>
        <v>0</v>
      </c>
      <c r="N82" s="145"/>
      <c r="O82" s="146"/>
      <c r="P82" s="146"/>
      <c r="Q82" s="84">
        <f t="shared" si="4"/>
        <v>0</v>
      </c>
    </row>
    <row r="83" spans="1:17" ht="15" customHeight="1">
      <c r="A83" s="75">
        <v>73</v>
      </c>
      <c r="B83" s="41" t="s">
        <v>83</v>
      </c>
      <c r="C83" s="42" t="s">
        <v>19</v>
      </c>
      <c r="D83" s="41"/>
      <c r="E83" s="43" t="s">
        <v>84</v>
      </c>
      <c r="F83" s="109" t="s">
        <v>489</v>
      </c>
      <c r="G83" s="44" t="s">
        <v>33</v>
      </c>
      <c r="H83" s="140"/>
      <c r="I83" s="141"/>
      <c r="J83" s="141"/>
      <c r="K83" s="142"/>
      <c r="L83" s="142"/>
      <c r="M83" s="83">
        <f t="shared" si="3"/>
        <v>0</v>
      </c>
      <c r="N83" s="145">
        <v>1</v>
      </c>
      <c r="O83" s="146"/>
      <c r="P83" s="146"/>
      <c r="Q83" s="84">
        <f t="shared" si="4"/>
        <v>0</v>
      </c>
    </row>
    <row r="84" spans="1:17" ht="15" customHeight="1">
      <c r="A84" s="75">
        <v>74</v>
      </c>
      <c r="B84" s="76" t="s">
        <v>85</v>
      </c>
      <c r="C84" s="77" t="s">
        <v>19</v>
      </c>
      <c r="D84" s="76"/>
      <c r="E84" s="78" t="s">
        <v>26</v>
      </c>
      <c r="F84" s="103" t="s">
        <v>352</v>
      </c>
      <c r="G84" s="14" t="s">
        <v>21</v>
      </c>
      <c r="H84" s="140"/>
      <c r="I84" s="141"/>
      <c r="J84" s="141"/>
      <c r="K84" s="142"/>
      <c r="L84" s="142"/>
      <c r="M84" s="83">
        <f t="shared" si="3"/>
        <v>0</v>
      </c>
      <c r="N84" s="145"/>
      <c r="O84" s="146"/>
      <c r="P84" s="146"/>
      <c r="Q84" s="84">
        <f t="shared" si="4"/>
        <v>0</v>
      </c>
    </row>
    <row r="85" spans="1:17" ht="15" customHeight="1">
      <c r="A85" s="75">
        <v>75</v>
      </c>
      <c r="B85" s="76" t="s">
        <v>86</v>
      </c>
      <c r="C85" s="77" t="s">
        <v>19</v>
      </c>
      <c r="D85" s="76"/>
      <c r="E85" s="78" t="s">
        <v>87</v>
      </c>
      <c r="F85" s="106" t="s">
        <v>353</v>
      </c>
      <c r="G85" s="14" t="s">
        <v>21</v>
      </c>
      <c r="H85" s="140"/>
      <c r="I85" s="141"/>
      <c r="J85" s="141"/>
      <c r="K85" s="142"/>
      <c r="L85" s="142"/>
      <c r="M85" s="83">
        <f t="shared" si="3"/>
        <v>0</v>
      </c>
      <c r="N85" s="145"/>
      <c r="O85" s="146"/>
      <c r="P85" s="146"/>
      <c r="Q85" s="84">
        <f t="shared" si="4"/>
        <v>0</v>
      </c>
    </row>
    <row r="86" spans="1:17" ht="15" customHeight="1">
      <c r="A86" s="75">
        <v>76</v>
      </c>
      <c r="B86" s="76" t="s">
        <v>88</v>
      </c>
      <c r="C86" s="77" t="s">
        <v>19</v>
      </c>
      <c r="D86" s="76"/>
      <c r="E86" s="78" t="s">
        <v>89</v>
      </c>
      <c r="F86" s="106" t="s">
        <v>354</v>
      </c>
      <c r="G86" s="14" t="s">
        <v>21</v>
      </c>
      <c r="H86" s="140">
        <v>1</v>
      </c>
      <c r="I86" s="141"/>
      <c r="J86" s="141"/>
      <c r="K86" s="142"/>
      <c r="L86" s="142"/>
      <c r="M86" s="83">
        <f t="shared" si="3"/>
        <v>0</v>
      </c>
      <c r="N86" s="145"/>
      <c r="O86" s="146"/>
      <c r="P86" s="146"/>
      <c r="Q86" s="84">
        <f t="shared" si="4"/>
        <v>0</v>
      </c>
    </row>
    <row r="87" spans="1:17" ht="15" customHeight="1">
      <c r="A87" s="75">
        <v>77</v>
      </c>
      <c r="B87" s="76" t="s">
        <v>88</v>
      </c>
      <c r="C87" s="77" t="s">
        <v>19</v>
      </c>
      <c r="D87" s="76"/>
      <c r="E87" s="78" t="s">
        <v>89</v>
      </c>
      <c r="F87" s="109" t="s">
        <v>452</v>
      </c>
      <c r="G87" s="80" t="s">
        <v>33</v>
      </c>
      <c r="H87" s="140"/>
      <c r="I87" s="141"/>
      <c r="J87" s="141"/>
      <c r="K87" s="142"/>
      <c r="L87" s="142"/>
      <c r="M87" s="83">
        <f t="shared" si="3"/>
        <v>0</v>
      </c>
      <c r="N87" s="145"/>
      <c r="O87" s="146"/>
      <c r="P87" s="146"/>
      <c r="Q87" s="84">
        <f t="shared" si="4"/>
        <v>0</v>
      </c>
    </row>
    <row r="88" spans="1:17" ht="15" customHeight="1">
      <c r="A88" s="75">
        <v>78</v>
      </c>
      <c r="B88" s="76" t="s">
        <v>90</v>
      </c>
      <c r="C88" s="77" t="s">
        <v>19</v>
      </c>
      <c r="D88" s="76"/>
      <c r="E88" s="78" t="s">
        <v>30</v>
      </c>
      <c r="F88" s="107">
        <v>79</v>
      </c>
      <c r="G88" s="14" t="s">
        <v>21</v>
      </c>
      <c r="H88" s="140"/>
      <c r="I88" s="141"/>
      <c r="J88" s="141"/>
      <c r="K88" s="142"/>
      <c r="L88" s="142"/>
      <c r="M88" s="83">
        <f t="shared" si="3"/>
        <v>0</v>
      </c>
      <c r="N88" s="145"/>
      <c r="O88" s="146"/>
      <c r="P88" s="146"/>
      <c r="Q88" s="84">
        <f t="shared" si="4"/>
        <v>0</v>
      </c>
    </row>
    <row r="89" spans="1:17" ht="15" customHeight="1">
      <c r="A89" s="75">
        <v>79</v>
      </c>
      <c r="B89" s="76" t="s">
        <v>91</v>
      </c>
      <c r="C89" s="77" t="s">
        <v>19</v>
      </c>
      <c r="D89" s="76"/>
      <c r="E89" s="78" t="s">
        <v>30</v>
      </c>
      <c r="F89" s="107">
        <v>80</v>
      </c>
      <c r="G89" s="14" t="s">
        <v>21</v>
      </c>
      <c r="H89" s="140"/>
      <c r="I89" s="141"/>
      <c r="J89" s="141"/>
      <c r="K89" s="142"/>
      <c r="L89" s="142"/>
      <c r="M89" s="83">
        <f t="shared" si="3"/>
        <v>0</v>
      </c>
      <c r="N89" s="145"/>
      <c r="O89" s="146"/>
      <c r="P89" s="146"/>
      <c r="Q89" s="84">
        <f t="shared" si="4"/>
        <v>0</v>
      </c>
    </row>
    <row r="90" spans="1:17" ht="15" customHeight="1">
      <c r="A90" s="75">
        <v>80</v>
      </c>
      <c r="B90" s="76" t="s">
        <v>92</v>
      </c>
      <c r="C90" s="77" t="s">
        <v>19</v>
      </c>
      <c r="D90" s="76"/>
      <c r="E90" s="78" t="s">
        <v>26</v>
      </c>
      <c r="F90" s="106" t="s">
        <v>355</v>
      </c>
      <c r="G90" s="14" t="s">
        <v>21</v>
      </c>
      <c r="H90" s="140">
        <v>1</v>
      </c>
      <c r="I90" s="141"/>
      <c r="J90" s="141"/>
      <c r="K90" s="142"/>
      <c r="L90" s="142"/>
      <c r="M90" s="83">
        <f t="shared" si="3"/>
        <v>0</v>
      </c>
      <c r="N90" s="145"/>
      <c r="O90" s="146"/>
      <c r="P90" s="146"/>
      <c r="Q90" s="84">
        <f t="shared" si="4"/>
        <v>0</v>
      </c>
    </row>
    <row r="91" spans="1:17" ht="15" customHeight="1">
      <c r="A91" s="75">
        <v>81</v>
      </c>
      <c r="B91" s="76" t="s">
        <v>92</v>
      </c>
      <c r="C91" s="77" t="s">
        <v>19</v>
      </c>
      <c r="D91" s="76"/>
      <c r="E91" s="78" t="s">
        <v>26</v>
      </c>
      <c r="F91" s="106" t="s">
        <v>454</v>
      </c>
      <c r="G91" s="80" t="s">
        <v>33</v>
      </c>
      <c r="H91" s="140"/>
      <c r="I91" s="141"/>
      <c r="J91" s="141"/>
      <c r="K91" s="142"/>
      <c r="L91" s="142"/>
      <c r="M91" s="83">
        <f t="shared" si="3"/>
        <v>0</v>
      </c>
      <c r="N91" s="145"/>
      <c r="O91" s="146"/>
      <c r="P91" s="146"/>
      <c r="Q91" s="84">
        <f t="shared" si="4"/>
        <v>0</v>
      </c>
    </row>
    <row r="92" spans="1:17" ht="15" customHeight="1">
      <c r="A92" s="75">
        <v>82</v>
      </c>
      <c r="B92" s="76" t="s">
        <v>93</v>
      </c>
      <c r="C92" s="77" t="s">
        <v>19</v>
      </c>
      <c r="D92" s="76"/>
      <c r="E92" s="78" t="s">
        <v>94</v>
      </c>
      <c r="F92" s="112" t="s">
        <v>356</v>
      </c>
      <c r="G92" s="14" t="s">
        <v>21</v>
      </c>
      <c r="H92" s="140"/>
      <c r="I92" s="141"/>
      <c r="J92" s="141"/>
      <c r="K92" s="142"/>
      <c r="L92" s="142"/>
      <c r="M92" s="83">
        <f t="shared" si="3"/>
        <v>0</v>
      </c>
      <c r="N92" s="145"/>
      <c r="O92" s="146"/>
      <c r="P92" s="146"/>
      <c r="Q92" s="84">
        <f t="shared" si="4"/>
        <v>0</v>
      </c>
    </row>
    <row r="93" spans="1:17" ht="15" customHeight="1">
      <c r="A93" s="75">
        <v>83</v>
      </c>
      <c r="B93" s="76" t="s">
        <v>93</v>
      </c>
      <c r="C93" s="77" t="s">
        <v>19</v>
      </c>
      <c r="D93" s="76"/>
      <c r="E93" s="78" t="s">
        <v>94</v>
      </c>
      <c r="F93" s="106" t="s">
        <v>401</v>
      </c>
      <c r="G93" s="19" t="s">
        <v>36</v>
      </c>
      <c r="H93" s="140"/>
      <c r="I93" s="141"/>
      <c r="J93" s="141"/>
      <c r="K93" s="142"/>
      <c r="L93" s="142"/>
      <c r="M93" s="83">
        <f t="shared" si="3"/>
        <v>0</v>
      </c>
      <c r="N93" s="145"/>
      <c r="O93" s="146"/>
      <c r="P93" s="146"/>
      <c r="Q93" s="84">
        <f t="shared" si="4"/>
        <v>0</v>
      </c>
    </row>
    <row r="94" spans="1:17" ht="15" customHeight="1">
      <c r="A94" s="75">
        <v>84</v>
      </c>
      <c r="B94" s="76" t="s">
        <v>93</v>
      </c>
      <c r="C94" s="77" t="s">
        <v>19</v>
      </c>
      <c r="D94" s="76"/>
      <c r="E94" s="78" t="s">
        <v>94</v>
      </c>
      <c r="F94" s="106" t="s">
        <v>429</v>
      </c>
      <c r="G94" s="16" t="s">
        <v>22</v>
      </c>
      <c r="H94" s="140"/>
      <c r="I94" s="141"/>
      <c r="J94" s="141"/>
      <c r="K94" s="142"/>
      <c r="L94" s="142"/>
      <c r="M94" s="83">
        <f t="shared" si="3"/>
        <v>0</v>
      </c>
      <c r="N94" s="145"/>
      <c r="O94" s="146"/>
      <c r="P94" s="146"/>
      <c r="Q94" s="84">
        <f t="shared" si="4"/>
        <v>0</v>
      </c>
    </row>
    <row r="95" spans="1:17" ht="15" customHeight="1">
      <c r="A95" s="75">
        <v>85</v>
      </c>
      <c r="B95" s="76" t="s">
        <v>95</v>
      </c>
      <c r="C95" s="77" t="s">
        <v>19</v>
      </c>
      <c r="D95" s="76"/>
      <c r="E95" s="78" t="s">
        <v>26</v>
      </c>
      <c r="F95" s="106" t="s">
        <v>357</v>
      </c>
      <c r="G95" s="14" t="s">
        <v>21</v>
      </c>
      <c r="H95" s="140">
        <v>1</v>
      </c>
      <c r="I95" s="141"/>
      <c r="J95" s="141"/>
      <c r="K95" s="142"/>
      <c r="L95" s="142"/>
      <c r="M95" s="83">
        <f t="shared" si="3"/>
        <v>0</v>
      </c>
      <c r="N95" s="145"/>
      <c r="O95" s="146"/>
      <c r="P95" s="146"/>
      <c r="Q95" s="84">
        <f t="shared" si="4"/>
        <v>0</v>
      </c>
    </row>
    <row r="96" spans="1:17" ht="15" customHeight="1">
      <c r="A96" s="75">
        <v>86</v>
      </c>
      <c r="B96" s="76" t="s">
        <v>95</v>
      </c>
      <c r="C96" s="77" t="s">
        <v>19</v>
      </c>
      <c r="D96" s="76"/>
      <c r="E96" s="78" t="s">
        <v>26</v>
      </c>
      <c r="F96" s="106" t="s">
        <v>453</v>
      </c>
      <c r="G96" s="80" t="s">
        <v>33</v>
      </c>
      <c r="H96" s="140"/>
      <c r="I96" s="141"/>
      <c r="J96" s="141"/>
      <c r="K96" s="142"/>
      <c r="L96" s="142"/>
      <c r="M96" s="83">
        <f t="shared" si="3"/>
        <v>0</v>
      </c>
      <c r="N96" s="145"/>
      <c r="O96" s="146"/>
      <c r="P96" s="146"/>
      <c r="Q96" s="84">
        <f t="shared" si="4"/>
        <v>0</v>
      </c>
    </row>
    <row r="97" spans="1:17" ht="15" customHeight="1">
      <c r="A97" s="75">
        <v>87</v>
      </c>
      <c r="B97" s="76" t="s">
        <v>96</v>
      </c>
      <c r="C97" s="77" t="s">
        <v>19</v>
      </c>
      <c r="D97" s="76"/>
      <c r="E97" s="78" t="s">
        <v>61</v>
      </c>
      <c r="F97" s="106" t="s">
        <v>358</v>
      </c>
      <c r="G97" s="14" t="s">
        <v>21</v>
      </c>
      <c r="H97" s="140">
        <v>1</v>
      </c>
      <c r="I97" s="141"/>
      <c r="J97" s="141"/>
      <c r="K97" s="142"/>
      <c r="L97" s="142"/>
      <c r="M97" s="83">
        <f t="shared" si="3"/>
        <v>0</v>
      </c>
      <c r="N97" s="145"/>
      <c r="O97" s="146"/>
      <c r="P97" s="146"/>
      <c r="Q97" s="84">
        <f t="shared" si="4"/>
        <v>0</v>
      </c>
    </row>
    <row r="98" spans="1:17" ht="15" customHeight="1">
      <c r="A98" s="75">
        <v>88</v>
      </c>
      <c r="B98" s="76" t="s">
        <v>96</v>
      </c>
      <c r="C98" s="77" t="s">
        <v>19</v>
      </c>
      <c r="D98" s="76"/>
      <c r="E98" s="78" t="s">
        <v>61</v>
      </c>
      <c r="F98" s="106" t="s">
        <v>430</v>
      </c>
      <c r="G98" s="16" t="s">
        <v>22</v>
      </c>
      <c r="H98" s="140"/>
      <c r="I98" s="141"/>
      <c r="J98" s="141"/>
      <c r="K98" s="142"/>
      <c r="L98" s="142"/>
      <c r="M98" s="83">
        <f t="shared" si="3"/>
        <v>0</v>
      </c>
      <c r="N98" s="145"/>
      <c r="O98" s="146"/>
      <c r="P98" s="146"/>
      <c r="Q98" s="84">
        <f t="shared" si="4"/>
        <v>0</v>
      </c>
    </row>
    <row r="99" spans="1:17" ht="15" customHeight="1">
      <c r="A99" s="75">
        <v>89</v>
      </c>
      <c r="B99" s="76" t="s">
        <v>97</v>
      </c>
      <c r="C99" s="77" t="s">
        <v>19</v>
      </c>
      <c r="D99" s="76"/>
      <c r="E99" s="78" t="s">
        <v>58</v>
      </c>
      <c r="F99" s="106" t="s">
        <v>359</v>
      </c>
      <c r="G99" s="14" t="s">
        <v>21</v>
      </c>
      <c r="H99" s="140">
        <v>1</v>
      </c>
      <c r="I99" s="141"/>
      <c r="J99" s="141"/>
      <c r="K99" s="142"/>
      <c r="L99" s="142"/>
      <c r="M99" s="83">
        <f t="shared" si="3"/>
        <v>0</v>
      </c>
      <c r="N99" s="145"/>
      <c r="O99" s="146"/>
      <c r="P99" s="146"/>
      <c r="Q99" s="84">
        <f t="shared" si="4"/>
        <v>0</v>
      </c>
    </row>
    <row r="100" spans="1:17" ht="15" customHeight="1">
      <c r="A100" s="75">
        <v>90</v>
      </c>
      <c r="B100" s="76" t="s">
        <v>97</v>
      </c>
      <c r="C100" s="77" t="s">
        <v>19</v>
      </c>
      <c r="D100" s="76"/>
      <c r="E100" s="78" t="s">
        <v>58</v>
      </c>
      <c r="F100" s="106" t="s">
        <v>412</v>
      </c>
      <c r="G100" s="17" t="s">
        <v>31</v>
      </c>
      <c r="H100" s="140"/>
      <c r="I100" s="141"/>
      <c r="J100" s="141"/>
      <c r="K100" s="142"/>
      <c r="L100" s="142"/>
      <c r="M100" s="83">
        <f t="shared" si="3"/>
        <v>0</v>
      </c>
      <c r="N100" s="145"/>
      <c r="O100" s="146"/>
      <c r="P100" s="146"/>
      <c r="Q100" s="84">
        <f t="shared" si="4"/>
        <v>0</v>
      </c>
    </row>
    <row r="101" spans="1:17" ht="15" customHeight="1">
      <c r="A101" s="75">
        <v>91</v>
      </c>
      <c r="B101" s="76" t="s">
        <v>98</v>
      </c>
      <c r="C101" s="77" t="s">
        <v>19</v>
      </c>
      <c r="D101" s="76"/>
      <c r="E101" s="78" t="s">
        <v>30</v>
      </c>
      <c r="F101" s="106" t="s">
        <v>360</v>
      </c>
      <c r="G101" s="14" t="s">
        <v>21</v>
      </c>
      <c r="H101" s="140"/>
      <c r="I101" s="141"/>
      <c r="J101" s="141"/>
      <c r="K101" s="142"/>
      <c r="L101" s="142"/>
      <c r="M101" s="83">
        <f t="shared" si="3"/>
        <v>0</v>
      </c>
      <c r="N101" s="145"/>
      <c r="O101" s="146"/>
      <c r="P101" s="146"/>
      <c r="Q101" s="84">
        <f t="shared" si="4"/>
        <v>0</v>
      </c>
    </row>
    <row r="102" spans="1:17" ht="15" customHeight="1">
      <c r="A102" s="75">
        <v>92</v>
      </c>
      <c r="B102" s="76" t="s">
        <v>99</v>
      </c>
      <c r="C102" s="77" t="s">
        <v>19</v>
      </c>
      <c r="D102" s="76"/>
      <c r="E102" s="78" t="s">
        <v>30</v>
      </c>
      <c r="F102" s="106" t="s">
        <v>361</v>
      </c>
      <c r="G102" s="14" t="s">
        <v>21</v>
      </c>
      <c r="H102" s="140">
        <v>1</v>
      </c>
      <c r="I102" s="141">
        <v>1</v>
      </c>
      <c r="J102" s="141">
        <v>1</v>
      </c>
      <c r="K102" s="142">
        <v>581.46</v>
      </c>
      <c r="L102" s="142"/>
      <c r="M102" s="83">
        <f t="shared" si="3"/>
        <v>581.46</v>
      </c>
      <c r="N102" s="145"/>
      <c r="O102" s="146"/>
      <c r="P102" s="146"/>
      <c r="Q102" s="84">
        <f t="shared" si="4"/>
        <v>0</v>
      </c>
    </row>
    <row r="103" spans="1:17" ht="15" customHeight="1">
      <c r="A103" s="75">
        <v>93</v>
      </c>
      <c r="B103" s="76" t="s">
        <v>99</v>
      </c>
      <c r="C103" s="77" t="s">
        <v>19</v>
      </c>
      <c r="D103" s="76"/>
      <c r="E103" s="78" t="s">
        <v>30</v>
      </c>
      <c r="F103" s="106" t="s">
        <v>413</v>
      </c>
      <c r="G103" s="17" t="s">
        <v>31</v>
      </c>
      <c r="H103" s="140"/>
      <c r="I103" s="141">
        <v>1</v>
      </c>
      <c r="J103" s="141">
        <v>1</v>
      </c>
      <c r="K103" s="142"/>
      <c r="L103" s="142"/>
      <c r="M103" s="83">
        <f t="shared" si="3"/>
        <v>0</v>
      </c>
      <c r="N103" s="145"/>
      <c r="O103" s="146"/>
      <c r="P103" s="146"/>
      <c r="Q103" s="84">
        <f t="shared" si="4"/>
        <v>0</v>
      </c>
    </row>
    <row r="104" spans="1:17" ht="15" customHeight="1">
      <c r="A104" s="75">
        <v>94</v>
      </c>
      <c r="B104" s="76" t="s">
        <v>100</v>
      </c>
      <c r="C104" s="77" t="s">
        <v>19</v>
      </c>
      <c r="D104" s="76"/>
      <c r="E104" s="78" t="s">
        <v>26</v>
      </c>
      <c r="F104" s="106" t="s">
        <v>362</v>
      </c>
      <c r="G104" s="14" t="s">
        <v>21</v>
      </c>
      <c r="H104" s="140"/>
      <c r="I104" s="141"/>
      <c r="J104" s="141"/>
      <c r="K104" s="142"/>
      <c r="L104" s="142"/>
      <c r="M104" s="83">
        <f t="shared" si="3"/>
        <v>0</v>
      </c>
      <c r="N104" s="145"/>
      <c r="O104" s="146"/>
      <c r="P104" s="146"/>
      <c r="Q104" s="84">
        <f t="shared" si="4"/>
        <v>0</v>
      </c>
    </row>
    <row r="105" spans="1:17" ht="15" customHeight="1">
      <c r="A105" s="75">
        <v>95</v>
      </c>
      <c r="B105" s="76" t="s">
        <v>101</v>
      </c>
      <c r="C105" s="77" t="s">
        <v>19</v>
      </c>
      <c r="D105" s="76"/>
      <c r="E105" s="78" t="s">
        <v>61</v>
      </c>
      <c r="F105" s="106" t="s">
        <v>363</v>
      </c>
      <c r="G105" s="14" t="s">
        <v>21</v>
      </c>
      <c r="H105" s="140">
        <v>1</v>
      </c>
      <c r="I105" s="141"/>
      <c r="J105" s="141"/>
      <c r="K105" s="142"/>
      <c r="L105" s="142"/>
      <c r="M105" s="83">
        <f t="shared" si="3"/>
        <v>0</v>
      </c>
      <c r="N105" s="145"/>
      <c r="O105" s="146"/>
      <c r="P105" s="146"/>
      <c r="Q105" s="84">
        <f t="shared" si="4"/>
        <v>0</v>
      </c>
    </row>
    <row r="106" spans="1:17" ht="15" customHeight="1">
      <c r="A106" s="75">
        <v>96</v>
      </c>
      <c r="B106" s="76" t="s">
        <v>101</v>
      </c>
      <c r="C106" s="77" t="s">
        <v>19</v>
      </c>
      <c r="D106" s="76"/>
      <c r="E106" s="78" t="s">
        <v>61</v>
      </c>
      <c r="F106" s="106" t="s">
        <v>431</v>
      </c>
      <c r="G106" s="16" t="s">
        <v>22</v>
      </c>
      <c r="H106" s="140"/>
      <c r="I106" s="141"/>
      <c r="J106" s="141"/>
      <c r="K106" s="142"/>
      <c r="L106" s="142"/>
      <c r="M106" s="83">
        <f t="shared" si="3"/>
        <v>0</v>
      </c>
      <c r="N106" s="145"/>
      <c r="O106" s="146"/>
      <c r="P106" s="146"/>
      <c r="Q106" s="84">
        <f t="shared" si="4"/>
        <v>0</v>
      </c>
    </row>
    <row r="107" spans="1:17" ht="15" customHeight="1">
      <c r="A107" s="75">
        <v>97</v>
      </c>
      <c r="B107" s="76" t="s">
        <v>102</v>
      </c>
      <c r="C107" s="77" t="s">
        <v>19</v>
      </c>
      <c r="D107" s="76"/>
      <c r="E107" s="78" t="s">
        <v>26</v>
      </c>
      <c r="F107" s="106" t="s">
        <v>364</v>
      </c>
      <c r="G107" s="14" t="s">
        <v>21</v>
      </c>
      <c r="H107" s="140">
        <v>1</v>
      </c>
      <c r="I107" s="141"/>
      <c r="J107" s="141"/>
      <c r="K107" s="142"/>
      <c r="L107" s="142"/>
      <c r="M107" s="83">
        <f t="shared" si="3"/>
        <v>0</v>
      </c>
      <c r="N107" s="145"/>
      <c r="O107" s="146"/>
      <c r="P107" s="146"/>
      <c r="Q107" s="84">
        <f t="shared" si="4"/>
        <v>0</v>
      </c>
    </row>
    <row r="108" spans="1:17" ht="15" customHeight="1">
      <c r="A108" s="75">
        <v>98</v>
      </c>
      <c r="B108" s="76" t="s">
        <v>102</v>
      </c>
      <c r="C108" s="77" t="s">
        <v>19</v>
      </c>
      <c r="D108" s="76"/>
      <c r="E108" s="78" t="s">
        <v>26</v>
      </c>
      <c r="F108" s="106" t="s">
        <v>520</v>
      </c>
      <c r="G108" s="80" t="s">
        <v>33</v>
      </c>
      <c r="H108" s="140"/>
      <c r="I108" s="141"/>
      <c r="J108" s="141"/>
      <c r="K108" s="142"/>
      <c r="L108" s="142"/>
      <c r="M108" s="83">
        <f t="shared" si="3"/>
        <v>0</v>
      </c>
      <c r="N108" s="145"/>
      <c r="O108" s="146">
        <v>2290.6</v>
      </c>
      <c r="P108" s="146"/>
      <c r="Q108" s="84">
        <f t="shared" si="4"/>
        <v>2290.6</v>
      </c>
    </row>
    <row r="109" spans="1:17" ht="15" customHeight="1">
      <c r="A109" s="75">
        <v>99</v>
      </c>
      <c r="B109" s="76" t="s">
        <v>103</v>
      </c>
      <c r="C109" s="77" t="s">
        <v>19</v>
      </c>
      <c r="D109" s="76"/>
      <c r="E109" s="78" t="s">
        <v>104</v>
      </c>
      <c r="F109" s="106" t="s">
        <v>365</v>
      </c>
      <c r="G109" s="14" t="s">
        <v>21</v>
      </c>
      <c r="H109" s="140">
        <v>1</v>
      </c>
      <c r="I109" s="141"/>
      <c r="J109" s="141"/>
      <c r="K109" s="142"/>
      <c r="L109" s="142"/>
      <c r="M109" s="83">
        <f t="shared" si="3"/>
        <v>0</v>
      </c>
      <c r="N109" s="145"/>
      <c r="O109" s="146"/>
      <c r="P109" s="146"/>
      <c r="Q109" s="84">
        <f t="shared" si="4"/>
        <v>0</v>
      </c>
    </row>
    <row r="110" spans="1:17" ht="15" customHeight="1">
      <c r="A110" s="75">
        <v>100</v>
      </c>
      <c r="B110" s="76" t="s">
        <v>105</v>
      </c>
      <c r="C110" s="77" t="s">
        <v>19</v>
      </c>
      <c r="D110" s="76"/>
      <c r="E110" s="78" t="s">
        <v>39</v>
      </c>
      <c r="F110" s="106" t="s">
        <v>366</v>
      </c>
      <c r="G110" s="14" t="s">
        <v>21</v>
      </c>
      <c r="H110" s="140"/>
      <c r="I110" s="141"/>
      <c r="J110" s="141"/>
      <c r="K110" s="142"/>
      <c r="L110" s="142"/>
      <c r="M110" s="83">
        <f t="shared" si="3"/>
        <v>0</v>
      </c>
      <c r="N110" s="145"/>
      <c r="O110" s="146"/>
      <c r="P110" s="146"/>
      <c r="Q110" s="84">
        <f t="shared" si="4"/>
        <v>0</v>
      </c>
    </row>
    <row r="111" spans="1:17" ht="15" customHeight="1">
      <c r="A111" s="75">
        <v>101</v>
      </c>
      <c r="B111" s="76" t="s">
        <v>105</v>
      </c>
      <c r="C111" s="77" t="s">
        <v>19</v>
      </c>
      <c r="D111" s="76"/>
      <c r="E111" s="78" t="s">
        <v>39</v>
      </c>
      <c r="F111" s="106" t="s">
        <v>455</v>
      </c>
      <c r="G111" s="80" t="s">
        <v>33</v>
      </c>
      <c r="H111" s="140"/>
      <c r="I111" s="141"/>
      <c r="J111" s="141"/>
      <c r="K111" s="142"/>
      <c r="L111" s="142"/>
      <c r="M111" s="83">
        <f t="shared" si="3"/>
        <v>0</v>
      </c>
      <c r="N111" s="145"/>
      <c r="O111" s="146"/>
      <c r="P111" s="146"/>
      <c r="Q111" s="84">
        <f t="shared" si="4"/>
        <v>0</v>
      </c>
    </row>
    <row r="112" spans="1:17" ht="15" customHeight="1">
      <c r="A112" s="75">
        <v>102</v>
      </c>
      <c r="B112" s="76" t="s">
        <v>106</v>
      </c>
      <c r="C112" s="77" t="s">
        <v>19</v>
      </c>
      <c r="D112" s="76"/>
      <c r="E112" s="78" t="s">
        <v>30</v>
      </c>
      <c r="F112" s="106" t="s">
        <v>367</v>
      </c>
      <c r="G112" s="14" t="s">
        <v>21</v>
      </c>
      <c r="H112" s="140"/>
      <c r="I112" s="141"/>
      <c r="J112" s="141"/>
      <c r="K112" s="142"/>
      <c r="L112" s="142"/>
      <c r="M112" s="83">
        <f t="shared" si="3"/>
        <v>0</v>
      </c>
      <c r="N112" s="145"/>
      <c r="O112" s="146"/>
      <c r="P112" s="146"/>
      <c r="Q112" s="84">
        <f t="shared" si="4"/>
        <v>0</v>
      </c>
    </row>
    <row r="113" spans="1:17" ht="15" customHeight="1">
      <c r="A113" s="75">
        <v>103</v>
      </c>
      <c r="B113" s="76" t="s">
        <v>106</v>
      </c>
      <c r="C113" s="77" t="s">
        <v>19</v>
      </c>
      <c r="D113" s="76"/>
      <c r="E113" s="78" t="s">
        <v>30</v>
      </c>
      <c r="F113" s="106" t="s">
        <v>414</v>
      </c>
      <c r="G113" s="17" t="s">
        <v>31</v>
      </c>
      <c r="H113" s="140"/>
      <c r="I113" s="141"/>
      <c r="J113" s="141"/>
      <c r="K113" s="142"/>
      <c r="L113" s="142"/>
      <c r="M113" s="83">
        <f t="shared" si="3"/>
        <v>0</v>
      </c>
      <c r="N113" s="145"/>
      <c r="O113" s="146"/>
      <c r="P113" s="146"/>
      <c r="Q113" s="84">
        <f t="shared" si="4"/>
        <v>0</v>
      </c>
    </row>
    <row r="114" spans="1:17" ht="15" customHeight="1">
      <c r="A114" s="75">
        <v>104</v>
      </c>
      <c r="B114" s="76" t="s">
        <v>107</v>
      </c>
      <c r="C114" s="77" t="s">
        <v>19</v>
      </c>
      <c r="D114" s="76"/>
      <c r="E114" s="78" t="s">
        <v>26</v>
      </c>
      <c r="F114" s="106" t="s">
        <v>368</v>
      </c>
      <c r="G114" s="14" t="s">
        <v>21</v>
      </c>
      <c r="H114" s="140"/>
      <c r="I114" s="141"/>
      <c r="J114" s="141"/>
      <c r="K114" s="142"/>
      <c r="L114" s="142"/>
      <c r="M114" s="83">
        <f t="shared" si="3"/>
        <v>0</v>
      </c>
      <c r="N114" s="145"/>
      <c r="O114" s="146"/>
      <c r="P114" s="146"/>
      <c r="Q114" s="84">
        <f t="shared" si="4"/>
        <v>0</v>
      </c>
    </row>
    <row r="115" spans="1:17" ht="15" customHeight="1">
      <c r="A115" s="75">
        <v>105</v>
      </c>
      <c r="B115" s="76" t="s">
        <v>108</v>
      </c>
      <c r="C115" s="77" t="s">
        <v>19</v>
      </c>
      <c r="D115" s="76"/>
      <c r="E115" s="78" t="s">
        <v>26</v>
      </c>
      <c r="F115" s="106" t="s">
        <v>369</v>
      </c>
      <c r="G115" s="14" t="s">
        <v>21</v>
      </c>
      <c r="H115" s="140"/>
      <c r="I115" s="141"/>
      <c r="J115" s="141"/>
      <c r="K115" s="142"/>
      <c r="L115" s="142"/>
      <c r="M115" s="83">
        <f t="shared" si="3"/>
        <v>0</v>
      </c>
      <c r="N115" s="145"/>
      <c r="O115" s="146"/>
      <c r="P115" s="146"/>
      <c r="Q115" s="84">
        <f t="shared" si="4"/>
        <v>0</v>
      </c>
    </row>
    <row r="116" spans="1:17" ht="15" customHeight="1">
      <c r="A116" s="75">
        <v>106</v>
      </c>
      <c r="B116" s="76" t="s">
        <v>109</v>
      </c>
      <c r="C116" s="77" t="s">
        <v>19</v>
      </c>
      <c r="D116" s="76"/>
      <c r="E116" s="78" t="s">
        <v>30</v>
      </c>
      <c r="F116" s="107">
        <v>99</v>
      </c>
      <c r="G116" s="14" t="s">
        <v>21</v>
      </c>
      <c r="H116" s="140"/>
      <c r="I116" s="141"/>
      <c r="J116" s="141"/>
      <c r="K116" s="142"/>
      <c r="L116" s="142"/>
      <c r="M116" s="83">
        <f t="shared" si="3"/>
        <v>0</v>
      </c>
      <c r="N116" s="145"/>
      <c r="O116" s="146"/>
      <c r="P116" s="146"/>
      <c r="Q116" s="84">
        <f t="shared" si="4"/>
        <v>0</v>
      </c>
    </row>
    <row r="117" spans="1:17" ht="15" customHeight="1">
      <c r="A117" s="75">
        <v>107</v>
      </c>
      <c r="B117" s="76" t="s">
        <v>110</v>
      </c>
      <c r="C117" s="77" t="s">
        <v>19</v>
      </c>
      <c r="D117" s="76"/>
      <c r="E117" s="78" t="s">
        <v>30</v>
      </c>
      <c r="F117" s="106" t="s">
        <v>370</v>
      </c>
      <c r="G117" s="14" t="s">
        <v>21</v>
      </c>
      <c r="H117" s="140"/>
      <c r="I117" s="141">
        <v>1</v>
      </c>
      <c r="J117" s="141">
        <v>1</v>
      </c>
      <c r="K117" s="142">
        <v>3007.31</v>
      </c>
      <c r="L117" s="142"/>
      <c r="M117" s="83">
        <f t="shared" si="3"/>
        <v>3007.31</v>
      </c>
      <c r="N117" s="145"/>
      <c r="O117" s="146"/>
      <c r="P117" s="146"/>
      <c r="Q117" s="84">
        <f t="shared" si="4"/>
        <v>0</v>
      </c>
    </row>
    <row r="118" spans="1:17" ht="15" customHeight="1">
      <c r="A118" s="75">
        <v>108</v>
      </c>
      <c r="B118" s="76" t="s">
        <v>110</v>
      </c>
      <c r="C118" s="77" t="s">
        <v>19</v>
      </c>
      <c r="D118" s="76"/>
      <c r="E118" s="78" t="s">
        <v>30</v>
      </c>
      <c r="F118" s="106" t="s">
        <v>415</v>
      </c>
      <c r="G118" s="17" t="s">
        <v>31</v>
      </c>
      <c r="H118" s="140"/>
      <c r="I118" s="141"/>
      <c r="J118" s="141"/>
      <c r="K118" s="142"/>
      <c r="L118" s="142"/>
      <c r="M118" s="83">
        <f t="shared" si="3"/>
        <v>0</v>
      </c>
      <c r="N118" s="145"/>
      <c r="O118" s="146"/>
      <c r="P118" s="146"/>
      <c r="Q118" s="84">
        <f t="shared" si="4"/>
        <v>0</v>
      </c>
    </row>
    <row r="119" spans="1:17" ht="15" customHeight="1">
      <c r="A119" s="75">
        <v>109</v>
      </c>
      <c r="B119" s="76" t="s">
        <v>111</v>
      </c>
      <c r="C119" s="77" t="s">
        <v>19</v>
      </c>
      <c r="D119" s="76"/>
      <c r="E119" s="78" t="s">
        <v>112</v>
      </c>
      <c r="F119" s="106" t="s">
        <v>371</v>
      </c>
      <c r="G119" s="14" t="s">
        <v>21</v>
      </c>
      <c r="H119" s="140">
        <v>1</v>
      </c>
      <c r="I119" s="141"/>
      <c r="J119" s="141"/>
      <c r="K119" s="142"/>
      <c r="L119" s="142"/>
      <c r="M119" s="83">
        <f t="shared" si="3"/>
        <v>0</v>
      </c>
      <c r="N119" s="145"/>
      <c r="O119" s="146"/>
      <c r="P119" s="146"/>
      <c r="Q119" s="84">
        <f t="shared" si="4"/>
        <v>0</v>
      </c>
    </row>
    <row r="120" spans="1:17" ht="15" customHeight="1">
      <c r="A120" s="75">
        <v>110</v>
      </c>
      <c r="B120" s="76" t="s">
        <v>111</v>
      </c>
      <c r="C120" s="77" t="s">
        <v>19</v>
      </c>
      <c r="D120" s="76"/>
      <c r="E120" s="78" t="s">
        <v>112</v>
      </c>
      <c r="F120" s="106" t="s">
        <v>432</v>
      </c>
      <c r="G120" s="16" t="s">
        <v>22</v>
      </c>
      <c r="H120" s="140"/>
      <c r="I120" s="141"/>
      <c r="J120" s="141"/>
      <c r="K120" s="142"/>
      <c r="L120" s="142"/>
      <c r="M120" s="83">
        <f t="shared" si="3"/>
        <v>0</v>
      </c>
      <c r="N120" s="145"/>
      <c r="O120" s="146"/>
      <c r="P120" s="146"/>
      <c r="Q120" s="84">
        <f t="shared" si="4"/>
        <v>0</v>
      </c>
    </row>
    <row r="121" spans="1:17" ht="15" customHeight="1">
      <c r="A121" s="75">
        <v>111</v>
      </c>
      <c r="B121" s="76" t="s">
        <v>113</v>
      </c>
      <c r="C121" s="77" t="s">
        <v>19</v>
      </c>
      <c r="D121" s="76"/>
      <c r="E121" s="78" t="s">
        <v>26</v>
      </c>
      <c r="F121" s="106" t="s">
        <v>372</v>
      </c>
      <c r="G121" s="14" t="s">
        <v>21</v>
      </c>
      <c r="H121" s="140">
        <v>1</v>
      </c>
      <c r="I121" s="141"/>
      <c r="J121" s="141"/>
      <c r="K121" s="142"/>
      <c r="L121" s="142"/>
      <c r="M121" s="83">
        <f t="shared" si="3"/>
        <v>0</v>
      </c>
      <c r="N121" s="145"/>
      <c r="O121" s="146"/>
      <c r="P121" s="146"/>
      <c r="Q121" s="84">
        <f t="shared" si="4"/>
        <v>0</v>
      </c>
    </row>
    <row r="122" spans="1:17" ht="15" customHeight="1">
      <c r="A122" s="75">
        <v>112</v>
      </c>
      <c r="B122" s="76" t="s">
        <v>114</v>
      </c>
      <c r="C122" s="77" t="s">
        <v>19</v>
      </c>
      <c r="D122" s="76"/>
      <c r="E122" s="78" t="s">
        <v>26</v>
      </c>
      <c r="F122" s="106" t="s">
        <v>373</v>
      </c>
      <c r="G122" s="14" t="s">
        <v>21</v>
      </c>
      <c r="H122" s="140">
        <v>1</v>
      </c>
      <c r="I122" s="141"/>
      <c r="J122" s="141"/>
      <c r="K122" s="142"/>
      <c r="L122" s="142"/>
      <c r="M122" s="83">
        <f t="shared" si="3"/>
        <v>0</v>
      </c>
      <c r="N122" s="145"/>
      <c r="O122" s="146"/>
      <c r="P122" s="146"/>
      <c r="Q122" s="84">
        <f t="shared" si="4"/>
        <v>0</v>
      </c>
    </row>
    <row r="123" spans="1:17" ht="15" customHeight="1">
      <c r="A123" s="75">
        <v>113</v>
      </c>
      <c r="B123" s="76" t="s">
        <v>114</v>
      </c>
      <c r="C123" s="77" t="s">
        <v>19</v>
      </c>
      <c r="D123" s="76"/>
      <c r="E123" s="78" t="s">
        <v>26</v>
      </c>
      <c r="F123" s="106" t="s">
        <v>457</v>
      </c>
      <c r="G123" s="80" t="s">
        <v>33</v>
      </c>
      <c r="H123" s="140"/>
      <c r="I123" s="141"/>
      <c r="J123" s="141"/>
      <c r="K123" s="142"/>
      <c r="L123" s="142"/>
      <c r="M123" s="83">
        <f t="shared" si="3"/>
        <v>0</v>
      </c>
      <c r="N123" s="145"/>
      <c r="O123" s="146"/>
      <c r="P123" s="146">
        <v>831.87</v>
      </c>
      <c r="Q123" s="84">
        <f t="shared" si="4"/>
        <v>-831.87</v>
      </c>
    </row>
    <row r="124" spans="1:17" ht="15" customHeight="1">
      <c r="A124" s="75">
        <v>114</v>
      </c>
      <c r="B124" s="76" t="s">
        <v>115</v>
      </c>
      <c r="C124" s="77" t="s">
        <v>19</v>
      </c>
      <c r="D124" s="76"/>
      <c r="E124" s="78" t="s">
        <v>116</v>
      </c>
      <c r="F124" s="106" t="s">
        <v>374</v>
      </c>
      <c r="G124" s="14" t="s">
        <v>21</v>
      </c>
      <c r="H124" s="140">
        <v>1</v>
      </c>
      <c r="I124" s="141"/>
      <c r="J124" s="141"/>
      <c r="K124" s="142"/>
      <c r="L124" s="142"/>
      <c r="M124" s="83">
        <f t="shared" si="3"/>
        <v>0</v>
      </c>
      <c r="N124" s="145"/>
      <c r="O124" s="146"/>
      <c r="P124" s="146"/>
      <c r="Q124" s="84">
        <f t="shared" si="4"/>
        <v>0</v>
      </c>
    </row>
    <row r="125" spans="1:17" ht="15" customHeight="1">
      <c r="A125" s="75">
        <v>115</v>
      </c>
      <c r="B125" s="76" t="s">
        <v>115</v>
      </c>
      <c r="C125" s="77" t="s">
        <v>19</v>
      </c>
      <c r="D125" s="76"/>
      <c r="E125" s="78" t="s">
        <v>116</v>
      </c>
      <c r="F125" s="106" t="s">
        <v>402</v>
      </c>
      <c r="G125" s="19" t="s">
        <v>36</v>
      </c>
      <c r="H125" s="140"/>
      <c r="I125" s="141"/>
      <c r="J125" s="141"/>
      <c r="K125" s="142"/>
      <c r="L125" s="142"/>
      <c r="M125" s="83">
        <f t="shared" si="3"/>
        <v>0</v>
      </c>
      <c r="N125" s="145"/>
      <c r="O125" s="146"/>
      <c r="P125" s="146">
        <v>792.9</v>
      </c>
      <c r="Q125" s="84">
        <f t="shared" si="4"/>
        <v>-792.9</v>
      </c>
    </row>
    <row r="126" spans="1:17" ht="15" customHeight="1">
      <c r="A126" s="75">
        <v>116</v>
      </c>
      <c r="B126" s="76" t="s">
        <v>117</v>
      </c>
      <c r="C126" s="77" t="s">
        <v>19</v>
      </c>
      <c r="D126" s="76"/>
      <c r="E126" s="78" t="s">
        <v>61</v>
      </c>
      <c r="F126" s="106" t="s">
        <v>375</v>
      </c>
      <c r="G126" s="14" t="s">
        <v>21</v>
      </c>
      <c r="H126" s="140">
        <v>1</v>
      </c>
      <c r="I126" s="141"/>
      <c r="J126" s="141"/>
      <c r="K126" s="142"/>
      <c r="L126" s="142"/>
      <c r="M126" s="83">
        <f t="shared" si="3"/>
        <v>0</v>
      </c>
      <c r="N126" s="145"/>
      <c r="O126" s="146"/>
      <c r="P126" s="146"/>
      <c r="Q126" s="84">
        <f t="shared" si="4"/>
        <v>0</v>
      </c>
    </row>
    <row r="127" spans="1:17" ht="15" customHeight="1">
      <c r="A127" s="75">
        <v>117</v>
      </c>
      <c r="B127" s="76" t="s">
        <v>117</v>
      </c>
      <c r="C127" s="77" t="s">
        <v>19</v>
      </c>
      <c r="D127" s="76"/>
      <c r="E127" s="78" t="s">
        <v>61</v>
      </c>
      <c r="F127" s="106" t="s">
        <v>433</v>
      </c>
      <c r="G127" s="16" t="s">
        <v>22</v>
      </c>
      <c r="H127" s="140">
        <v>1</v>
      </c>
      <c r="I127" s="141"/>
      <c r="J127" s="141"/>
      <c r="K127" s="142"/>
      <c r="L127" s="142"/>
      <c r="M127" s="83">
        <f t="shared" si="3"/>
        <v>0</v>
      </c>
      <c r="N127" s="145"/>
      <c r="O127" s="146"/>
      <c r="P127" s="146"/>
      <c r="Q127" s="84">
        <f t="shared" si="4"/>
        <v>0</v>
      </c>
    </row>
    <row r="128" spans="1:17" ht="15" customHeight="1">
      <c r="A128" s="75">
        <v>118</v>
      </c>
      <c r="B128" s="76" t="s">
        <v>118</v>
      </c>
      <c r="C128" s="77" t="s">
        <v>19</v>
      </c>
      <c r="D128" s="76"/>
      <c r="E128" s="78" t="s">
        <v>87</v>
      </c>
      <c r="F128" s="106" t="s">
        <v>440</v>
      </c>
      <c r="G128" s="14" t="s">
        <v>21</v>
      </c>
      <c r="H128" s="140"/>
      <c r="I128" s="141"/>
      <c r="J128" s="141"/>
      <c r="K128" s="142"/>
      <c r="L128" s="142"/>
      <c r="M128" s="83">
        <f t="shared" si="3"/>
        <v>0</v>
      </c>
      <c r="N128" s="145"/>
      <c r="O128" s="146"/>
      <c r="P128" s="146"/>
      <c r="Q128" s="84">
        <f t="shared" si="4"/>
        <v>0</v>
      </c>
    </row>
    <row r="129" spans="1:17" ht="15" customHeight="1">
      <c r="A129" s="75">
        <v>119</v>
      </c>
      <c r="B129" s="76" t="s">
        <v>118</v>
      </c>
      <c r="C129" s="77" t="s">
        <v>19</v>
      </c>
      <c r="D129" s="76"/>
      <c r="E129" s="78" t="s">
        <v>87</v>
      </c>
      <c r="F129" s="106" t="s">
        <v>416</v>
      </c>
      <c r="G129" s="17" t="s">
        <v>31</v>
      </c>
      <c r="H129" s="140"/>
      <c r="I129" s="141"/>
      <c r="J129" s="141"/>
      <c r="K129" s="142"/>
      <c r="L129" s="142"/>
      <c r="M129" s="83">
        <f t="shared" si="3"/>
        <v>0</v>
      </c>
      <c r="N129" s="145"/>
      <c r="O129" s="146"/>
      <c r="P129" s="146"/>
      <c r="Q129" s="84">
        <f t="shared" si="4"/>
        <v>0</v>
      </c>
    </row>
    <row r="130" spans="1:17" ht="15" customHeight="1">
      <c r="A130" s="75">
        <v>120</v>
      </c>
      <c r="B130" s="76" t="s">
        <v>119</v>
      </c>
      <c r="C130" s="77" t="s">
        <v>19</v>
      </c>
      <c r="D130" s="76"/>
      <c r="E130" s="78" t="s">
        <v>84</v>
      </c>
      <c r="F130" s="106" t="s">
        <v>376</v>
      </c>
      <c r="G130" s="14" t="s">
        <v>21</v>
      </c>
      <c r="H130" s="140"/>
      <c r="I130" s="141"/>
      <c r="J130" s="141"/>
      <c r="K130" s="142"/>
      <c r="L130" s="142"/>
      <c r="M130" s="83">
        <f t="shared" si="3"/>
        <v>0</v>
      </c>
      <c r="N130" s="145"/>
      <c r="O130" s="146"/>
      <c r="P130" s="146"/>
      <c r="Q130" s="84">
        <f t="shared" si="4"/>
        <v>0</v>
      </c>
    </row>
    <row r="131" spans="1:17" ht="15" customHeight="1">
      <c r="A131" s="75">
        <v>121</v>
      </c>
      <c r="B131" s="76" t="s">
        <v>119</v>
      </c>
      <c r="C131" s="77" t="s">
        <v>19</v>
      </c>
      <c r="D131" s="76"/>
      <c r="E131" s="78" t="s">
        <v>84</v>
      </c>
      <c r="F131" s="106" t="s">
        <v>458</v>
      </c>
      <c r="G131" s="80" t="s">
        <v>33</v>
      </c>
      <c r="H131" s="140"/>
      <c r="I131" s="141"/>
      <c r="J131" s="141"/>
      <c r="K131" s="142"/>
      <c r="L131" s="142"/>
      <c r="M131" s="83">
        <f t="shared" si="3"/>
        <v>0</v>
      </c>
      <c r="N131" s="145"/>
      <c r="O131" s="146"/>
      <c r="P131" s="146"/>
      <c r="Q131" s="84">
        <f t="shared" si="4"/>
        <v>0</v>
      </c>
    </row>
    <row r="132" spans="1:17" ht="15" customHeight="1">
      <c r="A132" s="75">
        <v>122</v>
      </c>
      <c r="B132" s="76" t="s">
        <v>120</v>
      </c>
      <c r="C132" s="77" t="s">
        <v>19</v>
      </c>
      <c r="D132" s="76"/>
      <c r="E132" s="78" t="s">
        <v>24</v>
      </c>
      <c r="F132" s="106" t="s">
        <v>377</v>
      </c>
      <c r="G132" s="14" t="s">
        <v>21</v>
      </c>
      <c r="H132" s="140">
        <v>1</v>
      </c>
      <c r="I132" s="141"/>
      <c r="J132" s="141"/>
      <c r="K132" s="142"/>
      <c r="L132" s="142"/>
      <c r="M132" s="83">
        <f t="shared" si="3"/>
        <v>0</v>
      </c>
      <c r="N132" s="145"/>
      <c r="O132" s="146"/>
      <c r="P132" s="146"/>
      <c r="Q132" s="84">
        <f t="shared" si="4"/>
        <v>0</v>
      </c>
    </row>
    <row r="133" spans="1:17" ht="15" customHeight="1">
      <c r="A133" s="75">
        <v>123</v>
      </c>
      <c r="B133" s="76" t="s">
        <v>120</v>
      </c>
      <c r="C133" s="77" t="s">
        <v>19</v>
      </c>
      <c r="D133" s="76"/>
      <c r="E133" s="78" t="s">
        <v>24</v>
      </c>
      <c r="F133" s="106" t="s">
        <v>434</v>
      </c>
      <c r="G133" s="16" t="s">
        <v>22</v>
      </c>
      <c r="H133" s="140">
        <v>1</v>
      </c>
      <c r="I133" s="141"/>
      <c r="J133" s="141"/>
      <c r="K133" s="142"/>
      <c r="L133" s="142"/>
      <c r="M133" s="83">
        <f t="shared" si="3"/>
        <v>0</v>
      </c>
      <c r="N133" s="145">
        <v>3</v>
      </c>
      <c r="O133" s="146">
        <v>13567.4</v>
      </c>
      <c r="P133" s="146"/>
      <c r="Q133" s="84">
        <f t="shared" si="4"/>
        <v>13567.4</v>
      </c>
    </row>
    <row r="134" spans="1:17" ht="15" customHeight="1">
      <c r="A134" s="75">
        <v>124</v>
      </c>
      <c r="B134" s="76" t="s">
        <v>121</v>
      </c>
      <c r="C134" s="77" t="s">
        <v>19</v>
      </c>
      <c r="D134" s="76"/>
      <c r="E134" s="78" t="s">
        <v>30</v>
      </c>
      <c r="F134" s="106" t="s">
        <v>378</v>
      </c>
      <c r="G134" s="14" t="s">
        <v>21</v>
      </c>
      <c r="H134" s="140"/>
      <c r="I134" s="141"/>
      <c r="J134" s="141"/>
      <c r="K134" s="142"/>
      <c r="L134" s="142"/>
      <c r="M134" s="83">
        <f t="shared" si="3"/>
        <v>0</v>
      </c>
      <c r="N134" s="145"/>
      <c r="O134" s="146"/>
      <c r="P134" s="146"/>
      <c r="Q134" s="84">
        <f t="shared" si="4"/>
        <v>0</v>
      </c>
    </row>
    <row r="135" spans="1:17" ht="15" customHeight="1">
      <c r="A135" s="75">
        <v>125</v>
      </c>
      <c r="B135" s="76" t="s">
        <v>121</v>
      </c>
      <c r="C135" s="77" t="s">
        <v>19</v>
      </c>
      <c r="D135" s="76"/>
      <c r="E135" s="78" t="s">
        <v>30</v>
      </c>
      <c r="F135" s="106" t="s">
        <v>417</v>
      </c>
      <c r="G135" s="17" t="s">
        <v>31</v>
      </c>
      <c r="H135" s="140"/>
      <c r="I135" s="141"/>
      <c r="J135" s="141"/>
      <c r="K135" s="142"/>
      <c r="L135" s="142"/>
      <c r="M135" s="83">
        <f t="shared" si="3"/>
        <v>0</v>
      </c>
      <c r="N135" s="145">
        <v>1</v>
      </c>
      <c r="O135" s="146"/>
      <c r="P135" s="146"/>
      <c r="Q135" s="84">
        <f t="shared" si="4"/>
        <v>0</v>
      </c>
    </row>
    <row r="136" spans="1:17" ht="15" customHeight="1">
      <c r="A136" s="75">
        <v>126</v>
      </c>
      <c r="B136" s="76" t="s">
        <v>122</v>
      </c>
      <c r="C136" s="77" t="s">
        <v>19</v>
      </c>
      <c r="D136" s="76"/>
      <c r="E136" s="78" t="s">
        <v>58</v>
      </c>
      <c r="F136" s="106" t="s">
        <v>379</v>
      </c>
      <c r="G136" s="14" t="s">
        <v>21</v>
      </c>
      <c r="H136" s="140"/>
      <c r="I136" s="141"/>
      <c r="J136" s="141"/>
      <c r="K136" s="142"/>
      <c r="L136" s="142"/>
      <c r="M136" s="83">
        <f t="shared" si="3"/>
        <v>0</v>
      </c>
      <c r="N136" s="145"/>
      <c r="O136" s="146"/>
      <c r="P136" s="146"/>
      <c r="Q136" s="84">
        <f t="shared" si="4"/>
        <v>0</v>
      </c>
    </row>
    <row r="137" spans="1:17" ht="15" customHeight="1">
      <c r="A137" s="75">
        <v>127</v>
      </c>
      <c r="B137" s="76" t="s">
        <v>122</v>
      </c>
      <c r="C137" s="77" t="s">
        <v>19</v>
      </c>
      <c r="D137" s="76"/>
      <c r="E137" s="78" t="s">
        <v>58</v>
      </c>
      <c r="F137" s="106" t="s">
        <v>418</v>
      </c>
      <c r="G137" s="17" t="s">
        <v>31</v>
      </c>
      <c r="H137" s="140"/>
      <c r="I137" s="141"/>
      <c r="J137" s="141"/>
      <c r="K137" s="142"/>
      <c r="L137" s="142"/>
      <c r="M137" s="83">
        <f t="shared" si="3"/>
        <v>0</v>
      </c>
      <c r="N137" s="145">
        <v>2</v>
      </c>
      <c r="O137" s="146"/>
      <c r="P137" s="146"/>
      <c r="Q137" s="84">
        <f t="shared" si="4"/>
        <v>0</v>
      </c>
    </row>
    <row r="138" spans="1:17" ht="15" customHeight="1">
      <c r="A138" s="75">
        <v>128</v>
      </c>
      <c r="B138" s="76" t="s">
        <v>123</v>
      </c>
      <c r="C138" s="77" t="s">
        <v>19</v>
      </c>
      <c r="D138" s="76"/>
      <c r="E138" s="78" t="s">
        <v>124</v>
      </c>
      <c r="F138" s="106" t="s">
        <v>380</v>
      </c>
      <c r="G138" s="14" t="s">
        <v>21</v>
      </c>
      <c r="H138" s="140">
        <v>1</v>
      </c>
      <c r="I138" s="141">
        <v>3</v>
      </c>
      <c r="J138" s="141">
        <v>3</v>
      </c>
      <c r="K138" s="142">
        <v>2383.9899999999998</v>
      </c>
      <c r="L138" s="142"/>
      <c r="M138" s="83">
        <f t="shared" si="3"/>
        <v>2383.9899999999998</v>
      </c>
      <c r="N138" s="145"/>
      <c r="O138" s="146"/>
      <c r="P138" s="146"/>
      <c r="Q138" s="84">
        <f t="shared" si="4"/>
        <v>0</v>
      </c>
    </row>
    <row r="139" spans="1:17" ht="15" customHeight="1">
      <c r="A139" s="75">
        <v>129</v>
      </c>
      <c r="B139" s="76" t="s">
        <v>123</v>
      </c>
      <c r="C139" s="77" t="s">
        <v>19</v>
      </c>
      <c r="D139" s="76"/>
      <c r="E139" s="78" t="s">
        <v>124</v>
      </c>
      <c r="F139" s="106" t="s">
        <v>435</v>
      </c>
      <c r="G139" s="16" t="s">
        <v>22</v>
      </c>
      <c r="H139" s="140"/>
      <c r="I139" s="141"/>
      <c r="J139" s="141"/>
      <c r="K139" s="142"/>
      <c r="L139" s="142"/>
      <c r="M139" s="83">
        <f t="shared" si="3"/>
        <v>0</v>
      </c>
      <c r="N139" s="145"/>
      <c r="O139" s="146"/>
      <c r="P139" s="146"/>
      <c r="Q139" s="84">
        <f t="shared" si="4"/>
        <v>0</v>
      </c>
    </row>
    <row r="140" spans="1:17" ht="15" customHeight="1">
      <c r="A140" s="75">
        <v>130</v>
      </c>
      <c r="B140" s="76" t="s">
        <v>125</v>
      </c>
      <c r="C140" s="77" t="s">
        <v>19</v>
      </c>
      <c r="D140" s="76"/>
      <c r="E140" s="78" t="s">
        <v>61</v>
      </c>
      <c r="F140" s="106" t="s">
        <v>381</v>
      </c>
      <c r="G140" s="14" t="s">
        <v>21</v>
      </c>
      <c r="H140" s="140"/>
      <c r="I140" s="141"/>
      <c r="J140" s="141"/>
      <c r="K140" s="142"/>
      <c r="L140" s="142"/>
      <c r="M140" s="83">
        <f t="shared" si="3"/>
        <v>0</v>
      </c>
      <c r="N140" s="145"/>
      <c r="O140" s="146"/>
      <c r="P140" s="146"/>
      <c r="Q140" s="84">
        <f t="shared" si="4"/>
        <v>0</v>
      </c>
    </row>
    <row r="141" spans="1:17" ht="15" customHeight="1">
      <c r="A141" s="75">
        <v>131</v>
      </c>
      <c r="B141" s="76" t="s">
        <v>125</v>
      </c>
      <c r="C141" s="77" t="s">
        <v>19</v>
      </c>
      <c r="D141" s="76"/>
      <c r="E141" s="78" t="s">
        <v>61</v>
      </c>
      <c r="F141" s="106" t="s">
        <v>436</v>
      </c>
      <c r="G141" s="16" t="s">
        <v>22</v>
      </c>
      <c r="H141" s="140"/>
      <c r="I141" s="141"/>
      <c r="J141" s="141"/>
      <c r="K141" s="142"/>
      <c r="L141" s="142"/>
      <c r="M141" s="83">
        <f t="shared" si="3"/>
        <v>0</v>
      </c>
      <c r="N141" s="145"/>
      <c r="O141" s="146"/>
      <c r="P141" s="146"/>
      <c r="Q141" s="84">
        <f t="shared" si="4"/>
        <v>0</v>
      </c>
    </row>
    <row r="142" spans="1:17" ht="15" customHeight="1">
      <c r="A142" s="75">
        <v>132</v>
      </c>
      <c r="B142" s="76" t="s">
        <v>126</v>
      </c>
      <c r="C142" s="77" t="s">
        <v>19</v>
      </c>
      <c r="D142" s="76"/>
      <c r="E142" s="78" t="s">
        <v>24</v>
      </c>
      <c r="F142" s="106" t="s">
        <v>382</v>
      </c>
      <c r="G142" s="14" t="s">
        <v>21</v>
      </c>
      <c r="H142" s="140"/>
      <c r="I142" s="141"/>
      <c r="J142" s="141">
        <v>2</v>
      </c>
      <c r="K142" s="142">
        <v>3958.28</v>
      </c>
      <c r="L142" s="142"/>
      <c r="M142" s="83">
        <f t="shared" ref="M142:M186" si="5">K142-L142</f>
        <v>3958.28</v>
      </c>
      <c r="N142" s="145">
        <v>1</v>
      </c>
      <c r="O142" s="146">
        <v>8034.72</v>
      </c>
      <c r="P142" s="146"/>
      <c r="Q142" s="84">
        <f t="shared" ref="Q142:Q186" si="6">O142-P142</f>
        <v>8034.72</v>
      </c>
    </row>
    <row r="143" spans="1:17" ht="15" customHeight="1">
      <c r="A143" s="75">
        <v>133</v>
      </c>
      <c r="B143" s="76" t="s">
        <v>126</v>
      </c>
      <c r="C143" s="77" t="s">
        <v>19</v>
      </c>
      <c r="D143" s="76"/>
      <c r="E143" s="78" t="s">
        <v>24</v>
      </c>
      <c r="F143" s="106" t="s">
        <v>437</v>
      </c>
      <c r="G143" s="16" t="s">
        <v>22</v>
      </c>
      <c r="H143" s="140">
        <v>2</v>
      </c>
      <c r="I143" s="141"/>
      <c r="J143" s="141"/>
      <c r="K143" s="142"/>
      <c r="L143" s="142"/>
      <c r="M143" s="83">
        <f t="shared" si="5"/>
        <v>0</v>
      </c>
      <c r="N143" s="145"/>
      <c r="O143" s="146"/>
      <c r="P143" s="146"/>
      <c r="Q143" s="84">
        <f t="shared" si="6"/>
        <v>0</v>
      </c>
    </row>
    <row r="144" spans="1:17" ht="15" customHeight="1">
      <c r="A144" s="75">
        <v>134</v>
      </c>
      <c r="B144" s="76" t="s">
        <v>127</v>
      </c>
      <c r="C144" s="77" t="s">
        <v>19</v>
      </c>
      <c r="D144" s="76"/>
      <c r="E144" s="78" t="s">
        <v>26</v>
      </c>
      <c r="F144" s="106" t="s">
        <v>383</v>
      </c>
      <c r="G144" s="14" t="s">
        <v>21</v>
      </c>
      <c r="H144" s="140"/>
      <c r="I144" s="141"/>
      <c r="J144" s="141"/>
      <c r="K144" s="142"/>
      <c r="L144" s="142"/>
      <c r="M144" s="83">
        <f t="shared" si="5"/>
        <v>0</v>
      </c>
      <c r="N144" s="145">
        <v>2</v>
      </c>
      <c r="O144" s="146">
        <v>1559.72</v>
      </c>
      <c r="P144" s="146"/>
      <c r="Q144" s="84">
        <f t="shared" si="6"/>
        <v>1559.72</v>
      </c>
    </row>
    <row r="145" spans="1:17" ht="15" customHeight="1">
      <c r="A145" s="75">
        <v>135</v>
      </c>
      <c r="B145" s="76" t="s">
        <v>127</v>
      </c>
      <c r="C145" s="77" t="s">
        <v>19</v>
      </c>
      <c r="D145" s="76"/>
      <c r="E145" s="78" t="s">
        <v>26</v>
      </c>
      <c r="F145" s="106" t="s">
        <v>459</v>
      </c>
      <c r="G145" s="80" t="s">
        <v>33</v>
      </c>
      <c r="H145" s="140"/>
      <c r="I145" s="141"/>
      <c r="J145" s="141"/>
      <c r="K145" s="142"/>
      <c r="L145" s="142"/>
      <c r="M145" s="83">
        <f t="shared" si="5"/>
        <v>0</v>
      </c>
      <c r="N145" s="145"/>
      <c r="O145" s="146"/>
      <c r="P145" s="146"/>
      <c r="Q145" s="84">
        <f t="shared" si="6"/>
        <v>0</v>
      </c>
    </row>
    <row r="146" spans="1:17" ht="15" customHeight="1">
      <c r="A146" s="75">
        <v>136</v>
      </c>
      <c r="B146" s="76" t="s">
        <v>128</v>
      </c>
      <c r="C146" s="77" t="s">
        <v>19</v>
      </c>
      <c r="D146" s="76"/>
      <c r="E146" s="78" t="s">
        <v>26</v>
      </c>
      <c r="F146" s="110">
        <v>124</v>
      </c>
      <c r="G146" s="14" t="s">
        <v>21</v>
      </c>
      <c r="H146" s="140"/>
      <c r="I146" s="141"/>
      <c r="J146" s="141"/>
      <c r="K146" s="142"/>
      <c r="L146" s="142"/>
      <c r="M146" s="83">
        <f t="shared" si="5"/>
        <v>0</v>
      </c>
      <c r="N146" s="145"/>
      <c r="O146" s="146"/>
      <c r="P146" s="146"/>
      <c r="Q146" s="84">
        <f t="shared" si="6"/>
        <v>0</v>
      </c>
    </row>
    <row r="147" spans="1:17" ht="15" customHeight="1">
      <c r="A147" s="75">
        <v>137</v>
      </c>
      <c r="B147" s="76" t="s">
        <v>128</v>
      </c>
      <c r="C147" s="77" t="s">
        <v>19</v>
      </c>
      <c r="D147" s="76"/>
      <c r="E147" s="78" t="s">
        <v>26</v>
      </c>
      <c r="F147" s="107" t="s">
        <v>299</v>
      </c>
      <c r="G147" s="80" t="s">
        <v>33</v>
      </c>
      <c r="H147" s="140"/>
      <c r="I147" s="141"/>
      <c r="J147" s="141"/>
      <c r="K147" s="142"/>
      <c r="L147" s="142"/>
      <c r="M147" s="83">
        <f t="shared" si="5"/>
        <v>0</v>
      </c>
      <c r="N147" s="145"/>
      <c r="O147" s="146"/>
      <c r="P147" s="146"/>
      <c r="Q147" s="84">
        <f t="shared" si="6"/>
        <v>0</v>
      </c>
    </row>
    <row r="148" spans="1:17" ht="15" customHeight="1">
      <c r="A148" s="75">
        <v>138</v>
      </c>
      <c r="B148" s="76" t="s">
        <v>129</v>
      </c>
      <c r="C148" s="77" t="s">
        <v>19</v>
      </c>
      <c r="D148" s="76"/>
      <c r="E148" s="78" t="s">
        <v>26</v>
      </c>
      <c r="F148" s="107">
        <v>125</v>
      </c>
      <c r="G148" s="14" t="s">
        <v>21</v>
      </c>
      <c r="H148" s="140"/>
      <c r="I148" s="141"/>
      <c r="J148" s="141"/>
      <c r="K148" s="142"/>
      <c r="L148" s="142"/>
      <c r="M148" s="83">
        <f t="shared" si="5"/>
        <v>0</v>
      </c>
      <c r="N148" s="145"/>
      <c r="O148" s="146"/>
      <c r="P148" s="146"/>
      <c r="Q148" s="84">
        <f t="shared" si="6"/>
        <v>0</v>
      </c>
    </row>
    <row r="149" spans="1:17" ht="15" customHeight="1">
      <c r="A149" s="75">
        <v>139</v>
      </c>
      <c r="B149" s="76" t="s">
        <v>129</v>
      </c>
      <c r="C149" s="77" t="s">
        <v>19</v>
      </c>
      <c r="D149" s="76"/>
      <c r="E149" s="78" t="s">
        <v>26</v>
      </c>
      <c r="F149" s="106" t="s">
        <v>517</v>
      </c>
      <c r="G149" s="80" t="s">
        <v>33</v>
      </c>
      <c r="H149" s="140"/>
      <c r="I149" s="141"/>
      <c r="J149" s="141"/>
      <c r="K149" s="142"/>
      <c r="L149" s="142"/>
      <c r="M149" s="83">
        <f t="shared" si="5"/>
        <v>0</v>
      </c>
      <c r="N149" s="145"/>
      <c r="O149" s="146"/>
      <c r="P149" s="146"/>
      <c r="Q149" s="84">
        <f t="shared" si="6"/>
        <v>0</v>
      </c>
    </row>
    <row r="150" spans="1:17" ht="15" customHeight="1">
      <c r="A150" s="75">
        <v>140</v>
      </c>
      <c r="B150" s="76" t="s">
        <v>130</v>
      </c>
      <c r="C150" s="77" t="s">
        <v>19</v>
      </c>
      <c r="D150" s="76"/>
      <c r="E150" s="78" t="s">
        <v>26</v>
      </c>
      <c r="F150" s="107">
        <v>126</v>
      </c>
      <c r="G150" s="14" t="s">
        <v>21</v>
      </c>
      <c r="H150" s="140"/>
      <c r="I150" s="141"/>
      <c r="J150" s="141"/>
      <c r="K150" s="142"/>
      <c r="L150" s="142"/>
      <c r="M150" s="83">
        <f t="shared" si="5"/>
        <v>0</v>
      </c>
      <c r="N150" s="145"/>
      <c r="O150" s="146"/>
      <c r="P150" s="146"/>
      <c r="Q150" s="84">
        <f t="shared" si="6"/>
        <v>0</v>
      </c>
    </row>
    <row r="151" spans="1:17" ht="15" customHeight="1">
      <c r="A151" s="75">
        <v>141</v>
      </c>
      <c r="B151" s="76" t="s">
        <v>131</v>
      </c>
      <c r="C151" s="77" t="s">
        <v>19</v>
      </c>
      <c r="D151" s="76"/>
      <c r="E151" s="78" t="s">
        <v>26</v>
      </c>
      <c r="F151" s="107">
        <v>127</v>
      </c>
      <c r="G151" s="14" t="s">
        <v>21</v>
      </c>
      <c r="H151" s="140"/>
      <c r="I151" s="141"/>
      <c r="J151" s="141"/>
      <c r="K151" s="142"/>
      <c r="L151" s="142"/>
      <c r="M151" s="83">
        <f t="shared" si="5"/>
        <v>0</v>
      </c>
      <c r="N151" s="145"/>
      <c r="O151" s="146"/>
      <c r="P151" s="146"/>
      <c r="Q151" s="84">
        <f t="shared" si="6"/>
        <v>0</v>
      </c>
    </row>
    <row r="152" spans="1:17" ht="15" customHeight="1">
      <c r="A152" s="75">
        <v>142</v>
      </c>
      <c r="B152" s="76" t="s">
        <v>131</v>
      </c>
      <c r="C152" s="77" t="s">
        <v>19</v>
      </c>
      <c r="D152" s="76"/>
      <c r="E152" s="78" t="s">
        <v>26</v>
      </c>
      <c r="F152" s="106" t="s">
        <v>461</v>
      </c>
      <c r="G152" s="80" t="s">
        <v>33</v>
      </c>
      <c r="H152" s="140"/>
      <c r="I152" s="141"/>
      <c r="J152" s="141"/>
      <c r="K152" s="142">
        <v>528.6</v>
      </c>
      <c r="L152" s="142"/>
      <c r="M152" s="83">
        <f t="shared" si="5"/>
        <v>528.6</v>
      </c>
      <c r="N152" s="145"/>
      <c r="O152" s="146"/>
      <c r="P152" s="146"/>
      <c r="Q152" s="84">
        <f t="shared" si="6"/>
        <v>0</v>
      </c>
    </row>
    <row r="153" spans="1:17" ht="15" customHeight="1">
      <c r="A153" s="75">
        <v>143</v>
      </c>
      <c r="B153" s="76" t="s">
        <v>132</v>
      </c>
      <c r="C153" s="77" t="s">
        <v>19</v>
      </c>
      <c r="D153" s="76"/>
      <c r="E153" s="78" t="s">
        <v>26</v>
      </c>
      <c r="F153" s="107">
        <v>128</v>
      </c>
      <c r="G153" s="14" t="s">
        <v>21</v>
      </c>
      <c r="H153" s="140"/>
      <c r="I153" s="141"/>
      <c r="J153" s="141"/>
      <c r="K153" s="142"/>
      <c r="L153" s="142"/>
      <c r="M153" s="83">
        <f t="shared" si="5"/>
        <v>0</v>
      </c>
      <c r="N153" s="145"/>
      <c r="O153" s="146"/>
      <c r="P153" s="146"/>
      <c r="Q153" s="84">
        <f t="shared" si="6"/>
        <v>0</v>
      </c>
    </row>
    <row r="154" spans="1:17" ht="15" customHeight="1">
      <c r="A154" s="75">
        <v>144</v>
      </c>
      <c r="B154" s="76" t="s">
        <v>132</v>
      </c>
      <c r="C154" s="77" t="s">
        <v>19</v>
      </c>
      <c r="D154" s="76"/>
      <c r="E154" s="78" t="s">
        <v>26</v>
      </c>
      <c r="F154" s="106" t="s">
        <v>462</v>
      </c>
      <c r="G154" s="80" t="s">
        <v>33</v>
      </c>
      <c r="H154" s="140">
        <v>1</v>
      </c>
      <c r="I154" s="141"/>
      <c r="J154" s="141"/>
      <c r="K154" s="142"/>
      <c r="L154" s="142"/>
      <c r="M154" s="83">
        <f t="shared" si="5"/>
        <v>0</v>
      </c>
      <c r="N154" s="145"/>
      <c r="O154" s="146"/>
      <c r="P154" s="146"/>
      <c r="Q154" s="84">
        <f t="shared" si="6"/>
        <v>0</v>
      </c>
    </row>
    <row r="155" spans="1:17" ht="15" customHeight="1">
      <c r="A155" s="75">
        <v>145</v>
      </c>
      <c r="B155" s="76" t="s">
        <v>133</v>
      </c>
      <c r="C155" s="77" t="s">
        <v>19</v>
      </c>
      <c r="D155" s="76"/>
      <c r="E155" s="78" t="s">
        <v>30</v>
      </c>
      <c r="F155" s="106" t="s">
        <v>384</v>
      </c>
      <c r="G155" s="14" t="s">
        <v>21</v>
      </c>
      <c r="H155" s="140">
        <v>2</v>
      </c>
      <c r="I155" s="141"/>
      <c r="J155" s="141"/>
      <c r="K155" s="142"/>
      <c r="L155" s="142"/>
      <c r="M155" s="83">
        <f t="shared" si="5"/>
        <v>0</v>
      </c>
      <c r="N155" s="145">
        <v>2</v>
      </c>
      <c r="O155" s="146">
        <v>7034.87</v>
      </c>
      <c r="P155" s="146"/>
      <c r="Q155" s="84">
        <f t="shared" si="6"/>
        <v>7034.87</v>
      </c>
    </row>
    <row r="156" spans="1:17" ht="15" customHeight="1">
      <c r="A156" s="75">
        <v>146</v>
      </c>
      <c r="B156" s="76" t="s">
        <v>133</v>
      </c>
      <c r="C156" s="77" t="s">
        <v>19</v>
      </c>
      <c r="D156" s="76"/>
      <c r="E156" s="78" t="s">
        <v>30</v>
      </c>
      <c r="F156" s="106" t="s">
        <v>419</v>
      </c>
      <c r="G156" s="17" t="s">
        <v>31</v>
      </c>
      <c r="H156" s="140"/>
      <c r="I156" s="141"/>
      <c r="J156" s="141"/>
      <c r="K156" s="142"/>
      <c r="L156" s="142"/>
      <c r="M156" s="83">
        <f t="shared" si="5"/>
        <v>0</v>
      </c>
      <c r="N156" s="145"/>
      <c r="O156" s="146"/>
      <c r="P156" s="146"/>
      <c r="Q156" s="84">
        <f t="shared" si="6"/>
        <v>0</v>
      </c>
    </row>
    <row r="157" spans="1:17" ht="15" customHeight="1">
      <c r="A157" s="75">
        <v>147</v>
      </c>
      <c r="B157" s="76" t="s">
        <v>134</v>
      </c>
      <c r="C157" s="77" t="s">
        <v>19</v>
      </c>
      <c r="D157" s="76"/>
      <c r="E157" s="78" t="s">
        <v>52</v>
      </c>
      <c r="F157" s="106" t="s">
        <v>385</v>
      </c>
      <c r="G157" s="14" t="s">
        <v>21</v>
      </c>
      <c r="H157" s="140"/>
      <c r="I157" s="141"/>
      <c r="J157" s="141"/>
      <c r="K157" s="142"/>
      <c r="L157" s="142"/>
      <c r="M157" s="83">
        <f t="shared" si="5"/>
        <v>0</v>
      </c>
      <c r="N157" s="145"/>
      <c r="O157" s="146"/>
      <c r="P157" s="146"/>
      <c r="Q157" s="84">
        <f t="shared" si="6"/>
        <v>0</v>
      </c>
    </row>
    <row r="158" spans="1:17" ht="15" customHeight="1">
      <c r="A158" s="75">
        <v>148</v>
      </c>
      <c r="B158" s="76" t="s">
        <v>134</v>
      </c>
      <c r="C158" s="77" t="s">
        <v>19</v>
      </c>
      <c r="D158" s="76"/>
      <c r="E158" s="78" t="s">
        <v>52</v>
      </c>
      <c r="F158" s="106" t="s">
        <v>463</v>
      </c>
      <c r="G158" s="80" t="s">
        <v>33</v>
      </c>
      <c r="H158" s="140"/>
      <c r="I158" s="141"/>
      <c r="J158" s="141"/>
      <c r="K158" s="142"/>
      <c r="L158" s="142"/>
      <c r="M158" s="83">
        <f t="shared" si="5"/>
        <v>0</v>
      </c>
      <c r="N158" s="145">
        <v>1</v>
      </c>
      <c r="O158" s="146"/>
      <c r="P158" s="146">
        <v>1585.8</v>
      </c>
      <c r="Q158" s="84">
        <f t="shared" si="6"/>
        <v>-1585.8</v>
      </c>
    </row>
    <row r="159" spans="1:17" ht="15" customHeight="1">
      <c r="A159" s="75">
        <v>149</v>
      </c>
      <c r="B159" s="76" t="s">
        <v>135</v>
      </c>
      <c r="C159" s="77" t="s">
        <v>19</v>
      </c>
      <c r="D159" s="76"/>
      <c r="E159" s="78" t="s">
        <v>26</v>
      </c>
      <c r="F159" s="107">
        <v>131</v>
      </c>
      <c r="G159" s="14" t="s">
        <v>21</v>
      </c>
      <c r="H159" s="140"/>
      <c r="I159" s="141"/>
      <c r="J159" s="141"/>
      <c r="K159" s="142"/>
      <c r="L159" s="142"/>
      <c r="M159" s="83">
        <f t="shared" si="5"/>
        <v>0</v>
      </c>
      <c r="N159" s="145"/>
      <c r="O159" s="146"/>
      <c r="P159" s="146"/>
      <c r="Q159" s="84">
        <f t="shared" si="6"/>
        <v>0</v>
      </c>
    </row>
    <row r="160" spans="1:17" ht="15" customHeight="1">
      <c r="A160" s="75">
        <v>150</v>
      </c>
      <c r="B160" s="76" t="s">
        <v>136</v>
      </c>
      <c r="C160" s="77" t="s">
        <v>19</v>
      </c>
      <c r="D160" s="76"/>
      <c r="E160" s="78" t="s">
        <v>26</v>
      </c>
      <c r="F160" s="99">
        <v>132</v>
      </c>
      <c r="G160" s="14" t="s">
        <v>21</v>
      </c>
      <c r="H160" s="140"/>
      <c r="I160" s="141"/>
      <c r="J160" s="141"/>
      <c r="K160" s="142"/>
      <c r="L160" s="142"/>
      <c r="M160" s="83">
        <f t="shared" si="5"/>
        <v>0</v>
      </c>
      <c r="N160" s="145"/>
      <c r="O160" s="146"/>
      <c r="P160" s="146"/>
      <c r="Q160" s="84">
        <f t="shared" si="6"/>
        <v>0</v>
      </c>
    </row>
    <row r="161" spans="1:17" ht="15" customHeight="1">
      <c r="A161" s="75">
        <v>151</v>
      </c>
      <c r="B161" s="76" t="s">
        <v>137</v>
      </c>
      <c r="C161" s="77" t="s">
        <v>19</v>
      </c>
      <c r="D161" s="76"/>
      <c r="E161" s="78" t="s">
        <v>26</v>
      </c>
      <c r="F161" s="106" t="s">
        <v>386</v>
      </c>
      <c r="G161" s="14" t="s">
        <v>21</v>
      </c>
      <c r="H161" s="140">
        <v>2</v>
      </c>
      <c r="I161" s="141"/>
      <c r="J161" s="141">
        <v>1</v>
      </c>
      <c r="K161" s="142">
        <v>2479.13</v>
      </c>
      <c r="L161" s="142"/>
      <c r="M161" s="83">
        <f t="shared" si="5"/>
        <v>2479.13</v>
      </c>
      <c r="N161" s="145"/>
      <c r="O161" s="146"/>
      <c r="P161" s="146"/>
      <c r="Q161" s="84">
        <f t="shared" si="6"/>
        <v>0</v>
      </c>
    </row>
    <row r="162" spans="1:17" ht="15" customHeight="1">
      <c r="A162" s="75">
        <v>152</v>
      </c>
      <c r="B162" s="29" t="s">
        <v>138</v>
      </c>
      <c r="C162" s="7" t="s">
        <v>19</v>
      </c>
      <c r="D162" s="7"/>
      <c r="E162" s="29" t="s">
        <v>35</v>
      </c>
      <c r="F162" s="106" t="s">
        <v>387</v>
      </c>
      <c r="G162" s="14" t="s">
        <v>21</v>
      </c>
      <c r="H162" s="140">
        <v>1</v>
      </c>
      <c r="I162" s="141"/>
      <c r="J162" s="141"/>
      <c r="K162" s="142"/>
      <c r="L162" s="142"/>
      <c r="M162" s="83">
        <f t="shared" si="5"/>
        <v>0</v>
      </c>
      <c r="N162" s="145"/>
      <c r="O162" s="146"/>
      <c r="P162" s="146"/>
      <c r="Q162" s="84">
        <f t="shared" si="6"/>
        <v>0</v>
      </c>
    </row>
    <row r="163" spans="1:17" ht="15" customHeight="1">
      <c r="A163" s="75">
        <v>153</v>
      </c>
      <c r="B163" s="29" t="s">
        <v>138</v>
      </c>
      <c r="C163" s="7" t="s">
        <v>19</v>
      </c>
      <c r="D163" s="29"/>
      <c r="E163" s="29" t="s">
        <v>35</v>
      </c>
      <c r="F163" s="106" t="s">
        <v>403</v>
      </c>
      <c r="G163" s="19" t="s">
        <v>36</v>
      </c>
      <c r="H163" s="140"/>
      <c r="I163" s="141"/>
      <c r="J163" s="141"/>
      <c r="K163" s="142"/>
      <c r="L163" s="142"/>
      <c r="M163" s="83">
        <f t="shared" si="5"/>
        <v>0</v>
      </c>
      <c r="N163" s="145"/>
      <c r="O163" s="146"/>
      <c r="P163" s="146"/>
      <c r="Q163" s="84">
        <f t="shared" si="6"/>
        <v>0</v>
      </c>
    </row>
    <row r="164" spans="1:17" ht="15" customHeight="1">
      <c r="A164" s="75">
        <v>154</v>
      </c>
      <c r="B164" s="29" t="s">
        <v>139</v>
      </c>
      <c r="C164" s="7" t="s">
        <v>19</v>
      </c>
      <c r="D164" s="29"/>
      <c r="E164" s="29" t="s">
        <v>104</v>
      </c>
      <c r="F164" s="106" t="s">
        <v>388</v>
      </c>
      <c r="G164" s="14" t="s">
        <v>21</v>
      </c>
      <c r="H164" s="140"/>
      <c r="I164" s="141"/>
      <c r="J164" s="141"/>
      <c r="K164" s="142"/>
      <c r="L164" s="142"/>
      <c r="M164" s="83">
        <f t="shared" si="5"/>
        <v>0</v>
      </c>
      <c r="N164" s="145"/>
      <c r="O164" s="146"/>
      <c r="P164" s="146"/>
      <c r="Q164" s="84">
        <f t="shared" si="6"/>
        <v>0</v>
      </c>
    </row>
    <row r="165" spans="1:17" ht="15" customHeight="1">
      <c r="A165" s="75">
        <v>155</v>
      </c>
      <c r="B165" s="29" t="s">
        <v>139</v>
      </c>
      <c r="C165" s="7" t="s">
        <v>19</v>
      </c>
      <c r="D165" s="29"/>
      <c r="E165" s="29" t="s">
        <v>104</v>
      </c>
      <c r="F165" s="106" t="s">
        <v>404</v>
      </c>
      <c r="G165" s="19" t="s">
        <v>36</v>
      </c>
      <c r="H165" s="140"/>
      <c r="I165" s="141"/>
      <c r="J165" s="141"/>
      <c r="K165" s="142"/>
      <c r="L165" s="142"/>
      <c r="M165" s="83">
        <f t="shared" si="5"/>
        <v>0</v>
      </c>
      <c r="N165" s="145">
        <v>1</v>
      </c>
      <c r="O165" s="146"/>
      <c r="P165" s="146"/>
      <c r="Q165" s="84">
        <f t="shared" si="6"/>
        <v>0</v>
      </c>
    </row>
    <row r="166" spans="1:17" ht="15" customHeight="1">
      <c r="A166" s="75">
        <v>156</v>
      </c>
      <c r="B166" s="29" t="s">
        <v>140</v>
      </c>
      <c r="C166" s="7" t="s">
        <v>19</v>
      </c>
      <c r="D166" s="29"/>
      <c r="E166" s="29" t="s">
        <v>104</v>
      </c>
      <c r="F166" s="106" t="s">
        <v>389</v>
      </c>
      <c r="G166" s="14" t="s">
        <v>21</v>
      </c>
      <c r="H166" s="140"/>
      <c r="I166" s="141"/>
      <c r="J166" s="141"/>
      <c r="K166" s="142"/>
      <c r="L166" s="142"/>
      <c r="M166" s="83">
        <f t="shared" si="5"/>
        <v>0</v>
      </c>
      <c r="N166" s="145"/>
      <c r="O166" s="146"/>
      <c r="P166" s="146"/>
      <c r="Q166" s="84">
        <f t="shared" si="6"/>
        <v>0</v>
      </c>
    </row>
    <row r="167" spans="1:17" ht="15" customHeight="1">
      <c r="A167" s="75">
        <v>157</v>
      </c>
      <c r="B167" s="29" t="s">
        <v>140</v>
      </c>
      <c r="C167" s="7" t="s">
        <v>19</v>
      </c>
      <c r="D167" s="29"/>
      <c r="E167" s="29" t="s">
        <v>104</v>
      </c>
      <c r="F167" s="106" t="s">
        <v>405</v>
      </c>
      <c r="G167" s="19" t="s">
        <v>36</v>
      </c>
      <c r="H167" s="140"/>
      <c r="I167" s="141"/>
      <c r="J167" s="141"/>
      <c r="K167" s="142"/>
      <c r="L167" s="142"/>
      <c r="M167" s="83">
        <f t="shared" si="5"/>
        <v>0</v>
      </c>
      <c r="N167" s="145"/>
      <c r="O167" s="146"/>
      <c r="P167" s="146"/>
      <c r="Q167" s="84">
        <f t="shared" si="6"/>
        <v>0</v>
      </c>
    </row>
    <row r="168" spans="1:17" ht="15" customHeight="1">
      <c r="A168" s="75">
        <v>158</v>
      </c>
      <c r="B168" s="29" t="s">
        <v>141</v>
      </c>
      <c r="C168" s="7" t="s">
        <v>19</v>
      </c>
      <c r="D168" s="29"/>
      <c r="E168" s="29" t="s">
        <v>26</v>
      </c>
      <c r="F168" s="106" t="s">
        <v>390</v>
      </c>
      <c r="G168" s="14" t="s">
        <v>21</v>
      </c>
      <c r="H168" s="140"/>
      <c r="I168" s="141"/>
      <c r="J168" s="141"/>
      <c r="K168" s="142"/>
      <c r="L168" s="142"/>
      <c r="M168" s="83">
        <f t="shared" si="5"/>
        <v>0</v>
      </c>
      <c r="N168" s="145"/>
      <c r="O168" s="146"/>
      <c r="P168" s="146"/>
      <c r="Q168" s="84">
        <f t="shared" si="6"/>
        <v>0</v>
      </c>
    </row>
    <row r="169" spans="1:17" ht="15" customHeight="1">
      <c r="A169" s="75">
        <v>159</v>
      </c>
      <c r="B169" s="29" t="s">
        <v>141</v>
      </c>
      <c r="C169" s="7" t="s">
        <v>19</v>
      </c>
      <c r="D169" s="29"/>
      <c r="E169" s="29" t="s">
        <v>26</v>
      </c>
      <c r="F169" s="114" t="s">
        <v>309</v>
      </c>
      <c r="G169" s="80" t="s">
        <v>33</v>
      </c>
      <c r="H169" s="140"/>
      <c r="I169" s="141"/>
      <c r="J169" s="141"/>
      <c r="K169" s="142"/>
      <c r="L169" s="142"/>
      <c r="M169" s="83">
        <f t="shared" si="5"/>
        <v>0</v>
      </c>
      <c r="N169" s="145"/>
      <c r="O169" s="146"/>
      <c r="P169" s="146"/>
      <c r="Q169" s="84">
        <f t="shared" si="6"/>
        <v>0</v>
      </c>
    </row>
    <row r="170" spans="1:17" ht="15" customHeight="1">
      <c r="A170" s="75">
        <v>160</v>
      </c>
      <c r="B170" s="29" t="s">
        <v>142</v>
      </c>
      <c r="C170" s="7" t="s">
        <v>19</v>
      </c>
      <c r="D170" s="29"/>
      <c r="E170" s="29" t="s">
        <v>26</v>
      </c>
      <c r="F170" s="106" t="s">
        <v>391</v>
      </c>
      <c r="G170" s="14" t="s">
        <v>21</v>
      </c>
      <c r="H170" s="140">
        <v>1</v>
      </c>
      <c r="I170" s="141"/>
      <c r="J170" s="141"/>
      <c r="K170" s="142"/>
      <c r="L170" s="142"/>
      <c r="M170" s="83">
        <f t="shared" si="5"/>
        <v>0</v>
      </c>
      <c r="N170" s="145"/>
      <c r="O170" s="146"/>
      <c r="P170" s="146"/>
      <c r="Q170" s="84">
        <f t="shared" si="6"/>
        <v>0</v>
      </c>
    </row>
    <row r="171" spans="1:17" ht="15" customHeight="1">
      <c r="A171" s="75">
        <v>161</v>
      </c>
      <c r="B171" s="29" t="s">
        <v>142</v>
      </c>
      <c r="C171" s="7" t="s">
        <v>19</v>
      </c>
      <c r="D171" s="29"/>
      <c r="E171" s="29" t="s">
        <v>26</v>
      </c>
      <c r="F171" s="107" t="s">
        <v>308</v>
      </c>
      <c r="G171" s="80" t="s">
        <v>33</v>
      </c>
      <c r="H171" s="140"/>
      <c r="I171" s="141"/>
      <c r="J171" s="141"/>
      <c r="K171" s="142"/>
      <c r="L171" s="142"/>
      <c r="M171" s="83">
        <f t="shared" si="5"/>
        <v>0</v>
      </c>
      <c r="N171" s="145"/>
      <c r="O171" s="146"/>
      <c r="P171" s="146"/>
      <c r="Q171" s="84">
        <f t="shared" si="6"/>
        <v>0</v>
      </c>
    </row>
    <row r="172" spans="1:17" ht="15" customHeight="1">
      <c r="A172" s="75">
        <v>162</v>
      </c>
      <c r="B172" s="29" t="s">
        <v>143</v>
      </c>
      <c r="C172" s="7" t="s">
        <v>19</v>
      </c>
      <c r="D172" s="29"/>
      <c r="E172" s="29" t="s">
        <v>35</v>
      </c>
      <c r="F172" s="106" t="s">
        <v>392</v>
      </c>
      <c r="G172" s="14" t="s">
        <v>21</v>
      </c>
      <c r="H172" s="140"/>
      <c r="I172" s="141"/>
      <c r="J172" s="141"/>
      <c r="K172" s="142"/>
      <c r="L172" s="142"/>
      <c r="M172" s="83">
        <f t="shared" si="5"/>
        <v>0</v>
      </c>
      <c r="N172" s="145"/>
      <c r="O172" s="146"/>
      <c r="P172" s="146"/>
      <c r="Q172" s="84">
        <f t="shared" si="6"/>
        <v>0</v>
      </c>
    </row>
    <row r="173" spans="1:17" ht="15" customHeight="1">
      <c r="A173" s="75">
        <v>163</v>
      </c>
      <c r="B173" s="30" t="s">
        <v>143</v>
      </c>
      <c r="C173" s="26" t="s">
        <v>19</v>
      </c>
      <c r="D173" s="30"/>
      <c r="E173" s="30" t="s">
        <v>35</v>
      </c>
      <c r="F173" s="106" t="s">
        <v>406</v>
      </c>
      <c r="G173" s="31" t="s">
        <v>36</v>
      </c>
      <c r="H173" s="140"/>
      <c r="I173" s="141"/>
      <c r="J173" s="141"/>
      <c r="K173" s="142"/>
      <c r="L173" s="142"/>
      <c r="M173" s="83">
        <f t="shared" si="5"/>
        <v>0</v>
      </c>
      <c r="N173" s="145"/>
      <c r="O173" s="146"/>
      <c r="P173" s="146">
        <v>616.70000000000005</v>
      </c>
      <c r="Q173" s="84">
        <f t="shared" si="6"/>
        <v>-616.70000000000005</v>
      </c>
    </row>
    <row r="174" spans="1:17" ht="15" customHeight="1">
      <c r="A174" s="75">
        <v>164</v>
      </c>
      <c r="B174" s="30" t="s">
        <v>144</v>
      </c>
      <c r="C174" s="26" t="s">
        <v>19</v>
      </c>
      <c r="D174" s="30"/>
      <c r="E174" s="30" t="s">
        <v>26</v>
      </c>
      <c r="F174" s="107">
        <v>140</v>
      </c>
      <c r="G174" s="32" t="s">
        <v>21</v>
      </c>
      <c r="H174" s="140"/>
      <c r="I174" s="141"/>
      <c r="J174" s="141"/>
      <c r="K174" s="142"/>
      <c r="L174" s="142"/>
      <c r="M174" s="83">
        <f t="shared" si="5"/>
        <v>0</v>
      </c>
      <c r="N174" s="145"/>
      <c r="O174" s="146"/>
      <c r="P174" s="146"/>
      <c r="Q174" s="84">
        <f t="shared" si="6"/>
        <v>0</v>
      </c>
    </row>
    <row r="175" spans="1:17" ht="15" customHeight="1">
      <c r="A175" s="75">
        <v>165</v>
      </c>
      <c r="B175" s="30" t="s">
        <v>144</v>
      </c>
      <c r="C175" s="26" t="s">
        <v>19</v>
      </c>
      <c r="D175" s="30"/>
      <c r="E175" s="30" t="s">
        <v>26</v>
      </c>
      <c r="F175" s="106" t="s">
        <v>469</v>
      </c>
      <c r="G175" s="33" t="s">
        <v>33</v>
      </c>
      <c r="H175" s="140"/>
      <c r="I175" s="141"/>
      <c r="J175" s="141"/>
      <c r="K175" s="142"/>
      <c r="L175" s="142"/>
      <c r="M175" s="83">
        <f t="shared" si="5"/>
        <v>0</v>
      </c>
      <c r="N175" s="145"/>
      <c r="O175" s="146"/>
      <c r="P175" s="146"/>
      <c r="Q175" s="84">
        <f t="shared" si="6"/>
        <v>0</v>
      </c>
    </row>
    <row r="176" spans="1:17" ht="15" customHeight="1">
      <c r="A176" s="75">
        <v>166</v>
      </c>
      <c r="B176" s="30" t="s">
        <v>145</v>
      </c>
      <c r="C176" s="26" t="s">
        <v>19</v>
      </c>
      <c r="D176" s="30"/>
      <c r="E176" s="30" t="s">
        <v>146</v>
      </c>
      <c r="F176" s="107">
        <v>141</v>
      </c>
      <c r="G176" s="32" t="s">
        <v>21</v>
      </c>
      <c r="H176" s="140"/>
      <c r="I176" s="141"/>
      <c r="J176" s="141"/>
      <c r="K176" s="142"/>
      <c r="L176" s="142"/>
      <c r="M176" s="83">
        <f t="shared" si="5"/>
        <v>0</v>
      </c>
      <c r="N176" s="145"/>
      <c r="O176" s="146"/>
      <c r="P176" s="146"/>
      <c r="Q176" s="84">
        <f t="shared" si="6"/>
        <v>0</v>
      </c>
    </row>
    <row r="177" spans="1:17" ht="15" customHeight="1">
      <c r="A177" s="75">
        <v>167</v>
      </c>
      <c r="B177" s="30" t="s">
        <v>147</v>
      </c>
      <c r="C177" s="26" t="s">
        <v>19</v>
      </c>
      <c r="D177" s="30"/>
      <c r="E177" s="30" t="s">
        <v>26</v>
      </c>
      <c r="F177" s="106" t="s">
        <v>393</v>
      </c>
      <c r="G177" s="32" t="s">
        <v>21</v>
      </c>
      <c r="H177" s="140"/>
      <c r="I177" s="141"/>
      <c r="J177" s="141"/>
      <c r="K177" s="142"/>
      <c r="L177" s="142"/>
      <c r="M177" s="83">
        <f t="shared" si="5"/>
        <v>0</v>
      </c>
      <c r="N177" s="145"/>
      <c r="O177" s="146"/>
      <c r="P177" s="146"/>
      <c r="Q177" s="84">
        <f t="shared" si="6"/>
        <v>0</v>
      </c>
    </row>
    <row r="178" spans="1:17" ht="15" customHeight="1">
      <c r="A178" s="75">
        <v>168</v>
      </c>
      <c r="B178" s="30" t="s">
        <v>148</v>
      </c>
      <c r="C178" s="26" t="s">
        <v>19</v>
      </c>
      <c r="D178" s="30"/>
      <c r="E178" s="30" t="s">
        <v>26</v>
      </c>
      <c r="F178" s="106" t="s">
        <v>394</v>
      </c>
      <c r="G178" s="32" t="s">
        <v>21</v>
      </c>
      <c r="H178" s="140">
        <v>1</v>
      </c>
      <c r="I178" s="141"/>
      <c r="J178" s="141"/>
      <c r="K178" s="142"/>
      <c r="L178" s="142"/>
      <c r="M178" s="83">
        <f t="shared" si="5"/>
        <v>0</v>
      </c>
      <c r="N178" s="145"/>
      <c r="O178" s="146"/>
      <c r="P178" s="146"/>
      <c r="Q178" s="84">
        <f t="shared" si="6"/>
        <v>0</v>
      </c>
    </row>
    <row r="179" spans="1:17" ht="15" customHeight="1">
      <c r="A179" s="75">
        <v>169</v>
      </c>
      <c r="B179" s="30" t="s">
        <v>148</v>
      </c>
      <c r="C179" s="26" t="s">
        <v>19</v>
      </c>
      <c r="D179" s="30"/>
      <c r="E179" s="30" t="s">
        <v>26</v>
      </c>
      <c r="F179" s="109" t="s">
        <v>464</v>
      </c>
      <c r="G179" s="33" t="s">
        <v>33</v>
      </c>
      <c r="H179" s="140">
        <v>1</v>
      </c>
      <c r="I179" s="141"/>
      <c r="J179" s="141"/>
      <c r="K179" s="142"/>
      <c r="L179" s="142"/>
      <c r="M179" s="83">
        <f t="shared" si="5"/>
        <v>0</v>
      </c>
      <c r="N179" s="145"/>
      <c r="O179" s="146"/>
      <c r="P179" s="146"/>
      <c r="Q179" s="84">
        <f t="shared" si="6"/>
        <v>0</v>
      </c>
    </row>
    <row r="180" spans="1:17" ht="15" customHeight="1">
      <c r="A180" s="75">
        <v>170</v>
      </c>
      <c r="B180" s="34" t="s">
        <v>149</v>
      </c>
      <c r="C180" s="35" t="s">
        <v>19</v>
      </c>
      <c r="D180" s="34"/>
      <c r="E180" s="34" t="s">
        <v>26</v>
      </c>
      <c r="F180" s="116" t="s">
        <v>465</v>
      </c>
      <c r="G180" s="33" t="s">
        <v>33</v>
      </c>
      <c r="H180" s="140"/>
      <c r="I180" s="141"/>
      <c r="J180" s="141"/>
      <c r="K180" s="142"/>
      <c r="L180" s="142"/>
      <c r="M180" s="83">
        <f t="shared" si="5"/>
        <v>0</v>
      </c>
      <c r="N180" s="145"/>
      <c r="O180" s="146"/>
      <c r="P180" s="146">
        <v>183.9</v>
      </c>
      <c r="Q180" s="84">
        <f t="shared" si="6"/>
        <v>-183.9</v>
      </c>
    </row>
    <row r="181" spans="1:17" ht="15" customHeight="1">
      <c r="A181" s="75">
        <v>171</v>
      </c>
      <c r="B181" s="30" t="s">
        <v>150</v>
      </c>
      <c r="C181" s="26" t="s">
        <v>19</v>
      </c>
      <c r="D181" s="30"/>
      <c r="E181" s="78" t="s">
        <v>30</v>
      </c>
      <c r="F181" s="103" t="s">
        <v>395</v>
      </c>
      <c r="G181" s="36" t="s">
        <v>21</v>
      </c>
      <c r="H181" s="140"/>
      <c r="I181" s="141"/>
      <c r="J181" s="141"/>
      <c r="K181" s="142"/>
      <c r="L181" s="142"/>
      <c r="M181" s="83">
        <f t="shared" si="5"/>
        <v>0</v>
      </c>
      <c r="N181" s="145"/>
      <c r="O181" s="146"/>
      <c r="P181" s="146"/>
      <c r="Q181" s="84">
        <f t="shared" si="6"/>
        <v>0</v>
      </c>
    </row>
    <row r="182" spans="1:17" ht="15" customHeight="1">
      <c r="A182" s="75">
        <v>172</v>
      </c>
      <c r="B182" s="30" t="s">
        <v>150</v>
      </c>
      <c r="C182" s="26" t="s">
        <v>19</v>
      </c>
      <c r="D182" s="26"/>
      <c r="E182" s="78" t="s">
        <v>30</v>
      </c>
      <c r="F182" s="103" t="s">
        <v>420</v>
      </c>
      <c r="G182" s="37" t="s">
        <v>31</v>
      </c>
      <c r="H182" s="140"/>
      <c r="I182" s="141"/>
      <c r="J182" s="141"/>
      <c r="K182" s="142"/>
      <c r="L182" s="142"/>
      <c r="M182" s="83">
        <f t="shared" si="5"/>
        <v>0</v>
      </c>
      <c r="N182" s="145"/>
      <c r="O182" s="146"/>
      <c r="P182" s="146"/>
      <c r="Q182" s="84">
        <f t="shared" si="6"/>
        <v>0</v>
      </c>
    </row>
    <row r="183" spans="1:17" ht="15" customHeight="1">
      <c r="A183" s="75">
        <v>173</v>
      </c>
      <c r="B183" s="30" t="s">
        <v>151</v>
      </c>
      <c r="C183" s="26" t="s">
        <v>19</v>
      </c>
      <c r="D183" s="26"/>
      <c r="E183" s="30" t="s">
        <v>26</v>
      </c>
      <c r="F183" s="103" t="s">
        <v>396</v>
      </c>
      <c r="G183" s="36" t="s">
        <v>21</v>
      </c>
      <c r="H183" s="140"/>
      <c r="I183" s="141"/>
      <c r="J183" s="141"/>
      <c r="K183" s="142"/>
      <c r="L183" s="142"/>
      <c r="M183" s="83">
        <f t="shared" si="5"/>
        <v>0</v>
      </c>
      <c r="N183" s="145">
        <v>1</v>
      </c>
      <c r="O183" s="146">
        <v>158.58000000000001</v>
      </c>
      <c r="P183" s="146"/>
      <c r="Q183" s="84">
        <f t="shared" si="6"/>
        <v>158.58000000000001</v>
      </c>
    </row>
    <row r="184" spans="1:17" ht="15" customHeight="1">
      <c r="A184" s="75">
        <v>174</v>
      </c>
      <c r="B184" s="30" t="s">
        <v>151</v>
      </c>
      <c r="C184" s="26" t="s">
        <v>19</v>
      </c>
      <c r="D184" s="26"/>
      <c r="E184" s="30" t="s">
        <v>26</v>
      </c>
      <c r="F184" s="103" t="s">
        <v>466</v>
      </c>
      <c r="G184" s="33" t="s">
        <v>33</v>
      </c>
      <c r="H184" s="140"/>
      <c r="I184" s="141"/>
      <c r="J184" s="141"/>
      <c r="K184" s="142"/>
      <c r="L184" s="142"/>
      <c r="M184" s="83">
        <f t="shared" si="5"/>
        <v>0</v>
      </c>
      <c r="N184" s="145">
        <v>2</v>
      </c>
      <c r="O184" s="146"/>
      <c r="P184" s="146"/>
      <c r="Q184" s="84">
        <f t="shared" si="6"/>
        <v>0</v>
      </c>
    </row>
    <row r="185" spans="1:17" ht="15" customHeight="1">
      <c r="A185" s="75">
        <v>175</v>
      </c>
      <c r="B185" s="30" t="s">
        <v>152</v>
      </c>
      <c r="C185" s="26" t="s">
        <v>19</v>
      </c>
      <c r="D185" s="26"/>
      <c r="E185" s="30" t="s">
        <v>26</v>
      </c>
      <c r="F185" s="103" t="s">
        <v>467</v>
      </c>
      <c r="G185" s="33" t="s">
        <v>33</v>
      </c>
      <c r="H185" s="140">
        <v>1</v>
      </c>
      <c r="I185" s="141"/>
      <c r="J185" s="141"/>
      <c r="K185" s="142"/>
      <c r="L185" s="142"/>
      <c r="M185" s="83">
        <f t="shared" si="5"/>
        <v>0</v>
      </c>
      <c r="N185" s="145">
        <v>1</v>
      </c>
      <c r="O185" s="146"/>
      <c r="P185" s="146">
        <v>616.70000000000005</v>
      </c>
      <c r="Q185" s="84">
        <f t="shared" si="6"/>
        <v>-616.70000000000005</v>
      </c>
    </row>
    <row r="186" spans="1:17">
      <c r="A186" s="75">
        <v>176</v>
      </c>
      <c r="B186" s="30" t="s">
        <v>156</v>
      </c>
      <c r="C186" s="26" t="s">
        <v>19</v>
      </c>
      <c r="D186" s="26"/>
      <c r="E186" s="30" t="s">
        <v>26</v>
      </c>
      <c r="F186" s="103" t="s">
        <v>397</v>
      </c>
      <c r="G186" s="36" t="s">
        <v>21</v>
      </c>
      <c r="H186" s="140"/>
      <c r="I186" s="141"/>
      <c r="J186" s="141"/>
      <c r="K186" s="142"/>
      <c r="L186" s="142"/>
      <c r="M186" s="83">
        <f t="shared" si="5"/>
        <v>0</v>
      </c>
      <c r="N186" s="145">
        <v>1</v>
      </c>
      <c r="O186" s="146">
        <v>5984.85</v>
      </c>
      <c r="P186" s="146"/>
      <c r="Q186" s="84">
        <f t="shared" si="6"/>
        <v>5984.85</v>
      </c>
    </row>
    <row r="187" spans="1:17">
      <c r="A187" s="75">
        <v>177</v>
      </c>
      <c r="B187" s="30" t="s">
        <v>441</v>
      </c>
      <c r="C187" s="26" t="s">
        <v>19</v>
      </c>
      <c r="D187" s="26"/>
      <c r="E187" s="30" t="s">
        <v>26</v>
      </c>
      <c r="F187" s="103" t="s">
        <v>442</v>
      </c>
      <c r="G187" s="36" t="s">
        <v>21</v>
      </c>
      <c r="H187" s="140"/>
      <c r="I187" s="141"/>
      <c r="J187" s="141"/>
      <c r="K187" s="142"/>
      <c r="L187" s="142"/>
      <c r="M187" s="83">
        <f>K187-L187</f>
        <v>0</v>
      </c>
      <c r="N187" s="145"/>
      <c r="O187" s="146"/>
      <c r="P187" s="146"/>
      <c r="Q187" s="84">
        <f>O187-P187</f>
        <v>0</v>
      </c>
    </row>
    <row r="188" spans="1:17">
      <c r="A188" s="75">
        <v>178</v>
      </c>
      <c r="B188" s="30" t="s">
        <v>441</v>
      </c>
      <c r="C188" s="26" t="s">
        <v>19</v>
      </c>
      <c r="D188" s="26"/>
      <c r="E188" s="30" t="s">
        <v>26</v>
      </c>
      <c r="F188" s="103" t="s">
        <v>468</v>
      </c>
      <c r="G188" s="33" t="s">
        <v>33</v>
      </c>
      <c r="H188" s="140"/>
      <c r="I188" s="141"/>
      <c r="J188" s="141"/>
      <c r="K188" s="142"/>
      <c r="L188" s="142"/>
      <c r="M188" s="83">
        <f>K188-L188</f>
        <v>0</v>
      </c>
      <c r="N188" s="145"/>
      <c r="O188" s="146"/>
      <c r="P188" s="146"/>
      <c r="Q188" s="84">
        <f>O188-P188</f>
        <v>0</v>
      </c>
    </row>
    <row r="189" spans="1:17" ht="15" customHeight="1">
      <c r="A189" s="75">
        <v>179</v>
      </c>
      <c r="B189" s="30" t="s">
        <v>470</v>
      </c>
      <c r="C189" s="26" t="s">
        <v>19</v>
      </c>
      <c r="D189" s="26"/>
      <c r="E189" s="30" t="s">
        <v>26</v>
      </c>
      <c r="F189" s="103" t="s">
        <v>503</v>
      </c>
      <c r="G189" s="36" t="s">
        <v>21</v>
      </c>
      <c r="H189" s="140">
        <v>1</v>
      </c>
      <c r="I189" s="141"/>
      <c r="J189" s="141"/>
      <c r="K189" s="142"/>
      <c r="L189" s="142"/>
      <c r="M189" s="83">
        <f t="shared" ref="M189:M221" si="7">K189-L189</f>
        <v>0</v>
      </c>
      <c r="N189" s="145"/>
      <c r="O189" s="146"/>
      <c r="P189" s="146"/>
      <c r="Q189" s="84">
        <f t="shared" ref="Q189:Q221" si="8">O189-P189</f>
        <v>0</v>
      </c>
    </row>
    <row r="190" spans="1:17" ht="15" customHeight="1">
      <c r="A190" s="75">
        <v>180</v>
      </c>
      <c r="B190" s="30" t="s">
        <v>470</v>
      </c>
      <c r="C190" s="26" t="s">
        <v>19</v>
      </c>
      <c r="D190" s="26"/>
      <c r="E190" s="30" t="s">
        <v>26</v>
      </c>
      <c r="F190" s="103" t="s">
        <v>491</v>
      </c>
      <c r="G190" s="33" t="s">
        <v>33</v>
      </c>
      <c r="H190" s="140"/>
      <c r="I190" s="141"/>
      <c r="J190" s="141"/>
      <c r="K190" s="142"/>
      <c r="L190" s="142"/>
      <c r="M190" s="83">
        <f t="shared" si="7"/>
        <v>0</v>
      </c>
      <c r="N190" s="145"/>
      <c r="O190" s="146"/>
      <c r="P190" s="146"/>
      <c r="Q190" s="84">
        <f t="shared" si="8"/>
        <v>0</v>
      </c>
    </row>
    <row r="191" spans="1:17">
      <c r="A191" s="75">
        <v>181</v>
      </c>
      <c r="B191" s="30" t="s">
        <v>471</v>
      </c>
      <c r="C191" s="26" t="s">
        <v>19</v>
      </c>
      <c r="D191" s="26"/>
      <c r="E191" s="30" t="s">
        <v>26</v>
      </c>
      <c r="F191" s="103" t="s">
        <v>504</v>
      </c>
      <c r="G191" s="36" t="s">
        <v>21</v>
      </c>
      <c r="H191" s="140"/>
      <c r="I191" s="141"/>
      <c r="J191" s="141"/>
      <c r="K191" s="142"/>
      <c r="L191" s="142"/>
      <c r="M191" s="83">
        <f t="shared" si="7"/>
        <v>0</v>
      </c>
      <c r="N191" s="145"/>
      <c r="O191" s="146"/>
      <c r="P191" s="146"/>
      <c r="Q191" s="84">
        <f t="shared" si="8"/>
        <v>0</v>
      </c>
    </row>
    <row r="192" spans="1:17">
      <c r="A192" s="75">
        <v>182</v>
      </c>
      <c r="B192" s="30" t="s">
        <v>471</v>
      </c>
      <c r="C192" s="26" t="s">
        <v>19</v>
      </c>
      <c r="D192" s="26"/>
      <c r="E192" s="30" t="s">
        <v>26</v>
      </c>
      <c r="F192" s="103" t="s">
        <v>479</v>
      </c>
      <c r="G192" s="33" t="s">
        <v>33</v>
      </c>
      <c r="H192" s="140"/>
      <c r="I192" s="141"/>
      <c r="J192" s="141"/>
      <c r="K192" s="142"/>
      <c r="L192" s="142"/>
      <c r="M192" s="83">
        <f t="shared" si="7"/>
        <v>0</v>
      </c>
      <c r="N192" s="145"/>
      <c r="O192" s="146"/>
      <c r="P192" s="146"/>
      <c r="Q192" s="84">
        <f t="shared" si="8"/>
        <v>0</v>
      </c>
    </row>
    <row r="193" spans="1:17">
      <c r="A193" s="75">
        <v>183</v>
      </c>
      <c r="B193" s="30" t="s">
        <v>482</v>
      </c>
      <c r="C193" s="26" t="s">
        <v>19</v>
      </c>
      <c r="D193" s="26"/>
      <c r="E193" s="30" t="s">
        <v>26</v>
      </c>
      <c r="F193" s="103" t="s">
        <v>505</v>
      </c>
      <c r="G193" s="36" t="s">
        <v>21</v>
      </c>
      <c r="H193" s="140">
        <v>1</v>
      </c>
      <c r="I193" s="141"/>
      <c r="J193" s="141"/>
      <c r="K193" s="142"/>
      <c r="L193" s="142"/>
      <c r="M193" s="83">
        <f t="shared" si="7"/>
        <v>0</v>
      </c>
      <c r="N193" s="145"/>
      <c r="O193" s="146"/>
      <c r="P193" s="146"/>
      <c r="Q193" s="84">
        <f t="shared" si="8"/>
        <v>0</v>
      </c>
    </row>
    <row r="194" spans="1:17">
      <c r="A194" s="89">
        <v>184</v>
      </c>
      <c r="B194" s="29" t="s">
        <v>482</v>
      </c>
      <c r="C194" s="7" t="s">
        <v>19</v>
      </c>
      <c r="D194" s="7"/>
      <c r="E194" s="29" t="s">
        <v>26</v>
      </c>
      <c r="F194" s="103" t="s">
        <v>485</v>
      </c>
      <c r="G194" s="16" t="s">
        <v>22</v>
      </c>
      <c r="H194" s="143">
        <v>1</v>
      </c>
      <c r="I194" s="141"/>
      <c r="J194" s="141"/>
      <c r="K194" s="144"/>
      <c r="L194" s="144"/>
      <c r="M194" s="83">
        <f t="shared" si="7"/>
        <v>0</v>
      </c>
      <c r="N194" s="145"/>
      <c r="O194" s="147"/>
      <c r="P194" s="147"/>
      <c r="Q194" s="83">
        <f t="shared" si="8"/>
        <v>0</v>
      </c>
    </row>
    <row r="195" spans="1:17" hidden="1">
      <c r="A195" s="168"/>
      <c r="B195" s="153" t="s">
        <v>483</v>
      </c>
      <c r="C195" s="148" t="s">
        <v>19</v>
      </c>
      <c r="D195" s="148"/>
      <c r="E195" s="149" t="s">
        <v>94</v>
      </c>
      <c r="F195" s="99" t="s">
        <v>526</v>
      </c>
      <c r="G195" s="14" t="s">
        <v>21</v>
      </c>
      <c r="H195" s="164"/>
      <c r="I195" s="168"/>
      <c r="J195" s="168"/>
      <c r="K195" s="170"/>
      <c r="L195" s="170"/>
      <c r="M195" s="152">
        <f t="shared" si="7"/>
        <v>0</v>
      </c>
      <c r="N195" s="168"/>
      <c r="O195" s="170"/>
      <c r="P195" s="170"/>
      <c r="Q195" s="152">
        <f t="shared" si="8"/>
        <v>0</v>
      </c>
    </row>
    <row r="196" spans="1:17">
      <c r="A196" s="89">
        <v>185</v>
      </c>
      <c r="B196" s="29" t="s">
        <v>483</v>
      </c>
      <c r="C196" s="7" t="s">
        <v>19</v>
      </c>
      <c r="D196" s="7"/>
      <c r="E196" s="78" t="s">
        <v>94</v>
      </c>
      <c r="F196" s="103" t="s">
        <v>492</v>
      </c>
      <c r="G196" s="16" t="s">
        <v>22</v>
      </c>
      <c r="H196" s="143"/>
      <c r="I196" s="141"/>
      <c r="J196" s="141"/>
      <c r="K196" s="144"/>
      <c r="L196" s="144"/>
      <c r="M196" s="83">
        <f t="shared" si="7"/>
        <v>0</v>
      </c>
      <c r="N196" s="145"/>
      <c r="O196" s="147"/>
      <c r="P196" s="147"/>
      <c r="Q196" s="83">
        <f t="shared" si="8"/>
        <v>0</v>
      </c>
    </row>
    <row r="197" spans="1:17">
      <c r="A197" s="89">
        <v>186</v>
      </c>
      <c r="B197" s="29" t="s">
        <v>473</v>
      </c>
      <c r="C197" s="7" t="s">
        <v>19</v>
      </c>
      <c r="D197" s="7"/>
      <c r="E197" s="29" t="s">
        <v>26</v>
      </c>
      <c r="F197" s="103" t="s">
        <v>506</v>
      </c>
      <c r="G197" s="102" t="s">
        <v>21</v>
      </c>
      <c r="H197" s="143"/>
      <c r="I197" s="141"/>
      <c r="J197" s="141"/>
      <c r="K197" s="144"/>
      <c r="L197" s="144"/>
      <c r="M197" s="83">
        <f t="shared" si="7"/>
        <v>0</v>
      </c>
      <c r="N197" s="145"/>
      <c r="O197" s="147"/>
      <c r="P197" s="147"/>
      <c r="Q197" s="83">
        <f t="shared" si="8"/>
        <v>0</v>
      </c>
    </row>
    <row r="198" spans="1:17">
      <c r="A198" s="89">
        <v>187</v>
      </c>
      <c r="B198" s="29" t="s">
        <v>473</v>
      </c>
      <c r="C198" s="7" t="s">
        <v>19</v>
      </c>
      <c r="D198" s="7"/>
      <c r="E198" s="29" t="s">
        <v>26</v>
      </c>
      <c r="F198" s="103" t="s">
        <v>472</v>
      </c>
      <c r="G198" s="80" t="s">
        <v>33</v>
      </c>
      <c r="H198" s="143"/>
      <c r="I198" s="141"/>
      <c r="J198" s="141"/>
      <c r="K198" s="144"/>
      <c r="L198" s="144"/>
      <c r="M198" s="83">
        <f t="shared" si="7"/>
        <v>0</v>
      </c>
      <c r="N198" s="145"/>
      <c r="O198" s="147"/>
      <c r="P198" s="147"/>
      <c r="Q198" s="83">
        <f t="shared" si="8"/>
        <v>0</v>
      </c>
    </row>
    <row r="199" spans="1:17" ht="63.75">
      <c r="A199" s="89">
        <v>188</v>
      </c>
      <c r="B199" s="29" t="s">
        <v>484</v>
      </c>
      <c r="C199" s="7" t="s">
        <v>487</v>
      </c>
      <c r="D199" s="7" t="s">
        <v>486</v>
      </c>
      <c r="E199" s="29" t="s">
        <v>20</v>
      </c>
      <c r="F199" s="103" t="s">
        <v>507</v>
      </c>
      <c r="G199" s="102" t="s">
        <v>21</v>
      </c>
      <c r="H199" s="143"/>
      <c r="I199" s="141"/>
      <c r="J199" s="141"/>
      <c r="K199" s="144"/>
      <c r="L199" s="144"/>
      <c r="M199" s="83">
        <f t="shared" si="7"/>
        <v>0</v>
      </c>
      <c r="N199" s="145"/>
      <c r="O199" s="147"/>
      <c r="P199" s="147"/>
      <c r="Q199" s="83">
        <f t="shared" si="8"/>
        <v>0</v>
      </c>
    </row>
    <row r="200" spans="1:17" ht="63.75">
      <c r="A200" s="89">
        <v>189</v>
      </c>
      <c r="B200" s="29" t="s">
        <v>484</v>
      </c>
      <c r="C200" s="7" t="s">
        <v>487</v>
      </c>
      <c r="D200" s="7" t="s">
        <v>486</v>
      </c>
      <c r="E200" s="29" t="s">
        <v>20</v>
      </c>
      <c r="F200" s="103" t="s">
        <v>493</v>
      </c>
      <c r="G200" s="16" t="s">
        <v>22</v>
      </c>
      <c r="H200" s="143">
        <v>1</v>
      </c>
      <c r="I200" s="141"/>
      <c r="J200" s="141"/>
      <c r="K200" s="144"/>
      <c r="L200" s="144"/>
      <c r="M200" s="83">
        <f t="shared" si="7"/>
        <v>0</v>
      </c>
      <c r="N200" s="145"/>
      <c r="O200" s="147"/>
      <c r="P200" s="147"/>
      <c r="Q200" s="83">
        <f t="shared" si="8"/>
        <v>0</v>
      </c>
    </row>
    <row r="201" spans="1:17">
      <c r="A201" s="89">
        <v>190</v>
      </c>
      <c r="B201" s="29" t="s">
        <v>480</v>
      </c>
      <c r="C201" s="7" t="s">
        <v>19</v>
      </c>
      <c r="D201" s="7"/>
      <c r="E201" s="29" t="s">
        <v>26</v>
      </c>
      <c r="F201" s="103" t="s">
        <v>476</v>
      </c>
      <c r="G201" s="80" t="s">
        <v>33</v>
      </c>
      <c r="H201" s="143"/>
      <c r="I201" s="141"/>
      <c r="J201" s="141"/>
      <c r="K201" s="144"/>
      <c r="L201" s="144"/>
      <c r="M201" s="83">
        <f t="shared" si="7"/>
        <v>0</v>
      </c>
      <c r="N201" s="145"/>
      <c r="O201" s="147"/>
      <c r="P201" s="147"/>
      <c r="Q201" s="83">
        <f t="shared" si="8"/>
        <v>0</v>
      </c>
    </row>
    <row r="202" spans="1:17">
      <c r="A202" s="89">
        <v>191</v>
      </c>
      <c r="B202" s="29" t="s">
        <v>477</v>
      </c>
      <c r="C202" s="7" t="s">
        <v>19</v>
      </c>
      <c r="D202" s="7"/>
      <c r="E202" s="29" t="s">
        <v>26</v>
      </c>
      <c r="F202" s="103" t="s">
        <v>515</v>
      </c>
      <c r="G202" s="14" t="s">
        <v>21</v>
      </c>
      <c r="H202" s="143"/>
      <c r="I202" s="141"/>
      <c r="J202" s="141"/>
      <c r="K202" s="144"/>
      <c r="L202" s="144"/>
      <c r="M202" s="83">
        <f t="shared" si="7"/>
        <v>0</v>
      </c>
      <c r="N202" s="145"/>
      <c r="O202" s="147"/>
      <c r="P202" s="147"/>
      <c r="Q202" s="83">
        <f t="shared" si="8"/>
        <v>0</v>
      </c>
    </row>
    <row r="203" spans="1:17">
      <c r="A203" s="89">
        <v>192</v>
      </c>
      <c r="B203" s="29" t="s">
        <v>477</v>
      </c>
      <c r="C203" s="7" t="s">
        <v>19</v>
      </c>
      <c r="D203" s="7"/>
      <c r="E203" s="29" t="s">
        <v>26</v>
      </c>
      <c r="F203" s="103" t="s">
        <v>475</v>
      </c>
      <c r="G203" s="80" t="s">
        <v>33</v>
      </c>
      <c r="H203" s="143">
        <v>1</v>
      </c>
      <c r="I203" s="141"/>
      <c r="J203" s="141"/>
      <c r="K203" s="144"/>
      <c r="L203" s="144"/>
      <c r="M203" s="83">
        <f t="shared" si="7"/>
        <v>0</v>
      </c>
      <c r="N203" s="145"/>
      <c r="O203" s="147"/>
      <c r="P203" s="147"/>
      <c r="Q203" s="83">
        <f t="shared" si="8"/>
        <v>0</v>
      </c>
    </row>
    <row r="204" spans="1:17" ht="15" customHeight="1">
      <c r="A204" s="89">
        <v>193</v>
      </c>
      <c r="B204" s="29" t="s">
        <v>481</v>
      </c>
      <c r="C204" s="7" t="s">
        <v>19</v>
      </c>
      <c r="D204" s="7"/>
      <c r="E204" s="29" t="s">
        <v>26</v>
      </c>
      <c r="F204" s="103" t="s">
        <v>490</v>
      </c>
      <c r="G204" s="80" t="s">
        <v>33</v>
      </c>
      <c r="H204" s="143">
        <v>1</v>
      </c>
      <c r="I204" s="141"/>
      <c r="J204" s="141"/>
      <c r="K204" s="144"/>
      <c r="L204" s="144"/>
      <c r="M204" s="83">
        <f t="shared" si="7"/>
        <v>0</v>
      </c>
      <c r="N204" s="145"/>
      <c r="O204" s="147"/>
      <c r="P204" s="147"/>
      <c r="Q204" s="83">
        <f t="shared" si="8"/>
        <v>0</v>
      </c>
    </row>
    <row r="205" spans="1:17" ht="15" customHeight="1">
      <c r="A205" s="89">
        <v>194</v>
      </c>
      <c r="B205" s="29" t="s">
        <v>478</v>
      </c>
      <c r="C205" s="7" t="s">
        <v>19</v>
      </c>
      <c r="D205" s="7"/>
      <c r="E205" s="29" t="s">
        <v>26</v>
      </c>
      <c r="F205" s="103" t="s">
        <v>508</v>
      </c>
      <c r="G205" s="14" t="s">
        <v>21</v>
      </c>
      <c r="H205" s="143">
        <v>1</v>
      </c>
      <c r="I205" s="141"/>
      <c r="J205" s="141"/>
      <c r="K205" s="144"/>
      <c r="L205" s="144"/>
      <c r="M205" s="83">
        <f t="shared" si="7"/>
        <v>0</v>
      </c>
      <c r="N205" s="145"/>
      <c r="O205" s="147"/>
      <c r="P205" s="147"/>
      <c r="Q205" s="83">
        <f t="shared" si="8"/>
        <v>0</v>
      </c>
    </row>
    <row r="206" spans="1:17">
      <c r="A206" s="89">
        <v>195</v>
      </c>
      <c r="B206" s="29" t="s">
        <v>488</v>
      </c>
      <c r="C206" s="7" t="s">
        <v>19</v>
      </c>
      <c r="D206" s="7"/>
      <c r="E206" s="29" t="s">
        <v>26</v>
      </c>
      <c r="F206" s="103" t="s">
        <v>509</v>
      </c>
      <c r="G206" s="14" t="s">
        <v>21</v>
      </c>
      <c r="H206" s="143"/>
      <c r="I206" s="141"/>
      <c r="J206" s="141"/>
      <c r="K206" s="144"/>
      <c r="L206" s="144"/>
      <c r="M206" s="83">
        <f t="shared" si="7"/>
        <v>0</v>
      </c>
      <c r="N206" s="145"/>
      <c r="O206" s="147"/>
      <c r="P206" s="147"/>
      <c r="Q206" s="83">
        <f t="shared" si="8"/>
        <v>0</v>
      </c>
    </row>
    <row r="207" spans="1:17">
      <c r="A207" s="89">
        <v>196</v>
      </c>
      <c r="B207" s="29" t="s">
        <v>495</v>
      </c>
      <c r="C207" s="7" t="s">
        <v>19</v>
      </c>
      <c r="D207" s="7"/>
      <c r="E207" s="29" t="s">
        <v>104</v>
      </c>
      <c r="F207" s="103" t="s">
        <v>494</v>
      </c>
      <c r="G207" s="19" t="s">
        <v>36</v>
      </c>
      <c r="H207" s="143"/>
      <c r="I207" s="141"/>
      <c r="J207" s="141"/>
      <c r="K207" s="144"/>
      <c r="L207" s="144"/>
      <c r="M207" s="83">
        <f t="shared" si="7"/>
        <v>0</v>
      </c>
      <c r="N207" s="145"/>
      <c r="O207" s="147"/>
      <c r="P207" s="147"/>
      <c r="Q207" s="83">
        <f t="shared" si="8"/>
        <v>0</v>
      </c>
    </row>
    <row r="208" spans="1:17" ht="51">
      <c r="A208" s="89">
        <v>197</v>
      </c>
      <c r="B208" s="29" t="s">
        <v>496</v>
      </c>
      <c r="C208" s="7" t="s">
        <v>500</v>
      </c>
      <c r="D208" s="7" t="s">
        <v>501</v>
      </c>
      <c r="E208" s="29" t="s">
        <v>26</v>
      </c>
      <c r="F208" s="103" t="s">
        <v>502</v>
      </c>
      <c r="G208" s="14" t="s">
        <v>21</v>
      </c>
      <c r="H208" s="143"/>
      <c r="I208" s="141"/>
      <c r="J208" s="141"/>
      <c r="K208" s="144"/>
      <c r="L208" s="144"/>
      <c r="M208" s="83">
        <f t="shared" si="7"/>
        <v>0</v>
      </c>
      <c r="N208" s="145"/>
      <c r="O208" s="147"/>
      <c r="P208" s="147"/>
      <c r="Q208" s="83">
        <f t="shared" si="8"/>
        <v>0</v>
      </c>
    </row>
    <row r="209" spans="1:17" ht="51">
      <c r="A209" s="89">
        <v>198</v>
      </c>
      <c r="B209" s="29" t="s">
        <v>496</v>
      </c>
      <c r="C209" s="7" t="s">
        <v>500</v>
      </c>
      <c r="D209" s="7" t="s">
        <v>501</v>
      </c>
      <c r="E209" s="29" t="s">
        <v>26</v>
      </c>
      <c r="F209" s="103" t="s">
        <v>499</v>
      </c>
      <c r="G209" s="80" t="s">
        <v>33</v>
      </c>
      <c r="H209" s="143">
        <v>1</v>
      </c>
      <c r="I209" s="141"/>
      <c r="J209" s="141"/>
      <c r="K209" s="144"/>
      <c r="L209" s="144"/>
      <c r="M209" s="83">
        <f t="shared" si="7"/>
        <v>0</v>
      </c>
      <c r="N209" s="145"/>
      <c r="O209" s="147"/>
      <c r="P209" s="147"/>
      <c r="Q209" s="83">
        <f t="shared" si="8"/>
        <v>0</v>
      </c>
    </row>
    <row r="210" spans="1:17" hidden="1">
      <c r="A210" s="192"/>
      <c r="B210" s="30" t="s">
        <v>498</v>
      </c>
      <c r="C210" s="26" t="s">
        <v>19</v>
      </c>
      <c r="D210" s="26"/>
      <c r="E210" s="30" t="s">
        <v>26</v>
      </c>
      <c r="F210" s="97"/>
      <c r="G210" s="32" t="s">
        <v>21</v>
      </c>
      <c r="H210" s="197"/>
      <c r="I210" s="192"/>
      <c r="J210" s="192"/>
      <c r="K210" s="193"/>
      <c r="L210" s="193"/>
      <c r="M210" s="152"/>
      <c r="N210" s="192"/>
      <c r="O210" s="193"/>
      <c r="P210" s="193"/>
      <c r="Q210" s="152"/>
    </row>
    <row r="211" spans="1:17">
      <c r="A211" s="89">
        <v>199</v>
      </c>
      <c r="B211" s="29" t="s">
        <v>498</v>
      </c>
      <c r="C211" s="7" t="s">
        <v>19</v>
      </c>
      <c r="D211" s="7"/>
      <c r="E211" s="29" t="s">
        <v>26</v>
      </c>
      <c r="F211" s="103" t="s">
        <v>514</v>
      </c>
      <c r="G211" s="80" t="s">
        <v>33</v>
      </c>
      <c r="H211" s="143"/>
      <c r="I211" s="141"/>
      <c r="J211" s="141"/>
      <c r="K211" s="144"/>
      <c r="L211" s="144"/>
      <c r="M211" s="83">
        <f t="shared" si="7"/>
        <v>0</v>
      </c>
      <c r="N211" s="145"/>
      <c r="O211" s="147"/>
      <c r="P211" s="147"/>
      <c r="Q211" s="83">
        <f t="shared" si="8"/>
        <v>0</v>
      </c>
    </row>
    <row r="212" spans="1:17">
      <c r="A212" s="89">
        <v>200</v>
      </c>
      <c r="B212" s="29" t="s">
        <v>511</v>
      </c>
      <c r="C212" s="7" t="s">
        <v>19</v>
      </c>
      <c r="D212" s="7"/>
      <c r="E212" s="78" t="s">
        <v>30</v>
      </c>
      <c r="F212" s="103" t="s">
        <v>510</v>
      </c>
      <c r="G212" s="14" t="s">
        <v>21</v>
      </c>
      <c r="H212" s="143">
        <v>1</v>
      </c>
      <c r="I212" s="141"/>
      <c r="J212" s="141"/>
      <c r="K212" s="144"/>
      <c r="L212" s="144"/>
      <c r="M212" s="83">
        <f t="shared" si="7"/>
        <v>0</v>
      </c>
      <c r="N212" s="145"/>
      <c r="O212" s="147"/>
      <c r="P212" s="147"/>
      <c r="Q212" s="83">
        <f t="shared" si="8"/>
        <v>0</v>
      </c>
    </row>
    <row r="213" spans="1:17">
      <c r="A213" s="145">
        <v>201</v>
      </c>
      <c r="B213" s="29" t="s">
        <v>511</v>
      </c>
      <c r="C213" s="7" t="s">
        <v>19</v>
      </c>
      <c r="D213" s="7"/>
      <c r="E213" s="78" t="s">
        <v>30</v>
      </c>
      <c r="F213" s="160" t="s">
        <v>519</v>
      </c>
      <c r="G213" s="37" t="s">
        <v>31</v>
      </c>
      <c r="H213" s="143"/>
      <c r="I213" s="145"/>
      <c r="J213" s="145"/>
      <c r="K213" s="147"/>
      <c r="L213" s="147"/>
      <c r="M213" s="83">
        <f t="shared" si="7"/>
        <v>0</v>
      </c>
      <c r="N213" s="145"/>
      <c r="O213" s="147"/>
      <c r="P213" s="147"/>
      <c r="Q213" s="83">
        <f t="shared" si="8"/>
        <v>0</v>
      </c>
    </row>
    <row r="214" spans="1:17">
      <c r="A214" s="145">
        <v>202</v>
      </c>
      <c r="B214" s="29" t="s">
        <v>512</v>
      </c>
      <c r="C214" s="7" t="s">
        <v>19</v>
      </c>
      <c r="D214" s="7"/>
      <c r="E214" s="29" t="s">
        <v>26</v>
      </c>
      <c r="F214" s="103" t="s">
        <v>513</v>
      </c>
      <c r="G214" s="14" t="s">
        <v>21</v>
      </c>
      <c r="H214" s="143">
        <v>2</v>
      </c>
      <c r="I214" s="141"/>
      <c r="J214" s="141"/>
      <c r="K214" s="144"/>
      <c r="L214" s="144"/>
      <c r="M214" s="83">
        <f t="shared" si="7"/>
        <v>0</v>
      </c>
      <c r="N214" s="145"/>
      <c r="O214" s="147"/>
      <c r="P214" s="147"/>
      <c r="Q214" s="83">
        <f t="shared" si="8"/>
        <v>0</v>
      </c>
    </row>
    <row r="215" spans="1:17">
      <c r="A215" s="145">
        <v>203</v>
      </c>
      <c r="B215" s="29" t="s">
        <v>512</v>
      </c>
      <c r="C215" s="7" t="s">
        <v>19</v>
      </c>
      <c r="D215" s="119"/>
      <c r="E215" s="29" t="s">
        <v>26</v>
      </c>
      <c r="F215" s="103" t="s">
        <v>518</v>
      </c>
      <c r="G215" s="80" t="s">
        <v>33</v>
      </c>
      <c r="H215" s="143"/>
      <c r="I215" s="141"/>
      <c r="J215" s="141"/>
      <c r="K215" s="144"/>
      <c r="L215" s="144"/>
      <c r="M215" s="83">
        <f t="shared" si="7"/>
        <v>0</v>
      </c>
      <c r="N215" s="145"/>
      <c r="O215" s="147"/>
      <c r="P215" s="147"/>
      <c r="Q215" s="83">
        <f t="shared" si="8"/>
        <v>0</v>
      </c>
    </row>
    <row r="216" spans="1:17" hidden="1">
      <c r="A216" s="192"/>
      <c r="B216" s="162" t="s">
        <v>524</v>
      </c>
      <c r="C216" s="26" t="s">
        <v>19</v>
      </c>
      <c r="D216" s="120"/>
      <c r="E216" s="30" t="s">
        <v>26</v>
      </c>
      <c r="F216" s="97"/>
      <c r="G216" s="32" t="s">
        <v>21</v>
      </c>
      <c r="H216" s="197"/>
      <c r="I216" s="192"/>
      <c r="J216" s="192"/>
      <c r="K216" s="193"/>
      <c r="L216" s="193"/>
      <c r="M216" s="152"/>
      <c r="N216" s="192"/>
      <c r="O216" s="193"/>
      <c r="P216" s="193"/>
      <c r="Q216" s="152"/>
    </row>
    <row r="217" spans="1:17">
      <c r="A217" s="158">
        <v>204</v>
      </c>
      <c r="B217" s="162" t="s">
        <v>524</v>
      </c>
      <c r="C217" s="148" t="s">
        <v>19</v>
      </c>
      <c r="D217" s="119"/>
      <c r="E217" s="153" t="s">
        <v>26</v>
      </c>
      <c r="F217" s="160" t="s">
        <v>521</v>
      </c>
      <c r="G217" s="80" t="s">
        <v>33</v>
      </c>
      <c r="H217" s="155"/>
      <c r="I217" s="158"/>
      <c r="J217" s="158"/>
      <c r="K217" s="157"/>
      <c r="L217" s="157"/>
      <c r="M217" s="152">
        <f t="shared" si="7"/>
        <v>0</v>
      </c>
      <c r="N217" s="158"/>
      <c r="O217" s="157"/>
      <c r="P217" s="157"/>
      <c r="Q217" s="152">
        <f t="shared" si="8"/>
        <v>0</v>
      </c>
    </row>
    <row r="218" spans="1:17" hidden="1">
      <c r="A218" s="161"/>
      <c r="B218" s="162" t="s">
        <v>523</v>
      </c>
      <c r="C218" s="148" t="s">
        <v>19</v>
      </c>
      <c r="D218" s="119"/>
      <c r="E218" s="153" t="s">
        <v>26</v>
      </c>
      <c r="F218" s="99" t="s">
        <v>522</v>
      </c>
      <c r="G218" s="80" t="s">
        <v>33</v>
      </c>
      <c r="H218" s="155"/>
      <c r="I218" s="158"/>
      <c r="J218" s="158"/>
      <c r="K218" s="157"/>
      <c r="L218" s="157"/>
      <c r="M218" s="152">
        <f t="shared" si="7"/>
        <v>0</v>
      </c>
      <c r="N218" s="158"/>
      <c r="O218" s="157"/>
      <c r="P218" s="157"/>
      <c r="Q218" s="152">
        <f t="shared" si="8"/>
        <v>0</v>
      </c>
    </row>
    <row r="219" spans="1:17" hidden="1">
      <c r="A219" s="161"/>
      <c r="B219" s="153" t="s">
        <v>529</v>
      </c>
      <c r="C219" s="148" t="s">
        <v>19</v>
      </c>
      <c r="D219" s="148"/>
      <c r="E219" s="153" t="s">
        <v>52</v>
      </c>
      <c r="F219" s="171" t="s">
        <v>527</v>
      </c>
      <c r="G219" s="14" t="s">
        <v>21</v>
      </c>
      <c r="H219" s="164"/>
      <c r="I219" s="168"/>
      <c r="J219" s="168"/>
      <c r="K219" s="170"/>
      <c r="L219" s="170"/>
      <c r="M219" s="152">
        <f t="shared" si="7"/>
        <v>0</v>
      </c>
      <c r="N219" s="168"/>
      <c r="O219" s="170"/>
      <c r="P219" s="170"/>
      <c r="Q219" s="152">
        <f t="shared" si="8"/>
        <v>0</v>
      </c>
    </row>
    <row r="220" spans="1:17" hidden="1">
      <c r="A220" s="104"/>
      <c r="B220" s="153" t="s">
        <v>529</v>
      </c>
      <c r="C220" s="148" t="s">
        <v>19</v>
      </c>
      <c r="D220" s="148"/>
      <c r="E220" s="153" t="s">
        <v>52</v>
      </c>
      <c r="F220" s="171" t="s">
        <v>537</v>
      </c>
      <c r="G220" s="80" t="s">
        <v>33</v>
      </c>
      <c r="H220" s="180"/>
      <c r="I220" s="182"/>
      <c r="J220" s="182"/>
      <c r="K220" s="184"/>
      <c r="L220" s="184"/>
      <c r="M220" s="152"/>
      <c r="N220" s="182"/>
      <c r="O220" s="184"/>
      <c r="P220" s="184"/>
      <c r="Q220" s="152"/>
    </row>
    <row r="221" spans="1:17" hidden="1">
      <c r="A221" s="161"/>
      <c r="B221" s="153" t="s">
        <v>530</v>
      </c>
      <c r="C221" s="148" t="s">
        <v>19</v>
      </c>
      <c r="D221" s="148"/>
      <c r="E221" s="149" t="s">
        <v>30</v>
      </c>
      <c r="F221" s="171" t="s">
        <v>528</v>
      </c>
      <c r="G221" s="14" t="s">
        <v>21</v>
      </c>
      <c r="H221" s="164"/>
      <c r="I221" s="168"/>
      <c r="J221" s="168"/>
      <c r="K221" s="170"/>
      <c r="L221" s="170"/>
      <c r="M221" s="152">
        <f t="shared" si="7"/>
        <v>0</v>
      </c>
      <c r="N221" s="168"/>
      <c r="O221" s="170"/>
      <c r="P221" s="170"/>
      <c r="Q221" s="152">
        <f t="shared" si="8"/>
        <v>0</v>
      </c>
    </row>
    <row r="222" spans="1:17" hidden="1">
      <c r="A222" s="75"/>
      <c r="B222" s="153" t="s">
        <v>531</v>
      </c>
      <c r="C222" s="26" t="s">
        <v>19</v>
      </c>
      <c r="D222" s="148"/>
      <c r="E222" s="30" t="s">
        <v>26</v>
      </c>
      <c r="F222" s="99" t="s">
        <v>532</v>
      </c>
      <c r="G222" s="32" t="s">
        <v>21</v>
      </c>
      <c r="H222" s="180"/>
      <c r="I222" s="182"/>
      <c r="J222" s="182"/>
      <c r="K222" s="184"/>
      <c r="L222" s="184"/>
      <c r="M222" s="152"/>
      <c r="N222" s="182"/>
      <c r="O222" s="184"/>
      <c r="P222" s="184"/>
      <c r="Q222" s="152"/>
    </row>
    <row r="223" spans="1:17" s="199" customFormat="1" hidden="1">
      <c r="A223" s="75"/>
      <c r="B223" s="217" t="s">
        <v>531</v>
      </c>
      <c r="C223" s="216" t="s">
        <v>19</v>
      </c>
      <c r="D223" s="241"/>
      <c r="E223" s="218" t="s">
        <v>26</v>
      </c>
      <c r="F223" s="244"/>
      <c r="G223" s="210" t="s">
        <v>33</v>
      </c>
      <c r="H223" s="225"/>
      <c r="I223" s="248"/>
      <c r="J223" s="248"/>
      <c r="K223" s="249"/>
      <c r="L223" s="249"/>
      <c r="M223" s="215"/>
      <c r="N223" s="248"/>
      <c r="O223" s="249"/>
      <c r="P223" s="249"/>
      <c r="Q223" s="215"/>
    </row>
    <row r="224" spans="1:17" hidden="1">
      <c r="A224" s="75"/>
      <c r="B224" s="162" t="s">
        <v>534</v>
      </c>
      <c r="C224" s="26" t="s">
        <v>19</v>
      </c>
      <c r="D224" s="119"/>
      <c r="E224" s="30" t="s">
        <v>26</v>
      </c>
      <c r="F224" s="171"/>
      <c r="G224" s="32" t="s">
        <v>21</v>
      </c>
      <c r="H224" s="197"/>
      <c r="I224" s="192"/>
      <c r="J224" s="192"/>
      <c r="K224" s="193"/>
      <c r="L224" s="193"/>
      <c r="M224" s="152"/>
      <c r="N224" s="192"/>
      <c r="O224" s="193"/>
      <c r="P224" s="193"/>
      <c r="Q224" s="152"/>
    </row>
    <row r="225" spans="1:17" hidden="1">
      <c r="A225" s="75"/>
      <c r="B225" s="162" t="s">
        <v>534</v>
      </c>
      <c r="C225" s="26" t="s">
        <v>19</v>
      </c>
      <c r="D225" s="119"/>
      <c r="E225" s="30" t="s">
        <v>26</v>
      </c>
      <c r="F225" s="171" t="s">
        <v>538</v>
      </c>
      <c r="G225" s="80" t="s">
        <v>33</v>
      </c>
      <c r="H225" s="180"/>
      <c r="I225" s="182"/>
      <c r="J225" s="182"/>
      <c r="K225" s="184"/>
      <c r="L225" s="184"/>
      <c r="M225" s="152"/>
      <c r="N225" s="182"/>
      <c r="O225" s="184"/>
      <c r="P225" s="184"/>
      <c r="Q225" s="152"/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38">
        <f>SUM(H10:H218)</f>
        <v>78</v>
      </c>
      <c r="I226" s="156">
        <f>SUM(I10:I218)</f>
        <v>7</v>
      </c>
      <c r="J226" s="156">
        <f>SUM(J10:J218)</f>
        <v>11</v>
      </c>
      <c r="K226" s="84">
        <f>SUM(K10:K218)</f>
        <v>15170.350000000002</v>
      </c>
      <c r="L226" s="84">
        <f t="shared" ref="L226:M226" si="9">SUM(L10:L218)</f>
        <v>0</v>
      </c>
      <c r="M226" s="84">
        <f t="shared" si="9"/>
        <v>15170.350000000002</v>
      </c>
      <c r="N226" s="156">
        <f>SUM(N10:N218)</f>
        <v>31</v>
      </c>
      <c r="O226" s="84">
        <f>SUM(O10:O218)</f>
        <v>67923.94</v>
      </c>
      <c r="P226" s="84">
        <f t="shared" ref="P226:Q226" si="10">SUM(P10:P218)</f>
        <v>9583.5000000000018</v>
      </c>
      <c r="Q226" s="84">
        <f t="shared" si="10"/>
        <v>58340.44</v>
      </c>
    </row>
  </sheetData>
  <autoFilter ref="A9:Q186" xr:uid="{00000000-0009-0000-0000-00000D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4"/>
  <dimension ref="A1:Q226"/>
  <sheetViews>
    <sheetView topLeftCell="A65" workbookViewId="0">
      <selection activeCell="A81" sqref="A81:XFD81"/>
    </sheetView>
  </sheetViews>
  <sheetFormatPr defaultRowHeight="15"/>
  <cols>
    <col min="1" max="1" width="4.5703125" style="73" customWidth="1"/>
    <col min="2" max="2" width="34.28515625" style="73" customWidth="1"/>
    <col min="3" max="3" width="9.5703125" style="73" customWidth="1"/>
    <col min="4" max="4" width="10.7109375" style="73" customWidth="1"/>
    <col min="5" max="5" width="23.85546875" style="73" customWidth="1"/>
    <col min="6" max="6" width="17.85546875" style="73" customWidth="1"/>
    <col min="7" max="7" width="24.7109375" style="73" customWidth="1"/>
    <col min="8" max="8" width="17.7109375" style="73" customWidth="1"/>
    <col min="9" max="17" width="13.7109375" style="73" customWidth="1"/>
    <col min="18" max="16384" width="9.140625" style="73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75">
        <v>1</v>
      </c>
      <c r="B10" s="76" t="s">
        <v>18</v>
      </c>
      <c r="C10" s="77" t="s">
        <v>19</v>
      </c>
      <c r="D10" s="76"/>
      <c r="E10" s="78" t="s">
        <v>20</v>
      </c>
      <c r="F10" s="106" t="s">
        <v>315</v>
      </c>
      <c r="G10" s="14" t="s">
        <v>21</v>
      </c>
      <c r="H10" s="150">
        <v>1</v>
      </c>
      <c r="I10" s="158">
        <v>1</v>
      </c>
      <c r="J10" s="158">
        <v>2</v>
      </c>
      <c r="K10" s="159">
        <v>3021.83</v>
      </c>
      <c r="L10" s="136"/>
      <c r="M10" s="83">
        <f t="shared" ref="M10:M74" si="1">K10-L10</f>
        <v>3021.83</v>
      </c>
      <c r="N10" s="158"/>
      <c r="O10" s="159"/>
      <c r="P10" s="136"/>
      <c r="Q10" s="84">
        <f t="shared" ref="Q10:Q74" si="2">O10-P10</f>
        <v>0</v>
      </c>
    </row>
    <row r="11" spans="1:17" ht="15" customHeight="1">
      <c r="A11" s="75">
        <v>2</v>
      </c>
      <c r="B11" s="76" t="s">
        <v>18</v>
      </c>
      <c r="C11" s="77" t="s">
        <v>19</v>
      </c>
      <c r="D11" s="76"/>
      <c r="E11" s="78" t="s">
        <v>20</v>
      </c>
      <c r="F11" s="106" t="s">
        <v>423</v>
      </c>
      <c r="G11" s="16" t="s">
        <v>22</v>
      </c>
      <c r="H11" s="150">
        <v>1</v>
      </c>
      <c r="I11" s="158"/>
      <c r="J11" s="158"/>
      <c r="K11" s="159"/>
      <c r="L11" s="136"/>
      <c r="M11" s="83">
        <f t="shared" si="1"/>
        <v>0</v>
      </c>
      <c r="N11" s="158">
        <v>1</v>
      </c>
      <c r="O11" s="159">
        <v>2290.6</v>
      </c>
      <c r="P11" s="136"/>
      <c r="Q11" s="84">
        <f t="shared" si="2"/>
        <v>2290.6</v>
      </c>
    </row>
    <row r="12" spans="1:17" ht="15" customHeight="1">
      <c r="A12" s="75">
        <v>3</v>
      </c>
      <c r="B12" s="76" t="s">
        <v>23</v>
      </c>
      <c r="C12" s="77" t="s">
        <v>19</v>
      </c>
      <c r="D12" s="76"/>
      <c r="E12" s="78" t="s">
        <v>24</v>
      </c>
      <c r="F12" s="107">
        <v>2</v>
      </c>
      <c r="G12" s="14" t="s">
        <v>21</v>
      </c>
      <c r="H12" s="150"/>
      <c r="I12" s="158"/>
      <c r="J12" s="158"/>
      <c r="K12" s="159"/>
      <c r="L12" s="136"/>
      <c r="M12" s="83">
        <f t="shared" si="1"/>
        <v>0</v>
      </c>
      <c r="N12" s="158"/>
      <c r="O12" s="159"/>
      <c r="P12" s="136"/>
      <c r="Q12" s="84">
        <f t="shared" si="2"/>
        <v>0</v>
      </c>
    </row>
    <row r="13" spans="1:17" ht="15" customHeight="1">
      <c r="A13" s="75">
        <v>4</v>
      </c>
      <c r="B13" s="76" t="s">
        <v>25</v>
      </c>
      <c r="C13" s="77" t="s">
        <v>19</v>
      </c>
      <c r="D13" s="76"/>
      <c r="E13" s="78" t="s">
        <v>26</v>
      </c>
      <c r="F13" s="106" t="s">
        <v>316</v>
      </c>
      <c r="G13" s="14" t="s">
        <v>21</v>
      </c>
      <c r="H13" s="150"/>
      <c r="I13" s="158"/>
      <c r="J13" s="158"/>
      <c r="K13" s="159"/>
      <c r="L13" s="136"/>
      <c r="M13" s="83">
        <f t="shared" si="1"/>
        <v>0</v>
      </c>
      <c r="N13" s="158"/>
      <c r="O13" s="159"/>
      <c r="P13" s="136"/>
      <c r="Q13" s="84">
        <f t="shared" si="2"/>
        <v>0</v>
      </c>
    </row>
    <row r="14" spans="1:17" ht="15" customHeight="1">
      <c r="A14" s="75">
        <v>5</v>
      </c>
      <c r="B14" s="76" t="s">
        <v>27</v>
      </c>
      <c r="C14" s="77" t="s">
        <v>19</v>
      </c>
      <c r="D14" s="76"/>
      <c r="E14" s="78" t="s">
        <v>26</v>
      </c>
      <c r="F14" s="106" t="s">
        <v>317</v>
      </c>
      <c r="G14" s="14" t="s">
        <v>21</v>
      </c>
      <c r="H14" s="150"/>
      <c r="I14" s="158"/>
      <c r="J14" s="158"/>
      <c r="K14" s="159"/>
      <c r="L14" s="136"/>
      <c r="M14" s="83">
        <f t="shared" si="1"/>
        <v>0</v>
      </c>
      <c r="N14" s="158"/>
      <c r="O14" s="159"/>
      <c r="P14" s="136"/>
      <c r="Q14" s="84">
        <f t="shared" si="2"/>
        <v>0</v>
      </c>
    </row>
    <row r="15" spans="1:17" ht="15" customHeight="1">
      <c r="A15" s="75">
        <v>6</v>
      </c>
      <c r="B15" s="76" t="s">
        <v>28</v>
      </c>
      <c r="C15" s="77" t="s">
        <v>19</v>
      </c>
      <c r="D15" s="76"/>
      <c r="E15" s="78" t="s">
        <v>26</v>
      </c>
      <c r="F15" s="106" t="s">
        <v>318</v>
      </c>
      <c r="G15" s="14" t="s">
        <v>21</v>
      </c>
      <c r="H15" s="150">
        <v>1</v>
      </c>
      <c r="I15" s="158"/>
      <c r="J15" s="158"/>
      <c r="K15" s="159"/>
      <c r="L15" s="136"/>
      <c r="M15" s="83">
        <f t="shared" si="1"/>
        <v>0</v>
      </c>
      <c r="N15" s="158"/>
      <c r="O15" s="159"/>
      <c r="P15" s="136"/>
      <c r="Q15" s="84">
        <f t="shared" si="2"/>
        <v>0</v>
      </c>
    </row>
    <row r="16" spans="1:17" ht="15" customHeight="1">
      <c r="A16" s="75">
        <v>7</v>
      </c>
      <c r="B16" s="76" t="s">
        <v>29</v>
      </c>
      <c r="C16" s="77" t="s">
        <v>19</v>
      </c>
      <c r="D16" s="76"/>
      <c r="E16" s="78" t="s">
        <v>30</v>
      </c>
      <c r="F16" s="106" t="s">
        <v>319</v>
      </c>
      <c r="G16" s="14" t="s">
        <v>21</v>
      </c>
      <c r="H16" s="150"/>
      <c r="I16" s="158"/>
      <c r="J16" s="158"/>
      <c r="K16" s="159"/>
      <c r="L16" s="136"/>
      <c r="M16" s="83">
        <f t="shared" si="1"/>
        <v>0</v>
      </c>
      <c r="N16" s="158"/>
      <c r="O16" s="159"/>
      <c r="P16" s="136"/>
      <c r="Q16" s="84">
        <f t="shared" si="2"/>
        <v>0</v>
      </c>
    </row>
    <row r="17" spans="1:17" ht="15" customHeight="1">
      <c r="A17" s="75">
        <v>8</v>
      </c>
      <c r="B17" s="76" t="s">
        <v>29</v>
      </c>
      <c r="C17" s="77" t="s">
        <v>19</v>
      </c>
      <c r="D17" s="76"/>
      <c r="E17" s="78" t="s">
        <v>30</v>
      </c>
      <c r="F17" s="106" t="s">
        <v>407</v>
      </c>
      <c r="G17" s="17" t="s">
        <v>31</v>
      </c>
      <c r="H17" s="150"/>
      <c r="I17" s="158"/>
      <c r="J17" s="158"/>
      <c r="K17" s="159"/>
      <c r="L17" s="136"/>
      <c r="M17" s="83">
        <f t="shared" si="1"/>
        <v>0</v>
      </c>
      <c r="N17" s="158">
        <v>1</v>
      </c>
      <c r="O17" s="159"/>
      <c r="P17" s="136"/>
      <c r="Q17" s="84">
        <f t="shared" si="2"/>
        <v>0</v>
      </c>
    </row>
    <row r="18" spans="1:17" ht="15" customHeight="1">
      <c r="A18" s="75">
        <v>9</v>
      </c>
      <c r="B18" s="76" t="s">
        <v>32</v>
      </c>
      <c r="C18" s="77" t="s">
        <v>19</v>
      </c>
      <c r="D18" s="76"/>
      <c r="E18" s="78" t="s">
        <v>26</v>
      </c>
      <c r="F18" s="106" t="s">
        <v>320</v>
      </c>
      <c r="G18" s="14" t="s">
        <v>21</v>
      </c>
      <c r="H18" s="150">
        <v>4</v>
      </c>
      <c r="I18" s="158"/>
      <c r="J18" s="158"/>
      <c r="K18" s="159"/>
      <c r="L18" s="136"/>
      <c r="M18" s="83">
        <f t="shared" si="1"/>
        <v>0</v>
      </c>
      <c r="N18" s="158"/>
      <c r="O18" s="159"/>
      <c r="P18" s="136"/>
      <c r="Q18" s="84">
        <f t="shared" si="2"/>
        <v>0</v>
      </c>
    </row>
    <row r="19" spans="1:17" ht="15" customHeight="1">
      <c r="A19" s="75">
        <v>10</v>
      </c>
      <c r="B19" s="76" t="s">
        <v>32</v>
      </c>
      <c r="C19" s="77" t="s">
        <v>19</v>
      </c>
      <c r="D19" s="76"/>
      <c r="E19" s="78" t="s">
        <v>26</v>
      </c>
      <c r="F19" s="106" t="s">
        <v>443</v>
      </c>
      <c r="G19" s="80" t="s">
        <v>33</v>
      </c>
      <c r="H19" s="150">
        <v>1</v>
      </c>
      <c r="I19" s="158"/>
      <c r="J19" s="158"/>
      <c r="K19" s="159"/>
      <c r="L19" s="136"/>
      <c r="M19" s="83">
        <f t="shared" si="1"/>
        <v>0</v>
      </c>
      <c r="N19" s="158"/>
      <c r="O19" s="159"/>
      <c r="P19" s="136"/>
      <c r="Q19" s="84">
        <f t="shared" si="2"/>
        <v>0</v>
      </c>
    </row>
    <row r="20" spans="1:17" ht="15" customHeight="1">
      <c r="A20" s="75">
        <v>11</v>
      </c>
      <c r="B20" s="76" t="s">
        <v>34</v>
      </c>
      <c r="C20" s="77" t="s">
        <v>19</v>
      </c>
      <c r="D20" s="76"/>
      <c r="E20" s="78" t="s">
        <v>35</v>
      </c>
      <c r="F20" s="106" t="s">
        <v>321</v>
      </c>
      <c r="G20" s="14" t="s">
        <v>21</v>
      </c>
      <c r="H20" s="150"/>
      <c r="I20" s="158"/>
      <c r="J20" s="158"/>
      <c r="K20" s="159"/>
      <c r="L20" s="136"/>
      <c r="M20" s="83">
        <f t="shared" si="1"/>
        <v>0</v>
      </c>
      <c r="N20" s="158"/>
      <c r="O20" s="159"/>
      <c r="P20" s="136"/>
      <c r="Q20" s="84">
        <f t="shared" si="2"/>
        <v>0</v>
      </c>
    </row>
    <row r="21" spans="1:17" ht="15" customHeight="1">
      <c r="A21" s="75">
        <v>12</v>
      </c>
      <c r="B21" s="76" t="s">
        <v>34</v>
      </c>
      <c r="C21" s="77" t="s">
        <v>19</v>
      </c>
      <c r="D21" s="76"/>
      <c r="E21" s="78" t="s">
        <v>35</v>
      </c>
      <c r="F21" s="106" t="s">
        <v>398</v>
      </c>
      <c r="G21" s="19" t="s">
        <v>36</v>
      </c>
      <c r="H21" s="150">
        <v>1</v>
      </c>
      <c r="I21" s="158"/>
      <c r="J21" s="158"/>
      <c r="K21" s="159"/>
      <c r="L21" s="136"/>
      <c r="M21" s="83">
        <f t="shared" si="1"/>
        <v>0</v>
      </c>
      <c r="N21" s="158"/>
      <c r="O21" s="159"/>
      <c r="P21" s="136"/>
      <c r="Q21" s="84">
        <f t="shared" si="2"/>
        <v>0</v>
      </c>
    </row>
    <row r="22" spans="1:17" ht="15" customHeight="1">
      <c r="A22" s="75">
        <v>13</v>
      </c>
      <c r="B22" s="76" t="s">
        <v>37</v>
      </c>
      <c r="C22" s="77" t="s">
        <v>19</v>
      </c>
      <c r="D22" s="76"/>
      <c r="E22" s="78" t="s">
        <v>26</v>
      </c>
      <c r="F22" s="106" t="s">
        <v>322</v>
      </c>
      <c r="G22" s="14" t="s">
        <v>21</v>
      </c>
      <c r="H22" s="150">
        <v>2</v>
      </c>
      <c r="I22" s="158"/>
      <c r="J22" s="158"/>
      <c r="K22" s="159"/>
      <c r="L22" s="136"/>
      <c r="M22" s="83">
        <f t="shared" si="1"/>
        <v>0</v>
      </c>
      <c r="N22" s="158"/>
      <c r="O22" s="159"/>
      <c r="P22" s="136"/>
      <c r="Q22" s="84">
        <f t="shared" si="2"/>
        <v>0</v>
      </c>
    </row>
    <row r="23" spans="1:17" ht="15" customHeight="1">
      <c r="A23" s="75">
        <v>14</v>
      </c>
      <c r="B23" s="76" t="s">
        <v>37</v>
      </c>
      <c r="C23" s="77" t="s">
        <v>19</v>
      </c>
      <c r="D23" s="76"/>
      <c r="E23" s="78" t="s">
        <v>26</v>
      </c>
      <c r="F23" s="106" t="s">
        <v>444</v>
      </c>
      <c r="G23" s="80" t="s">
        <v>33</v>
      </c>
      <c r="H23" s="150"/>
      <c r="I23" s="158">
        <v>1</v>
      </c>
      <c r="J23" s="158">
        <v>1</v>
      </c>
      <c r="K23" s="159">
        <v>528.6</v>
      </c>
      <c r="L23" s="136"/>
      <c r="M23" s="83">
        <f t="shared" si="1"/>
        <v>528.6</v>
      </c>
      <c r="N23" s="158">
        <v>3</v>
      </c>
      <c r="O23" s="159">
        <v>6167</v>
      </c>
      <c r="P23" s="136"/>
      <c r="Q23" s="84">
        <f t="shared" si="2"/>
        <v>6167</v>
      </c>
    </row>
    <row r="24" spans="1:17" ht="15" customHeight="1">
      <c r="A24" s="75">
        <v>15</v>
      </c>
      <c r="B24" s="76" t="s">
        <v>38</v>
      </c>
      <c r="C24" s="77" t="s">
        <v>19</v>
      </c>
      <c r="D24" s="76"/>
      <c r="E24" s="78" t="s">
        <v>39</v>
      </c>
      <c r="F24" s="106" t="s">
        <v>323</v>
      </c>
      <c r="G24" s="14" t="s">
        <v>21</v>
      </c>
      <c r="H24" s="150"/>
      <c r="I24" s="158"/>
      <c r="J24" s="158"/>
      <c r="K24" s="159"/>
      <c r="L24" s="136"/>
      <c r="M24" s="83">
        <f t="shared" si="1"/>
        <v>0</v>
      </c>
      <c r="N24" s="158"/>
      <c r="O24" s="159"/>
      <c r="P24" s="136"/>
      <c r="Q24" s="84">
        <f t="shared" si="2"/>
        <v>0</v>
      </c>
    </row>
    <row r="25" spans="1:17" ht="15" customHeight="1">
      <c r="A25" s="75">
        <v>16</v>
      </c>
      <c r="B25" s="76" t="s">
        <v>38</v>
      </c>
      <c r="C25" s="77" t="s">
        <v>19</v>
      </c>
      <c r="D25" s="76"/>
      <c r="E25" s="78" t="s">
        <v>39</v>
      </c>
      <c r="F25" s="106" t="s">
        <v>445</v>
      </c>
      <c r="G25" s="80" t="s">
        <v>33</v>
      </c>
      <c r="H25" s="150">
        <v>1</v>
      </c>
      <c r="I25" s="158"/>
      <c r="J25" s="158"/>
      <c r="K25" s="159"/>
      <c r="L25" s="136"/>
      <c r="M25" s="83">
        <f t="shared" si="1"/>
        <v>0</v>
      </c>
      <c r="N25" s="158"/>
      <c r="O25" s="159"/>
      <c r="P25" s="136"/>
      <c r="Q25" s="84">
        <f t="shared" si="2"/>
        <v>0</v>
      </c>
    </row>
    <row r="26" spans="1:17" ht="15" customHeight="1">
      <c r="A26" s="75">
        <v>17</v>
      </c>
      <c r="B26" s="76" t="s">
        <v>40</v>
      </c>
      <c r="C26" s="77" t="s">
        <v>19</v>
      </c>
      <c r="D26" s="76"/>
      <c r="E26" s="78" t="s">
        <v>20</v>
      </c>
      <c r="F26" s="106" t="s">
        <v>324</v>
      </c>
      <c r="G26" s="14" t="s">
        <v>21</v>
      </c>
      <c r="H26" s="150"/>
      <c r="I26" s="158"/>
      <c r="J26" s="158"/>
      <c r="K26" s="159"/>
      <c r="L26" s="136"/>
      <c r="M26" s="83">
        <f t="shared" si="1"/>
        <v>0</v>
      </c>
      <c r="N26" s="158"/>
      <c r="O26" s="159"/>
      <c r="P26" s="136"/>
      <c r="Q26" s="84">
        <f t="shared" si="2"/>
        <v>0</v>
      </c>
    </row>
    <row r="27" spans="1:17" ht="15" customHeight="1">
      <c r="A27" s="75">
        <v>18</v>
      </c>
      <c r="B27" s="76" t="s">
        <v>40</v>
      </c>
      <c r="C27" s="77" t="s">
        <v>19</v>
      </c>
      <c r="D27" s="76"/>
      <c r="E27" s="78" t="s">
        <v>20</v>
      </c>
      <c r="F27" s="106" t="s">
        <v>424</v>
      </c>
      <c r="G27" s="16" t="s">
        <v>22</v>
      </c>
      <c r="H27" s="150"/>
      <c r="I27" s="158"/>
      <c r="J27" s="158"/>
      <c r="K27" s="159"/>
      <c r="L27" s="136"/>
      <c r="M27" s="83">
        <f t="shared" si="1"/>
        <v>0</v>
      </c>
      <c r="N27" s="158"/>
      <c r="O27" s="159"/>
      <c r="P27" s="136"/>
      <c r="Q27" s="84">
        <f t="shared" si="2"/>
        <v>0</v>
      </c>
    </row>
    <row r="28" spans="1:17" ht="15" customHeight="1">
      <c r="A28" s="75">
        <v>19</v>
      </c>
      <c r="B28" s="76" t="s">
        <v>41</v>
      </c>
      <c r="C28" s="77" t="s">
        <v>19</v>
      </c>
      <c r="D28" s="76"/>
      <c r="E28" s="78" t="s">
        <v>24</v>
      </c>
      <c r="F28" s="106" t="s">
        <v>325</v>
      </c>
      <c r="G28" s="14" t="s">
        <v>21</v>
      </c>
      <c r="H28" s="150">
        <v>1</v>
      </c>
      <c r="I28" s="158"/>
      <c r="J28" s="158"/>
      <c r="K28" s="159"/>
      <c r="L28" s="136"/>
      <c r="M28" s="83">
        <f t="shared" si="1"/>
        <v>0</v>
      </c>
      <c r="N28" s="158"/>
      <c r="O28" s="159"/>
      <c r="P28" s="136"/>
      <c r="Q28" s="84">
        <f t="shared" si="2"/>
        <v>0</v>
      </c>
    </row>
    <row r="29" spans="1:17" ht="15" customHeight="1">
      <c r="A29" s="75">
        <v>20</v>
      </c>
      <c r="B29" s="76" t="s">
        <v>41</v>
      </c>
      <c r="C29" s="77" t="s">
        <v>19</v>
      </c>
      <c r="D29" s="76"/>
      <c r="E29" s="78" t="s">
        <v>24</v>
      </c>
      <c r="F29" s="106" t="s">
        <v>425</v>
      </c>
      <c r="G29" s="16" t="s">
        <v>22</v>
      </c>
      <c r="H29" s="150"/>
      <c r="I29" s="158"/>
      <c r="J29" s="158"/>
      <c r="K29" s="159"/>
      <c r="L29" s="136"/>
      <c r="M29" s="83">
        <f t="shared" si="1"/>
        <v>0</v>
      </c>
      <c r="N29" s="158"/>
      <c r="O29" s="159"/>
      <c r="P29" s="136"/>
      <c r="Q29" s="84">
        <f t="shared" si="2"/>
        <v>0</v>
      </c>
    </row>
    <row r="30" spans="1:17" ht="15" customHeight="1">
      <c r="A30" s="75">
        <v>21</v>
      </c>
      <c r="B30" s="76" t="s">
        <v>42</v>
      </c>
      <c r="C30" s="77" t="s">
        <v>19</v>
      </c>
      <c r="D30" s="76"/>
      <c r="E30" s="78" t="s">
        <v>26</v>
      </c>
      <c r="F30" s="107">
        <v>21</v>
      </c>
      <c r="G30" s="14" t="s">
        <v>21</v>
      </c>
      <c r="H30" s="150"/>
      <c r="I30" s="158"/>
      <c r="J30" s="158"/>
      <c r="K30" s="159"/>
      <c r="L30" s="136"/>
      <c r="M30" s="83">
        <f t="shared" si="1"/>
        <v>0</v>
      </c>
      <c r="N30" s="158"/>
      <c r="O30" s="159"/>
      <c r="P30" s="136"/>
      <c r="Q30" s="84">
        <f t="shared" si="2"/>
        <v>0</v>
      </c>
    </row>
    <row r="31" spans="1:17" ht="15" customHeight="1">
      <c r="A31" s="75">
        <v>22</v>
      </c>
      <c r="B31" s="76" t="s">
        <v>43</v>
      </c>
      <c r="C31" s="77" t="s">
        <v>19</v>
      </c>
      <c r="D31" s="76"/>
      <c r="E31" s="78" t="s">
        <v>35</v>
      </c>
      <c r="F31" s="106" t="s">
        <v>326</v>
      </c>
      <c r="G31" s="14" t="s">
        <v>21</v>
      </c>
      <c r="H31" s="150">
        <v>1</v>
      </c>
      <c r="I31" s="158"/>
      <c r="J31" s="158"/>
      <c r="K31" s="159"/>
      <c r="L31" s="136"/>
      <c r="M31" s="83">
        <f t="shared" si="1"/>
        <v>0</v>
      </c>
      <c r="N31" s="158"/>
      <c r="O31" s="159"/>
      <c r="P31" s="136"/>
      <c r="Q31" s="84">
        <f t="shared" si="2"/>
        <v>0</v>
      </c>
    </row>
    <row r="32" spans="1:17" ht="15" customHeight="1">
      <c r="A32" s="75">
        <v>23</v>
      </c>
      <c r="B32" s="76" t="s">
        <v>43</v>
      </c>
      <c r="C32" s="77" t="s">
        <v>19</v>
      </c>
      <c r="D32" s="76"/>
      <c r="E32" s="78" t="s">
        <v>35</v>
      </c>
      <c r="F32" s="106" t="s">
        <v>399</v>
      </c>
      <c r="G32" s="19" t="s">
        <v>36</v>
      </c>
      <c r="H32" s="150"/>
      <c r="I32" s="158"/>
      <c r="J32" s="158"/>
      <c r="K32" s="159"/>
      <c r="L32" s="136"/>
      <c r="M32" s="83">
        <f t="shared" si="1"/>
        <v>0</v>
      </c>
      <c r="N32" s="158"/>
      <c r="O32" s="159"/>
      <c r="P32" s="136"/>
      <c r="Q32" s="84">
        <f t="shared" si="2"/>
        <v>0</v>
      </c>
    </row>
    <row r="33" spans="1:17" ht="15" customHeight="1">
      <c r="A33" s="75">
        <v>24</v>
      </c>
      <c r="B33" s="76" t="s">
        <v>44</v>
      </c>
      <c r="C33" s="77" t="s">
        <v>19</v>
      </c>
      <c r="D33" s="76"/>
      <c r="E33" s="78" t="s">
        <v>35</v>
      </c>
      <c r="F33" s="106" t="s">
        <v>327</v>
      </c>
      <c r="G33" s="14" t="s">
        <v>21</v>
      </c>
      <c r="H33" s="150">
        <v>1</v>
      </c>
      <c r="I33" s="158"/>
      <c r="J33" s="158"/>
      <c r="K33" s="159"/>
      <c r="L33" s="136"/>
      <c r="M33" s="83">
        <f t="shared" si="1"/>
        <v>0</v>
      </c>
      <c r="N33" s="158"/>
      <c r="O33" s="159"/>
      <c r="P33" s="136"/>
      <c r="Q33" s="84">
        <f t="shared" si="2"/>
        <v>0</v>
      </c>
    </row>
    <row r="34" spans="1:17" ht="15" customHeight="1">
      <c r="A34" s="75">
        <v>25</v>
      </c>
      <c r="B34" s="76" t="s">
        <v>44</v>
      </c>
      <c r="C34" s="77" t="s">
        <v>19</v>
      </c>
      <c r="D34" s="76"/>
      <c r="E34" s="78" t="s">
        <v>35</v>
      </c>
      <c r="F34" s="106" t="s">
        <v>400</v>
      </c>
      <c r="G34" s="19" t="s">
        <v>36</v>
      </c>
      <c r="H34" s="150">
        <v>1</v>
      </c>
      <c r="I34" s="158"/>
      <c r="J34" s="158"/>
      <c r="K34" s="159"/>
      <c r="L34" s="136"/>
      <c r="M34" s="83">
        <f t="shared" si="1"/>
        <v>0</v>
      </c>
      <c r="N34" s="158"/>
      <c r="O34" s="159"/>
      <c r="P34" s="136"/>
      <c r="Q34" s="84">
        <f t="shared" si="2"/>
        <v>0</v>
      </c>
    </row>
    <row r="35" spans="1:17" ht="15" customHeight="1">
      <c r="A35" s="75">
        <v>26</v>
      </c>
      <c r="B35" s="76" t="s">
        <v>45</v>
      </c>
      <c r="C35" s="77" t="s">
        <v>19</v>
      </c>
      <c r="D35" s="76"/>
      <c r="E35" s="78" t="s">
        <v>26</v>
      </c>
      <c r="F35" s="106" t="s">
        <v>328</v>
      </c>
      <c r="G35" s="14" t="s">
        <v>21</v>
      </c>
      <c r="H35" s="150"/>
      <c r="I35" s="158"/>
      <c r="J35" s="158"/>
      <c r="K35" s="159"/>
      <c r="L35" s="136"/>
      <c r="M35" s="83">
        <f t="shared" si="1"/>
        <v>0</v>
      </c>
      <c r="N35" s="158"/>
      <c r="O35" s="159"/>
      <c r="P35" s="136"/>
      <c r="Q35" s="84">
        <f t="shared" si="2"/>
        <v>0</v>
      </c>
    </row>
    <row r="36" spans="1:17" ht="15" customHeight="1">
      <c r="A36" s="75">
        <v>27</v>
      </c>
      <c r="B36" s="76" t="s">
        <v>46</v>
      </c>
      <c r="C36" s="77" t="s">
        <v>19</v>
      </c>
      <c r="D36" s="76"/>
      <c r="E36" s="78" t="s">
        <v>26</v>
      </c>
      <c r="F36" s="106" t="s">
        <v>329</v>
      </c>
      <c r="G36" s="14" t="s">
        <v>21</v>
      </c>
      <c r="H36" s="150"/>
      <c r="I36" s="158"/>
      <c r="J36" s="158"/>
      <c r="K36" s="159"/>
      <c r="L36" s="136"/>
      <c r="M36" s="83">
        <f t="shared" si="1"/>
        <v>0</v>
      </c>
      <c r="N36" s="158"/>
      <c r="O36" s="159"/>
      <c r="P36" s="136"/>
      <c r="Q36" s="84">
        <f t="shared" si="2"/>
        <v>0</v>
      </c>
    </row>
    <row r="37" spans="1:17" ht="15" customHeight="1">
      <c r="A37" s="75">
        <v>28</v>
      </c>
      <c r="B37" s="76" t="s">
        <v>47</v>
      </c>
      <c r="C37" s="77" t="s">
        <v>19</v>
      </c>
      <c r="D37" s="76"/>
      <c r="E37" s="78" t="s">
        <v>48</v>
      </c>
      <c r="F37" s="106" t="s">
        <v>330</v>
      </c>
      <c r="G37" s="14" t="s">
        <v>21</v>
      </c>
      <c r="H37" s="150"/>
      <c r="I37" s="158">
        <v>4</v>
      </c>
      <c r="J37" s="158">
        <v>4</v>
      </c>
      <c r="K37" s="159">
        <v>5958.22</v>
      </c>
      <c r="L37" s="136"/>
      <c r="M37" s="83">
        <f t="shared" si="1"/>
        <v>5958.22</v>
      </c>
      <c r="N37" s="158"/>
      <c r="O37" s="159"/>
      <c r="P37" s="136"/>
      <c r="Q37" s="84">
        <f t="shared" si="2"/>
        <v>0</v>
      </c>
    </row>
    <row r="38" spans="1:17" ht="15" hidden="1" customHeight="1">
      <c r="A38" s="75">
        <v>29</v>
      </c>
      <c r="B38" s="76" t="s">
        <v>47</v>
      </c>
      <c r="C38" s="77" t="s">
        <v>19</v>
      </c>
      <c r="D38" s="76"/>
      <c r="E38" s="78" t="s">
        <v>48</v>
      </c>
      <c r="F38" s="108" t="s">
        <v>297</v>
      </c>
      <c r="G38" s="19" t="s">
        <v>36</v>
      </c>
      <c r="H38" s="150"/>
      <c r="I38" s="158"/>
      <c r="J38" s="158"/>
      <c r="K38" s="159"/>
      <c r="L38" s="136"/>
      <c r="M38" s="83">
        <f t="shared" si="1"/>
        <v>0</v>
      </c>
      <c r="N38" s="158"/>
      <c r="O38" s="159"/>
      <c r="P38" s="136"/>
      <c r="Q38" s="84">
        <f t="shared" si="2"/>
        <v>0</v>
      </c>
    </row>
    <row r="39" spans="1:17" ht="15" customHeight="1">
      <c r="A39" s="75">
        <v>30</v>
      </c>
      <c r="B39" s="76" t="s">
        <v>47</v>
      </c>
      <c r="C39" s="77" t="s">
        <v>19</v>
      </c>
      <c r="D39" s="76"/>
      <c r="E39" s="78" t="s">
        <v>48</v>
      </c>
      <c r="F39" s="109" t="s">
        <v>446</v>
      </c>
      <c r="G39" s="80" t="s">
        <v>33</v>
      </c>
      <c r="H39" s="150">
        <v>1</v>
      </c>
      <c r="I39" s="158">
        <v>3</v>
      </c>
      <c r="J39" s="158">
        <v>3</v>
      </c>
      <c r="K39" s="159">
        <v>3171.6</v>
      </c>
      <c r="L39" s="136"/>
      <c r="M39" s="83">
        <f t="shared" si="1"/>
        <v>3171.6</v>
      </c>
      <c r="N39" s="158"/>
      <c r="O39" s="159"/>
      <c r="P39" s="136"/>
      <c r="Q39" s="84">
        <f t="shared" si="2"/>
        <v>0</v>
      </c>
    </row>
    <row r="40" spans="1:17" ht="15" customHeight="1">
      <c r="A40" s="75">
        <v>31</v>
      </c>
      <c r="B40" s="76" t="s">
        <v>49</v>
      </c>
      <c r="C40" s="77" t="s">
        <v>19</v>
      </c>
      <c r="D40" s="76"/>
      <c r="E40" s="78" t="s">
        <v>50</v>
      </c>
      <c r="F40" s="106" t="s">
        <v>331</v>
      </c>
      <c r="G40" s="14" t="s">
        <v>21</v>
      </c>
      <c r="H40" s="150"/>
      <c r="I40" s="158"/>
      <c r="J40" s="158"/>
      <c r="K40" s="159"/>
      <c r="L40" s="136"/>
      <c r="M40" s="83">
        <f t="shared" si="1"/>
        <v>0</v>
      </c>
      <c r="N40" s="158">
        <v>1</v>
      </c>
      <c r="O40" s="159">
        <v>2245.4</v>
      </c>
      <c r="P40" s="136"/>
      <c r="Q40" s="84">
        <f t="shared" si="2"/>
        <v>2245.4</v>
      </c>
    </row>
    <row r="41" spans="1:17" ht="15" customHeight="1">
      <c r="A41" s="75">
        <v>32</v>
      </c>
      <c r="B41" s="76" t="s">
        <v>49</v>
      </c>
      <c r="C41" s="77" t="s">
        <v>19</v>
      </c>
      <c r="D41" s="76"/>
      <c r="E41" s="78" t="s">
        <v>50</v>
      </c>
      <c r="F41" s="106" t="s">
        <v>426</v>
      </c>
      <c r="G41" s="16" t="s">
        <v>22</v>
      </c>
      <c r="H41" s="150"/>
      <c r="I41" s="158"/>
      <c r="J41" s="158"/>
      <c r="K41" s="159"/>
      <c r="L41" s="136"/>
      <c r="M41" s="83">
        <f t="shared" si="1"/>
        <v>0</v>
      </c>
      <c r="N41" s="158"/>
      <c r="O41" s="159"/>
      <c r="P41" s="136"/>
      <c r="Q41" s="84">
        <f t="shared" si="2"/>
        <v>0</v>
      </c>
    </row>
    <row r="42" spans="1:17" ht="15" customHeight="1">
      <c r="A42" s="75">
        <v>33</v>
      </c>
      <c r="B42" s="76" t="s">
        <v>51</v>
      </c>
      <c r="C42" s="77" t="s">
        <v>19</v>
      </c>
      <c r="D42" s="76"/>
      <c r="E42" s="78" t="s">
        <v>52</v>
      </c>
      <c r="F42" s="106" t="s">
        <v>332</v>
      </c>
      <c r="G42" s="14" t="s">
        <v>21</v>
      </c>
      <c r="H42" s="150">
        <v>1</v>
      </c>
      <c r="I42" s="158"/>
      <c r="J42" s="158"/>
      <c r="K42" s="159"/>
      <c r="L42" s="136"/>
      <c r="M42" s="83">
        <f t="shared" si="1"/>
        <v>0</v>
      </c>
      <c r="N42" s="158"/>
      <c r="O42" s="159"/>
      <c r="P42" s="136"/>
      <c r="Q42" s="84">
        <f t="shared" si="2"/>
        <v>0</v>
      </c>
    </row>
    <row r="43" spans="1:17" ht="15" customHeight="1">
      <c r="A43" s="75">
        <v>34</v>
      </c>
      <c r="B43" s="76" t="s">
        <v>51</v>
      </c>
      <c r="C43" s="77" t="s">
        <v>19</v>
      </c>
      <c r="D43" s="76"/>
      <c r="E43" s="78" t="s">
        <v>52</v>
      </c>
      <c r="F43" s="109" t="s">
        <v>447</v>
      </c>
      <c r="G43" s="80" t="s">
        <v>33</v>
      </c>
      <c r="H43" s="150"/>
      <c r="I43" s="158"/>
      <c r="J43" s="158"/>
      <c r="K43" s="159"/>
      <c r="L43" s="136"/>
      <c r="M43" s="83">
        <f t="shared" si="1"/>
        <v>0</v>
      </c>
      <c r="N43" s="158"/>
      <c r="O43" s="159"/>
      <c r="P43" s="136"/>
      <c r="Q43" s="84">
        <f t="shared" si="2"/>
        <v>0</v>
      </c>
    </row>
    <row r="44" spans="1:17" ht="15" customHeight="1">
      <c r="A44" s="75">
        <v>35</v>
      </c>
      <c r="B44" s="76" t="s">
        <v>53</v>
      </c>
      <c r="C44" s="77" t="s">
        <v>19</v>
      </c>
      <c r="D44" s="76"/>
      <c r="E44" s="78" t="s">
        <v>30</v>
      </c>
      <c r="F44" s="106" t="s">
        <v>333</v>
      </c>
      <c r="G44" s="14" t="s">
        <v>21</v>
      </c>
      <c r="H44" s="150"/>
      <c r="I44" s="158"/>
      <c r="J44" s="158"/>
      <c r="K44" s="159"/>
      <c r="L44" s="136"/>
      <c r="M44" s="83">
        <f t="shared" si="1"/>
        <v>0</v>
      </c>
      <c r="N44" s="158"/>
      <c r="O44" s="159"/>
      <c r="P44" s="136"/>
      <c r="Q44" s="84">
        <f t="shared" si="2"/>
        <v>0</v>
      </c>
    </row>
    <row r="45" spans="1:17" ht="15" customHeight="1">
      <c r="A45" s="75">
        <v>36</v>
      </c>
      <c r="B45" s="76" t="s">
        <v>54</v>
      </c>
      <c r="C45" s="77" t="s">
        <v>19</v>
      </c>
      <c r="D45" s="76"/>
      <c r="E45" s="78" t="s">
        <v>26</v>
      </c>
      <c r="F45" s="110">
        <v>36</v>
      </c>
      <c r="G45" s="14" t="s">
        <v>21</v>
      </c>
      <c r="H45" s="150"/>
      <c r="I45" s="158"/>
      <c r="J45" s="158"/>
      <c r="K45" s="159"/>
      <c r="L45" s="136"/>
      <c r="M45" s="83">
        <f t="shared" si="1"/>
        <v>0</v>
      </c>
      <c r="N45" s="158"/>
      <c r="O45" s="159"/>
      <c r="P45" s="136"/>
      <c r="Q45" s="84">
        <f t="shared" si="2"/>
        <v>0</v>
      </c>
    </row>
    <row r="46" spans="1:17" ht="15" customHeight="1">
      <c r="A46" s="75">
        <v>37</v>
      </c>
      <c r="B46" s="76" t="s">
        <v>55</v>
      </c>
      <c r="C46" s="77" t="s">
        <v>19</v>
      </c>
      <c r="D46" s="76"/>
      <c r="E46" s="78" t="s">
        <v>56</v>
      </c>
      <c r="F46" s="110">
        <v>37</v>
      </c>
      <c r="G46" s="14" t="s">
        <v>21</v>
      </c>
      <c r="H46" s="150"/>
      <c r="I46" s="158"/>
      <c r="J46" s="158"/>
      <c r="K46" s="159"/>
      <c r="L46" s="136"/>
      <c r="M46" s="83">
        <f t="shared" si="1"/>
        <v>0</v>
      </c>
      <c r="N46" s="158"/>
      <c r="O46" s="159"/>
      <c r="P46" s="136"/>
      <c r="Q46" s="84">
        <f t="shared" si="2"/>
        <v>0</v>
      </c>
    </row>
    <row r="47" spans="1:17" ht="15" customHeight="1">
      <c r="A47" s="75">
        <v>38</v>
      </c>
      <c r="B47" s="76" t="s">
        <v>57</v>
      </c>
      <c r="C47" s="77" t="s">
        <v>19</v>
      </c>
      <c r="D47" s="76"/>
      <c r="E47" s="78" t="s">
        <v>58</v>
      </c>
      <c r="F47" s="106" t="s">
        <v>334</v>
      </c>
      <c r="G47" s="14" t="s">
        <v>21</v>
      </c>
      <c r="H47" s="150">
        <v>1</v>
      </c>
      <c r="I47" s="158"/>
      <c r="J47" s="158"/>
      <c r="K47" s="159"/>
      <c r="L47" s="136"/>
      <c r="M47" s="83">
        <f t="shared" si="1"/>
        <v>0</v>
      </c>
      <c r="N47" s="158"/>
      <c r="O47" s="159"/>
      <c r="P47" s="136"/>
      <c r="Q47" s="84">
        <f t="shared" si="2"/>
        <v>0</v>
      </c>
    </row>
    <row r="48" spans="1:17" ht="15" customHeight="1">
      <c r="A48" s="75">
        <v>39</v>
      </c>
      <c r="B48" s="76" t="s">
        <v>57</v>
      </c>
      <c r="C48" s="77" t="s">
        <v>19</v>
      </c>
      <c r="D48" s="76"/>
      <c r="E48" s="78" t="s">
        <v>58</v>
      </c>
      <c r="F48" s="106" t="s">
        <v>408</v>
      </c>
      <c r="G48" s="17" t="s">
        <v>31</v>
      </c>
      <c r="H48" s="150"/>
      <c r="I48" s="158"/>
      <c r="J48" s="158"/>
      <c r="K48" s="159"/>
      <c r="L48" s="136"/>
      <c r="M48" s="83">
        <f t="shared" si="1"/>
        <v>0</v>
      </c>
      <c r="N48" s="158"/>
      <c r="O48" s="159"/>
      <c r="P48" s="136"/>
      <c r="Q48" s="84">
        <f t="shared" si="2"/>
        <v>0</v>
      </c>
    </row>
    <row r="49" spans="1:17" ht="15" customHeight="1">
      <c r="A49" s="75">
        <v>40</v>
      </c>
      <c r="B49" s="76" t="s">
        <v>59</v>
      </c>
      <c r="C49" s="77" t="s">
        <v>19</v>
      </c>
      <c r="D49" s="76"/>
      <c r="E49" s="78" t="s">
        <v>26</v>
      </c>
      <c r="F49" s="106" t="s">
        <v>335</v>
      </c>
      <c r="G49" s="14" t="s">
        <v>21</v>
      </c>
      <c r="H49" s="150"/>
      <c r="I49" s="158"/>
      <c r="J49" s="158"/>
      <c r="K49" s="159"/>
      <c r="L49" s="136"/>
      <c r="M49" s="83">
        <f t="shared" si="1"/>
        <v>0</v>
      </c>
      <c r="N49" s="158"/>
      <c r="O49" s="159"/>
      <c r="P49" s="136"/>
      <c r="Q49" s="84">
        <f t="shared" si="2"/>
        <v>0</v>
      </c>
    </row>
    <row r="50" spans="1:17" ht="15" customHeight="1">
      <c r="A50" s="75">
        <v>41</v>
      </c>
      <c r="B50" s="76" t="s">
        <v>60</v>
      </c>
      <c r="C50" s="77" t="s">
        <v>19</v>
      </c>
      <c r="D50" s="76"/>
      <c r="E50" s="78" t="s">
        <v>61</v>
      </c>
      <c r="F50" s="106" t="s">
        <v>336</v>
      </c>
      <c r="G50" s="14" t="s">
        <v>21</v>
      </c>
      <c r="H50" s="150"/>
      <c r="I50" s="158">
        <v>1</v>
      </c>
      <c r="J50" s="158">
        <v>1</v>
      </c>
      <c r="K50" s="159">
        <v>1155.8699999999999</v>
      </c>
      <c r="L50" s="136"/>
      <c r="M50" s="83">
        <f t="shared" si="1"/>
        <v>1155.8699999999999</v>
      </c>
      <c r="N50" s="158"/>
      <c r="O50" s="159"/>
      <c r="P50" s="136"/>
      <c r="Q50" s="84">
        <f t="shared" si="2"/>
        <v>0</v>
      </c>
    </row>
    <row r="51" spans="1:17" ht="15" customHeight="1">
      <c r="A51" s="75">
        <v>42</v>
      </c>
      <c r="B51" s="76" t="s">
        <v>60</v>
      </c>
      <c r="C51" s="77" t="s">
        <v>19</v>
      </c>
      <c r="D51" s="76"/>
      <c r="E51" s="78" t="s">
        <v>61</v>
      </c>
      <c r="F51" s="106" t="s">
        <v>427</v>
      </c>
      <c r="G51" s="16" t="s">
        <v>22</v>
      </c>
      <c r="H51" s="150"/>
      <c r="I51" s="158"/>
      <c r="J51" s="158"/>
      <c r="K51" s="159"/>
      <c r="L51" s="136"/>
      <c r="M51" s="83">
        <f t="shared" si="1"/>
        <v>0</v>
      </c>
      <c r="N51" s="158"/>
      <c r="O51" s="159"/>
      <c r="P51" s="136"/>
      <c r="Q51" s="84">
        <f t="shared" si="2"/>
        <v>0</v>
      </c>
    </row>
    <row r="52" spans="1:17" ht="15" customHeight="1">
      <c r="A52" s="75">
        <v>43</v>
      </c>
      <c r="B52" s="76" t="s">
        <v>62</v>
      </c>
      <c r="C52" s="77" t="s">
        <v>19</v>
      </c>
      <c r="D52" s="76"/>
      <c r="E52" s="78" t="s">
        <v>26</v>
      </c>
      <c r="F52" s="110">
        <v>42</v>
      </c>
      <c r="G52" s="14" t="s">
        <v>21</v>
      </c>
      <c r="H52" s="150"/>
      <c r="I52" s="158"/>
      <c r="J52" s="158"/>
      <c r="K52" s="159"/>
      <c r="L52" s="136"/>
      <c r="M52" s="83">
        <f t="shared" si="1"/>
        <v>0</v>
      </c>
      <c r="N52" s="158"/>
      <c r="O52" s="159"/>
      <c r="P52" s="136"/>
      <c r="Q52" s="84">
        <f t="shared" si="2"/>
        <v>0</v>
      </c>
    </row>
    <row r="53" spans="1:17" ht="15" customHeight="1">
      <c r="A53" s="75">
        <v>44</v>
      </c>
      <c r="B53" s="76" t="s">
        <v>63</v>
      </c>
      <c r="C53" s="77" t="s">
        <v>19</v>
      </c>
      <c r="D53" s="76"/>
      <c r="E53" s="78" t="s">
        <v>26</v>
      </c>
      <c r="F53" s="106" t="s">
        <v>337</v>
      </c>
      <c r="G53" s="14" t="s">
        <v>21</v>
      </c>
      <c r="H53" s="150">
        <v>1</v>
      </c>
      <c r="I53" s="158"/>
      <c r="J53" s="158"/>
      <c r="K53" s="159"/>
      <c r="L53" s="136"/>
      <c r="M53" s="83">
        <f t="shared" si="1"/>
        <v>0</v>
      </c>
      <c r="N53" s="158"/>
      <c r="O53" s="159"/>
      <c r="P53" s="136"/>
      <c r="Q53" s="84">
        <f t="shared" si="2"/>
        <v>0</v>
      </c>
    </row>
    <row r="54" spans="1:17" ht="15" customHeight="1">
      <c r="A54" s="75">
        <v>45</v>
      </c>
      <c r="B54" s="76" t="s">
        <v>63</v>
      </c>
      <c r="C54" s="77" t="s">
        <v>19</v>
      </c>
      <c r="D54" s="76"/>
      <c r="E54" s="78" t="s">
        <v>26</v>
      </c>
      <c r="F54" s="106" t="s">
        <v>448</v>
      </c>
      <c r="G54" s="80" t="s">
        <v>33</v>
      </c>
      <c r="H54" s="150"/>
      <c r="I54" s="158"/>
      <c r="J54" s="158"/>
      <c r="K54" s="159"/>
      <c r="L54" s="136"/>
      <c r="M54" s="83">
        <f t="shared" si="1"/>
        <v>0</v>
      </c>
      <c r="N54" s="158">
        <v>1</v>
      </c>
      <c r="O54" s="159">
        <v>2466.8000000000002</v>
      </c>
      <c r="P54" s="136"/>
      <c r="Q54" s="84">
        <f t="shared" si="2"/>
        <v>2466.8000000000002</v>
      </c>
    </row>
    <row r="55" spans="1:17" ht="15" customHeight="1">
      <c r="A55" s="75">
        <v>46</v>
      </c>
      <c r="B55" s="76" t="s">
        <v>64</v>
      </c>
      <c r="C55" s="77" t="s">
        <v>19</v>
      </c>
      <c r="D55" s="76"/>
      <c r="E55" s="78" t="s">
        <v>26</v>
      </c>
      <c r="F55" s="106" t="s">
        <v>338</v>
      </c>
      <c r="G55" s="14" t="s">
        <v>21</v>
      </c>
      <c r="H55" s="150">
        <v>2</v>
      </c>
      <c r="I55" s="158"/>
      <c r="J55" s="158"/>
      <c r="K55" s="159"/>
      <c r="L55" s="136"/>
      <c r="M55" s="83">
        <f t="shared" si="1"/>
        <v>0</v>
      </c>
      <c r="N55" s="158"/>
      <c r="O55" s="159"/>
      <c r="P55" s="136"/>
      <c r="Q55" s="84">
        <f t="shared" si="2"/>
        <v>0</v>
      </c>
    </row>
    <row r="56" spans="1:17" ht="15" customHeight="1">
      <c r="A56" s="75">
        <v>47</v>
      </c>
      <c r="B56" s="76" t="s">
        <v>65</v>
      </c>
      <c r="C56" s="77" t="s">
        <v>19</v>
      </c>
      <c r="D56" s="76"/>
      <c r="E56" s="78" t="s">
        <v>56</v>
      </c>
      <c r="F56" s="106" t="s">
        <v>339</v>
      </c>
      <c r="G56" s="14" t="s">
        <v>21</v>
      </c>
      <c r="H56" s="150"/>
      <c r="I56" s="158"/>
      <c r="J56" s="158"/>
      <c r="K56" s="159"/>
      <c r="L56" s="136"/>
      <c r="M56" s="83">
        <f t="shared" si="1"/>
        <v>0</v>
      </c>
      <c r="N56" s="158"/>
      <c r="O56" s="159"/>
      <c r="P56" s="136"/>
      <c r="Q56" s="84">
        <f t="shared" si="2"/>
        <v>0</v>
      </c>
    </row>
    <row r="57" spans="1:17" ht="15" customHeight="1">
      <c r="A57" s="75">
        <v>48</v>
      </c>
      <c r="B57" s="76" t="s">
        <v>65</v>
      </c>
      <c r="C57" s="77" t="s">
        <v>19</v>
      </c>
      <c r="D57" s="76"/>
      <c r="E57" s="78" t="s">
        <v>56</v>
      </c>
      <c r="F57" s="106" t="s">
        <v>421</v>
      </c>
      <c r="G57" s="17" t="s">
        <v>31</v>
      </c>
      <c r="H57" s="150"/>
      <c r="I57" s="158"/>
      <c r="J57" s="158"/>
      <c r="K57" s="159"/>
      <c r="L57" s="136"/>
      <c r="M57" s="83">
        <f t="shared" si="1"/>
        <v>0</v>
      </c>
      <c r="N57" s="158"/>
      <c r="O57" s="159"/>
      <c r="P57" s="136"/>
      <c r="Q57" s="84">
        <f t="shared" si="2"/>
        <v>0</v>
      </c>
    </row>
    <row r="58" spans="1:17" ht="15" customHeight="1">
      <c r="A58" s="75">
        <v>49</v>
      </c>
      <c r="B58" s="76" t="s">
        <v>66</v>
      </c>
      <c r="C58" s="77" t="s">
        <v>19</v>
      </c>
      <c r="D58" s="76"/>
      <c r="E58" s="78" t="s">
        <v>20</v>
      </c>
      <c r="F58" s="111">
        <v>48</v>
      </c>
      <c r="G58" s="14" t="s">
        <v>21</v>
      </c>
      <c r="H58" s="150"/>
      <c r="I58" s="158"/>
      <c r="J58" s="158"/>
      <c r="K58" s="159"/>
      <c r="L58" s="136"/>
      <c r="M58" s="83">
        <f t="shared" si="1"/>
        <v>0</v>
      </c>
      <c r="N58" s="158"/>
      <c r="O58" s="159"/>
      <c r="P58" s="136"/>
      <c r="Q58" s="84">
        <f t="shared" si="2"/>
        <v>0</v>
      </c>
    </row>
    <row r="59" spans="1:17" ht="15" customHeight="1">
      <c r="A59" s="75">
        <v>50</v>
      </c>
      <c r="B59" s="76" t="s">
        <v>67</v>
      </c>
      <c r="C59" s="77" t="s">
        <v>19</v>
      </c>
      <c r="D59" s="76"/>
      <c r="E59" s="78" t="s">
        <v>68</v>
      </c>
      <c r="F59" s="106" t="s">
        <v>340</v>
      </c>
      <c r="G59" s="14" t="s">
        <v>21</v>
      </c>
      <c r="H59" s="150">
        <v>1</v>
      </c>
      <c r="I59" s="158"/>
      <c r="J59" s="158"/>
      <c r="K59" s="159"/>
      <c r="L59" s="136"/>
      <c r="M59" s="83">
        <f t="shared" si="1"/>
        <v>0</v>
      </c>
      <c r="N59" s="158">
        <v>1</v>
      </c>
      <c r="O59" s="159">
        <v>5570.97</v>
      </c>
      <c r="P59" s="136"/>
      <c r="Q59" s="84">
        <f t="shared" si="2"/>
        <v>5570.97</v>
      </c>
    </row>
    <row r="60" spans="1:17" ht="15" customHeight="1">
      <c r="A60" s="75">
        <v>51</v>
      </c>
      <c r="B60" s="76" t="s">
        <v>67</v>
      </c>
      <c r="C60" s="77" t="s">
        <v>19</v>
      </c>
      <c r="D60" s="76"/>
      <c r="E60" s="78" t="s">
        <v>68</v>
      </c>
      <c r="F60" s="106" t="s">
        <v>428</v>
      </c>
      <c r="G60" s="16" t="s">
        <v>22</v>
      </c>
      <c r="H60" s="150">
        <v>1</v>
      </c>
      <c r="I60" s="158"/>
      <c r="J60" s="158"/>
      <c r="K60" s="159"/>
      <c r="L60" s="136"/>
      <c r="M60" s="83">
        <f t="shared" si="1"/>
        <v>0</v>
      </c>
      <c r="N60" s="158"/>
      <c r="O60" s="159"/>
      <c r="P60" s="136"/>
      <c r="Q60" s="84">
        <f t="shared" si="2"/>
        <v>0</v>
      </c>
    </row>
    <row r="61" spans="1:17" ht="15" customHeight="1">
      <c r="A61" s="75">
        <v>52</v>
      </c>
      <c r="B61" s="76" t="s">
        <v>69</v>
      </c>
      <c r="C61" s="77" t="s">
        <v>19</v>
      </c>
      <c r="D61" s="76"/>
      <c r="E61" s="78" t="s">
        <v>20</v>
      </c>
      <c r="F61" s="106" t="s">
        <v>341</v>
      </c>
      <c r="G61" s="14" t="s">
        <v>21</v>
      </c>
      <c r="H61" s="150"/>
      <c r="I61" s="158"/>
      <c r="J61" s="158"/>
      <c r="K61" s="159"/>
      <c r="L61" s="136"/>
      <c r="M61" s="83">
        <f t="shared" si="1"/>
        <v>0</v>
      </c>
      <c r="N61" s="158"/>
      <c r="O61" s="159"/>
      <c r="P61" s="136"/>
      <c r="Q61" s="84">
        <f t="shared" si="2"/>
        <v>0</v>
      </c>
    </row>
    <row r="62" spans="1:17" ht="15" customHeight="1">
      <c r="A62" s="75">
        <v>53</v>
      </c>
      <c r="B62" s="76" t="s">
        <v>70</v>
      </c>
      <c r="C62" s="77" t="s">
        <v>19</v>
      </c>
      <c r="D62" s="76"/>
      <c r="E62" s="78" t="s">
        <v>26</v>
      </c>
      <c r="F62" s="107">
        <v>53</v>
      </c>
      <c r="G62" s="14" t="s">
        <v>21</v>
      </c>
      <c r="H62" s="150"/>
      <c r="I62" s="158"/>
      <c r="J62" s="158"/>
      <c r="K62" s="159"/>
      <c r="L62" s="136"/>
      <c r="M62" s="83">
        <f t="shared" si="1"/>
        <v>0</v>
      </c>
      <c r="N62" s="158"/>
      <c r="O62" s="159"/>
      <c r="P62" s="136"/>
      <c r="Q62" s="84">
        <f t="shared" si="2"/>
        <v>0</v>
      </c>
    </row>
    <row r="63" spans="1:17" ht="15" customHeight="1">
      <c r="A63" s="75">
        <v>54</v>
      </c>
      <c r="B63" s="76" t="s">
        <v>70</v>
      </c>
      <c r="C63" s="77" t="s">
        <v>19</v>
      </c>
      <c r="D63" s="76"/>
      <c r="E63" s="78" t="s">
        <v>26</v>
      </c>
      <c r="F63" s="107" t="s">
        <v>304</v>
      </c>
      <c r="G63" s="80" t="s">
        <v>33</v>
      </c>
      <c r="H63" s="150"/>
      <c r="I63" s="158"/>
      <c r="J63" s="158"/>
      <c r="K63" s="159"/>
      <c r="L63" s="136"/>
      <c r="M63" s="83">
        <f t="shared" si="1"/>
        <v>0</v>
      </c>
      <c r="N63" s="158"/>
      <c r="O63" s="159"/>
      <c r="P63" s="136"/>
      <c r="Q63" s="84">
        <f t="shared" si="2"/>
        <v>0</v>
      </c>
    </row>
    <row r="64" spans="1:17" ht="15" customHeight="1">
      <c r="A64" s="75">
        <v>55</v>
      </c>
      <c r="B64" s="76" t="s">
        <v>71</v>
      </c>
      <c r="C64" s="77" t="s">
        <v>19</v>
      </c>
      <c r="D64" s="76"/>
      <c r="E64" s="78" t="s">
        <v>52</v>
      </c>
      <c r="F64" s="106" t="s">
        <v>342</v>
      </c>
      <c r="G64" s="14" t="s">
        <v>21</v>
      </c>
      <c r="H64" s="150"/>
      <c r="I64" s="158"/>
      <c r="J64" s="158"/>
      <c r="K64" s="159"/>
      <c r="L64" s="136"/>
      <c r="M64" s="83">
        <f t="shared" si="1"/>
        <v>0</v>
      </c>
      <c r="N64" s="158"/>
      <c r="O64" s="159"/>
      <c r="P64" s="136"/>
      <c r="Q64" s="84">
        <f t="shared" si="2"/>
        <v>0</v>
      </c>
    </row>
    <row r="65" spans="1:17" ht="15" customHeight="1">
      <c r="A65" s="75">
        <v>56</v>
      </c>
      <c r="B65" s="76" t="s">
        <v>71</v>
      </c>
      <c r="C65" s="77" t="s">
        <v>19</v>
      </c>
      <c r="D65" s="76"/>
      <c r="E65" s="78" t="s">
        <v>52</v>
      </c>
      <c r="F65" s="106" t="s">
        <v>449</v>
      </c>
      <c r="G65" s="80" t="s">
        <v>33</v>
      </c>
      <c r="H65" s="150">
        <v>1</v>
      </c>
      <c r="I65" s="158"/>
      <c r="J65" s="158"/>
      <c r="K65" s="159"/>
      <c r="L65" s="136"/>
      <c r="M65" s="83">
        <f t="shared" si="1"/>
        <v>0</v>
      </c>
      <c r="N65" s="158"/>
      <c r="O65" s="159"/>
      <c r="P65" s="136"/>
      <c r="Q65" s="84">
        <f t="shared" si="2"/>
        <v>0</v>
      </c>
    </row>
    <row r="66" spans="1:17" ht="15" customHeight="1">
      <c r="A66" s="75">
        <v>57</v>
      </c>
      <c r="B66" s="76" t="s">
        <v>72</v>
      </c>
      <c r="C66" s="77" t="s">
        <v>19</v>
      </c>
      <c r="D66" s="76"/>
      <c r="E66" s="78" t="s">
        <v>20</v>
      </c>
      <c r="F66" s="106" t="s">
        <v>343</v>
      </c>
      <c r="G66" s="14" t="s">
        <v>21</v>
      </c>
      <c r="H66" s="150">
        <v>1</v>
      </c>
      <c r="I66" s="158"/>
      <c r="J66" s="158"/>
      <c r="K66" s="159"/>
      <c r="L66" s="136"/>
      <c r="M66" s="83">
        <f t="shared" si="1"/>
        <v>0</v>
      </c>
      <c r="N66" s="158">
        <v>1</v>
      </c>
      <c r="O66" s="159">
        <v>4720.29</v>
      </c>
      <c r="P66" s="136"/>
      <c r="Q66" s="84">
        <f t="shared" si="2"/>
        <v>4720.29</v>
      </c>
    </row>
    <row r="67" spans="1:17" ht="15" customHeight="1">
      <c r="A67" s="75">
        <v>58</v>
      </c>
      <c r="B67" s="76" t="s">
        <v>73</v>
      </c>
      <c r="C67" s="77" t="s">
        <v>19</v>
      </c>
      <c r="D67" s="76"/>
      <c r="E67" s="78" t="s">
        <v>74</v>
      </c>
      <c r="F67" s="112" t="s">
        <v>439</v>
      </c>
      <c r="G67" s="14" t="s">
        <v>21</v>
      </c>
      <c r="H67" s="150"/>
      <c r="I67" s="158"/>
      <c r="J67" s="158"/>
      <c r="K67" s="159"/>
      <c r="L67" s="136"/>
      <c r="M67" s="83">
        <f t="shared" si="1"/>
        <v>0</v>
      </c>
      <c r="N67" s="158"/>
      <c r="O67" s="159"/>
      <c r="P67" s="136"/>
      <c r="Q67" s="84">
        <f t="shared" si="2"/>
        <v>0</v>
      </c>
    </row>
    <row r="68" spans="1:17" ht="15" customHeight="1">
      <c r="A68" s="75">
        <v>59</v>
      </c>
      <c r="B68" s="76" t="s">
        <v>73</v>
      </c>
      <c r="C68" s="77" t="s">
        <v>19</v>
      </c>
      <c r="D68" s="76"/>
      <c r="E68" s="78" t="s">
        <v>74</v>
      </c>
      <c r="F68" s="107" t="s">
        <v>450</v>
      </c>
      <c r="G68" s="80" t="s">
        <v>33</v>
      </c>
      <c r="H68" s="150"/>
      <c r="I68" s="158"/>
      <c r="J68" s="158"/>
      <c r="K68" s="159"/>
      <c r="L68" s="136"/>
      <c r="M68" s="83">
        <f t="shared" si="1"/>
        <v>0</v>
      </c>
      <c r="N68" s="158"/>
      <c r="O68" s="159"/>
      <c r="P68" s="136"/>
      <c r="Q68" s="84">
        <f t="shared" si="2"/>
        <v>0</v>
      </c>
    </row>
    <row r="69" spans="1:17" ht="15" customHeight="1">
      <c r="A69" s="75">
        <v>60</v>
      </c>
      <c r="B69" s="76" t="s">
        <v>75</v>
      </c>
      <c r="C69" s="77" t="s">
        <v>19</v>
      </c>
      <c r="D69" s="76"/>
      <c r="E69" s="78" t="s">
        <v>26</v>
      </c>
      <c r="F69" s="106" t="s">
        <v>344</v>
      </c>
      <c r="G69" s="14" t="s">
        <v>21</v>
      </c>
      <c r="H69" s="150"/>
      <c r="I69" s="158"/>
      <c r="J69" s="158"/>
      <c r="K69" s="159"/>
      <c r="L69" s="136"/>
      <c r="M69" s="83">
        <f t="shared" si="1"/>
        <v>0</v>
      </c>
      <c r="N69" s="158"/>
      <c r="O69" s="159"/>
      <c r="P69" s="136"/>
      <c r="Q69" s="84">
        <f t="shared" si="2"/>
        <v>0</v>
      </c>
    </row>
    <row r="70" spans="1:17" ht="15" customHeight="1">
      <c r="A70" s="75">
        <v>61</v>
      </c>
      <c r="B70" s="76" t="s">
        <v>76</v>
      </c>
      <c r="C70" s="77" t="s">
        <v>19</v>
      </c>
      <c r="D70" s="76"/>
      <c r="E70" s="78" t="s">
        <v>58</v>
      </c>
      <c r="F70" s="106" t="s">
        <v>345</v>
      </c>
      <c r="G70" s="14" t="s">
        <v>21</v>
      </c>
      <c r="H70" s="150"/>
      <c r="I70" s="158"/>
      <c r="J70" s="158"/>
      <c r="K70" s="159"/>
      <c r="L70" s="136"/>
      <c r="M70" s="83">
        <f t="shared" si="1"/>
        <v>0</v>
      </c>
      <c r="N70" s="158"/>
      <c r="O70" s="159"/>
      <c r="P70" s="136"/>
      <c r="Q70" s="84">
        <f t="shared" si="2"/>
        <v>0</v>
      </c>
    </row>
    <row r="71" spans="1:17" ht="15" customHeight="1">
      <c r="A71" s="75">
        <v>62</v>
      </c>
      <c r="B71" s="76" t="s">
        <v>76</v>
      </c>
      <c r="C71" s="77" t="s">
        <v>19</v>
      </c>
      <c r="D71" s="76"/>
      <c r="E71" s="78" t="s">
        <v>58</v>
      </c>
      <c r="F71" s="106" t="s">
        <v>409</v>
      </c>
      <c r="G71" s="17" t="s">
        <v>31</v>
      </c>
      <c r="H71" s="150"/>
      <c r="I71" s="158"/>
      <c r="J71" s="158"/>
      <c r="K71" s="159"/>
      <c r="L71" s="136"/>
      <c r="M71" s="83">
        <f t="shared" si="1"/>
        <v>0</v>
      </c>
      <c r="N71" s="158"/>
      <c r="O71" s="159"/>
      <c r="P71" s="136"/>
      <c r="Q71" s="84">
        <f t="shared" si="2"/>
        <v>0</v>
      </c>
    </row>
    <row r="72" spans="1:17" ht="15" customHeight="1">
      <c r="A72" s="75">
        <v>63</v>
      </c>
      <c r="B72" s="76" t="s">
        <v>77</v>
      </c>
      <c r="C72" s="77" t="s">
        <v>19</v>
      </c>
      <c r="D72" s="76"/>
      <c r="E72" s="78" t="s">
        <v>30</v>
      </c>
      <c r="F72" s="107">
        <v>65</v>
      </c>
      <c r="G72" s="14" t="s">
        <v>21</v>
      </c>
      <c r="H72" s="150"/>
      <c r="I72" s="158"/>
      <c r="J72" s="158"/>
      <c r="K72" s="159"/>
      <c r="L72" s="136"/>
      <c r="M72" s="83">
        <f t="shared" si="1"/>
        <v>0</v>
      </c>
      <c r="N72" s="158"/>
      <c r="O72" s="159"/>
      <c r="P72" s="136"/>
      <c r="Q72" s="84">
        <f t="shared" si="2"/>
        <v>0</v>
      </c>
    </row>
    <row r="73" spans="1:17" ht="15" customHeight="1">
      <c r="A73" s="75">
        <v>64</v>
      </c>
      <c r="B73" s="76" t="s">
        <v>78</v>
      </c>
      <c r="C73" s="77" t="s">
        <v>19</v>
      </c>
      <c r="D73" s="76"/>
      <c r="E73" s="78" t="s">
        <v>26</v>
      </c>
      <c r="F73" s="106" t="s">
        <v>346</v>
      </c>
      <c r="G73" s="14" t="s">
        <v>21</v>
      </c>
      <c r="H73" s="150">
        <v>2</v>
      </c>
      <c r="I73" s="158"/>
      <c r="J73" s="158"/>
      <c r="K73" s="159"/>
      <c r="L73" s="136"/>
      <c r="M73" s="83">
        <f t="shared" si="1"/>
        <v>0</v>
      </c>
      <c r="N73" s="158"/>
      <c r="O73" s="159"/>
      <c r="P73" s="136"/>
      <c r="Q73" s="84">
        <f t="shared" si="2"/>
        <v>0</v>
      </c>
    </row>
    <row r="74" spans="1:17" ht="15" customHeight="1">
      <c r="A74" s="75">
        <v>65</v>
      </c>
      <c r="B74" s="76" t="s">
        <v>78</v>
      </c>
      <c r="C74" s="77" t="s">
        <v>19</v>
      </c>
      <c r="D74" s="76"/>
      <c r="E74" s="78" t="s">
        <v>26</v>
      </c>
      <c r="F74" s="106" t="s">
        <v>516</v>
      </c>
      <c r="G74" s="80" t="s">
        <v>33</v>
      </c>
      <c r="H74" s="150">
        <v>1</v>
      </c>
      <c r="I74" s="158"/>
      <c r="J74" s="158"/>
      <c r="K74" s="159"/>
      <c r="L74" s="136"/>
      <c r="M74" s="83">
        <f t="shared" si="1"/>
        <v>0</v>
      </c>
      <c r="N74" s="158"/>
      <c r="O74" s="159"/>
      <c r="P74" s="136"/>
      <c r="Q74" s="84">
        <f t="shared" si="2"/>
        <v>0</v>
      </c>
    </row>
    <row r="75" spans="1:17" ht="15" customHeight="1">
      <c r="A75" s="75">
        <v>66</v>
      </c>
      <c r="B75" s="76" t="s">
        <v>79</v>
      </c>
      <c r="C75" s="77" t="s">
        <v>19</v>
      </c>
      <c r="D75" s="76"/>
      <c r="E75" s="78" t="s">
        <v>30</v>
      </c>
      <c r="F75" s="106" t="s">
        <v>347</v>
      </c>
      <c r="G75" s="14" t="s">
        <v>21</v>
      </c>
      <c r="H75" s="150"/>
      <c r="I75" s="158">
        <v>1</v>
      </c>
      <c r="J75" s="158">
        <v>2</v>
      </c>
      <c r="K75" s="159">
        <v>2738.15</v>
      </c>
      <c r="L75" s="136"/>
      <c r="M75" s="83">
        <f t="shared" ref="M75:M141" si="3">K75-L75</f>
        <v>2738.15</v>
      </c>
      <c r="N75" s="158"/>
      <c r="O75" s="159"/>
      <c r="P75" s="136"/>
      <c r="Q75" s="84">
        <f t="shared" ref="Q75:Q141" si="4">O75-P75</f>
        <v>0</v>
      </c>
    </row>
    <row r="76" spans="1:17" ht="15" customHeight="1">
      <c r="A76" s="75">
        <v>67</v>
      </c>
      <c r="B76" s="76" t="s">
        <v>79</v>
      </c>
      <c r="C76" s="77" t="s">
        <v>19</v>
      </c>
      <c r="D76" s="76"/>
      <c r="E76" s="78" t="s">
        <v>30</v>
      </c>
      <c r="F76" s="106" t="s">
        <v>410</v>
      </c>
      <c r="G76" s="17" t="s">
        <v>31</v>
      </c>
      <c r="H76" s="150"/>
      <c r="I76" s="158">
        <v>1</v>
      </c>
      <c r="J76" s="158">
        <v>1</v>
      </c>
      <c r="K76" s="159"/>
      <c r="L76" s="136"/>
      <c r="M76" s="83">
        <f t="shared" si="3"/>
        <v>0</v>
      </c>
      <c r="N76" s="158"/>
      <c r="O76" s="159"/>
      <c r="P76" s="136"/>
      <c r="Q76" s="84">
        <f t="shared" si="4"/>
        <v>0</v>
      </c>
    </row>
    <row r="77" spans="1:17" ht="15" customHeight="1">
      <c r="A77" s="75">
        <v>68</v>
      </c>
      <c r="B77" s="76" t="s">
        <v>80</v>
      </c>
      <c r="C77" s="77" t="s">
        <v>19</v>
      </c>
      <c r="D77" s="76"/>
      <c r="E77" s="78" t="s">
        <v>30</v>
      </c>
      <c r="F77" s="106" t="s">
        <v>348</v>
      </c>
      <c r="G77" s="14" t="s">
        <v>21</v>
      </c>
      <c r="H77" s="150"/>
      <c r="I77" s="158"/>
      <c r="J77" s="158"/>
      <c r="K77" s="159"/>
      <c r="L77" s="136"/>
      <c r="M77" s="83">
        <f t="shared" si="3"/>
        <v>0</v>
      </c>
      <c r="N77" s="158"/>
      <c r="O77" s="159"/>
      <c r="P77" s="136"/>
      <c r="Q77" s="84">
        <f t="shared" si="4"/>
        <v>0</v>
      </c>
    </row>
    <row r="78" spans="1:17" ht="15" customHeight="1">
      <c r="A78" s="75">
        <v>69</v>
      </c>
      <c r="B78" s="76" t="s">
        <v>80</v>
      </c>
      <c r="C78" s="77" t="s">
        <v>19</v>
      </c>
      <c r="D78" s="76"/>
      <c r="E78" s="78" t="s">
        <v>30</v>
      </c>
      <c r="F78" s="106" t="s">
        <v>411</v>
      </c>
      <c r="G78" s="17" t="s">
        <v>31</v>
      </c>
      <c r="H78" s="150"/>
      <c r="I78" s="158"/>
      <c r="J78" s="158"/>
      <c r="K78" s="159"/>
      <c r="L78" s="136"/>
      <c r="M78" s="83">
        <f t="shared" si="3"/>
        <v>0</v>
      </c>
      <c r="N78" s="158"/>
      <c r="O78" s="159"/>
      <c r="P78" s="136"/>
      <c r="Q78" s="84">
        <f t="shared" si="4"/>
        <v>0</v>
      </c>
    </row>
    <row r="79" spans="1:17" ht="15" customHeight="1">
      <c r="A79" s="75">
        <v>70</v>
      </c>
      <c r="B79" s="76" t="s">
        <v>81</v>
      </c>
      <c r="C79" s="77" t="s">
        <v>19</v>
      </c>
      <c r="D79" s="76"/>
      <c r="E79" s="78" t="s">
        <v>26</v>
      </c>
      <c r="F79" s="106" t="s">
        <v>349</v>
      </c>
      <c r="G79" s="14" t="s">
        <v>21</v>
      </c>
      <c r="H79" s="150"/>
      <c r="I79" s="158"/>
      <c r="J79" s="158"/>
      <c r="K79" s="159"/>
      <c r="L79" s="136"/>
      <c r="M79" s="83">
        <f t="shared" si="3"/>
        <v>0</v>
      </c>
      <c r="N79" s="158"/>
      <c r="O79" s="159"/>
      <c r="P79" s="136"/>
      <c r="Q79" s="84">
        <f t="shared" si="4"/>
        <v>0</v>
      </c>
    </row>
    <row r="80" spans="1:17" ht="15" customHeight="1">
      <c r="A80" s="75">
        <v>71</v>
      </c>
      <c r="B80" s="76" t="s">
        <v>82</v>
      </c>
      <c r="C80" s="77" t="s">
        <v>19</v>
      </c>
      <c r="D80" s="76"/>
      <c r="E80" s="78" t="s">
        <v>26</v>
      </c>
      <c r="F80" s="106" t="s">
        <v>350</v>
      </c>
      <c r="G80" s="14" t="s">
        <v>21</v>
      </c>
      <c r="H80" s="150">
        <v>1</v>
      </c>
      <c r="I80" s="158"/>
      <c r="J80" s="158"/>
      <c r="K80" s="159"/>
      <c r="L80" s="136"/>
      <c r="M80" s="83">
        <f t="shared" si="3"/>
        <v>0</v>
      </c>
      <c r="N80" s="158"/>
      <c r="O80" s="159"/>
      <c r="P80" s="136"/>
      <c r="Q80" s="84">
        <f t="shared" si="4"/>
        <v>0</v>
      </c>
    </row>
    <row r="81" spans="1:17" s="199" customFormat="1" ht="15" hidden="1" customHeight="1">
      <c r="A81" s="75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174"/>
      <c r="I81" s="248"/>
      <c r="J81" s="248"/>
      <c r="K81" s="183"/>
      <c r="L81" s="183"/>
      <c r="M81" s="215"/>
      <c r="N81" s="248"/>
      <c r="O81" s="183"/>
      <c r="P81" s="183"/>
      <c r="Q81" s="84"/>
    </row>
    <row r="82" spans="1:17" ht="15" customHeight="1">
      <c r="A82" s="75">
        <v>72</v>
      </c>
      <c r="B82" s="76" t="s">
        <v>83</v>
      </c>
      <c r="C82" s="77" t="s">
        <v>19</v>
      </c>
      <c r="D82" s="76"/>
      <c r="E82" s="78" t="s">
        <v>84</v>
      </c>
      <c r="F82" s="106" t="s">
        <v>351</v>
      </c>
      <c r="G82" s="14" t="s">
        <v>21</v>
      </c>
      <c r="H82" s="150">
        <v>1</v>
      </c>
      <c r="I82" s="158"/>
      <c r="J82" s="158"/>
      <c r="K82" s="159"/>
      <c r="L82" s="136"/>
      <c r="M82" s="83">
        <f t="shared" si="3"/>
        <v>0</v>
      </c>
      <c r="N82" s="158"/>
      <c r="O82" s="159"/>
      <c r="P82" s="136"/>
      <c r="Q82" s="84">
        <f t="shared" si="4"/>
        <v>0</v>
      </c>
    </row>
    <row r="83" spans="1:17" ht="15" customHeight="1">
      <c r="A83" s="75">
        <v>73</v>
      </c>
      <c r="B83" s="41" t="s">
        <v>83</v>
      </c>
      <c r="C83" s="42" t="s">
        <v>19</v>
      </c>
      <c r="D83" s="41"/>
      <c r="E83" s="43" t="s">
        <v>84</v>
      </c>
      <c r="F83" s="109" t="s">
        <v>489</v>
      </c>
      <c r="G83" s="44" t="s">
        <v>33</v>
      </c>
      <c r="H83" s="150"/>
      <c r="I83" s="158"/>
      <c r="J83" s="158"/>
      <c r="K83" s="159"/>
      <c r="L83" s="136"/>
      <c r="M83" s="83">
        <f t="shared" si="3"/>
        <v>0</v>
      </c>
      <c r="N83" s="158">
        <v>2</v>
      </c>
      <c r="O83" s="159">
        <v>7400.4</v>
      </c>
      <c r="P83" s="136"/>
      <c r="Q83" s="84">
        <f t="shared" si="4"/>
        <v>7400.4</v>
      </c>
    </row>
    <row r="84" spans="1:17" ht="15" customHeight="1">
      <c r="A84" s="75">
        <v>74</v>
      </c>
      <c r="B84" s="76" t="s">
        <v>85</v>
      </c>
      <c r="C84" s="77" t="s">
        <v>19</v>
      </c>
      <c r="D84" s="76"/>
      <c r="E84" s="78" t="s">
        <v>26</v>
      </c>
      <c r="F84" s="103" t="s">
        <v>352</v>
      </c>
      <c r="G84" s="14" t="s">
        <v>21</v>
      </c>
      <c r="H84" s="150">
        <v>1</v>
      </c>
      <c r="I84" s="158"/>
      <c r="J84" s="158"/>
      <c r="K84" s="159"/>
      <c r="L84" s="136"/>
      <c r="M84" s="83">
        <f t="shared" si="3"/>
        <v>0</v>
      </c>
      <c r="N84" s="158"/>
      <c r="O84" s="159"/>
      <c r="P84" s="136"/>
      <c r="Q84" s="84">
        <f t="shared" si="4"/>
        <v>0</v>
      </c>
    </row>
    <row r="85" spans="1:17" ht="15" customHeight="1">
      <c r="A85" s="75">
        <v>75</v>
      </c>
      <c r="B85" s="76" t="s">
        <v>86</v>
      </c>
      <c r="C85" s="77" t="s">
        <v>19</v>
      </c>
      <c r="D85" s="76"/>
      <c r="E85" s="78" t="s">
        <v>87</v>
      </c>
      <c r="F85" s="106" t="s">
        <v>353</v>
      </c>
      <c r="G85" s="14" t="s">
        <v>21</v>
      </c>
      <c r="H85" s="150"/>
      <c r="I85" s="158"/>
      <c r="J85" s="158"/>
      <c r="K85" s="159"/>
      <c r="L85" s="136"/>
      <c r="M85" s="83">
        <f t="shared" si="3"/>
        <v>0</v>
      </c>
      <c r="N85" s="158"/>
      <c r="O85" s="159"/>
      <c r="P85" s="136"/>
      <c r="Q85" s="84">
        <f t="shared" si="4"/>
        <v>0</v>
      </c>
    </row>
    <row r="86" spans="1:17" ht="15" customHeight="1">
      <c r="A86" s="75">
        <v>76</v>
      </c>
      <c r="B86" s="76" t="s">
        <v>88</v>
      </c>
      <c r="C86" s="77" t="s">
        <v>19</v>
      </c>
      <c r="D86" s="76"/>
      <c r="E86" s="78" t="s">
        <v>89</v>
      </c>
      <c r="F86" s="106" t="s">
        <v>354</v>
      </c>
      <c r="G86" s="14" t="s">
        <v>21</v>
      </c>
      <c r="H86" s="150">
        <v>2</v>
      </c>
      <c r="I86" s="158"/>
      <c r="J86" s="158"/>
      <c r="K86" s="159"/>
      <c r="L86" s="136"/>
      <c r="M86" s="83">
        <f t="shared" si="3"/>
        <v>0</v>
      </c>
      <c r="N86" s="158"/>
      <c r="O86" s="159"/>
      <c r="P86" s="136"/>
      <c r="Q86" s="84">
        <f t="shared" si="4"/>
        <v>0</v>
      </c>
    </row>
    <row r="87" spans="1:17" ht="15" customHeight="1">
      <c r="A87" s="75">
        <v>77</v>
      </c>
      <c r="B87" s="76" t="s">
        <v>88</v>
      </c>
      <c r="C87" s="77" t="s">
        <v>19</v>
      </c>
      <c r="D87" s="76"/>
      <c r="E87" s="78" t="s">
        <v>89</v>
      </c>
      <c r="F87" s="109" t="s">
        <v>452</v>
      </c>
      <c r="G87" s="80" t="s">
        <v>33</v>
      </c>
      <c r="H87" s="150">
        <v>1</v>
      </c>
      <c r="I87" s="158">
        <v>2</v>
      </c>
      <c r="J87" s="158">
        <v>2</v>
      </c>
      <c r="K87" s="159">
        <v>1057.2</v>
      </c>
      <c r="L87" s="136"/>
      <c r="M87" s="83">
        <f t="shared" si="3"/>
        <v>1057.2</v>
      </c>
      <c r="N87" s="158">
        <v>3</v>
      </c>
      <c r="O87" s="159">
        <v>4581.2</v>
      </c>
      <c r="P87" s="136"/>
      <c r="Q87" s="84">
        <f t="shared" si="4"/>
        <v>4581.2</v>
      </c>
    </row>
    <row r="88" spans="1:17" ht="15" customHeight="1">
      <c r="A88" s="75">
        <v>78</v>
      </c>
      <c r="B88" s="76" t="s">
        <v>90</v>
      </c>
      <c r="C88" s="77" t="s">
        <v>19</v>
      </c>
      <c r="D88" s="76"/>
      <c r="E88" s="78" t="s">
        <v>30</v>
      </c>
      <c r="F88" s="107">
        <v>79</v>
      </c>
      <c r="G88" s="14" t="s">
        <v>21</v>
      </c>
      <c r="H88" s="150"/>
      <c r="I88" s="158"/>
      <c r="J88" s="158"/>
      <c r="K88" s="159"/>
      <c r="L88" s="136"/>
      <c r="M88" s="83">
        <f t="shared" si="3"/>
        <v>0</v>
      </c>
      <c r="N88" s="158"/>
      <c r="O88" s="159"/>
      <c r="P88" s="136"/>
      <c r="Q88" s="84">
        <f t="shared" si="4"/>
        <v>0</v>
      </c>
    </row>
    <row r="89" spans="1:17" ht="15" customHeight="1">
      <c r="A89" s="75">
        <v>79</v>
      </c>
      <c r="B89" s="76" t="s">
        <v>91</v>
      </c>
      <c r="C89" s="77" t="s">
        <v>19</v>
      </c>
      <c r="D89" s="76"/>
      <c r="E89" s="78" t="s">
        <v>30</v>
      </c>
      <c r="F89" s="107">
        <v>80</v>
      </c>
      <c r="G89" s="14" t="s">
        <v>21</v>
      </c>
      <c r="H89" s="150"/>
      <c r="I89" s="158"/>
      <c r="J89" s="158"/>
      <c r="K89" s="159"/>
      <c r="L89" s="136"/>
      <c r="M89" s="83">
        <f t="shared" si="3"/>
        <v>0</v>
      </c>
      <c r="N89" s="158"/>
      <c r="O89" s="159"/>
      <c r="P89" s="136"/>
      <c r="Q89" s="84">
        <f t="shared" si="4"/>
        <v>0</v>
      </c>
    </row>
    <row r="90" spans="1:17" ht="15" customHeight="1">
      <c r="A90" s="75">
        <v>80</v>
      </c>
      <c r="B90" s="76" t="s">
        <v>92</v>
      </c>
      <c r="C90" s="77" t="s">
        <v>19</v>
      </c>
      <c r="D90" s="76"/>
      <c r="E90" s="78" t="s">
        <v>26</v>
      </c>
      <c r="F90" s="106" t="s">
        <v>355</v>
      </c>
      <c r="G90" s="14" t="s">
        <v>21</v>
      </c>
      <c r="H90" s="150">
        <v>2</v>
      </c>
      <c r="I90" s="158"/>
      <c r="J90" s="158"/>
      <c r="K90" s="159"/>
      <c r="L90" s="136"/>
      <c r="M90" s="83">
        <f t="shared" si="3"/>
        <v>0</v>
      </c>
      <c r="N90" s="158"/>
      <c r="O90" s="159"/>
      <c r="P90" s="136"/>
      <c r="Q90" s="84">
        <f t="shared" si="4"/>
        <v>0</v>
      </c>
    </row>
    <row r="91" spans="1:17" ht="15" customHeight="1">
      <c r="A91" s="75">
        <v>81</v>
      </c>
      <c r="B91" s="76" t="s">
        <v>92</v>
      </c>
      <c r="C91" s="77" t="s">
        <v>19</v>
      </c>
      <c r="D91" s="76"/>
      <c r="E91" s="78" t="s">
        <v>26</v>
      </c>
      <c r="F91" s="106" t="s">
        <v>454</v>
      </c>
      <c r="G91" s="80" t="s">
        <v>33</v>
      </c>
      <c r="H91" s="150"/>
      <c r="I91" s="158"/>
      <c r="J91" s="158"/>
      <c r="K91" s="159"/>
      <c r="L91" s="136"/>
      <c r="M91" s="83">
        <f t="shared" si="3"/>
        <v>0</v>
      </c>
      <c r="N91" s="158"/>
      <c r="O91" s="159"/>
      <c r="P91" s="136"/>
      <c r="Q91" s="84">
        <f t="shared" si="4"/>
        <v>0</v>
      </c>
    </row>
    <row r="92" spans="1:17" ht="15" customHeight="1">
      <c r="A92" s="75">
        <v>82</v>
      </c>
      <c r="B92" s="76" t="s">
        <v>93</v>
      </c>
      <c r="C92" s="77" t="s">
        <v>19</v>
      </c>
      <c r="D92" s="76"/>
      <c r="E92" s="78" t="s">
        <v>94</v>
      </c>
      <c r="F92" s="112" t="s">
        <v>356</v>
      </c>
      <c r="G92" s="14" t="s">
        <v>21</v>
      </c>
      <c r="H92" s="150"/>
      <c r="I92" s="158"/>
      <c r="J92" s="158"/>
      <c r="K92" s="159"/>
      <c r="L92" s="136"/>
      <c r="M92" s="83">
        <f t="shared" si="3"/>
        <v>0</v>
      </c>
      <c r="N92" s="158"/>
      <c r="O92" s="159"/>
      <c r="P92" s="136"/>
      <c r="Q92" s="84">
        <f t="shared" si="4"/>
        <v>0</v>
      </c>
    </row>
    <row r="93" spans="1:17" ht="15" customHeight="1">
      <c r="A93" s="75">
        <v>83</v>
      </c>
      <c r="B93" s="76" t="s">
        <v>93</v>
      </c>
      <c r="C93" s="77" t="s">
        <v>19</v>
      </c>
      <c r="D93" s="76"/>
      <c r="E93" s="78" t="s">
        <v>94</v>
      </c>
      <c r="F93" s="106" t="s">
        <v>401</v>
      </c>
      <c r="G93" s="19" t="s">
        <v>36</v>
      </c>
      <c r="H93" s="150"/>
      <c r="I93" s="158"/>
      <c r="J93" s="158"/>
      <c r="K93" s="159"/>
      <c r="L93" s="136"/>
      <c r="M93" s="83">
        <f t="shared" si="3"/>
        <v>0</v>
      </c>
      <c r="N93" s="158"/>
      <c r="O93" s="159"/>
      <c r="P93" s="136"/>
      <c r="Q93" s="84">
        <f t="shared" si="4"/>
        <v>0</v>
      </c>
    </row>
    <row r="94" spans="1:17" ht="15" customHeight="1">
      <c r="A94" s="75">
        <v>84</v>
      </c>
      <c r="B94" s="76" t="s">
        <v>93</v>
      </c>
      <c r="C94" s="77" t="s">
        <v>19</v>
      </c>
      <c r="D94" s="76"/>
      <c r="E94" s="78" t="s">
        <v>94</v>
      </c>
      <c r="F94" s="106" t="s">
        <v>429</v>
      </c>
      <c r="G94" s="16" t="s">
        <v>22</v>
      </c>
      <c r="H94" s="150"/>
      <c r="I94" s="158"/>
      <c r="J94" s="158"/>
      <c r="K94" s="159"/>
      <c r="L94" s="136"/>
      <c r="M94" s="83">
        <f t="shared" si="3"/>
        <v>0</v>
      </c>
      <c r="N94" s="158"/>
      <c r="O94" s="159"/>
      <c r="P94" s="136"/>
      <c r="Q94" s="84">
        <f t="shared" si="4"/>
        <v>0</v>
      </c>
    </row>
    <row r="95" spans="1:17" ht="15" customHeight="1">
      <c r="A95" s="75">
        <v>85</v>
      </c>
      <c r="B95" s="76" t="s">
        <v>95</v>
      </c>
      <c r="C95" s="77" t="s">
        <v>19</v>
      </c>
      <c r="D95" s="76"/>
      <c r="E95" s="78" t="s">
        <v>26</v>
      </c>
      <c r="F95" s="106" t="s">
        <v>357</v>
      </c>
      <c r="G95" s="14" t="s">
        <v>21</v>
      </c>
      <c r="H95" s="150">
        <v>2</v>
      </c>
      <c r="I95" s="158"/>
      <c r="J95" s="158"/>
      <c r="K95" s="159"/>
      <c r="L95" s="136"/>
      <c r="M95" s="83">
        <f t="shared" si="3"/>
        <v>0</v>
      </c>
      <c r="N95" s="158"/>
      <c r="O95" s="159"/>
      <c r="P95" s="136"/>
      <c r="Q95" s="84">
        <f t="shared" si="4"/>
        <v>0</v>
      </c>
    </row>
    <row r="96" spans="1:17" ht="15" customHeight="1">
      <c r="A96" s="75">
        <v>86</v>
      </c>
      <c r="B96" s="76" t="s">
        <v>95</v>
      </c>
      <c r="C96" s="77" t="s">
        <v>19</v>
      </c>
      <c r="D96" s="76"/>
      <c r="E96" s="78" t="s">
        <v>26</v>
      </c>
      <c r="F96" s="106" t="s">
        <v>453</v>
      </c>
      <c r="G96" s="80" t="s">
        <v>33</v>
      </c>
      <c r="H96" s="150"/>
      <c r="I96" s="158"/>
      <c r="J96" s="158"/>
      <c r="K96" s="159"/>
      <c r="L96" s="136"/>
      <c r="M96" s="83">
        <f t="shared" si="3"/>
        <v>0</v>
      </c>
      <c r="N96" s="158"/>
      <c r="O96" s="159"/>
      <c r="P96" s="136"/>
      <c r="Q96" s="84">
        <f t="shared" si="4"/>
        <v>0</v>
      </c>
    </row>
    <row r="97" spans="1:17" ht="15" customHeight="1">
      <c r="A97" s="75">
        <v>87</v>
      </c>
      <c r="B97" s="76" t="s">
        <v>96</v>
      </c>
      <c r="C97" s="77" t="s">
        <v>19</v>
      </c>
      <c r="D97" s="76"/>
      <c r="E97" s="78" t="s">
        <v>61</v>
      </c>
      <c r="F97" s="106" t="s">
        <v>358</v>
      </c>
      <c r="G97" s="14" t="s">
        <v>21</v>
      </c>
      <c r="H97" s="150">
        <v>1</v>
      </c>
      <c r="I97" s="158">
        <v>1</v>
      </c>
      <c r="J97" s="158">
        <v>1</v>
      </c>
      <c r="K97" s="159">
        <v>872.19</v>
      </c>
      <c r="L97" s="136"/>
      <c r="M97" s="83">
        <f t="shared" si="3"/>
        <v>872.19</v>
      </c>
      <c r="N97" s="158">
        <v>1</v>
      </c>
      <c r="O97" s="159">
        <v>2116.5100000000002</v>
      </c>
      <c r="P97" s="136"/>
      <c r="Q97" s="84">
        <f t="shared" si="4"/>
        <v>2116.5100000000002</v>
      </c>
    </row>
    <row r="98" spans="1:17" ht="15" customHeight="1">
      <c r="A98" s="75">
        <v>88</v>
      </c>
      <c r="B98" s="76" t="s">
        <v>96</v>
      </c>
      <c r="C98" s="77" t="s">
        <v>19</v>
      </c>
      <c r="D98" s="76"/>
      <c r="E98" s="78" t="s">
        <v>61</v>
      </c>
      <c r="F98" s="106" t="s">
        <v>430</v>
      </c>
      <c r="G98" s="16" t="s">
        <v>22</v>
      </c>
      <c r="H98" s="150"/>
      <c r="I98" s="158"/>
      <c r="J98" s="158"/>
      <c r="K98" s="159"/>
      <c r="L98" s="136"/>
      <c r="M98" s="83">
        <f t="shared" si="3"/>
        <v>0</v>
      </c>
      <c r="N98" s="158">
        <v>1</v>
      </c>
      <c r="O98" s="159">
        <v>3366.32</v>
      </c>
      <c r="P98" s="136"/>
      <c r="Q98" s="84">
        <f t="shared" si="4"/>
        <v>3366.32</v>
      </c>
    </row>
    <row r="99" spans="1:17" ht="15" customHeight="1">
      <c r="A99" s="75">
        <v>89</v>
      </c>
      <c r="B99" s="76" t="s">
        <v>97</v>
      </c>
      <c r="C99" s="77" t="s">
        <v>19</v>
      </c>
      <c r="D99" s="76"/>
      <c r="E99" s="78" t="s">
        <v>58</v>
      </c>
      <c r="F99" s="106" t="s">
        <v>359</v>
      </c>
      <c r="G99" s="14" t="s">
        <v>21</v>
      </c>
      <c r="H99" s="150">
        <v>1</v>
      </c>
      <c r="I99" s="158"/>
      <c r="J99" s="158"/>
      <c r="K99" s="159"/>
      <c r="L99" s="136"/>
      <c r="M99" s="83">
        <f t="shared" si="3"/>
        <v>0</v>
      </c>
      <c r="N99" s="158"/>
      <c r="O99" s="159"/>
      <c r="P99" s="136"/>
      <c r="Q99" s="84">
        <f t="shared" si="4"/>
        <v>0</v>
      </c>
    </row>
    <row r="100" spans="1:17" ht="15" customHeight="1">
      <c r="A100" s="75">
        <v>90</v>
      </c>
      <c r="B100" s="76" t="s">
        <v>97</v>
      </c>
      <c r="C100" s="77" t="s">
        <v>19</v>
      </c>
      <c r="D100" s="76"/>
      <c r="E100" s="78" t="s">
        <v>58</v>
      </c>
      <c r="F100" s="106" t="s">
        <v>412</v>
      </c>
      <c r="G100" s="17" t="s">
        <v>31</v>
      </c>
      <c r="H100" s="150"/>
      <c r="I100" s="158"/>
      <c r="J100" s="158"/>
      <c r="K100" s="159"/>
      <c r="L100" s="136"/>
      <c r="M100" s="83">
        <f t="shared" si="3"/>
        <v>0</v>
      </c>
      <c r="N100" s="158"/>
      <c r="O100" s="159"/>
      <c r="P100" s="136"/>
      <c r="Q100" s="84">
        <f t="shared" si="4"/>
        <v>0</v>
      </c>
    </row>
    <row r="101" spans="1:17" ht="15" customHeight="1">
      <c r="A101" s="75">
        <v>91</v>
      </c>
      <c r="B101" s="76" t="s">
        <v>98</v>
      </c>
      <c r="C101" s="77" t="s">
        <v>19</v>
      </c>
      <c r="D101" s="76"/>
      <c r="E101" s="78" t="s">
        <v>30</v>
      </c>
      <c r="F101" s="106" t="s">
        <v>360</v>
      </c>
      <c r="G101" s="14" t="s">
        <v>21</v>
      </c>
      <c r="H101" s="150">
        <v>1</v>
      </c>
      <c r="I101" s="158"/>
      <c r="J101" s="158"/>
      <c r="K101" s="159"/>
      <c r="L101" s="136"/>
      <c r="M101" s="83">
        <f t="shared" si="3"/>
        <v>0</v>
      </c>
      <c r="N101" s="158"/>
      <c r="O101" s="159"/>
      <c r="P101" s="136"/>
      <c r="Q101" s="84">
        <f t="shared" si="4"/>
        <v>0</v>
      </c>
    </row>
    <row r="102" spans="1:17" ht="15" customHeight="1">
      <c r="A102" s="75">
        <v>92</v>
      </c>
      <c r="B102" s="76" t="s">
        <v>99</v>
      </c>
      <c r="C102" s="77" t="s">
        <v>19</v>
      </c>
      <c r="D102" s="76"/>
      <c r="E102" s="78" t="s">
        <v>30</v>
      </c>
      <c r="F102" s="106" t="s">
        <v>361</v>
      </c>
      <c r="G102" s="14" t="s">
        <v>21</v>
      </c>
      <c r="H102" s="150"/>
      <c r="I102" s="158"/>
      <c r="J102" s="158"/>
      <c r="K102" s="159"/>
      <c r="L102" s="136"/>
      <c r="M102" s="83">
        <f t="shared" si="3"/>
        <v>0</v>
      </c>
      <c r="N102" s="158">
        <v>1</v>
      </c>
      <c r="O102" s="159">
        <v>4502.82</v>
      </c>
      <c r="P102" s="136"/>
      <c r="Q102" s="84">
        <f t="shared" si="4"/>
        <v>4502.82</v>
      </c>
    </row>
    <row r="103" spans="1:17" ht="15" customHeight="1">
      <c r="A103" s="75">
        <v>93</v>
      </c>
      <c r="B103" s="76" t="s">
        <v>99</v>
      </c>
      <c r="C103" s="77" t="s">
        <v>19</v>
      </c>
      <c r="D103" s="76"/>
      <c r="E103" s="78" t="s">
        <v>30</v>
      </c>
      <c r="F103" s="106" t="s">
        <v>413</v>
      </c>
      <c r="G103" s="17" t="s">
        <v>31</v>
      </c>
      <c r="H103" s="150"/>
      <c r="I103" s="158"/>
      <c r="J103" s="158"/>
      <c r="K103" s="159"/>
      <c r="L103" s="136"/>
      <c r="M103" s="83">
        <f t="shared" si="3"/>
        <v>0</v>
      </c>
      <c r="N103" s="158">
        <v>1</v>
      </c>
      <c r="O103" s="159"/>
      <c r="P103" s="136"/>
      <c r="Q103" s="84">
        <f t="shared" si="4"/>
        <v>0</v>
      </c>
    </row>
    <row r="104" spans="1:17" ht="15" customHeight="1">
      <c r="A104" s="75">
        <v>94</v>
      </c>
      <c r="B104" s="76" t="s">
        <v>100</v>
      </c>
      <c r="C104" s="77" t="s">
        <v>19</v>
      </c>
      <c r="D104" s="76"/>
      <c r="E104" s="78" t="s">
        <v>26</v>
      </c>
      <c r="F104" s="106" t="s">
        <v>362</v>
      </c>
      <c r="G104" s="14" t="s">
        <v>21</v>
      </c>
      <c r="H104" s="150">
        <v>1</v>
      </c>
      <c r="I104" s="158"/>
      <c r="J104" s="158"/>
      <c r="K104" s="159"/>
      <c r="L104" s="136"/>
      <c r="M104" s="83">
        <f t="shared" si="3"/>
        <v>0</v>
      </c>
      <c r="N104" s="158"/>
      <c r="O104" s="159"/>
      <c r="P104" s="136"/>
      <c r="Q104" s="84">
        <f t="shared" si="4"/>
        <v>0</v>
      </c>
    </row>
    <row r="105" spans="1:17" ht="15" customHeight="1">
      <c r="A105" s="75">
        <v>95</v>
      </c>
      <c r="B105" s="76" t="s">
        <v>101</v>
      </c>
      <c r="C105" s="77" t="s">
        <v>19</v>
      </c>
      <c r="D105" s="76"/>
      <c r="E105" s="78" t="s">
        <v>61</v>
      </c>
      <c r="F105" s="106" t="s">
        <v>363</v>
      </c>
      <c r="G105" s="14" t="s">
        <v>21</v>
      </c>
      <c r="H105" s="150"/>
      <c r="I105" s="158"/>
      <c r="J105" s="158"/>
      <c r="K105" s="159"/>
      <c r="L105" s="136"/>
      <c r="M105" s="83">
        <f t="shared" si="3"/>
        <v>0</v>
      </c>
      <c r="N105" s="158"/>
      <c r="O105" s="159"/>
      <c r="P105" s="136"/>
      <c r="Q105" s="84">
        <f t="shared" si="4"/>
        <v>0</v>
      </c>
    </row>
    <row r="106" spans="1:17" ht="15" customHeight="1">
      <c r="A106" s="75">
        <v>96</v>
      </c>
      <c r="B106" s="76" t="s">
        <v>101</v>
      </c>
      <c r="C106" s="77" t="s">
        <v>19</v>
      </c>
      <c r="D106" s="76"/>
      <c r="E106" s="78" t="s">
        <v>61</v>
      </c>
      <c r="F106" s="106" t="s">
        <v>431</v>
      </c>
      <c r="G106" s="16" t="s">
        <v>22</v>
      </c>
      <c r="H106" s="150"/>
      <c r="I106" s="158"/>
      <c r="J106" s="158"/>
      <c r="K106" s="159"/>
      <c r="L106" s="136"/>
      <c r="M106" s="83">
        <f t="shared" si="3"/>
        <v>0</v>
      </c>
      <c r="N106" s="158"/>
      <c r="O106" s="159"/>
      <c r="P106" s="136"/>
      <c r="Q106" s="84">
        <f t="shared" si="4"/>
        <v>0</v>
      </c>
    </row>
    <row r="107" spans="1:17" ht="15" customHeight="1">
      <c r="A107" s="75">
        <v>97</v>
      </c>
      <c r="B107" s="76" t="s">
        <v>102</v>
      </c>
      <c r="C107" s="77" t="s">
        <v>19</v>
      </c>
      <c r="D107" s="76"/>
      <c r="E107" s="78" t="s">
        <v>26</v>
      </c>
      <c r="F107" s="106" t="s">
        <v>364</v>
      </c>
      <c r="G107" s="14" t="s">
        <v>21</v>
      </c>
      <c r="H107" s="150"/>
      <c r="I107" s="158"/>
      <c r="J107" s="158"/>
      <c r="K107" s="159"/>
      <c r="L107" s="136"/>
      <c r="M107" s="83">
        <f t="shared" si="3"/>
        <v>0</v>
      </c>
      <c r="N107" s="158"/>
      <c r="O107" s="159"/>
      <c r="P107" s="136"/>
      <c r="Q107" s="84">
        <f t="shared" si="4"/>
        <v>0</v>
      </c>
    </row>
    <row r="108" spans="1:17" ht="15" customHeight="1">
      <c r="A108" s="75">
        <v>98</v>
      </c>
      <c r="B108" s="76" t="s">
        <v>102</v>
      </c>
      <c r="C108" s="77" t="s">
        <v>19</v>
      </c>
      <c r="D108" s="76"/>
      <c r="E108" s="78" t="s">
        <v>26</v>
      </c>
      <c r="F108" s="106" t="s">
        <v>520</v>
      </c>
      <c r="G108" s="80" t="s">
        <v>33</v>
      </c>
      <c r="H108" s="150">
        <v>2</v>
      </c>
      <c r="I108" s="158"/>
      <c r="J108" s="158"/>
      <c r="K108" s="159"/>
      <c r="L108" s="136"/>
      <c r="M108" s="83">
        <f t="shared" si="3"/>
        <v>0</v>
      </c>
      <c r="N108" s="158">
        <v>2</v>
      </c>
      <c r="O108" s="159">
        <v>3876.4</v>
      </c>
      <c r="P108" s="136"/>
      <c r="Q108" s="84">
        <f t="shared" si="4"/>
        <v>3876.4</v>
      </c>
    </row>
    <row r="109" spans="1:17" ht="15" customHeight="1">
      <c r="A109" s="75">
        <v>99</v>
      </c>
      <c r="B109" s="76" t="s">
        <v>103</v>
      </c>
      <c r="C109" s="77" t="s">
        <v>19</v>
      </c>
      <c r="D109" s="76"/>
      <c r="E109" s="78" t="s">
        <v>104</v>
      </c>
      <c r="F109" s="106" t="s">
        <v>365</v>
      </c>
      <c r="G109" s="14" t="s">
        <v>21</v>
      </c>
      <c r="H109" s="150"/>
      <c r="I109" s="158"/>
      <c r="J109" s="158"/>
      <c r="K109" s="159"/>
      <c r="L109" s="136"/>
      <c r="M109" s="83">
        <f t="shared" si="3"/>
        <v>0</v>
      </c>
      <c r="N109" s="158"/>
      <c r="O109" s="159"/>
      <c r="P109" s="136"/>
      <c r="Q109" s="84">
        <f t="shared" si="4"/>
        <v>0</v>
      </c>
    </row>
    <row r="110" spans="1:17" ht="15" customHeight="1">
      <c r="A110" s="75">
        <v>100</v>
      </c>
      <c r="B110" s="76" t="s">
        <v>105</v>
      </c>
      <c r="C110" s="77" t="s">
        <v>19</v>
      </c>
      <c r="D110" s="76"/>
      <c r="E110" s="78" t="s">
        <v>39</v>
      </c>
      <c r="F110" s="106" t="s">
        <v>366</v>
      </c>
      <c r="G110" s="14" t="s">
        <v>21</v>
      </c>
      <c r="H110" s="150">
        <v>2</v>
      </c>
      <c r="I110" s="158"/>
      <c r="J110" s="158"/>
      <c r="K110" s="159"/>
      <c r="L110" s="136"/>
      <c r="M110" s="83">
        <f t="shared" si="3"/>
        <v>0</v>
      </c>
      <c r="N110" s="158"/>
      <c r="O110" s="159"/>
      <c r="P110" s="136"/>
      <c r="Q110" s="84">
        <f t="shared" si="4"/>
        <v>0</v>
      </c>
    </row>
    <row r="111" spans="1:17" ht="15" customHeight="1">
      <c r="A111" s="75">
        <v>101</v>
      </c>
      <c r="B111" s="76" t="s">
        <v>105</v>
      </c>
      <c r="C111" s="77" t="s">
        <v>19</v>
      </c>
      <c r="D111" s="76"/>
      <c r="E111" s="78" t="s">
        <v>39</v>
      </c>
      <c r="F111" s="106" t="s">
        <v>455</v>
      </c>
      <c r="G111" s="80" t="s">
        <v>33</v>
      </c>
      <c r="H111" s="150"/>
      <c r="I111" s="158"/>
      <c r="J111" s="158"/>
      <c r="K111" s="159"/>
      <c r="L111" s="136"/>
      <c r="M111" s="83">
        <f t="shared" si="3"/>
        <v>0</v>
      </c>
      <c r="N111" s="158">
        <v>1</v>
      </c>
      <c r="O111" s="159">
        <v>528.6</v>
      </c>
      <c r="P111" s="136"/>
      <c r="Q111" s="84">
        <f t="shared" si="4"/>
        <v>528.6</v>
      </c>
    </row>
    <row r="112" spans="1:17" ht="15" customHeight="1">
      <c r="A112" s="75">
        <v>102</v>
      </c>
      <c r="B112" s="76" t="s">
        <v>106</v>
      </c>
      <c r="C112" s="77" t="s">
        <v>19</v>
      </c>
      <c r="D112" s="76"/>
      <c r="E112" s="78" t="s">
        <v>30</v>
      </c>
      <c r="F112" s="106" t="s">
        <v>367</v>
      </c>
      <c r="G112" s="14" t="s">
        <v>21</v>
      </c>
      <c r="H112" s="150"/>
      <c r="I112" s="158"/>
      <c r="J112" s="158"/>
      <c r="K112" s="159"/>
      <c r="L112" s="136"/>
      <c r="M112" s="83">
        <f t="shared" si="3"/>
        <v>0</v>
      </c>
      <c r="N112" s="158"/>
      <c r="O112" s="159"/>
      <c r="P112" s="136"/>
      <c r="Q112" s="84">
        <f t="shared" si="4"/>
        <v>0</v>
      </c>
    </row>
    <row r="113" spans="1:17" ht="15" customHeight="1">
      <c r="A113" s="75">
        <v>103</v>
      </c>
      <c r="B113" s="76" t="s">
        <v>106</v>
      </c>
      <c r="C113" s="77" t="s">
        <v>19</v>
      </c>
      <c r="D113" s="76"/>
      <c r="E113" s="78" t="s">
        <v>30</v>
      </c>
      <c r="F113" s="106" t="s">
        <v>414</v>
      </c>
      <c r="G113" s="17" t="s">
        <v>31</v>
      </c>
      <c r="H113" s="150">
        <v>1</v>
      </c>
      <c r="I113" s="158"/>
      <c r="J113" s="158"/>
      <c r="K113" s="159"/>
      <c r="L113" s="136"/>
      <c r="M113" s="83">
        <f t="shared" si="3"/>
        <v>0</v>
      </c>
      <c r="N113" s="158"/>
      <c r="O113" s="159"/>
      <c r="P113" s="136"/>
      <c r="Q113" s="84">
        <f t="shared" si="4"/>
        <v>0</v>
      </c>
    </row>
    <row r="114" spans="1:17" ht="15" customHeight="1">
      <c r="A114" s="75">
        <v>104</v>
      </c>
      <c r="B114" s="76" t="s">
        <v>107</v>
      </c>
      <c r="C114" s="77" t="s">
        <v>19</v>
      </c>
      <c r="D114" s="76"/>
      <c r="E114" s="78" t="s">
        <v>26</v>
      </c>
      <c r="F114" s="106" t="s">
        <v>368</v>
      </c>
      <c r="G114" s="14" t="s">
        <v>21</v>
      </c>
      <c r="H114" s="150"/>
      <c r="I114" s="158"/>
      <c r="J114" s="158"/>
      <c r="K114" s="159"/>
      <c r="L114" s="136"/>
      <c r="M114" s="83">
        <f t="shared" si="3"/>
        <v>0</v>
      </c>
      <c r="N114" s="158"/>
      <c r="O114" s="159"/>
      <c r="P114" s="136"/>
      <c r="Q114" s="84">
        <f t="shared" si="4"/>
        <v>0</v>
      </c>
    </row>
    <row r="115" spans="1:17" ht="15" customHeight="1">
      <c r="A115" s="75">
        <v>105</v>
      </c>
      <c r="B115" s="76" t="s">
        <v>108</v>
      </c>
      <c r="C115" s="77" t="s">
        <v>19</v>
      </c>
      <c r="D115" s="76"/>
      <c r="E115" s="78" t="s">
        <v>26</v>
      </c>
      <c r="F115" s="106" t="s">
        <v>369</v>
      </c>
      <c r="G115" s="14" t="s">
        <v>21</v>
      </c>
      <c r="H115" s="150">
        <v>1</v>
      </c>
      <c r="I115" s="158"/>
      <c r="J115" s="158"/>
      <c r="K115" s="159"/>
      <c r="L115" s="136"/>
      <c r="M115" s="83">
        <f t="shared" si="3"/>
        <v>0</v>
      </c>
      <c r="N115" s="158"/>
      <c r="O115" s="159"/>
      <c r="P115" s="136"/>
      <c r="Q115" s="84">
        <f t="shared" si="4"/>
        <v>0</v>
      </c>
    </row>
    <row r="116" spans="1:17" ht="15" customHeight="1">
      <c r="A116" s="75">
        <v>106</v>
      </c>
      <c r="B116" s="76" t="s">
        <v>109</v>
      </c>
      <c r="C116" s="77" t="s">
        <v>19</v>
      </c>
      <c r="D116" s="76"/>
      <c r="E116" s="78" t="s">
        <v>30</v>
      </c>
      <c r="F116" s="107">
        <v>99</v>
      </c>
      <c r="G116" s="14" t="s">
        <v>21</v>
      </c>
      <c r="H116" s="150"/>
      <c r="I116" s="158"/>
      <c r="J116" s="158"/>
      <c r="K116" s="159"/>
      <c r="L116" s="136"/>
      <c r="M116" s="83">
        <f t="shared" si="3"/>
        <v>0</v>
      </c>
      <c r="N116" s="158"/>
      <c r="O116" s="159"/>
      <c r="P116" s="136"/>
      <c r="Q116" s="84">
        <f t="shared" si="4"/>
        <v>0</v>
      </c>
    </row>
    <row r="117" spans="1:17" ht="15" customHeight="1">
      <c r="A117" s="75">
        <v>107</v>
      </c>
      <c r="B117" s="76" t="s">
        <v>110</v>
      </c>
      <c r="C117" s="77" t="s">
        <v>19</v>
      </c>
      <c r="D117" s="76"/>
      <c r="E117" s="78" t="s">
        <v>30</v>
      </c>
      <c r="F117" s="106" t="s">
        <v>370</v>
      </c>
      <c r="G117" s="14" t="s">
        <v>21</v>
      </c>
      <c r="H117" s="150"/>
      <c r="I117" s="158"/>
      <c r="J117" s="158"/>
      <c r="K117" s="159"/>
      <c r="L117" s="136"/>
      <c r="M117" s="83">
        <f t="shared" si="3"/>
        <v>0</v>
      </c>
      <c r="N117" s="158"/>
      <c r="O117" s="159"/>
      <c r="P117" s="136"/>
      <c r="Q117" s="84">
        <f t="shared" si="4"/>
        <v>0</v>
      </c>
    </row>
    <row r="118" spans="1:17" ht="15" customHeight="1">
      <c r="A118" s="75">
        <v>108</v>
      </c>
      <c r="B118" s="76" t="s">
        <v>110</v>
      </c>
      <c r="C118" s="77" t="s">
        <v>19</v>
      </c>
      <c r="D118" s="76"/>
      <c r="E118" s="78" t="s">
        <v>30</v>
      </c>
      <c r="F118" s="106" t="s">
        <v>415</v>
      </c>
      <c r="G118" s="17" t="s">
        <v>31</v>
      </c>
      <c r="H118" s="150"/>
      <c r="I118" s="158"/>
      <c r="J118" s="158"/>
      <c r="K118" s="159"/>
      <c r="L118" s="136"/>
      <c r="M118" s="83">
        <f t="shared" si="3"/>
        <v>0</v>
      </c>
      <c r="N118" s="158"/>
      <c r="O118" s="159"/>
      <c r="P118" s="136"/>
      <c r="Q118" s="84">
        <f t="shared" si="4"/>
        <v>0</v>
      </c>
    </row>
    <row r="119" spans="1:17" ht="15" customHeight="1">
      <c r="A119" s="75">
        <v>109</v>
      </c>
      <c r="B119" s="76" t="s">
        <v>111</v>
      </c>
      <c r="C119" s="77" t="s">
        <v>19</v>
      </c>
      <c r="D119" s="76"/>
      <c r="E119" s="78" t="s">
        <v>112</v>
      </c>
      <c r="F119" s="106" t="s">
        <v>371</v>
      </c>
      <c r="G119" s="14" t="s">
        <v>21</v>
      </c>
      <c r="H119" s="150"/>
      <c r="I119" s="158"/>
      <c r="J119" s="158"/>
      <c r="K119" s="159"/>
      <c r="L119" s="136"/>
      <c r="M119" s="83">
        <f t="shared" si="3"/>
        <v>0</v>
      </c>
      <c r="N119" s="158">
        <v>1</v>
      </c>
      <c r="O119" s="159">
        <v>14368.74</v>
      </c>
      <c r="P119" s="136"/>
      <c r="Q119" s="84">
        <f t="shared" si="4"/>
        <v>14368.74</v>
      </c>
    </row>
    <row r="120" spans="1:17" ht="15" customHeight="1">
      <c r="A120" s="75">
        <v>110</v>
      </c>
      <c r="B120" s="76" t="s">
        <v>111</v>
      </c>
      <c r="C120" s="77" t="s">
        <v>19</v>
      </c>
      <c r="D120" s="76"/>
      <c r="E120" s="78" t="s">
        <v>112</v>
      </c>
      <c r="F120" s="106" t="s">
        <v>432</v>
      </c>
      <c r="G120" s="16" t="s">
        <v>22</v>
      </c>
      <c r="H120" s="150"/>
      <c r="I120" s="158"/>
      <c r="J120" s="158"/>
      <c r="K120" s="159"/>
      <c r="L120" s="136"/>
      <c r="M120" s="83">
        <f t="shared" si="3"/>
        <v>0</v>
      </c>
      <c r="N120" s="158"/>
      <c r="O120" s="159"/>
      <c r="P120" s="136"/>
      <c r="Q120" s="84">
        <f t="shared" si="4"/>
        <v>0</v>
      </c>
    </row>
    <row r="121" spans="1:17" ht="15" customHeight="1">
      <c r="A121" s="75">
        <v>111</v>
      </c>
      <c r="B121" s="76" t="s">
        <v>113</v>
      </c>
      <c r="C121" s="77" t="s">
        <v>19</v>
      </c>
      <c r="D121" s="76"/>
      <c r="E121" s="78" t="s">
        <v>26</v>
      </c>
      <c r="F121" s="106" t="s">
        <v>372</v>
      </c>
      <c r="G121" s="14" t="s">
        <v>21</v>
      </c>
      <c r="H121" s="150">
        <v>2</v>
      </c>
      <c r="I121" s="158"/>
      <c r="J121" s="158"/>
      <c r="K121" s="159"/>
      <c r="L121" s="136"/>
      <c r="M121" s="83">
        <f t="shared" si="3"/>
        <v>0</v>
      </c>
      <c r="N121" s="158"/>
      <c r="O121" s="159"/>
      <c r="P121" s="136"/>
      <c r="Q121" s="84">
        <f t="shared" si="4"/>
        <v>0</v>
      </c>
    </row>
    <row r="122" spans="1:17" ht="15" customHeight="1">
      <c r="A122" s="75">
        <v>112</v>
      </c>
      <c r="B122" s="76" t="s">
        <v>114</v>
      </c>
      <c r="C122" s="77" t="s">
        <v>19</v>
      </c>
      <c r="D122" s="76"/>
      <c r="E122" s="78" t="s">
        <v>26</v>
      </c>
      <c r="F122" s="106" t="s">
        <v>373</v>
      </c>
      <c r="G122" s="14" t="s">
        <v>21</v>
      </c>
      <c r="H122" s="150">
        <v>2</v>
      </c>
      <c r="I122" s="158"/>
      <c r="J122" s="158"/>
      <c r="K122" s="159"/>
      <c r="L122" s="136"/>
      <c r="M122" s="83">
        <f t="shared" si="3"/>
        <v>0</v>
      </c>
      <c r="N122" s="158"/>
      <c r="O122" s="159"/>
      <c r="P122" s="136"/>
      <c r="Q122" s="84">
        <f t="shared" si="4"/>
        <v>0</v>
      </c>
    </row>
    <row r="123" spans="1:17" ht="15" customHeight="1">
      <c r="A123" s="75">
        <v>113</v>
      </c>
      <c r="B123" s="76" t="s">
        <v>114</v>
      </c>
      <c r="C123" s="77" t="s">
        <v>19</v>
      </c>
      <c r="D123" s="76"/>
      <c r="E123" s="78" t="s">
        <v>26</v>
      </c>
      <c r="F123" s="106" t="s">
        <v>457</v>
      </c>
      <c r="G123" s="80" t="s">
        <v>33</v>
      </c>
      <c r="H123" s="150">
        <v>1</v>
      </c>
      <c r="I123" s="158"/>
      <c r="J123" s="158"/>
      <c r="K123" s="159"/>
      <c r="L123" s="136"/>
      <c r="M123" s="83">
        <f t="shared" si="3"/>
        <v>0</v>
      </c>
      <c r="N123" s="158">
        <v>2</v>
      </c>
      <c r="O123" s="159">
        <v>5286</v>
      </c>
      <c r="P123" s="136"/>
      <c r="Q123" s="84">
        <f t="shared" si="4"/>
        <v>5286</v>
      </c>
    </row>
    <row r="124" spans="1:17" ht="15" customHeight="1">
      <c r="A124" s="75">
        <v>114</v>
      </c>
      <c r="B124" s="76" t="s">
        <v>115</v>
      </c>
      <c r="C124" s="77" t="s">
        <v>19</v>
      </c>
      <c r="D124" s="76"/>
      <c r="E124" s="78" t="s">
        <v>116</v>
      </c>
      <c r="F124" s="106" t="s">
        <v>374</v>
      </c>
      <c r="G124" s="14" t="s">
        <v>21</v>
      </c>
      <c r="H124" s="150">
        <v>3</v>
      </c>
      <c r="I124" s="158"/>
      <c r="J124" s="158"/>
      <c r="K124" s="159"/>
      <c r="L124" s="136"/>
      <c r="M124" s="83">
        <f t="shared" si="3"/>
        <v>0</v>
      </c>
      <c r="N124" s="158"/>
      <c r="O124" s="159"/>
      <c r="P124" s="136"/>
      <c r="Q124" s="84">
        <f t="shared" si="4"/>
        <v>0</v>
      </c>
    </row>
    <row r="125" spans="1:17" ht="15" customHeight="1">
      <c r="A125" s="75">
        <v>115</v>
      </c>
      <c r="B125" s="76" t="s">
        <v>115</v>
      </c>
      <c r="C125" s="77" t="s">
        <v>19</v>
      </c>
      <c r="D125" s="76"/>
      <c r="E125" s="78" t="s">
        <v>116</v>
      </c>
      <c r="F125" s="106" t="s">
        <v>402</v>
      </c>
      <c r="G125" s="19" t="s">
        <v>36</v>
      </c>
      <c r="H125" s="150">
        <v>1</v>
      </c>
      <c r="I125" s="158"/>
      <c r="J125" s="158"/>
      <c r="K125" s="159"/>
      <c r="L125" s="136"/>
      <c r="M125" s="83">
        <f t="shared" si="3"/>
        <v>0</v>
      </c>
      <c r="N125" s="158"/>
      <c r="O125" s="159"/>
      <c r="P125" s="136"/>
      <c r="Q125" s="84">
        <f t="shared" si="4"/>
        <v>0</v>
      </c>
    </row>
    <row r="126" spans="1:17" ht="15" customHeight="1">
      <c r="A126" s="75">
        <v>116</v>
      </c>
      <c r="B126" s="76" t="s">
        <v>117</v>
      </c>
      <c r="C126" s="77" t="s">
        <v>19</v>
      </c>
      <c r="D126" s="76"/>
      <c r="E126" s="78" t="s">
        <v>61</v>
      </c>
      <c r="F126" s="106" t="s">
        <v>375</v>
      </c>
      <c r="G126" s="14" t="s">
        <v>21</v>
      </c>
      <c r="H126" s="150"/>
      <c r="I126" s="158"/>
      <c r="J126" s="158"/>
      <c r="K126" s="159"/>
      <c r="L126" s="136"/>
      <c r="M126" s="83">
        <f t="shared" si="3"/>
        <v>0</v>
      </c>
      <c r="N126" s="158"/>
      <c r="O126" s="159"/>
      <c r="P126" s="136"/>
      <c r="Q126" s="84">
        <f t="shared" si="4"/>
        <v>0</v>
      </c>
    </row>
    <row r="127" spans="1:17" ht="15" customHeight="1">
      <c r="A127" s="75">
        <v>117</v>
      </c>
      <c r="B127" s="76" t="s">
        <v>117</v>
      </c>
      <c r="C127" s="77" t="s">
        <v>19</v>
      </c>
      <c r="D127" s="76"/>
      <c r="E127" s="78" t="s">
        <v>61</v>
      </c>
      <c r="F127" s="106" t="s">
        <v>433</v>
      </c>
      <c r="G127" s="16" t="s">
        <v>22</v>
      </c>
      <c r="H127" s="150"/>
      <c r="I127" s="158"/>
      <c r="J127" s="158"/>
      <c r="K127" s="159"/>
      <c r="L127" s="136"/>
      <c r="M127" s="83">
        <f t="shared" si="3"/>
        <v>0</v>
      </c>
      <c r="N127" s="158"/>
      <c r="O127" s="159"/>
      <c r="P127" s="136"/>
      <c r="Q127" s="84">
        <f t="shared" si="4"/>
        <v>0</v>
      </c>
    </row>
    <row r="128" spans="1:17" ht="15" customHeight="1">
      <c r="A128" s="75">
        <v>118</v>
      </c>
      <c r="B128" s="76" t="s">
        <v>118</v>
      </c>
      <c r="C128" s="77" t="s">
        <v>19</v>
      </c>
      <c r="D128" s="76"/>
      <c r="E128" s="78" t="s">
        <v>87</v>
      </c>
      <c r="F128" s="106" t="s">
        <v>440</v>
      </c>
      <c r="G128" s="14" t="s">
        <v>21</v>
      </c>
      <c r="H128" s="150">
        <v>1</v>
      </c>
      <c r="I128" s="158"/>
      <c r="J128" s="158"/>
      <c r="K128" s="159"/>
      <c r="L128" s="136"/>
      <c r="M128" s="83">
        <f t="shared" si="3"/>
        <v>0</v>
      </c>
      <c r="N128" s="158"/>
      <c r="O128" s="159"/>
      <c r="P128" s="136"/>
      <c r="Q128" s="84">
        <f t="shared" si="4"/>
        <v>0</v>
      </c>
    </row>
    <row r="129" spans="1:17" ht="15" customHeight="1">
      <c r="A129" s="75">
        <v>119</v>
      </c>
      <c r="B129" s="76" t="s">
        <v>118</v>
      </c>
      <c r="C129" s="77" t="s">
        <v>19</v>
      </c>
      <c r="D129" s="76"/>
      <c r="E129" s="78" t="s">
        <v>87</v>
      </c>
      <c r="F129" s="106" t="s">
        <v>416</v>
      </c>
      <c r="G129" s="17" t="s">
        <v>31</v>
      </c>
      <c r="H129" s="150"/>
      <c r="I129" s="158"/>
      <c r="J129" s="158"/>
      <c r="K129" s="159"/>
      <c r="L129" s="136"/>
      <c r="M129" s="83">
        <f t="shared" si="3"/>
        <v>0</v>
      </c>
      <c r="N129" s="158"/>
      <c r="O129" s="159"/>
      <c r="P129" s="136"/>
      <c r="Q129" s="84">
        <f t="shared" si="4"/>
        <v>0</v>
      </c>
    </row>
    <row r="130" spans="1:17" ht="15" customHeight="1">
      <c r="A130" s="75">
        <v>120</v>
      </c>
      <c r="B130" s="76" t="s">
        <v>119</v>
      </c>
      <c r="C130" s="77" t="s">
        <v>19</v>
      </c>
      <c r="D130" s="76"/>
      <c r="E130" s="78" t="s">
        <v>84</v>
      </c>
      <c r="F130" s="106" t="s">
        <v>376</v>
      </c>
      <c r="G130" s="14" t="s">
        <v>21</v>
      </c>
      <c r="H130" s="150">
        <v>1</v>
      </c>
      <c r="I130" s="158"/>
      <c r="J130" s="158"/>
      <c r="K130" s="159"/>
      <c r="L130" s="136"/>
      <c r="M130" s="83">
        <f t="shared" si="3"/>
        <v>0</v>
      </c>
      <c r="N130" s="158"/>
      <c r="O130" s="159"/>
      <c r="P130" s="136"/>
      <c r="Q130" s="84">
        <f t="shared" si="4"/>
        <v>0</v>
      </c>
    </row>
    <row r="131" spans="1:17" ht="15" customHeight="1">
      <c r="A131" s="75">
        <v>121</v>
      </c>
      <c r="B131" s="76" t="s">
        <v>119</v>
      </c>
      <c r="C131" s="77" t="s">
        <v>19</v>
      </c>
      <c r="D131" s="76"/>
      <c r="E131" s="78" t="s">
        <v>84</v>
      </c>
      <c r="F131" s="106" t="s">
        <v>458</v>
      </c>
      <c r="G131" s="80" t="s">
        <v>33</v>
      </c>
      <c r="H131" s="150"/>
      <c r="I131" s="158"/>
      <c r="J131" s="158"/>
      <c r="K131" s="159"/>
      <c r="L131" s="136"/>
      <c r="M131" s="83">
        <f t="shared" si="3"/>
        <v>0</v>
      </c>
      <c r="N131" s="158">
        <v>1</v>
      </c>
      <c r="O131" s="159">
        <v>2643</v>
      </c>
      <c r="P131" s="136"/>
      <c r="Q131" s="84">
        <f t="shared" si="4"/>
        <v>2643</v>
      </c>
    </row>
    <row r="132" spans="1:17" ht="15" customHeight="1">
      <c r="A132" s="75">
        <v>122</v>
      </c>
      <c r="B132" s="76" t="s">
        <v>120</v>
      </c>
      <c r="C132" s="77" t="s">
        <v>19</v>
      </c>
      <c r="D132" s="76"/>
      <c r="E132" s="78" t="s">
        <v>24</v>
      </c>
      <c r="F132" s="106" t="s">
        <v>377</v>
      </c>
      <c r="G132" s="14" t="s">
        <v>21</v>
      </c>
      <c r="H132" s="150">
        <v>2</v>
      </c>
      <c r="I132" s="158">
        <v>1</v>
      </c>
      <c r="J132" s="158">
        <v>2</v>
      </c>
      <c r="K132" s="159">
        <v>2960.16</v>
      </c>
      <c r="L132" s="136"/>
      <c r="M132" s="83">
        <f t="shared" si="3"/>
        <v>2960.16</v>
      </c>
      <c r="N132" s="158">
        <v>1</v>
      </c>
      <c r="O132" s="159">
        <v>2437.11</v>
      </c>
      <c r="P132" s="136"/>
      <c r="Q132" s="84">
        <f t="shared" si="4"/>
        <v>2437.11</v>
      </c>
    </row>
    <row r="133" spans="1:17" ht="15" customHeight="1">
      <c r="A133" s="75">
        <v>123</v>
      </c>
      <c r="B133" s="76" t="s">
        <v>120</v>
      </c>
      <c r="C133" s="77" t="s">
        <v>19</v>
      </c>
      <c r="D133" s="76"/>
      <c r="E133" s="78" t="s">
        <v>24</v>
      </c>
      <c r="F133" s="106" t="s">
        <v>434</v>
      </c>
      <c r="G133" s="16" t="s">
        <v>22</v>
      </c>
      <c r="H133" s="150"/>
      <c r="I133" s="158"/>
      <c r="J133" s="158"/>
      <c r="K133" s="159"/>
      <c r="L133" s="136"/>
      <c r="M133" s="83">
        <f t="shared" si="3"/>
        <v>0</v>
      </c>
      <c r="N133" s="158">
        <v>3</v>
      </c>
      <c r="O133" s="159">
        <v>13567.4</v>
      </c>
      <c r="P133" s="136"/>
      <c r="Q133" s="84">
        <f t="shared" si="4"/>
        <v>13567.4</v>
      </c>
    </row>
    <row r="134" spans="1:17" ht="15" customHeight="1">
      <c r="A134" s="75">
        <v>124</v>
      </c>
      <c r="B134" s="76" t="s">
        <v>121</v>
      </c>
      <c r="C134" s="77" t="s">
        <v>19</v>
      </c>
      <c r="D134" s="76"/>
      <c r="E134" s="78" t="s">
        <v>30</v>
      </c>
      <c r="F134" s="106" t="s">
        <v>378</v>
      </c>
      <c r="G134" s="14" t="s">
        <v>21</v>
      </c>
      <c r="H134" s="150"/>
      <c r="I134" s="158"/>
      <c r="J134" s="158"/>
      <c r="K134" s="159"/>
      <c r="L134" s="136"/>
      <c r="M134" s="83">
        <f t="shared" si="3"/>
        <v>0</v>
      </c>
      <c r="N134" s="158">
        <v>1</v>
      </c>
      <c r="O134" s="159">
        <v>15504.49</v>
      </c>
      <c r="P134" s="136"/>
      <c r="Q134" s="84">
        <f t="shared" si="4"/>
        <v>15504.49</v>
      </c>
    </row>
    <row r="135" spans="1:17" ht="15" customHeight="1">
      <c r="A135" s="75">
        <v>125</v>
      </c>
      <c r="B135" s="76" t="s">
        <v>121</v>
      </c>
      <c r="C135" s="77" t="s">
        <v>19</v>
      </c>
      <c r="D135" s="76"/>
      <c r="E135" s="78" t="s">
        <v>30</v>
      </c>
      <c r="F135" s="106" t="s">
        <v>417</v>
      </c>
      <c r="G135" s="17" t="s">
        <v>31</v>
      </c>
      <c r="H135" s="150"/>
      <c r="I135" s="158"/>
      <c r="J135" s="158"/>
      <c r="K135" s="159"/>
      <c r="L135" s="136"/>
      <c r="M135" s="83">
        <f t="shared" si="3"/>
        <v>0</v>
      </c>
      <c r="N135" s="158"/>
      <c r="O135" s="159"/>
      <c r="P135" s="136"/>
      <c r="Q135" s="84">
        <f t="shared" si="4"/>
        <v>0</v>
      </c>
    </row>
    <row r="136" spans="1:17" ht="15" customHeight="1">
      <c r="A136" s="75">
        <v>126</v>
      </c>
      <c r="B136" s="76" t="s">
        <v>122</v>
      </c>
      <c r="C136" s="77" t="s">
        <v>19</v>
      </c>
      <c r="D136" s="76"/>
      <c r="E136" s="78" t="s">
        <v>58</v>
      </c>
      <c r="F136" s="106" t="s">
        <v>379</v>
      </c>
      <c r="G136" s="14" t="s">
        <v>21</v>
      </c>
      <c r="H136" s="150"/>
      <c r="I136" s="158"/>
      <c r="J136" s="158"/>
      <c r="K136" s="159"/>
      <c r="L136" s="136"/>
      <c r="M136" s="83">
        <f t="shared" si="3"/>
        <v>0</v>
      </c>
      <c r="N136" s="158">
        <v>1</v>
      </c>
      <c r="O136" s="159">
        <v>2556.31</v>
      </c>
      <c r="P136" s="136"/>
      <c r="Q136" s="84">
        <f t="shared" si="4"/>
        <v>2556.31</v>
      </c>
    </row>
    <row r="137" spans="1:17" ht="15" customHeight="1">
      <c r="A137" s="75">
        <v>127</v>
      </c>
      <c r="B137" s="76" t="s">
        <v>122</v>
      </c>
      <c r="C137" s="77" t="s">
        <v>19</v>
      </c>
      <c r="D137" s="76"/>
      <c r="E137" s="78" t="s">
        <v>58</v>
      </c>
      <c r="F137" s="106" t="s">
        <v>418</v>
      </c>
      <c r="G137" s="17" t="s">
        <v>31</v>
      </c>
      <c r="H137" s="150"/>
      <c r="I137" s="158"/>
      <c r="J137" s="158"/>
      <c r="K137" s="159"/>
      <c r="L137" s="136"/>
      <c r="M137" s="83">
        <f t="shared" si="3"/>
        <v>0</v>
      </c>
      <c r="N137" s="158"/>
      <c r="O137" s="159"/>
      <c r="P137" s="136"/>
      <c r="Q137" s="84">
        <f t="shared" si="4"/>
        <v>0</v>
      </c>
    </row>
    <row r="138" spans="1:17" ht="15" customHeight="1">
      <c r="A138" s="75">
        <v>128</v>
      </c>
      <c r="B138" s="76" t="s">
        <v>123</v>
      </c>
      <c r="C138" s="77" t="s">
        <v>19</v>
      </c>
      <c r="D138" s="76"/>
      <c r="E138" s="78" t="s">
        <v>124</v>
      </c>
      <c r="F138" s="106" t="s">
        <v>380</v>
      </c>
      <c r="G138" s="14" t="s">
        <v>21</v>
      </c>
      <c r="H138" s="150">
        <v>2</v>
      </c>
      <c r="I138" s="158"/>
      <c r="J138" s="158"/>
      <c r="K138" s="159"/>
      <c r="L138" s="136"/>
      <c r="M138" s="83">
        <f t="shared" si="3"/>
        <v>0</v>
      </c>
      <c r="N138" s="158"/>
      <c r="O138" s="159"/>
      <c r="P138" s="136"/>
      <c r="Q138" s="84">
        <f t="shared" si="4"/>
        <v>0</v>
      </c>
    </row>
    <row r="139" spans="1:17" ht="15" customHeight="1">
      <c r="A139" s="75">
        <v>129</v>
      </c>
      <c r="B139" s="76" t="s">
        <v>123</v>
      </c>
      <c r="C139" s="77" t="s">
        <v>19</v>
      </c>
      <c r="D139" s="76"/>
      <c r="E139" s="78" t="s">
        <v>124</v>
      </c>
      <c r="F139" s="106" t="s">
        <v>435</v>
      </c>
      <c r="G139" s="16" t="s">
        <v>22</v>
      </c>
      <c r="H139" s="150"/>
      <c r="I139" s="158"/>
      <c r="J139" s="158"/>
      <c r="K139" s="159"/>
      <c r="L139" s="136"/>
      <c r="M139" s="83">
        <f t="shared" si="3"/>
        <v>0</v>
      </c>
      <c r="N139" s="158"/>
      <c r="O139" s="159"/>
      <c r="P139" s="136"/>
      <c r="Q139" s="84">
        <f t="shared" si="4"/>
        <v>0</v>
      </c>
    </row>
    <row r="140" spans="1:17" ht="15" customHeight="1">
      <c r="A140" s="75">
        <v>130</v>
      </c>
      <c r="B140" s="76" t="s">
        <v>125</v>
      </c>
      <c r="C140" s="77" t="s">
        <v>19</v>
      </c>
      <c r="D140" s="76"/>
      <c r="E140" s="78" t="s">
        <v>61</v>
      </c>
      <c r="F140" s="106" t="s">
        <v>381</v>
      </c>
      <c r="G140" s="14" t="s">
        <v>21</v>
      </c>
      <c r="H140" s="150">
        <v>1</v>
      </c>
      <c r="I140" s="158"/>
      <c r="J140" s="158"/>
      <c r="K140" s="159"/>
      <c r="L140" s="136"/>
      <c r="M140" s="83">
        <f t="shared" si="3"/>
        <v>0</v>
      </c>
      <c r="N140" s="158"/>
      <c r="O140" s="159"/>
      <c r="P140" s="136"/>
      <c r="Q140" s="84">
        <f t="shared" si="4"/>
        <v>0</v>
      </c>
    </row>
    <row r="141" spans="1:17" ht="15" customHeight="1">
      <c r="A141" s="75">
        <v>131</v>
      </c>
      <c r="B141" s="76" t="s">
        <v>125</v>
      </c>
      <c r="C141" s="77" t="s">
        <v>19</v>
      </c>
      <c r="D141" s="76"/>
      <c r="E141" s="78" t="s">
        <v>61</v>
      </c>
      <c r="F141" s="106" t="s">
        <v>436</v>
      </c>
      <c r="G141" s="16" t="s">
        <v>22</v>
      </c>
      <c r="H141" s="150"/>
      <c r="I141" s="158"/>
      <c r="J141" s="158"/>
      <c r="K141" s="159"/>
      <c r="L141" s="136"/>
      <c r="M141" s="83">
        <f t="shared" si="3"/>
        <v>0</v>
      </c>
      <c r="N141" s="158"/>
      <c r="O141" s="159"/>
      <c r="P141" s="136"/>
      <c r="Q141" s="84">
        <f t="shared" si="4"/>
        <v>0</v>
      </c>
    </row>
    <row r="142" spans="1:17" ht="15" customHeight="1">
      <c r="A142" s="75">
        <v>132</v>
      </c>
      <c r="B142" s="76" t="s">
        <v>126</v>
      </c>
      <c r="C142" s="77" t="s">
        <v>19</v>
      </c>
      <c r="D142" s="76"/>
      <c r="E142" s="78" t="s">
        <v>24</v>
      </c>
      <c r="F142" s="106" t="s">
        <v>382</v>
      </c>
      <c r="G142" s="14" t="s">
        <v>21</v>
      </c>
      <c r="H142" s="150">
        <v>2</v>
      </c>
      <c r="I142" s="158"/>
      <c r="J142" s="158"/>
      <c r="K142" s="159"/>
      <c r="L142" s="136"/>
      <c r="M142" s="83">
        <f t="shared" ref="M142:M186" si="5">K142-L142</f>
        <v>0</v>
      </c>
      <c r="N142" s="158"/>
      <c r="O142" s="159"/>
      <c r="P142" s="136"/>
      <c r="Q142" s="84">
        <f t="shared" ref="Q142:Q186" si="6">O142-P142</f>
        <v>0</v>
      </c>
    </row>
    <row r="143" spans="1:17" ht="15" customHeight="1">
      <c r="A143" s="75">
        <v>133</v>
      </c>
      <c r="B143" s="76" t="s">
        <v>126</v>
      </c>
      <c r="C143" s="77" t="s">
        <v>19</v>
      </c>
      <c r="D143" s="76"/>
      <c r="E143" s="78" t="s">
        <v>24</v>
      </c>
      <c r="F143" s="106" t="s">
        <v>437</v>
      </c>
      <c r="G143" s="16" t="s">
        <v>22</v>
      </c>
      <c r="H143" s="150">
        <v>-1</v>
      </c>
      <c r="I143" s="158"/>
      <c r="J143" s="158"/>
      <c r="K143" s="159"/>
      <c r="L143" s="136"/>
      <c r="M143" s="83">
        <f t="shared" si="5"/>
        <v>0</v>
      </c>
      <c r="N143" s="158"/>
      <c r="O143" s="159"/>
      <c r="P143" s="136"/>
      <c r="Q143" s="84">
        <f t="shared" si="6"/>
        <v>0</v>
      </c>
    </row>
    <row r="144" spans="1:17" ht="15" customHeight="1">
      <c r="A144" s="75">
        <v>134</v>
      </c>
      <c r="B144" s="76" t="s">
        <v>127</v>
      </c>
      <c r="C144" s="77" t="s">
        <v>19</v>
      </c>
      <c r="D144" s="76"/>
      <c r="E144" s="78" t="s">
        <v>26</v>
      </c>
      <c r="F144" s="106" t="s">
        <v>383</v>
      </c>
      <c r="G144" s="14" t="s">
        <v>21</v>
      </c>
      <c r="H144" s="150"/>
      <c r="I144" s="158"/>
      <c r="J144" s="158"/>
      <c r="K144" s="159"/>
      <c r="L144" s="136"/>
      <c r="M144" s="83">
        <f t="shared" si="5"/>
        <v>0</v>
      </c>
      <c r="N144" s="158"/>
      <c r="O144" s="159"/>
      <c r="P144" s="136"/>
      <c r="Q144" s="84">
        <f t="shared" si="6"/>
        <v>0</v>
      </c>
    </row>
    <row r="145" spans="1:17" ht="15" customHeight="1">
      <c r="A145" s="75">
        <v>135</v>
      </c>
      <c r="B145" s="76" t="s">
        <v>127</v>
      </c>
      <c r="C145" s="77" t="s">
        <v>19</v>
      </c>
      <c r="D145" s="76"/>
      <c r="E145" s="78" t="s">
        <v>26</v>
      </c>
      <c r="F145" s="106" t="s">
        <v>459</v>
      </c>
      <c r="G145" s="80" t="s">
        <v>33</v>
      </c>
      <c r="H145" s="150"/>
      <c r="I145" s="158"/>
      <c r="J145" s="158"/>
      <c r="K145" s="159">
        <v>881</v>
      </c>
      <c r="L145" s="136"/>
      <c r="M145" s="83">
        <f t="shared" si="5"/>
        <v>881</v>
      </c>
      <c r="N145" s="158"/>
      <c r="O145" s="159"/>
      <c r="P145" s="136"/>
      <c r="Q145" s="84">
        <f t="shared" si="6"/>
        <v>0</v>
      </c>
    </row>
    <row r="146" spans="1:17" ht="15" customHeight="1">
      <c r="A146" s="75">
        <v>136</v>
      </c>
      <c r="B146" s="76" t="s">
        <v>128</v>
      </c>
      <c r="C146" s="77" t="s">
        <v>19</v>
      </c>
      <c r="D146" s="76"/>
      <c r="E146" s="78" t="s">
        <v>26</v>
      </c>
      <c r="F146" s="110">
        <v>124</v>
      </c>
      <c r="G146" s="14" t="s">
        <v>21</v>
      </c>
      <c r="H146" s="150"/>
      <c r="I146" s="158"/>
      <c r="J146" s="158"/>
      <c r="K146" s="159"/>
      <c r="L146" s="136"/>
      <c r="M146" s="83">
        <f t="shared" si="5"/>
        <v>0</v>
      </c>
      <c r="N146" s="158"/>
      <c r="O146" s="159"/>
      <c r="P146" s="136"/>
      <c r="Q146" s="84">
        <f t="shared" si="6"/>
        <v>0</v>
      </c>
    </row>
    <row r="147" spans="1:17" ht="15" customHeight="1">
      <c r="A147" s="75">
        <v>137</v>
      </c>
      <c r="B147" s="76" t="s">
        <v>128</v>
      </c>
      <c r="C147" s="77" t="s">
        <v>19</v>
      </c>
      <c r="D147" s="76"/>
      <c r="E147" s="78" t="s">
        <v>26</v>
      </c>
      <c r="F147" s="107" t="s">
        <v>299</v>
      </c>
      <c r="G147" s="80" t="s">
        <v>33</v>
      </c>
      <c r="H147" s="150"/>
      <c r="I147" s="158"/>
      <c r="J147" s="158"/>
      <c r="K147" s="159"/>
      <c r="L147" s="136"/>
      <c r="M147" s="83">
        <f t="shared" si="5"/>
        <v>0</v>
      </c>
      <c r="N147" s="158"/>
      <c r="O147" s="159"/>
      <c r="P147" s="136"/>
      <c r="Q147" s="84">
        <f t="shared" si="6"/>
        <v>0</v>
      </c>
    </row>
    <row r="148" spans="1:17" ht="15" customHeight="1">
      <c r="A148" s="75">
        <v>138</v>
      </c>
      <c r="B148" s="76" t="s">
        <v>129</v>
      </c>
      <c r="C148" s="77" t="s">
        <v>19</v>
      </c>
      <c r="D148" s="76"/>
      <c r="E148" s="78" t="s">
        <v>26</v>
      </c>
      <c r="F148" s="107">
        <v>125</v>
      </c>
      <c r="G148" s="14" t="s">
        <v>21</v>
      </c>
      <c r="H148" s="150"/>
      <c r="I148" s="158"/>
      <c r="J148" s="158"/>
      <c r="K148" s="159"/>
      <c r="L148" s="136"/>
      <c r="M148" s="83">
        <f t="shared" si="5"/>
        <v>0</v>
      </c>
      <c r="N148" s="158"/>
      <c r="O148" s="159"/>
      <c r="P148" s="136"/>
      <c r="Q148" s="84">
        <f t="shared" si="6"/>
        <v>0</v>
      </c>
    </row>
    <row r="149" spans="1:17" ht="15" customHeight="1">
      <c r="A149" s="75">
        <v>139</v>
      </c>
      <c r="B149" s="76" t="s">
        <v>129</v>
      </c>
      <c r="C149" s="77" t="s">
        <v>19</v>
      </c>
      <c r="D149" s="76"/>
      <c r="E149" s="78" t="s">
        <v>26</v>
      </c>
      <c r="F149" s="106" t="s">
        <v>517</v>
      </c>
      <c r="G149" s="80" t="s">
        <v>33</v>
      </c>
      <c r="H149" s="150"/>
      <c r="I149" s="158"/>
      <c r="J149" s="158"/>
      <c r="K149" s="159"/>
      <c r="L149" s="136"/>
      <c r="M149" s="83">
        <f t="shared" si="5"/>
        <v>0</v>
      </c>
      <c r="N149" s="158"/>
      <c r="O149" s="159"/>
      <c r="P149" s="136"/>
      <c r="Q149" s="84">
        <f t="shared" si="6"/>
        <v>0</v>
      </c>
    </row>
    <row r="150" spans="1:17" ht="15" customHeight="1">
      <c r="A150" s="75">
        <v>140</v>
      </c>
      <c r="B150" s="76" t="s">
        <v>130</v>
      </c>
      <c r="C150" s="77" t="s">
        <v>19</v>
      </c>
      <c r="D150" s="76"/>
      <c r="E150" s="78" t="s">
        <v>26</v>
      </c>
      <c r="F150" s="107">
        <v>126</v>
      </c>
      <c r="G150" s="14" t="s">
        <v>21</v>
      </c>
      <c r="H150" s="150"/>
      <c r="I150" s="158"/>
      <c r="J150" s="158"/>
      <c r="K150" s="159"/>
      <c r="L150" s="136"/>
      <c r="M150" s="83">
        <f t="shared" si="5"/>
        <v>0</v>
      </c>
      <c r="N150" s="158"/>
      <c r="O150" s="159"/>
      <c r="P150" s="136"/>
      <c r="Q150" s="84">
        <f t="shared" si="6"/>
        <v>0</v>
      </c>
    </row>
    <row r="151" spans="1:17" ht="15" customHeight="1">
      <c r="A151" s="75">
        <v>141</v>
      </c>
      <c r="B151" s="76" t="s">
        <v>131</v>
      </c>
      <c r="C151" s="77" t="s">
        <v>19</v>
      </c>
      <c r="D151" s="76"/>
      <c r="E151" s="78" t="s">
        <v>26</v>
      </c>
      <c r="F151" s="107">
        <v>127</v>
      </c>
      <c r="G151" s="14" t="s">
        <v>21</v>
      </c>
      <c r="H151" s="150"/>
      <c r="I151" s="158"/>
      <c r="J151" s="158"/>
      <c r="K151" s="159"/>
      <c r="L151" s="136"/>
      <c r="M151" s="83">
        <f t="shared" si="5"/>
        <v>0</v>
      </c>
      <c r="N151" s="158"/>
      <c r="O151" s="159"/>
      <c r="P151" s="136"/>
      <c r="Q151" s="84">
        <f t="shared" si="6"/>
        <v>0</v>
      </c>
    </row>
    <row r="152" spans="1:17" ht="15" customHeight="1">
      <c r="A152" s="75">
        <v>142</v>
      </c>
      <c r="B152" s="76" t="s">
        <v>131</v>
      </c>
      <c r="C152" s="77" t="s">
        <v>19</v>
      </c>
      <c r="D152" s="76"/>
      <c r="E152" s="78" t="s">
        <v>26</v>
      </c>
      <c r="F152" s="106" t="s">
        <v>461</v>
      </c>
      <c r="G152" s="80" t="s">
        <v>33</v>
      </c>
      <c r="H152" s="150"/>
      <c r="I152" s="158"/>
      <c r="J152" s="158"/>
      <c r="K152" s="159"/>
      <c r="L152" s="136"/>
      <c r="M152" s="83">
        <f t="shared" si="5"/>
        <v>0</v>
      </c>
      <c r="N152" s="158"/>
      <c r="O152" s="159"/>
      <c r="P152" s="136"/>
      <c r="Q152" s="84">
        <f t="shared" si="6"/>
        <v>0</v>
      </c>
    </row>
    <row r="153" spans="1:17" ht="15" customHeight="1">
      <c r="A153" s="75">
        <v>143</v>
      </c>
      <c r="B153" s="76" t="s">
        <v>132</v>
      </c>
      <c r="C153" s="77" t="s">
        <v>19</v>
      </c>
      <c r="D153" s="76"/>
      <c r="E153" s="78" t="s">
        <v>26</v>
      </c>
      <c r="F153" s="107">
        <v>128</v>
      </c>
      <c r="G153" s="14" t="s">
        <v>21</v>
      </c>
      <c r="H153" s="150"/>
      <c r="I153" s="158"/>
      <c r="J153" s="158"/>
      <c r="K153" s="159"/>
      <c r="L153" s="136"/>
      <c r="M153" s="83">
        <f t="shared" si="5"/>
        <v>0</v>
      </c>
      <c r="N153" s="158"/>
      <c r="O153" s="159"/>
      <c r="P153" s="136"/>
      <c r="Q153" s="84">
        <f t="shared" si="6"/>
        <v>0</v>
      </c>
    </row>
    <row r="154" spans="1:17" ht="15" customHeight="1">
      <c r="A154" s="75">
        <v>144</v>
      </c>
      <c r="B154" s="76" t="s">
        <v>132</v>
      </c>
      <c r="C154" s="77" t="s">
        <v>19</v>
      </c>
      <c r="D154" s="76"/>
      <c r="E154" s="78" t="s">
        <v>26</v>
      </c>
      <c r="F154" s="106" t="s">
        <v>462</v>
      </c>
      <c r="G154" s="80" t="s">
        <v>33</v>
      </c>
      <c r="H154" s="150">
        <v>1</v>
      </c>
      <c r="I154" s="158"/>
      <c r="J154" s="158"/>
      <c r="K154" s="159">
        <v>528.6</v>
      </c>
      <c r="L154" s="136"/>
      <c r="M154" s="83">
        <f t="shared" si="5"/>
        <v>528.6</v>
      </c>
      <c r="N154" s="158">
        <v>1</v>
      </c>
      <c r="O154" s="159">
        <v>3171.6</v>
      </c>
      <c r="P154" s="136"/>
      <c r="Q154" s="84">
        <f t="shared" si="6"/>
        <v>3171.6</v>
      </c>
    </row>
    <row r="155" spans="1:17" ht="15" customHeight="1">
      <c r="A155" s="75">
        <v>145</v>
      </c>
      <c r="B155" s="76" t="s">
        <v>133</v>
      </c>
      <c r="C155" s="77" t="s">
        <v>19</v>
      </c>
      <c r="D155" s="76"/>
      <c r="E155" s="78" t="s">
        <v>30</v>
      </c>
      <c r="F155" s="106" t="s">
        <v>384</v>
      </c>
      <c r="G155" s="14" t="s">
        <v>21</v>
      </c>
      <c r="H155" s="150"/>
      <c r="I155" s="158"/>
      <c r="J155" s="158"/>
      <c r="K155" s="159"/>
      <c r="L155" s="136"/>
      <c r="M155" s="83">
        <f t="shared" si="5"/>
        <v>0</v>
      </c>
      <c r="N155" s="158"/>
      <c r="O155" s="159"/>
      <c r="P155" s="136"/>
      <c r="Q155" s="84">
        <f t="shared" si="6"/>
        <v>0</v>
      </c>
    </row>
    <row r="156" spans="1:17" ht="15" customHeight="1">
      <c r="A156" s="75">
        <v>146</v>
      </c>
      <c r="B156" s="76" t="s">
        <v>133</v>
      </c>
      <c r="C156" s="77" t="s">
        <v>19</v>
      </c>
      <c r="D156" s="76"/>
      <c r="E156" s="78" t="s">
        <v>30</v>
      </c>
      <c r="F156" s="106" t="s">
        <v>419</v>
      </c>
      <c r="G156" s="17" t="s">
        <v>31</v>
      </c>
      <c r="H156" s="150"/>
      <c r="I156" s="158"/>
      <c r="J156" s="158"/>
      <c r="K156" s="159"/>
      <c r="L156" s="136"/>
      <c r="M156" s="83">
        <f t="shared" si="5"/>
        <v>0</v>
      </c>
      <c r="N156" s="158"/>
      <c r="O156" s="159"/>
      <c r="P156" s="136"/>
      <c r="Q156" s="84">
        <f t="shared" si="6"/>
        <v>0</v>
      </c>
    </row>
    <row r="157" spans="1:17" ht="15" customHeight="1">
      <c r="A157" s="75">
        <v>147</v>
      </c>
      <c r="B157" s="76" t="s">
        <v>134</v>
      </c>
      <c r="C157" s="77" t="s">
        <v>19</v>
      </c>
      <c r="D157" s="76"/>
      <c r="E157" s="78" t="s">
        <v>52</v>
      </c>
      <c r="F157" s="106" t="s">
        <v>385</v>
      </c>
      <c r="G157" s="14" t="s">
        <v>21</v>
      </c>
      <c r="H157" s="150">
        <v>1</v>
      </c>
      <c r="I157" s="158"/>
      <c r="J157" s="158"/>
      <c r="K157" s="159"/>
      <c r="L157" s="136"/>
      <c r="M157" s="83">
        <f t="shared" si="5"/>
        <v>0</v>
      </c>
      <c r="N157" s="158"/>
      <c r="O157" s="159"/>
      <c r="P157" s="136"/>
      <c r="Q157" s="84">
        <f t="shared" si="6"/>
        <v>0</v>
      </c>
    </row>
    <row r="158" spans="1:17" ht="15" customHeight="1">
      <c r="A158" s="75">
        <v>148</v>
      </c>
      <c r="B158" s="76" t="s">
        <v>134</v>
      </c>
      <c r="C158" s="77" t="s">
        <v>19</v>
      </c>
      <c r="D158" s="76"/>
      <c r="E158" s="78" t="s">
        <v>52</v>
      </c>
      <c r="F158" s="106" t="s">
        <v>463</v>
      </c>
      <c r="G158" s="80" t="s">
        <v>33</v>
      </c>
      <c r="H158" s="150"/>
      <c r="I158" s="158"/>
      <c r="J158" s="158"/>
      <c r="K158" s="159"/>
      <c r="L158" s="136"/>
      <c r="M158" s="83">
        <f t="shared" si="5"/>
        <v>0</v>
      </c>
      <c r="N158" s="158"/>
      <c r="O158" s="159"/>
      <c r="P158" s="136"/>
      <c r="Q158" s="84">
        <f t="shared" si="6"/>
        <v>0</v>
      </c>
    </row>
    <row r="159" spans="1:17" ht="15" customHeight="1">
      <c r="A159" s="75">
        <v>149</v>
      </c>
      <c r="B159" s="76" t="s">
        <v>135</v>
      </c>
      <c r="C159" s="77" t="s">
        <v>19</v>
      </c>
      <c r="D159" s="76"/>
      <c r="E159" s="78" t="s">
        <v>26</v>
      </c>
      <c r="F159" s="107">
        <v>131</v>
      </c>
      <c r="G159" s="14" t="s">
        <v>21</v>
      </c>
      <c r="H159" s="150"/>
      <c r="I159" s="158"/>
      <c r="J159" s="158"/>
      <c r="K159" s="159"/>
      <c r="L159" s="136"/>
      <c r="M159" s="83">
        <f t="shared" si="5"/>
        <v>0</v>
      </c>
      <c r="N159" s="158"/>
      <c r="O159" s="159"/>
      <c r="P159" s="136"/>
      <c r="Q159" s="84">
        <f t="shared" si="6"/>
        <v>0</v>
      </c>
    </row>
    <row r="160" spans="1:17" ht="15" customHeight="1">
      <c r="A160" s="75">
        <v>150</v>
      </c>
      <c r="B160" s="76" t="s">
        <v>136</v>
      </c>
      <c r="C160" s="77" t="s">
        <v>19</v>
      </c>
      <c r="D160" s="76"/>
      <c r="E160" s="78" t="s">
        <v>26</v>
      </c>
      <c r="F160" s="99">
        <v>132</v>
      </c>
      <c r="G160" s="14" t="s">
        <v>21</v>
      </c>
      <c r="H160" s="150"/>
      <c r="I160" s="158"/>
      <c r="J160" s="158"/>
      <c r="K160" s="159"/>
      <c r="L160" s="136"/>
      <c r="M160" s="83">
        <f t="shared" si="5"/>
        <v>0</v>
      </c>
      <c r="N160" s="158"/>
      <c r="O160" s="159"/>
      <c r="P160" s="136"/>
      <c r="Q160" s="84">
        <f t="shared" si="6"/>
        <v>0</v>
      </c>
    </row>
    <row r="161" spans="1:17" ht="15" customHeight="1">
      <c r="A161" s="75">
        <v>151</v>
      </c>
      <c r="B161" s="76" t="s">
        <v>137</v>
      </c>
      <c r="C161" s="77" t="s">
        <v>19</v>
      </c>
      <c r="D161" s="76"/>
      <c r="E161" s="78" t="s">
        <v>26</v>
      </c>
      <c r="F161" s="106" t="s">
        <v>386</v>
      </c>
      <c r="G161" s="14" t="s">
        <v>21</v>
      </c>
      <c r="H161" s="150">
        <v>3</v>
      </c>
      <c r="I161" s="158">
        <v>1</v>
      </c>
      <c r="J161" s="158">
        <v>2</v>
      </c>
      <c r="K161" s="159">
        <v>5066.1000000000004</v>
      </c>
      <c r="L161" s="136"/>
      <c r="M161" s="83">
        <f t="shared" si="5"/>
        <v>5066.1000000000004</v>
      </c>
      <c r="N161" s="158">
        <v>1</v>
      </c>
      <c r="O161" s="159">
        <v>718.9</v>
      </c>
      <c r="P161" s="136"/>
      <c r="Q161" s="84">
        <f t="shared" si="6"/>
        <v>718.9</v>
      </c>
    </row>
    <row r="162" spans="1:17" ht="15" customHeight="1">
      <c r="A162" s="75">
        <v>152</v>
      </c>
      <c r="B162" s="29" t="s">
        <v>138</v>
      </c>
      <c r="C162" s="7" t="s">
        <v>19</v>
      </c>
      <c r="D162" s="7"/>
      <c r="E162" s="29" t="s">
        <v>35</v>
      </c>
      <c r="F162" s="106" t="s">
        <v>387</v>
      </c>
      <c r="G162" s="14" t="s">
        <v>21</v>
      </c>
      <c r="H162" s="150"/>
      <c r="I162" s="158"/>
      <c r="J162" s="158"/>
      <c r="K162" s="159"/>
      <c r="L162" s="136"/>
      <c r="M162" s="83">
        <f t="shared" si="5"/>
        <v>0</v>
      </c>
      <c r="N162" s="158"/>
      <c r="O162" s="159"/>
      <c r="P162" s="136"/>
      <c r="Q162" s="84">
        <f t="shared" si="6"/>
        <v>0</v>
      </c>
    </row>
    <row r="163" spans="1:17" ht="15" customHeight="1">
      <c r="A163" s="75">
        <v>153</v>
      </c>
      <c r="B163" s="29" t="s">
        <v>138</v>
      </c>
      <c r="C163" s="7" t="s">
        <v>19</v>
      </c>
      <c r="D163" s="29"/>
      <c r="E163" s="29" t="s">
        <v>35</v>
      </c>
      <c r="F163" s="106" t="s">
        <v>403</v>
      </c>
      <c r="G163" s="19" t="s">
        <v>36</v>
      </c>
      <c r="H163" s="150"/>
      <c r="I163" s="158"/>
      <c r="J163" s="158"/>
      <c r="K163" s="159"/>
      <c r="L163" s="136"/>
      <c r="M163" s="83">
        <f t="shared" si="5"/>
        <v>0</v>
      </c>
      <c r="N163" s="158"/>
      <c r="O163" s="159"/>
      <c r="P163" s="136"/>
      <c r="Q163" s="84">
        <f t="shared" si="6"/>
        <v>0</v>
      </c>
    </row>
    <row r="164" spans="1:17" ht="15" customHeight="1">
      <c r="A164" s="75">
        <v>154</v>
      </c>
      <c r="B164" s="29" t="s">
        <v>139</v>
      </c>
      <c r="C164" s="7" t="s">
        <v>19</v>
      </c>
      <c r="D164" s="29"/>
      <c r="E164" s="29" t="s">
        <v>104</v>
      </c>
      <c r="F164" s="106" t="s">
        <v>388</v>
      </c>
      <c r="G164" s="14" t="s">
        <v>21</v>
      </c>
      <c r="H164" s="150">
        <v>1</v>
      </c>
      <c r="I164" s="158"/>
      <c r="J164" s="158"/>
      <c r="K164" s="159"/>
      <c r="L164" s="136"/>
      <c r="M164" s="83">
        <f t="shared" si="5"/>
        <v>0</v>
      </c>
      <c r="N164" s="158"/>
      <c r="O164" s="159"/>
      <c r="P164" s="136"/>
      <c r="Q164" s="84">
        <f t="shared" si="6"/>
        <v>0</v>
      </c>
    </row>
    <row r="165" spans="1:17" ht="15" customHeight="1">
      <c r="A165" s="75">
        <v>155</v>
      </c>
      <c r="B165" s="29" t="s">
        <v>139</v>
      </c>
      <c r="C165" s="7" t="s">
        <v>19</v>
      </c>
      <c r="D165" s="29"/>
      <c r="E165" s="29" t="s">
        <v>104</v>
      </c>
      <c r="F165" s="106" t="s">
        <v>404</v>
      </c>
      <c r="G165" s="19" t="s">
        <v>36</v>
      </c>
      <c r="H165" s="150"/>
      <c r="I165" s="158"/>
      <c r="J165" s="158"/>
      <c r="K165" s="159"/>
      <c r="L165" s="136"/>
      <c r="M165" s="83">
        <f t="shared" si="5"/>
        <v>0</v>
      </c>
      <c r="N165" s="158">
        <v>1</v>
      </c>
      <c r="O165" s="159">
        <v>3240.96</v>
      </c>
      <c r="P165" s="136"/>
      <c r="Q165" s="84">
        <f t="shared" si="6"/>
        <v>3240.96</v>
      </c>
    </row>
    <row r="166" spans="1:17" ht="15" customHeight="1">
      <c r="A166" s="75">
        <v>156</v>
      </c>
      <c r="B166" s="29" t="s">
        <v>140</v>
      </c>
      <c r="C166" s="7" t="s">
        <v>19</v>
      </c>
      <c r="D166" s="29"/>
      <c r="E166" s="29" t="s">
        <v>104</v>
      </c>
      <c r="F166" s="106" t="s">
        <v>389</v>
      </c>
      <c r="G166" s="14" t="s">
        <v>21</v>
      </c>
      <c r="H166" s="150"/>
      <c r="I166" s="158"/>
      <c r="J166" s="158"/>
      <c r="K166" s="159"/>
      <c r="L166" s="136"/>
      <c r="M166" s="83">
        <f t="shared" si="5"/>
        <v>0</v>
      </c>
      <c r="N166" s="158"/>
      <c r="O166" s="159"/>
      <c r="P166" s="136"/>
      <c r="Q166" s="84">
        <f t="shared" si="6"/>
        <v>0</v>
      </c>
    </row>
    <row r="167" spans="1:17" ht="15" customHeight="1">
      <c r="A167" s="75">
        <v>157</v>
      </c>
      <c r="B167" s="29" t="s">
        <v>140</v>
      </c>
      <c r="C167" s="7" t="s">
        <v>19</v>
      </c>
      <c r="D167" s="29"/>
      <c r="E167" s="29" t="s">
        <v>104</v>
      </c>
      <c r="F167" s="106" t="s">
        <v>405</v>
      </c>
      <c r="G167" s="19" t="s">
        <v>36</v>
      </c>
      <c r="H167" s="150"/>
      <c r="I167" s="158"/>
      <c r="J167" s="158"/>
      <c r="K167" s="159"/>
      <c r="L167" s="136"/>
      <c r="M167" s="83">
        <f t="shared" si="5"/>
        <v>0</v>
      </c>
      <c r="N167" s="158"/>
      <c r="O167" s="159"/>
      <c r="P167" s="136"/>
      <c r="Q167" s="84">
        <f t="shared" si="6"/>
        <v>0</v>
      </c>
    </row>
    <row r="168" spans="1:17" ht="15" customHeight="1">
      <c r="A168" s="75">
        <v>158</v>
      </c>
      <c r="B168" s="29" t="s">
        <v>141</v>
      </c>
      <c r="C168" s="7" t="s">
        <v>19</v>
      </c>
      <c r="D168" s="29"/>
      <c r="E168" s="29" t="s">
        <v>26</v>
      </c>
      <c r="F168" s="106" t="s">
        <v>390</v>
      </c>
      <c r="G168" s="14" t="s">
        <v>21</v>
      </c>
      <c r="H168" s="150">
        <v>1</v>
      </c>
      <c r="I168" s="158"/>
      <c r="J168" s="158"/>
      <c r="K168" s="159"/>
      <c r="L168" s="136"/>
      <c r="M168" s="83">
        <f t="shared" si="5"/>
        <v>0</v>
      </c>
      <c r="N168" s="158"/>
      <c r="O168" s="159"/>
      <c r="P168" s="136"/>
      <c r="Q168" s="84">
        <f t="shared" si="6"/>
        <v>0</v>
      </c>
    </row>
    <row r="169" spans="1:17" ht="15" customHeight="1">
      <c r="A169" s="75">
        <v>159</v>
      </c>
      <c r="B169" s="29" t="s">
        <v>141</v>
      </c>
      <c r="C169" s="7" t="s">
        <v>19</v>
      </c>
      <c r="D169" s="29"/>
      <c r="E169" s="29" t="s">
        <v>26</v>
      </c>
      <c r="F169" s="114" t="s">
        <v>309</v>
      </c>
      <c r="G169" s="80" t="s">
        <v>33</v>
      </c>
      <c r="H169" s="150"/>
      <c r="I169" s="158"/>
      <c r="J169" s="158"/>
      <c r="K169" s="159"/>
      <c r="L169" s="136"/>
      <c r="M169" s="83">
        <f t="shared" si="5"/>
        <v>0</v>
      </c>
      <c r="N169" s="158"/>
      <c r="O169" s="159"/>
      <c r="P169" s="136"/>
      <c r="Q169" s="84">
        <f t="shared" si="6"/>
        <v>0</v>
      </c>
    </row>
    <row r="170" spans="1:17" ht="15" customHeight="1">
      <c r="A170" s="75">
        <v>160</v>
      </c>
      <c r="B170" s="29" t="s">
        <v>142</v>
      </c>
      <c r="C170" s="7" t="s">
        <v>19</v>
      </c>
      <c r="D170" s="29"/>
      <c r="E170" s="29" t="s">
        <v>26</v>
      </c>
      <c r="F170" s="106" t="s">
        <v>391</v>
      </c>
      <c r="G170" s="14" t="s">
        <v>21</v>
      </c>
      <c r="H170" s="150"/>
      <c r="I170" s="158"/>
      <c r="J170" s="158"/>
      <c r="K170" s="159"/>
      <c r="L170" s="136"/>
      <c r="M170" s="83">
        <f t="shared" si="5"/>
        <v>0</v>
      </c>
      <c r="N170" s="158"/>
      <c r="O170" s="159"/>
      <c r="P170" s="136"/>
      <c r="Q170" s="84">
        <f t="shared" si="6"/>
        <v>0</v>
      </c>
    </row>
    <row r="171" spans="1:17" ht="15" customHeight="1">
      <c r="A171" s="75">
        <v>161</v>
      </c>
      <c r="B171" s="29" t="s">
        <v>142</v>
      </c>
      <c r="C171" s="7" t="s">
        <v>19</v>
      </c>
      <c r="D171" s="29"/>
      <c r="E171" s="29" t="s">
        <v>26</v>
      </c>
      <c r="F171" s="107" t="s">
        <v>308</v>
      </c>
      <c r="G171" s="80" t="s">
        <v>33</v>
      </c>
      <c r="H171" s="150"/>
      <c r="I171" s="158"/>
      <c r="J171" s="158"/>
      <c r="K171" s="159"/>
      <c r="L171" s="136"/>
      <c r="M171" s="83">
        <f t="shared" si="5"/>
        <v>0</v>
      </c>
      <c r="N171" s="158">
        <v>1</v>
      </c>
      <c r="O171" s="159">
        <v>1938.2</v>
      </c>
      <c r="P171" s="136"/>
      <c r="Q171" s="84">
        <f t="shared" si="6"/>
        <v>1938.2</v>
      </c>
    </row>
    <row r="172" spans="1:17" ht="15" customHeight="1">
      <c r="A172" s="75">
        <v>162</v>
      </c>
      <c r="B172" s="29" t="s">
        <v>143</v>
      </c>
      <c r="C172" s="7" t="s">
        <v>19</v>
      </c>
      <c r="D172" s="29"/>
      <c r="E172" s="29" t="s">
        <v>35</v>
      </c>
      <c r="F172" s="106" t="s">
        <v>392</v>
      </c>
      <c r="G172" s="14" t="s">
        <v>21</v>
      </c>
      <c r="H172" s="150">
        <v>1</v>
      </c>
      <c r="I172" s="158"/>
      <c r="J172" s="158"/>
      <c r="K172" s="159"/>
      <c r="L172" s="136"/>
      <c r="M172" s="83">
        <f t="shared" si="5"/>
        <v>0</v>
      </c>
      <c r="N172" s="158"/>
      <c r="O172" s="159"/>
      <c r="P172" s="136"/>
      <c r="Q172" s="84">
        <f t="shared" si="6"/>
        <v>0</v>
      </c>
    </row>
    <row r="173" spans="1:17" ht="15" customHeight="1">
      <c r="A173" s="75">
        <v>163</v>
      </c>
      <c r="B173" s="30" t="s">
        <v>143</v>
      </c>
      <c r="C173" s="26" t="s">
        <v>19</v>
      </c>
      <c r="D173" s="30"/>
      <c r="E173" s="30" t="s">
        <v>35</v>
      </c>
      <c r="F173" s="106" t="s">
        <v>406</v>
      </c>
      <c r="G173" s="31" t="s">
        <v>36</v>
      </c>
      <c r="H173" s="150"/>
      <c r="I173" s="158"/>
      <c r="J173" s="158"/>
      <c r="K173" s="159"/>
      <c r="L173" s="136"/>
      <c r="M173" s="83">
        <f t="shared" si="5"/>
        <v>0</v>
      </c>
      <c r="N173" s="158"/>
      <c r="O173" s="159"/>
      <c r="P173" s="136"/>
      <c r="Q173" s="84">
        <f t="shared" si="6"/>
        <v>0</v>
      </c>
    </row>
    <row r="174" spans="1:17" ht="15" customHeight="1">
      <c r="A174" s="75">
        <v>164</v>
      </c>
      <c r="B174" s="30" t="s">
        <v>144</v>
      </c>
      <c r="C174" s="26" t="s">
        <v>19</v>
      </c>
      <c r="D174" s="30"/>
      <c r="E174" s="30" t="s">
        <v>26</v>
      </c>
      <c r="F174" s="107">
        <v>140</v>
      </c>
      <c r="G174" s="32" t="s">
        <v>21</v>
      </c>
      <c r="H174" s="150"/>
      <c r="I174" s="158"/>
      <c r="J174" s="158"/>
      <c r="K174" s="159"/>
      <c r="L174" s="136"/>
      <c r="M174" s="83">
        <f t="shared" si="5"/>
        <v>0</v>
      </c>
      <c r="N174" s="158"/>
      <c r="O174" s="159"/>
      <c r="P174" s="136"/>
      <c r="Q174" s="84">
        <f t="shared" si="6"/>
        <v>0</v>
      </c>
    </row>
    <row r="175" spans="1:17" ht="15" customHeight="1">
      <c r="A175" s="75">
        <v>165</v>
      </c>
      <c r="B175" s="30" t="s">
        <v>144</v>
      </c>
      <c r="C175" s="26" t="s">
        <v>19</v>
      </c>
      <c r="D175" s="30"/>
      <c r="E175" s="30" t="s">
        <v>26</v>
      </c>
      <c r="F175" s="106" t="s">
        <v>469</v>
      </c>
      <c r="G175" s="33" t="s">
        <v>33</v>
      </c>
      <c r="H175" s="150"/>
      <c r="I175" s="158"/>
      <c r="J175" s="158"/>
      <c r="K175" s="159"/>
      <c r="L175" s="136"/>
      <c r="M175" s="83">
        <f t="shared" si="5"/>
        <v>0</v>
      </c>
      <c r="N175" s="158"/>
      <c r="O175" s="159"/>
      <c r="P175" s="136"/>
      <c r="Q175" s="84">
        <f t="shared" si="6"/>
        <v>0</v>
      </c>
    </row>
    <row r="176" spans="1:17" ht="15" customHeight="1">
      <c r="A176" s="75">
        <v>166</v>
      </c>
      <c r="B176" s="30" t="s">
        <v>145</v>
      </c>
      <c r="C176" s="26" t="s">
        <v>19</v>
      </c>
      <c r="D176" s="30"/>
      <c r="E176" s="30" t="s">
        <v>146</v>
      </c>
      <c r="F176" s="107">
        <v>141</v>
      </c>
      <c r="G176" s="32" t="s">
        <v>21</v>
      </c>
      <c r="H176" s="150"/>
      <c r="I176" s="158"/>
      <c r="J176" s="158"/>
      <c r="K176" s="159"/>
      <c r="L176" s="136"/>
      <c r="M176" s="83">
        <f t="shared" si="5"/>
        <v>0</v>
      </c>
      <c r="N176" s="158"/>
      <c r="O176" s="159"/>
      <c r="P176" s="136"/>
      <c r="Q176" s="84">
        <f t="shared" si="6"/>
        <v>0</v>
      </c>
    </row>
    <row r="177" spans="1:17" ht="15" customHeight="1">
      <c r="A177" s="75">
        <v>167</v>
      </c>
      <c r="B177" s="30" t="s">
        <v>147</v>
      </c>
      <c r="C177" s="26" t="s">
        <v>19</v>
      </c>
      <c r="D177" s="30"/>
      <c r="E177" s="30" t="s">
        <v>26</v>
      </c>
      <c r="F177" s="106" t="s">
        <v>393</v>
      </c>
      <c r="G177" s="32" t="s">
        <v>21</v>
      </c>
      <c r="H177" s="150">
        <v>2</v>
      </c>
      <c r="I177" s="158">
        <v>1</v>
      </c>
      <c r="J177" s="158">
        <v>1</v>
      </c>
      <c r="K177" s="159">
        <v>1856.02</v>
      </c>
      <c r="L177" s="136"/>
      <c r="M177" s="83">
        <f t="shared" si="5"/>
        <v>1856.02</v>
      </c>
      <c r="N177" s="158">
        <v>1</v>
      </c>
      <c r="O177" s="159">
        <v>2398.52</v>
      </c>
      <c r="P177" s="136"/>
      <c r="Q177" s="84">
        <f t="shared" si="6"/>
        <v>2398.52</v>
      </c>
    </row>
    <row r="178" spans="1:17" ht="15" customHeight="1">
      <c r="A178" s="75">
        <v>168</v>
      </c>
      <c r="B178" s="30" t="s">
        <v>148</v>
      </c>
      <c r="C178" s="26" t="s">
        <v>19</v>
      </c>
      <c r="D178" s="30"/>
      <c r="E178" s="30" t="s">
        <v>26</v>
      </c>
      <c r="F178" s="106" t="s">
        <v>394</v>
      </c>
      <c r="G178" s="32" t="s">
        <v>21</v>
      </c>
      <c r="H178" s="150">
        <v>2</v>
      </c>
      <c r="I178" s="158"/>
      <c r="J178" s="158"/>
      <c r="K178" s="159"/>
      <c r="L178" s="136"/>
      <c r="M178" s="83">
        <f t="shared" si="5"/>
        <v>0</v>
      </c>
      <c r="N178" s="158"/>
      <c r="O178" s="159"/>
      <c r="P178" s="136"/>
      <c r="Q178" s="84">
        <f t="shared" si="6"/>
        <v>0</v>
      </c>
    </row>
    <row r="179" spans="1:17" ht="15" customHeight="1">
      <c r="A179" s="75">
        <v>169</v>
      </c>
      <c r="B179" s="30" t="s">
        <v>148</v>
      </c>
      <c r="C179" s="26" t="s">
        <v>19</v>
      </c>
      <c r="D179" s="30"/>
      <c r="E179" s="30" t="s">
        <v>26</v>
      </c>
      <c r="F179" s="109" t="s">
        <v>464</v>
      </c>
      <c r="G179" s="33" t="s">
        <v>33</v>
      </c>
      <c r="H179" s="150"/>
      <c r="I179" s="158"/>
      <c r="J179" s="158"/>
      <c r="K179" s="159"/>
      <c r="L179" s="136"/>
      <c r="M179" s="83">
        <f t="shared" si="5"/>
        <v>0</v>
      </c>
      <c r="N179" s="158"/>
      <c r="O179" s="159"/>
      <c r="P179" s="136"/>
      <c r="Q179" s="84">
        <f t="shared" si="6"/>
        <v>0</v>
      </c>
    </row>
    <row r="180" spans="1:17" ht="15" customHeight="1">
      <c r="A180" s="75">
        <v>170</v>
      </c>
      <c r="B180" s="34" t="s">
        <v>149</v>
      </c>
      <c r="C180" s="35" t="s">
        <v>19</v>
      </c>
      <c r="D180" s="34"/>
      <c r="E180" s="34" t="s">
        <v>26</v>
      </c>
      <c r="F180" s="116" t="s">
        <v>465</v>
      </c>
      <c r="G180" s="33" t="s">
        <v>33</v>
      </c>
      <c r="H180" s="150">
        <v>1</v>
      </c>
      <c r="I180" s="158">
        <v>1</v>
      </c>
      <c r="J180" s="158">
        <v>1</v>
      </c>
      <c r="K180" s="159">
        <v>528.6</v>
      </c>
      <c r="L180" s="136"/>
      <c r="M180" s="83">
        <f t="shared" si="5"/>
        <v>528.6</v>
      </c>
      <c r="N180" s="158"/>
      <c r="O180" s="159"/>
      <c r="P180" s="136"/>
      <c r="Q180" s="84">
        <f t="shared" si="6"/>
        <v>0</v>
      </c>
    </row>
    <row r="181" spans="1:17" ht="15" customHeight="1">
      <c r="A181" s="75">
        <v>171</v>
      </c>
      <c r="B181" s="30" t="s">
        <v>150</v>
      </c>
      <c r="C181" s="26" t="s">
        <v>19</v>
      </c>
      <c r="D181" s="30"/>
      <c r="E181" s="78" t="s">
        <v>30</v>
      </c>
      <c r="F181" s="103" t="s">
        <v>395</v>
      </c>
      <c r="G181" s="36" t="s">
        <v>21</v>
      </c>
      <c r="H181" s="150"/>
      <c r="I181" s="158"/>
      <c r="J181" s="158"/>
      <c r="K181" s="159"/>
      <c r="L181" s="136"/>
      <c r="M181" s="83">
        <f t="shared" si="5"/>
        <v>0</v>
      </c>
      <c r="N181" s="158"/>
      <c r="O181" s="159"/>
      <c r="P181" s="136"/>
      <c r="Q181" s="84">
        <f t="shared" si="6"/>
        <v>0</v>
      </c>
    </row>
    <row r="182" spans="1:17" ht="15" customHeight="1">
      <c r="A182" s="75">
        <v>172</v>
      </c>
      <c r="B182" s="30" t="s">
        <v>150</v>
      </c>
      <c r="C182" s="26" t="s">
        <v>19</v>
      </c>
      <c r="D182" s="26"/>
      <c r="E182" s="78" t="s">
        <v>30</v>
      </c>
      <c r="F182" s="103" t="s">
        <v>420</v>
      </c>
      <c r="G182" s="37" t="s">
        <v>31</v>
      </c>
      <c r="H182" s="150"/>
      <c r="I182" s="158">
        <v>1</v>
      </c>
      <c r="J182" s="158">
        <v>1</v>
      </c>
      <c r="K182" s="159"/>
      <c r="L182" s="136"/>
      <c r="M182" s="83">
        <f t="shared" si="5"/>
        <v>0</v>
      </c>
      <c r="N182" s="158">
        <v>1</v>
      </c>
      <c r="O182" s="159"/>
      <c r="P182" s="136"/>
      <c r="Q182" s="84">
        <f t="shared" si="6"/>
        <v>0</v>
      </c>
    </row>
    <row r="183" spans="1:17" ht="15" customHeight="1">
      <c r="A183" s="75">
        <v>173</v>
      </c>
      <c r="B183" s="30" t="s">
        <v>151</v>
      </c>
      <c r="C183" s="26" t="s">
        <v>19</v>
      </c>
      <c r="D183" s="26"/>
      <c r="E183" s="30" t="s">
        <v>26</v>
      </c>
      <c r="F183" s="103" t="s">
        <v>396</v>
      </c>
      <c r="G183" s="36" t="s">
        <v>21</v>
      </c>
      <c r="H183" s="150"/>
      <c r="I183" s="158"/>
      <c r="J183" s="158"/>
      <c r="K183" s="159"/>
      <c r="L183" s="136"/>
      <c r="M183" s="83">
        <f t="shared" si="5"/>
        <v>0</v>
      </c>
      <c r="N183" s="158"/>
      <c r="O183" s="159"/>
      <c r="P183" s="136"/>
      <c r="Q183" s="84">
        <f t="shared" si="6"/>
        <v>0</v>
      </c>
    </row>
    <row r="184" spans="1:17" ht="15" customHeight="1">
      <c r="A184" s="75">
        <v>174</v>
      </c>
      <c r="B184" s="30" t="s">
        <v>151</v>
      </c>
      <c r="C184" s="26" t="s">
        <v>19</v>
      </c>
      <c r="D184" s="26"/>
      <c r="E184" s="30" t="s">
        <v>26</v>
      </c>
      <c r="F184" s="103" t="s">
        <v>466</v>
      </c>
      <c r="G184" s="33" t="s">
        <v>33</v>
      </c>
      <c r="H184" s="150"/>
      <c r="I184" s="158"/>
      <c r="J184" s="158"/>
      <c r="K184" s="159">
        <v>528.6</v>
      </c>
      <c r="L184" s="136"/>
      <c r="M184" s="83">
        <f t="shared" si="5"/>
        <v>528.6</v>
      </c>
      <c r="N184" s="158"/>
      <c r="O184" s="159"/>
      <c r="P184" s="136"/>
      <c r="Q184" s="84">
        <f t="shared" si="6"/>
        <v>0</v>
      </c>
    </row>
    <row r="185" spans="1:17" ht="15" customHeight="1">
      <c r="A185" s="75">
        <v>175</v>
      </c>
      <c r="B185" s="30" t="s">
        <v>152</v>
      </c>
      <c r="C185" s="26" t="s">
        <v>19</v>
      </c>
      <c r="D185" s="26"/>
      <c r="E185" s="30" t="s">
        <v>26</v>
      </c>
      <c r="F185" s="103" t="s">
        <v>467</v>
      </c>
      <c r="G185" s="33" t="s">
        <v>33</v>
      </c>
      <c r="H185" s="150"/>
      <c r="I185" s="158"/>
      <c r="J185" s="158"/>
      <c r="K185" s="159"/>
      <c r="L185" s="136"/>
      <c r="M185" s="83">
        <f t="shared" si="5"/>
        <v>0</v>
      </c>
      <c r="N185" s="158">
        <v>1</v>
      </c>
      <c r="O185" s="159">
        <v>1938.2</v>
      </c>
      <c r="P185" s="136"/>
      <c r="Q185" s="84">
        <f t="shared" si="6"/>
        <v>1938.2</v>
      </c>
    </row>
    <row r="186" spans="1:17">
      <c r="A186" s="75">
        <v>176</v>
      </c>
      <c r="B186" s="30" t="s">
        <v>156</v>
      </c>
      <c r="C186" s="26" t="s">
        <v>19</v>
      </c>
      <c r="D186" s="26"/>
      <c r="E186" s="30" t="s">
        <v>26</v>
      </c>
      <c r="F186" s="103" t="s">
        <v>397</v>
      </c>
      <c r="G186" s="36" t="s">
        <v>21</v>
      </c>
      <c r="H186" s="150"/>
      <c r="I186" s="158"/>
      <c r="J186" s="158"/>
      <c r="K186" s="159"/>
      <c r="L186" s="136"/>
      <c r="M186" s="83">
        <f t="shared" si="5"/>
        <v>0</v>
      </c>
      <c r="N186" s="158"/>
      <c r="O186" s="159"/>
      <c r="P186" s="136"/>
      <c r="Q186" s="84">
        <f t="shared" si="6"/>
        <v>0</v>
      </c>
    </row>
    <row r="187" spans="1:17">
      <c r="A187" s="75">
        <v>177</v>
      </c>
      <c r="B187" s="30" t="s">
        <v>441</v>
      </c>
      <c r="C187" s="26" t="s">
        <v>19</v>
      </c>
      <c r="D187" s="26"/>
      <c r="E187" s="30" t="s">
        <v>26</v>
      </c>
      <c r="F187" s="103" t="s">
        <v>442</v>
      </c>
      <c r="G187" s="36" t="s">
        <v>21</v>
      </c>
      <c r="H187" s="150">
        <v>3</v>
      </c>
      <c r="I187" s="158"/>
      <c r="J187" s="158"/>
      <c r="K187" s="159"/>
      <c r="L187" s="136"/>
      <c r="M187" s="83">
        <f>K187-L187</f>
        <v>0</v>
      </c>
      <c r="N187" s="158"/>
      <c r="O187" s="159"/>
      <c r="P187" s="136"/>
      <c r="Q187" s="84">
        <f>O187-P187</f>
        <v>0</v>
      </c>
    </row>
    <row r="188" spans="1:17">
      <c r="A188" s="75">
        <v>178</v>
      </c>
      <c r="B188" s="30" t="s">
        <v>441</v>
      </c>
      <c r="C188" s="26" t="s">
        <v>19</v>
      </c>
      <c r="D188" s="26"/>
      <c r="E188" s="30" t="s">
        <v>26</v>
      </c>
      <c r="F188" s="103" t="s">
        <v>468</v>
      </c>
      <c r="G188" s="33" t="s">
        <v>33</v>
      </c>
      <c r="H188" s="150">
        <v>1</v>
      </c>
      <c r="I188" s="158"/>
      <c r="J188" s="158"/>
      <c r="K188" s="159"/>
      <c r="L188" s="136"/>
      <c r="M188" s="83">
        <f>K188-L188</f>
        <v>0</v>
      </c>
      <c r="N188" s="158"/>
      <c r="O188" s="159"/>
      <c r="P188" s="136"/>
      <c r="Q188" s="84">
        <f>O188-P188</f>
        <v>0</v>
      </c>
    </row>
    <row r="189" spans="1:17" ht="15" customHeight="1">
      <c r="A189" s="75">
        <v>179</v>
      </c>
      <c r="B189" s="30" t="s">
        <v>470</v>
      </c>
      <c r="C189" s="26" t="s">
        <v>19</v>
      </c>
      <c r="D189" s="26"/>
      <c r="E189" s="30" t="s">
        <v>26</v>
      </c>
      <c r="F189" s="103" t="s">
        <v>503</v>
      </c>
      <c r="G189" s="36" t="s">
        <v>21</v>
      </c>
      <c r="H189" s="150">
        <v>1</v>
      </c>
      <c r="I189" s="158"/>
      <c r="J189" s="158"/>
      <c r="K189" s="159"/>
      <c r="L189" s="136"/>
      <c r="M189" s="83">
        <f t="shared" ref="M189:M221" si="7">K189-L189</f>
        <v>0</v>
      </c>
      <c r="N189" s="158"/>
      <c r="O189" s="159"/>
      <c r="P189" s="136"/>
      <c r="Q189" s="84">
        <f t="shared" ref="Q189:Q221" si="8">O189-P189</f>
        <v>0</v>
      </c>
    </row>
    <row r="190" spans="1:17" ht="15" customHeight="1">
      <c r="A190" s="75">
        <v>180</v>
      </c>
      <c r="B190" s="30" t="s">
        <v>470</v>
      </c>
      <c r="C190" s="26" t="s">
        <v>19</v>
      </c>
      <c r="D190" s="26"/>
      <c r="E190" s="30" t="s">
        <v>26</v>
      </c>
      <c r="F190" s="103" t="s">
        <v>491</v>
      </c>
      <c r="G190" s="33" t="s">
        <v>33</v>
      </c>
      <c r="H190" s="150"/>
      <c r="I190" s="158"/>
      <c r="J190" s="158"/>
      <c r="K190" s="159"/>
      <c r="L190" s="136"/>
      <c r="M190" s="83">
        <f t="shared" si="7"/>
        <v>0</v>
      </c>
      <c r="N190" s="158"/>
      <c r="O190" s="159"/>
      <c r="P190" s="136"/>
      <c r="Q190" s="84">
        <f t="shared" si="8"/>
        <v>0</v>
      </c>
    </row>
    <row r="191" spans="1:17">
      <c r="A191" s="75">
        <v>181</v>
      </c>
      <c r="B191" s="30" t="s">
        <v>471</v>
      </c>
      <c r="C191" s="26" t="s">
        <v>19</v>
      </c>
      <c r="D191" s="26"/>
      <c r="E191" s="30" t="s">
        <v>26</v>
      </c>
      <c r="F191" s="103" t="s">
        <v>504</v>
      </c>
      <c r="G191" s="36" t="s">
        <v>21</v>
      </c>
      <c r="H191" s="150"/>
      <c r="I191" s="158"/>
      <c r="J191" s="158"/>
      <c r="K191" s="159"/>
      <c r="L191" s="136"/>
      <c r="M191" s="83">
        <f t="shared" si="7"/>
        <v>0</v>
      </c>
      <c r="N191" s="158"/>
      <c r="O191" s="159"/>
      <c r="P191" s="136"/>
      <c r="Q191" s="84">
        <f t="shared" si="8"/>
        <v>0</v>
      </c>
    </row>
    <row r="192" spans="1:17">
      <c r="A192" s="75">
        <v>182</v>
      </c>
      <c r="B192" s="30" t="s">
        <v>471</v>
      </c>
      <c r="C192" s="26" t="s">
        <v>19</v>
      </c>
      <c r="D192" s="26"/>
      <c r="E192" s="30" t="s">
        <v>26</v>
      </c>
      <c r="F192" s="103" t="s">
        <v>479</v>
      </c>
      <c r="G192" s="33" t="s">
        <v>33</v>
      </c>
      <c r="H192" s="150"/>
      <c r="I192" s="158"/>
      <c r="J192" s="158"/>
      <c r="K192" s="159"/>
      <c r="L192" s="136"/>
      <c r="M192" s="83">
        <f t="shared" si="7"/>
        <v>0</v>
      </c>
      <c r="N192" s="158"/>
      <c r="O192" s="159"/>
      <c r="P192" s="136"/>
      <c r="Q192" s="84">
        <f t="shared" si="8"/>
        <v>0</v>
      </c>
    </row>
    <row r="193" spans="1:17">
      <c r="A193" s="75">
        <v>183</v>
      </c>
      <c r="B193" s="30" t="s">
        <v>482</v>
      </c>
      <c r="C193" s="26" t="s">
        <v>19</v>
      </c>
      <c r="D193" s="26"/>
      <c r="E193" s="30" t="s">
        <v>26</v>
      </c>
      <c r="F193" s="103" t="s">
        <v>505</v>
      </c>
      <c r="G193" s="36" t="s">
        <v>21</v>
      </c>
      <c r="H193" s="150">
        <v>2</v>
      </c>
      <c r="I193" s="158"/>
      <c r="J193" s="158"/>
      <c r="K193" s="159"/>
      <c r="L193" s="136"/>
      <c r="M193" s="83">
        <f t="shared" si="7"/>
        <v>0</v>
      </c>
      <c r="N193" s="158"/>
      <c r="O193" s="159"/>
      <c r="P193" s="136"/>
      <c r="Q193" s="84">
        <f t="shared" si="8"/>
        <v>0</v>
      </c>
    </row>
    <row r="194" spans="1:17">
      <c r="A194" s="135">
        <v>184</v>
      </c>
      <c r="B194" s="29" t="s">
        <v>482</v>
      </c>
      <c r="C194" s="7" t="s">
        <v>19</v>
      </c>
      <c r="D194" s="7"/>
      <c r="E194" s="29" t="s">
        <v>26</v>
      </c>
      <c r="F194" s="103" t="s">
        <v>485</v>
      </c>
      <c r="G194" s="16" t="s">
        <v>22</v>
      </c>
      <c r="H194" s="155">
        <v>3</v>
      </c>
      <c r="I194" s="158"/>
      <c r="J194" s="158"/>
      <c r="K194" s="157"/>
      <c r="L194" s="137"/>
      <c r="M194" s="83">
        <f t="shared" si="7"/>
        <v>0</v>
      </c>
      <c r="N194" s="158"/>
      <c r="O194" s="157"/>
      <c r="P194" s="137"/>
      <c r="Q194" s="83">
        <f t="shared" si="8"/>
        <v>0</v>
      </c>
    </row>
    <row r="195" spans="1:17" hidden="1">
      <c r="A195" s="168"/>
      <c r="B195" s="153" t="s">
        <v>483</v>
      </c>
      <c r="C195" s="148" t="s">
        <v>19</v>
      </c>
      <c r="D195" s="148"/>
      <c r="E195" s="149" t="s">
        <v>94</v>
      </c>
      <c r="F195" s="99" t="s">
        <v>526</v>
      </c>
      <c r="G195" s="14" t="s">
        <v>21</v>
      </c>
      <c r="H195" s="164"/>
      <c r="I195" s="168"/>
      <c r="J195" s="168"/>
      <c r="K195" s="170"/>
      <c r="L195" s="170"/>
      <c r="M195" s="152">
        <f t="shared" si="7"/>
        <v>0</v>
      </c>
      <c r="N195" s="168"/>
      <c r="O195" s="170"/>
      <c r="P195" s="170"/>
      <c r="Q195" s="152">
        <f t="shared" si="8"/>
        <v>0</v>
      </c>
    </row>
    <row r="196" spans="1:17">
      <c r="A196" s="135">
        <v>185</v>
      </c>
      <c r="B196" s="29" t="s">
        <v>483</v>
      </c>
      <c r="C196" s="7" t="s">
        <v>19</v>
      </c>
      <c r="D196" s="7"/>
      <c r="E196" s="78" t="s">
        <v>94</v>
      </c>
      <c r="F196" s="103" t="s">
        <v>492</v>
      </c>
      <c r="G196" s="16" t="s">
        <v>22</v>
      </c>
      <c r="H196" s="155"/>
      <c r="I196" s="158"/>
      <c r="J196" s="158"/>
      <c r="K196" s="157"/>
      <c r="L196" s="137"/>
      <c r="M196" s="83">
        <f t="shared" si="7"/>
        <v>0</v>
      </c>
      <c r="N196" s="158"/>
      <c r="O196" s="157"/>
      <c r="P196" s="137"/>
      <c r="Q196" s="83">
        <f t="shared" si="8"/>
        <v>0</v>
      </c>
    </row>
    <row r="197" spans="1:17">
      <c r="A197" s="135">
        <v>186</v>
      </c>
      <c r="B197" s="29" t="s">
        <v>473</v>
      </c>
      <c r="C197" s="7" t="s">
        <v>19</v>
      </c>
      <c r="D197" s="7"/>
      <c r="E197" s="29" t="s">
        <v>26</v>
      </c>
      <c r="F197" s="103" t="s">
        <v>506</v>
      </c>
      <c r="G197" s="102" t="s">
        <v>21</v>
      </c>
      <c r="H197" s="155">
        <v>1</v>
      </c>
      <c r="I197" s="158"/>
      <c r="J197" s="158"/>
      <c r="K197" s="157"/>
      <c r="L197" s="137"/>
      <c r="M197" s="83">
        <f t="shared" si="7"/>
        <v>0</v>
      </c>
      <c r="N197" s="158"/>
      <c r="O197" s="157"/>
      <c r="P197" s="137"/>
      <c r="Q197" s="83">
        <f t="shared" si="8"/>
        <v>0</v>
      </c>
    </row>
    <row r="198" spans="1:17">
      <c r="A198" s="135">
        <v>187</v>
      </c>
      <c r="B198" s="29" t="s">
        <v>473</v>
      </c>
      <c r="C198" s="7" t="s">
        <v>19</v>
      </c>
      <c r="D198" s="7"/>
      <c r="E198" s="29" t="s">
        <v>26</v>
      </c>
      <c r="F198" s="103" t="s">
        <v>472</v>
      </c>
      <c r="G198" s="80" t="s">
        <v>33</v>
      </c>
      <c r="H198" s="155">
        <v>1</v>
      </c>
      <c r="I198" s="158"/>
      <c r="J198" s="158"/>
      <c r="K198" s="157"/>
      <c r="L198" s="137"/>
      <c r="M198" s="83">
        <f t="shared" si="7"/>
        <v>0</v>
      </c>
      <c r="N198" s="158"/>
      <c r="O198" s="157"/>
      <c r="P198" s="137"/>
      <c r="Q198" s="83">
        <f t="shared" si="8"/>
        <v>0</v>
      </c>
    </row>
    <row r="199" spans="1:17" ht="63.75">
      <c r="A199" s="135">
        <v>188</v>
      </c>
      <c r="B199" s="29" t="s">
        <v>484</v>
      </c>
      <c r="C199" s="7" t="s">
        <v>487</v>
      </c>
      <c r="D199" s="7" t="s">
        <v>486</v>
      </c>
      <c r="E199" s="29" t="s">
        <v>20</v>
      </c>
      <c r="F199" s="103" t="s">
        <v>507</v>
      </c>
      <c r="G199" s="102" t="s">
        <v>21</v>
      </c>
      <c r="H199" s="155"/>
      <c r="I199" s="158"/>
      <c r="J199" s="158"/>
      <c r="K199" s="157"/>
      <c r="L199" s="137"/>
      <c r="M199" s="83">
        <f t="shared" si="7"/>
        <v>0</v>
      </c>
      <c r="N199" s="158"/>
      <c r="O199" s="157"/>
      <c r="P199" s="137"/>
      <c r="Q199" s="83">
        <f t="shared" si="8"/>
        <v>0</v>
      </c>
    </row>
    <row r="200" spans="1:17" ht="63.75">
      <c r="A200" s="135">
        <v>189</v>
      </c>
      <c r="B200" s="29" t="s">
        <v>484</v>
      </c>
      <c r="C200" s="7" t="s">
        <v>487</v>
      </c>
      <c r="D200" s="7" t="s">
        <v>486</v>
      </c>
      <c r="E200" s="29" t="s">
        <v>20</v>
      </c>
      <c r="F200" s="103" t="s">
        <v>493</v>
      </c>
      <c r="G200" s="16" t="s">
        <v>22</v>
      </c>
      <c r="H200" s="155"/>
      <c r="I200" s="158"/>
      <c r="J200" s="158"/>
      <c r="K200" s="157"/>
      <c r="L200" s="137"/>
      <c r="M200" s="83">
        <f t="shared" si="7"/>
        <v>0</v>
      </c>
      <c r="N200" s="158"/>
      <c r="O200" s="157"/>
      <c r="P200" s="137"/>
      <c r="Q200" s="83">
        <f t="shared" si="8"/>
        <v>0</v>
      </c>
    </row>
    <row r="201" spans="1:17">
      <c r="A201" s="135">
        <v>190</v>
      </c>
      <c r="B201" s="29" t="s">
        <v>480</v>
      </c>
      <c r="C201" s="7" t="s">
        <v>19</v>
      </c>
      <c r="D201" s="7"/>
      <c r="E201" s="29" t="s">
        <v>26</v>
      </c>
      <c r="F201" s="103" t="s">
        <v>476</v>
      </c>
      <c r="G201" s="80" t="s">
        <v>33</v>
      </c>
      <c r="H201" s="155"/>
      <c r="I201" s="158"/>
      <c r="J201" s="158"/>
      <c r="K201" s="157"/>
      <c r="L201" s="137"/>
      <c r="M201" s="83">
        <f t="shared" si="7"/>
        <v>0</v>
      </c>
      <c r="N201" s="158"/>
      <c r="O201" s="157"/>
      <c r="P201" s="137"/>
      <c r="Q201" s="83">
        <f t="shared" si="8"/>
        <v>0</v>
      </c>
    </row>
    <row r="202" spans="1:17">
      <c r="A202" s="135">
        <v>191</v>
      </c>
      <c r="B202" s="29" t="s">
        <v>477</v>
      </c>
      <c r="C202" s="7" t="s">
        <v>19</v>
      </c>
      <c r="D202" s="7"/>
      <c r="E202" s="29" t="s">
        <v>26</v>
      </c>
      <c r="F202" s="103" t="s">
        <v>515</v>
      </c>
      <c r="G202" s="14" t="s">
        <v>21</v>
      </c>
      <c r="H202" s="155">
        <v>2</v>
      </c>
      <c r="I202" s="158"/>
      <c r="J202" s="158"/>
      <c r="K202" s="157"/>
      <c r="L202" s="137"/>
      <c r="M202" s="83">
        <f t="shared" si="7"/>
        <v>0</v>
      </c>
      <c r="N202" s="158"/>
      <c r="O202" s="157"/>
      <c r="P202" s="137"/>
      <c r="Q202" s="83">
        <f t="shared" si="8"/>
        <v>0</v>
      </c>
    </row>
    <row r="203" spans="1:17">
      <c r="A203" s="135">
        <v>192</v>
      </c>
      <c r="B203" s="29" t="s">
        <v>477</v>
      </c>
      <c r="C203" s="7" t="s">
        <v>19</v>
      </c>
      <c r="D203" s="7"/>
      <c r="E203" s="29" t="s">
        <v>26</v>
      </c>
      <c r="F203" s="103" t="s">
        <v>475</v>
      </c>
      <c r="G203" s="80" t="s">
        <v>33</v>
      </c>
      <c r="H203" s="155"/>
      <c r="I203" s="158">
        <v>2</v>
      </c>
      <c r="J203" s="158">
        <v>2</v>
      </c>
      <c r="K203" s="157">
        <v>1057.2</v>
      </c>
      <c r="L203" s="137"/>
      <c r="M203" s="83">
        <f t="shared" si="7"/>
        <v>1057.2</v>
      </c>
      <c r="N203" s="158"/>
      <c r="O203" s="157"/>
      <c r="P203" s="137"/>
      <c r="Q203" s="83">
        <f t="shared" si="8"/>
        <v>0</v>
      </c>
    </row>
    <row r="204" spans="1:17" ht="15" customHeight="1">
      <c r="A204" s="135">
        <v>193</v>
      </c>
      <c r="B204" s="29" t="s">
        <v>481</v>
      </c>
      <c r="C204" s="7" t="s">
        <v>19</v>
      </c>
      <c r="D204" s="7"/>
      <c r="E204" s="29" t="s">
        <v>26</v>
      </c>
      <c r="F204" s="103" t="s">
        <v>490</v>
      </c>
      <c r="G204" s="80" t="s">
        <v>33</v>
      </c>
      <c r="H204" s="155"/>
      <c r="I204" s="158"/>
      <c r="J204" s="158"/>
      <c r="K204" s="157"/>
      <c r="L204" s="137"/>
      <c r="M204" s="83">
        <f t="shared" si="7"/>
        <v>0</v>
      </c>
      <c r="N204" s="158"/>
      <c r="O204" s="157"/>
      <c r="P204" s="137"/>
      <c r="Q204" s="83">
        <f t="shared" si="8"/>
        <v>0</v>
      </c>
    </row>
    <row r="205" spans="1:17" ht="15" customHeight="1">
      <c r="A205" s="135">
        <v>194</v>
      </c>
      <c r="B205" s="29" t="s">
        <v>478</v>
      </c>
      <c r="C205" s="7" t="s">
        <v>19</v>
      </c>
      <c r="D205" s="7"/>
      <c r="E205" s="29" t="s">
        <v>26</v>
      </c>
      <c r="F205" s="103" t="s">
        <v>508</v>
      </c>
      <c r="G205" s="14" t="s">
        <v>21</v>
      </c>
      <c r="H205" s="155">
        <v>2</v>
      </c>
      <c r="I205" s="158"/>
      <c r="J205" s="158"/>
      <c r="K205" s="157"/>
      <c r="L205" s="137"/>
      <c r="M205" s="83">
        <f t="shared" si="7"/>
        <v>0</v>
      </c>
      <c r="N205" s="158"/>
      <c r="O205" s="157"/>
      <c r="P205" s="137"/>
      <c r="Q205" s="83">
        <f t="shared" si="8"/>
        <v>0</v>
      </c>
    </row>
    <row r="206" spans="1:17">
      <c r="A206" s="135">
        <v>195</v>
      </c>
      <c r="B206" s="29" t="s">
        <v>488</v>
      </c>
      <c r="C206" s="7" t="s">
        <v>19</v>
      </c>
      <c r="D206" s="7"/>
      <c r="E206" s="29" t="s">
        <v>26</v>
      </c>
      <c r="F206" s="103" t="s">
        <v>509</v>
      </c>
      <c r="G206" s="14" t="s">
        <v>21</v>
      </c>
      <c r="H206" s="155">
        <v>3</v>
      </c>
      <c r="I206" s="158"/>
      <c r="J206" s="158"/>
      <c r="K206" s="157"/>
      <c r="L206" s="137"/>
      <c r="M206" s="83">
        <f t="shared" si="7"/>
        <v>0</v>
      </c>
      <c r="N206" s="158"/>
      <c r="O206" s="157"/>
      <c r="P206" s="137"/>
      <c r="Q206" s="83">
        <f t="shared" si="8"/>
        <v>0</v>
      </c>
    </row>
    <row r="207" spans="1:17">
      <c r="A207" s="135">
        <v>196</v>
      </c>
      <c r="B207" s="29" t="s">
        <v>495</v>
      </c>
      <c r="C207" s="7" t="s">
        <v>19</v>
      </c>
      <c r="D207" s="7"/>
      <c r="E207" s="29" t="s">
        <v>104</v>
      </c>
      <c r="F207" s="103" t="s">
        <v>494</v>
      </c>
      <c r="G207" s="19" t="s">
        <v>36</v>
      </c>
      <c r="H207" s="155"/>
      <c r="I207" s="158"/>
      <c r="J207" s="158"/>
      <c r="K207" s="157"/>
      <c r="L207" s="137"/>
      <c r="M207" s="83">
        <f t="shared" si="7"/>
        <v>0</v>
      </c>
      <c r="N207" s="158"/>
      <c r="O207" s="157"/>
      <c r="P207" s="137"/>
      <c r="Q207" s="83">
        <f t="shared" si="8"/>
        <v>0</v>
      </c>
    </row>
    <row r="208" spans="1:17" ht="51">
      <c r="A208" s="135">
        <v>197</v>
      </c>
      <c r="B208" s="29" t="s">
        <v>496</v>
      </c>
      <c r="C208" s="7" t="s">
        <v>500</v>
      </c>
      <c r="D208" s="7" t="s">
        <v>501</v>
      </c>
      <c r="E208" s="29" t="s">
        <v>26</v>
      </c>
      <c r="F208" s="103" t="s">
        <v>502</v>
      </c>
      <c r="G208" s="14" t="s">
        <v>21</v>
      </c>
      <c r="H208" s="155"/>
      <c r="I208" s="158"/>
      <c r="J208" s="158"/>
      <c r="K208" s="157"/>
      <c r="L208" s="137"/>
      <c r="M208" s="83">
        <f t="shared" si="7"/>
        <v>0</v>
      </c>
      <c r="N208" s="158"/>
      <c r="O208" s="157"/>
      <c r="P208" s="137"/>
      <c r="Q208" s="83">
        <f t="shared" si="8"/>
        <v>0</v>
      </c>
    </row>
    <row r="209" spans="1:17" ht="51">
      <c r="A209" s="135">
        <v>198</v>
      </c>
      <c r="B209" s="29" t="s">
        <v>496</v>
      </c>
      <c r="C209" s="7" t="s">
        <v>500</v>
      </c>
      <c r="D209" s="7" t="s">
        <v>501</v>
      </c>
      <c r="E209" s="29" t="s">
        <v>26</v>
      </c>
      <c r="F209" s="103" t="s">
        <v>499</v>
      </c>
      <c r="G209" s="80" t="s">
        <v>33</v>
      </c>
      <c r="H209" s="155">
        <v>1</v>
      </c>
      <c r="I209" s="158">
        <v>2</v>
      </c>
      <c r="J209" s="158">
        <v>2</v>
      </c>
      <c r="K209" s="157">
        <v>1762</v>
      </c>
      <c r="L209" s="137"/>
      <c r="M209" s="83">
        <f t="shared" si="7"/>
        <v>1762</v>
      </c>
      <c r="N209" s="158"/>
      <c r="O209" s="157"/>
      <c r="P209" s="137"/>
      <c r="Q209" s="83">
        <f t="shared" si="8"/>
        <v>0</v>
      </c>
    </row>
    <row r="210" spans="1:17" hidden="1">
      <c r="A210" s="192"/>
      <c r="B210" s="30" t="s">
        <v>498</v>
      </c>
      <c r="C210" s="26" t="s">
        <v>19</v>
      </c>
      <c r="D210" s="26"/>
      <c r="E210" s="30" t="s">
        <v>26</v>
      </c>
      <c r="F210" s="97"/>
      <c r="G210" s="32" t="s">
        <v>21</v>
      </c>
      <c r="H210" s="197"/>
      <c r="I210" s="192"/>
      <c r="J210" s="192"/>
      <c r="K210" s="193"/>
      <c r="L210" s="193"/>
      <c r="M210" s="152"/>
      <c r="N210" s="192"/>
      <c r="O210" s="193"/>
      <c r="P210" s="193"/>
      <c r="Q210" s="152"/>
    </row>
    <row r="211" spans="1:17">
      <c r="A211" s="135">
        <v>199</v>
      </c>
      <c r="B211" s="29" t="s">
        <v>498</v>
      </c>
      <c r="C211" s="7" t="s">
        <v>19</v>
      </c>
      <c r="D211" s="7"/>
      <c r="E211" s="29" t="s">
        <v>26</v>
      </c>
      <c r="F211" s="103" t="s">
        <v>514</v>
      </c>
      <c r="G211" s="80" t="s">
        <v>33</v>
      </c>
      <c r="H211" s="155"/>
      <c r="I211" s="158"/>
      <c r="J211" s="158"/>
      <c r="K211" s="157"/>
      <c r="L211" s="137"/>
      <c r="M211" s="83">
        <f t="shared" si="7"/>
        <v>0</v>
      </c>
      <c r="N211" s="158"/>
      <c r="O211" s="157"/>
      <c r="P211" s="137"/>
      <c r="Q211" s="83">
        <f t="shared" si="8"/>
        <v>0</v>
      </c>
    </row>
    <row r="212" spans="1:17">
      <c r="A212" s="135">
        <v>200</v>
      </c>
      <c r="B212" s="29" t="s">
        <v>511</v>
      </c>
      <c r="C212" s="7" t="s">
        <v>19</v>
      </c>
      <c r="D212" s="7"/>
      <c r="E212" s="78" t="s">
        <v>30</v>
      </c>
      <c r="F212" s="103" t="s">
        <v>510</v>
      </c>
      <c r="G212" s="14" t="s">
        <v>21</v>
      </c>
      <c r="H212" s="155"/>
      <c r="I212" s="158"/>
      <c r="J212" s="158"/>
      <c r="K212" s="157"/>
      <c r="L212" s="137"/>
      <c r="M212" s="83">
        <f t="shared" si="7"/>
        <v>0</v>
      </c>
      <c r="N212" s="158"/>
      <c r="O212" s="157"/>
      <c r="P212" s="137"/>
      <c r="Q212" s="83">
        <f t="shared" si="8"/>
        <v>0</v>
      </c>
    </row>
    <row r="213" spans="1:17">
      <c r="A213" s="145">
        <v>201</v>
      </c>
      <c r="B213" s="29" t="s">
        <v>511</v>
      </c>
      <c r="C213" s="7" t="s">
        <v>19</v>
      </c>
      <c r="D213" s="7"/>
      <c r="E213" s="78" t="s">
        <v>30</v>
      </c>
      <c r="F213" s="160" t="s">
        <v>519</v>
      </c>
      <c r="G213" s="37" t="s">
        <v>31</v>
      </c>
      <c r="H213" s="143">
        <v>1</v>
      </c>
      <c r="I213" s="158"/>
      <c r="J213" s="158"/>
      <c r="K213" s="157"/>
      <c r="L213" s="147"/>
      <c r="M213" s="83">
        <f t="shared" si="7"/>
        <v>0</v>
      </c>
      <c r="N213" s="158"/>
      <c r="O213" s="157"/>
      <c r="P213" s="147"/>
      <c r="Q213" s="83">
        <f t="shared" si="8"/>
        <v>0</v>
      </c>
    </row>
    <row r="214" spans="1:17">
      <c r="A214" s="145">
        <v>202</v>
      </c>
      <c r="B214" s="29" t="s">
        <v>512</v>
      </c>
      <c r="C214" s="7" t="s">
        <v>19</v>
      </c>
      <c r="D214" s="7"/>
      <c r="E214" s="29" t="s">
        <v>26</v>
      </c>
      <c r="F214" s="103" t="s">
        <v>513</v>
      </c>
      <c r="G214" s="14" t="s">
        <v>21</v>
      </c>
      <c r="H214" s="139">
        <v>1</v>
      </c>
      <c r="I214" s="158"/>
      <c r="J214" s="158"/>
      <c r="K214" s="157"/>
      <c r="L214" s="137"/>
      <c r="M214" s="83">
        <f t="shared" si="7"/>
        <v>0</v>
      </c>
      <c r="N214" s="158"/>
      <c r="O214" s="157"/>
      <c r="P214" s="137"/>
      <c r="Q214" s="83">
        <f t="shared" si="8"/>
        <v>0</v>
      </c>
    </row>
    <row r="215" spans="1:17">
      <c r="A215" s="145">
        <v>203</v>
      </c>
      <c r="B215" s="29" t="s">
        <v>512</v>
      </c>
      <c r="C215" s="7" t="s">
        <v>19</v>
      </c>
      <c r="D215" s="119"/>
      <c r="E215" s="29" t="s">
        <v>26</v>
      </c>
      <c r="F215" s="103" t="s">
        <v>518</v>
      </c>
      <c r="G215" s="80" t="s">
        <v>33</v>
      </c>
      <c r="H215" s="139"/>
      <c r="I215" s="158"/>
      <c r="J215" s="158"/>
      <c r="K215" s="157"/>
      <c r="L215" s="137"/>
      <c r="M215" s="83">
        <f t="shared" si="7"/>
        <v>0</v>
      </c>
      <c r="N215" s="158"/>
      <c r="O215" s="157"/>
      <c r="P215" s="137"/>
      <c r="Q215" s="83">
        <f t="shared" si="8"/>
        <v>0</v>
      </c>
    </row>
    <row r="216" spans="1:17" hidden="1">
      <c r="A216" s="192"/>
      <c r="B216" s="162" t="s">
        <v>524</v>
      </c>
      <c r="C216" s="26" t="s">
        <v>19</v>
      </c>
      <c r="D216" s="120"/>
      <c r="E216" s="30" t="s">
        <v>26</v>
      </c>
      <c r="F216" s="97"/>
      <c r="G216" s="32" t="s">
        <v>21</v>
      </c>
      <c r="H216" s="197"/>
      <c r="I216" s="192"/>
      <c r="J216" s="192"/>
      <c r="K216" s="193"/>
      <c r="L216" s="193"/>
      <c r="M216" s="152"/>
      <c r="N216" s="192"/>
      <c r="O216" s="193"/>
      <c r="P216" s="193"/>
      <c r="Q216" s="152"/>
    </row>
    <row r="217" spans="1:17">
      <c r="A217" s="158">
        <v>204</v>
      </c>
      <c r="B217" s="162" t="s">
        <v>524</v>
      </c>
      <c r="C217" s="148" t="s">
        <v>19</v>
      </c>
      <c r="D217" s="119"/>
      <c r="E217" s="153" t="s">
        <v>26</v>
      </c>
      <c r="F217" s="160" t="s">
        <v>521</v>
      </c>
      <c r="G217" s="80" t="s">
        <v>33</v>
      </c>
      <c r="H217" s="155"/>
      <c r="I217" s="158"/>
      <c r="J217" s="158"/>
      <c r="K217" s="157"/>
      <c r="L217" s="157"/>
      <c r="M217" s="152">
        <f t="shared" si="7"/>
        <v>0</v>
      </c>
      <c r="N217" s="158"/>
      <c r="O217" s="157"/>
      <c r="P217" s="157"/>
      <c r="Q217" s="152">
        <f t="shared" si="8"/>
        <v>0</v>
      </c>
    </row>
    <row r="218" spans="1:17">
      <c r="A218" s="158">
        <v>205</v>
      </c>
      <c r="B218" s="162" t="s">
        <v>523</v>
      </c>
      <c r="C218" s="148" t="s">
        <v>19</v>
      </c>
      <c r="D218" s="119"/>
      <c r="E218" s="153" t="s">
        <v>26</v>
      </c>
      <c r="F218" s="160" t="s">
        <v>522</v>
      </c>
      <c r="G218" s="80" t="s">
        <v>33</v>
      </c>
      <c r="H218" s="155"/>
      <c r="I218" s="158"/>
      <c r="J218" s="158"/>
      <c r="K218" s="157"/>
      <c r="L218" s="157"/>
      <c r="M218" s="152">
        <f t="shared" si="7"/>
        <v>0</v>
      </c>
      <c r="N218" s="158"/>
      <c r="O218" s="157"/>
      <c r="P218" s="157"/>
      <c r="Q218" s="152">
        <f t="shared" si="8"/>
        <v>0</v>
      </c>
    </row>
    <row r="219" spans="1:17" hidden="1">
      <c r="A219" s="161"/>
      <c r="B219" s="153" t="s">
        <v>529</v>
      </c>
      <c r="C219" s="148" t="s">
        <v>19</v>
      </c>
      <c r="D219" s="148"/>
      <c r="E219" s="153" t="s">
        <v>52</v>
      </c>
      <c r="F219" s="171" t="s">
        <v>527</v>
      </c>
      <c r="G219" s="14" t="s">
        <v>21</v>
      </c>
      <c r="H219" s="164"/>
      <c r="I219" s="168"/>
      <c r="J219" s="168"/>
      <c r="K219" s="170"/>
      <c r="L219" s="170"/>
      <c r="M219" s="152">
        <f t="shared" si="7"/>
        <v>0</v>
      </c>
      <c r="N219" s="168"/>
      <c r="O219" s="170"/>
      <c r="P219" s="170"/>
      <c r="Q219" s="152">
        <f t="shared" si="8"/>
        <v>0</v>
      </c>
    </row>
    <row r="220" spans="1:17" hidden="1">
      <c r="A220" s="104"/>
      <c r="B220" s="153" t="s">
        <v>529</v>
      </c>
      <c r="C220" s="148" t="s">
        <v>19</v>
      </c>
      <c r="D220" s="148"/>
      <c r="E220" s="153" t="s">
        <v>52</v>
      </c>
      <c r="F220" s="171" t="s">
        <v>537</v>
      </c>
      <c r="G220" s="80" t="s">
        <v>33</v>
      </c>
      <c r="H220" s="180"/>
      <c r="I220" s="182"/>
      <c r="J220" s="182"/>
      <c r="K220" s="184"/>
      <c r="L220" s="184"/>
      <c r="M220" s="152"/>
      <c r="N220" s="182"/>
      <c r="O220" s="184"/>
      <c r="P220" s="184"/>
      <c r="Q220" s="152"/>
    </row>
    <row r="221" spans="1:17" hidden="1">
      <c r="A221" s="161"/>
      <c r="B221" s="153" t="s">
        <v>530</v>
      </c>
      <c r="C221" s="148" t="s">
        <v>19</v>
      </c>
      <c r="D221" s="148"/>
      <c r="E221" s="149" t="s">
        <v>30</v>
      </c>
      <c r="F221" s="171" t="s">
        <v>528</v>
      </c>
      <c r="G221" s="14" t="s">
        <v>21</v>
      </c>
      <c r="H221" s="164"/>
      <c r="I221" s="168"/>
      <c r="J221" s="168"/>
      <c r="K221" s="170"/>
      <c r="L221" s="170"/>
      <c r="M221" s="152">
        <f t="shared" si="7"/>
        <v>0</v>
      </c>
      <c r="N221" s="168"/>
      <c r="O221" s="170"/>
      <c r="P221" s="170"/>
      <c r="Q221" s="152">
        <f t="shared" si="8"/>
        <v>0</v>
      </c>
    </row>
    <row r="222" spans="1:17" hidden="1">
      <c r="A222" s="75"/>
      <c r="B222" s="153" t="s">
        <v>531</v>
      </c>
      <c r="C222" s="26" t="s">
        <v>19</v>
      </c>
      <c r="D222" s="148"/>
      <c r="E222" s="30" t="s">
        <v>26</v>
      </c>
      <c r="F222" s="99" t="s">
        <v>532</v>
      </c>
      <c r="G222" s="32" t="s">
        <v>21</v>
      </c>
      <c r="H222" s="180"/>
      <c r="I222" s="182"/>
      <c r="J222" s="182"/>
      <c r="K222" s="184"/>
      <c r="L222" s="184"/>
      <c r="M222" s="152"/>
      <c r="N222" s="182"/>
      <c r="O222" s="184"/>
      <c r="P222" s="184"/>
      <c r="Q222" s="152"/>
    </row>
    <row r="223" spans="1:17" s="199" customFormat="1" hidden="1">
      <c r="A223" s="75"/>
      <c r="B223" s="217" t="s">
        <v>531</v>
      </c>
      <c r="C223" s="216" t="s">
        <v>19</v>
      </c>
      <c r="D223" s="241"/>
      <c r="E223" s="218" t="s">
        <v>26</v>
      </c>
      <c r="F223" s="244"/>
      <c r="G223" s="210" t="s">
        <v>33</v>
      </c>
      <c r="H223" s="225"/>
      <c r="I223" s="248"/>
      <c r="J223" s="248"/>
      <c r="K223" s="249"/>
      <c r="L223" s="249"/>
      <c r="M223" s="215"/>
      <c r="N223" s="248"/>
      <c r="O223" s="249"/>
      <c r="P223" s="249"/>
      <c r="Q223" s="215"/>
    </row>
    <row r="224" spans="1:17" hidden="1">
      <c r="A224" s="75"/>
      <c r="B224" s="162" t="s">
        <v>534</v>
      </c>
      <c r="C224" s="26" t="s">
        <v>19</v>
      </c>
      <c r="D224" s="119"/>
      <c r="E224" s="30" t="s">
        <v>26</v>
      </c>
      <c r="F224" s="171"/>
      <c r="G224" s="32" t="s">
        <v>21</v>
      </c>
      <c r="H224" s="197"/>
      <c r="I224" s="192"/>
      <c r="J224" s="192"/>
      <c r="K224" s="193"/>
      <c r="L224" s="193"/>
      <c r="M224" s="152"/>
      <c r="N224" s="192"/>
      <c r="O224" s="193"/>
      <c r="P224" s="193"/>
      <c r="Q224" s="152"/>
    </row>
    <row r="225" spans="1:17" hidden="1">
      <c r="A225" s="75"/>
      <c r="B225" s="162" t="s">
        <v>534</v>
      </c>
      <c r="C225" s="26" t="s">
        <v>19</v>
      </c>
      <c r="D225" s="119"/>
      <c r="E225" s="30" t="s">
        <v>26</v>
      </c>
      <c r="F225" s="171" t="s">
        <v>538</v>
      </c>
      <c r="G225" s="80" t="s">
        <v>33</v>
      </c>
      <c r="H225" s="180"/>
      <c r="I225" s="182"/>
      <c r="J225" s="182"/>
      <c r="K225" s="184"/>
      <c r="L225" s="184"/>
      <c r="M225" s="152"/>
      <c r="N225" s="182"/>
      <c r="O225" s="184"/>
      <c r="P225" s="184"/>
      <c r="Q225" s="152"/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38">
        <f>SUM(H10:H218)</f>
        <v>101</v>
      </c>
      <c r="I226" s="156">
        <f>SUM(I10:I218)</f>
        <v>24</v>
      </c>
      <c r="J226" s="156">
        <f>SUM(J10:J218)</f>
        <v>28</v>
      </c>
      <c r="K226" s="84">
        <f>SUM(K10:K218)</f>
        <v>33671.939999999995</v>
      </c>
      <c r="L226" s="84">
        <f t="shared" ref="L226:M226" si="9">SUM(L10:L218)</f>
        <v>0</v>
      </c>
      <c r="M226" s="84">
        <f t="shared" si="9"/>
        <v>33671.939999999995</v>
      </c>
      <c r="N226" s="156">
        <f>SUM(N10:N218)</f>
        <v>38</v>
      </c>
      <c r="O226" s="84">
        <f>SUM(O10:O218)</f>
        <v>119602.73999999999</v>
      </c>
      <c r="P226" s="84">
        <f t="shared" ref="P226:Q226" si="10">SUM(P10:P218)</f>
        <v>0</v>
      </c>
      <c r="Q226" s="84">
        <f t="shared" si="10"/>
        <v>119602.73999999999</v>
      </c>
    </row>
  </sheetData>
  <autoFilter ref="A9:Q186" xr:uid="{00000000-0009-0000-0000-00000E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5"/>
  <dimension ref="A1:Q226"/>
  <sheetViews>
    <sheetView topLeftCell="A69" workbookViewId="0">
      <selection activeCell="A81" sqref="A81:XFD81"/>
    </sheetView>
  </sheetViews>
  <sheetFormatPr defaultRowHeight="15"/>
  <cols>
    <col min="1" max="1" width="4.5703125" style="73" customWidth="1"/>
    <col min="2" max="2" width="34.28515625" style="73" customWidth="1"/>
    <col min="3" max="3" width="9.5703125" style="73" customWidth="1"/>
    <col min="4" max="4" width="10.7109375" style="73" customWidth="1"/>
    <col min="5" max="5" width="23.85546875" style="73" customWidth="1"/>
    <col min="6" max="6" width="17.85546875" style="73" customWidth="1"/>
    <col min="7" max="7" width="24.7109375" style="73" customWidth="1"/>
    <col min="8" max="8" width="17.7109375" style="73" customWidth="1"/>
    <col min="9" max="17" width="13.7109375" style="73" customWidth="1"/>
    <col min="18" max="16384" width="9.140625" style="73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75">
        <v>1</v>
      </c>
      <c r="B10" s="76" t="s">
        <v>18</v>
      </c>
      <c r="C10" s="77" t="s">
        <v>19</v>
      </c>
      <c r="D10" s="76"/>
      <c r="E10" s="78" t="s">
        <v>20</v>
      </c>
      <c r="F10" s="106" t="s">
        <v>315</v>
      </c>
      <c r="G10" s="14" t="s">
        <v>21</v>
      </c>
      <c r="H10" s="163">
        <v>1</v>
      </c>
      <c r="I10" s="165"/>
      <c r="J10" s="165"/>
      <c r="K10" s="166"/>
      <c r="L10" s="136"/>
      <c r="M10" s="83">
        <f t="shared" ref="M10:M74" si="1">K10-L10</f>
        <v>0</v>
      </c>
      <c r="N10" s="168"/>
      <c r="O10" s="169"/>
      <c r="P10" s="136"/>
      <c r="Q10" s="84">
        <f t="shared" ref="Q10:Q74" si="2">O10-P10</f>
        <v>0</v>
      </c>
    </row>
    <row r="11" spans="1:17" ht="15" customHeight="1">
      <c r="A11" s="75">
        <v>2</v>
      </c>
      <c r="B11" s="76" t="s">
        <v>18</v>
      </c>
      <c r="C11" s="77" t="s">
        <v>19</v>
      </c>
      <c r="D11" s="76"/>
      <c r="E11" s="78" t="s">
        <v>20</v>
      </c>
      <c r="F11" s="106" t="s">
        <v>423</v>
      </c>
      <c r="G11" s="16" t="s">
        <v>22</v>
      </c>
      <c r="H11" s="163"/>
      <c r="I11" s="165"/>
      <c r="J11" s="165"/>
      <c r="K11" s="166"/>
      <c r="L11" s="136"/>
      <c r="M11" s="83">
        <f t="shared" si="1"/>
        <v>0</v>
      </c>
      <c r="N11" s="168"/>
      <c r="O11" s="169">
        <v>-2290.6</v>
      </c>
      <c r="P11" s="136"/>
      <c r="Q11" s="84">
        <f t="shared" si="2"/>
        <v>-2290.6</v>
      </c>
    </row>
    <row r="12" spans="1:17" ht="15" customHeight="1">
      <c r="A12" s="75">
        <v>3</v>
      </c>
      <c r="B12" s="76" t="s">
        <v>23</v>
      </c>
      <c r="C12" s="77" t="s">
        <v>19</v>
      </c>
      <c r="D12" s="76"/>
      <c r="E12" s="78" t="s">
        <v>24</v>
      </c>
      <c r="F12" s="107">
        <v>2</v>
      </c>
      <c r="G12" s="14" t="s">
        <v>21</v>
      </c>
      <c r="H12" s="163"/>
      <c r="I12" s="165"/>
      <c r="J12" s="165"/>
      <c r="K12" s="166"/>
      <c r="L12" s="136"/>
      <c r="M12" s="83">
        <f t="shared" si="1"/>
        <v>0</v>
      </c>
      <c r="N12" s="168"/>
      <c r="O12" s="169"/>
      <c r="P12" s="136"/>
      <c r="Q12" s="84">
        <f t="shared" si="2"/>
        <v>0</v>
      </c>
    </row>
    <row r="13" spans="1:17" ht="15" customHeight="1">
      <c r="A13" s="75">
        <v>4</v>
      </c>
      <c r="B13" s="76" t="s">
        <v>25</v>
      </c>
      <c r="C13" s="77" t="s">
        <v>19</v>
      </c>
      <c r="D13" s="76"/>
      <c r="E13" s="78" t="s">
        <v>26</v>
      </c>
      <c r="F13" s="106" t="s">
        <v>316</v>
      </c>
      <c r="G13" s="14" t="s">
        <v>21</v>
      </c>
      <c r="H13" s="163"/>
      <c r="I13" s="165"/>
      <c r="J13" s="165"/>
      <c r="K13" s="166"/>
      <c r="L13" s="136"/>
      <c r="M13" s="83">
        <f t="shared" si="1"/>
        <v>0</v>
      </c>
      <c r="N13" s="168"/>
      <c r="O13" s="169"/>
      <c r="P13" s="136"/>
      <c r="Q13" s="84">
        <f t="shared" si="2"/>
        <v>0</v>
      </c>
    </row>
    <row r="14" spans="1:17" ht="15" customHeight="1">
      <c r="A14" s="75">
        <v>5</v>
      </c>
      <c r="B14" s="76" t="s">
        <v>27</v>
      </c>
      <c r="C14" s="77" t="s">
        <v>19</v>
      </c>
      <c r="D14" s="76"/>
      <c r="E14" s="78" t="s">
        <v>26</v>
      </c>
      <c r="F14" s="106" t="s">
        <v>317</v>
      </c>
      <c r="G14" s="14" t="s">
        <v>21</v>
      </c>
      <c r="H14" s="163"/>
      <c r="I14" s="165"/>
      <c r="J14" s="165">
        <v>1</v>
      </c>
      <c r="K14" s="166">
        <v>4978.75</v>
      </c>
      <c r="L14" s="136"/>
      <c r="M14" s="83">
        <f t="shared" si="1"/>
        <v>4978.75</v>
      </c>
      <c r="N14" s="168"/>
      <c r="O14" s="169"/>
      <c r="P14" s="136"/>
      <c r="Q14" s="84">
        <f t="shared" si="2"/>
        <v>0</v>
      </c>
    </row>
    <row r="15" spans="1:17" ht="15" customHeight="1">
      <c r="A15" s="75">
        <v>6</v>
      </c>
      <c r="B15" s="76" t="s">
        <v>28</v>
      </c>
      <c r="C15" s="77" t="s">
        <v>19</v>
      </c>
      <c r="D15" s="76"/>
      <c r="E15" s="78" t="s">
        <v>26</v>
      </c>
      <c r="F15" s="106" t="s">
        <v>318</v>
      </c>
      <c r="G15" s="14" t="s">
        <v>21</v>
      </c>
      <c r="H15" s="163"/>
      <c r="I15" s="165"/>
      <c r="J15" s="165"/>
      <c r="K15" s="166"/>
      <c r="L15" s="136"/>
      <c r="M15" s="83">
        <f t="shared" si="1"/>
        <v>0</v>
      </c>
      <c r="N15" s="168"/>
      <c r="O15" s="169"/>
      <c r="P15" s="136"/>
      <c r="Q15" s="84">
        <f t="shared" si="2"/>
        <v>0</v>
      </c>
    </row>
    <row r="16" spans="1:17" ht="15" customHeight="1">
      <c r="A16" s="75">
        <v>7</v>
      </c>
      <c r="B16" s="76" t="s">
        <v>29</v>
      </c>
      <c r="C16" s="77" t="s">
        <v>19</v>
      </c>
      <c r="D16" s="76"/>
      <c r="E16" s="78" t="s">
        <v>30</v>
      </c>
      <c r="F16" s="106" t="s">
        <v>319</v>
      </c>
      <c r="G16" s="14" t="s">
        <v>21</v>
      </c>
      <c r="H16" s="163"/>
      <c r="I16" s="165"/>
      <c r="J16" s="165"/>
      <c r="K16" s="166"/>
      <c r="L16" s="136"/>
      <c r="M16" s="83">
        <f t="shared" si="1"/>
        <v>0</v>
      </c>
      <c r="N16" s="168">
        <v>1</v>
      </c>
      <c r="O16" s="169">
        <v>2114.4</v>
      </c>
      <c r="P16" s="136"/>
      <c r="Q16" s="84">
        <f t="shared" si="2"/>
        <v>2114.4</v>
      </c>
    </row>
    <row r="17" spans="1:17" ht="15" customHeight="1">
      <c r="A17" s="75">
        <v>8</v>
      </c>
      <c r="B17" s="76" t="s">
        <v>29</v>
      </c>
      <c r="C17" s="77" t="s">
        <v>19</v>
      </c>
      <c r="D17" s="76"/>
      <c r="E17" s="78" t="s">
        <v>30</v>
      </c>
      <c r="F17" s="106" t="s">
        <v>407</v>
      </c>
      <c r="G17" s="17" t="s">
        <v>31</v>
      </c>
      <c r="H17" s="163"/>
      <c r="I17" s="165"/>
      <c r="J17" s="165"/>
      <c r="K17" s="166"/>
      <c r="L17" s="136"/>
      <c r="M17" s="83">
        <f t="shared" si="1"/>
        <v>0</v>
      </c>
      <c r="N17" s="168"/>
      <c r="O17" s="169"/>
      <c r="P17" s="136"/>
      <c r="Q17" s="84">
        <f t="shared" si="2"/>
        <v>0</v>
      </c>
    </row>
    <row r="18" spans="1:17" ht="15" customHeight="1">
      <c r="A18" s="75">
        <v>9</v>
      </c>
      <c r="B18" s="76" t="s">
        <v>32</v>
      </c>
      <c r="C18" s="77" t="s">
        <v>19</v>
      </c>
      <c r="D18" s="76"/>
      <c r="E18" s="78" t="s">
        <v>26</v>
      </c>
      <c r="F18" s="106" t="s">
        <v>320</v>
      </c>
      <c r="G18" s="14" t="s">
        <v>21</v>
      </c>
      <c r="H18" s="163">
        <v>2</v>
      </c>
      <c r="I18" s="165">
        <v>3</v>
      </c>
      <c r="J18" s="165">
        <v>4</v>
      </c>
      <c r="K18" s="166">
        <v>6378.99</v>
      </c>
      <c r="L18" s="136"/>
      <c r="M18" s="83">
        <f t="shared" si="1"/>
        <v>6378.99</v>
      </c>
      <c r="N18" s="168">
        <v>1</v>
      </c>
      <c r="O18" s="169">
        <v>22022.06</v>
      </c>
      <c r="P18" s="136"/>
      <c r="Q18" s="84">
        <f t="shared" si="2"/>
        <v>22022.06</v>
      </c>
    </row>
    <row r="19" spans="1:17" ht="15" customHeight="1">
      <c r="A19" s="75">
        <v>10</v>
      </c>
      <c r="B19" s="76" t="s">
        <v>32</v>
      </c>
      <c r="C19" s="77" t="s">
        <v>19</v>
      </c>
      <c r="D19" s="76"/>
      <c r="E19" s="78" t="s">
        <v>26</v>
      </c>
      <c r="F19" s="106" t="s">
        <v>443</v>
      </c>
      <c r="G19" s="80" t="s">
        <v>33</v>
      </c>
      <c r="H19" s="163">
        <v>2</v>
      </c>
      <c r="I19" s="165"/>
      <c r="J19" s="165"/>
      <c r="K19" s="166"/>
      <c r="L19" s="136"/>
      <c r="M19" s="83">
        <f t="shared" si="1"/>
        <v>0</v>
      </c>
      <c r="N19" s="168"/>
      <c r="O19" s="169"/>
      <c r="P19" s="136"/>
      <c r="Q19" s="84">
        <f t="shared" si="2"/>
        <v>0</v>
      </c>
    </row>
    <row r="20" spans="1:17" ht="15" customHeight="1">
      <c r="A20" s="75">
        <v>11</v>
      </c>
      <c r="B20" s="76" t="s">
        <v>34</v>
      </c>
      <c r="C20" s="77" t="s">
        <v>19</v>
      </c>
      <c r="D20" s="76"/>
      <c r="E20" s="78" t="s">
        <v>35</v>
      </c>
      <c r="F20" s="106" t="s">
        <v>321</v>
      </c>
      <c r="G20" s="14" t="s">
        <v>21</v>
      </c>
      <c r="H20" s="163"/>
      <c r="I20" s="165">
        <v>1</v>
      </c>
      <c r="J20" s="165">
        <v>1</v>
      </c>
      <c r="K20" s="166">
        <v>872.19</v>
      </c>
      <c r="L20" s="136"/>
      <c r="M20" s="83">
        <f t="shared" si="1"/>
        <v>872.19</v>
      </c>
      <c r="N20" s="168"/>
      <c r="O20" s="169"/>
      <c r="P20" s="136"/>
      <c r="Q20" s="84">
        <f t="shared" si="2"/>
        <v>0</v>
      </c>
    </row>
    <row r="21" spans="1:17" ht="15" customHeight="1">
      <c r="A21" s="75">
        <v>12</v>
      </c>
      <c r="B21" s="76" t="s">
        <v>34</v>
      </c>
      <c r="C21" s="77" t="s">
        <v>19</v>
      </c>
      <c r="D21" s="76"/>
      <c r="E21" s="78" t="s">
        <v>35</v>
      </c>
      <c r="F21" s="106" t="s">
        <v>398</v>
      </c>
      <c r="G21" s="19" t="s">
        <v>36</v>
      </c>
      <c r="H21" s="163"/>
      <c r="I21" s="165"/>
      <c r="J21" s="165"/>
      <c r="K21" s="166"/>
      <c r="L21" s="136"/>
      <c r="M21" s="83">
        <f t="shared" si="1"/>
        <v>0</v>
      </c>
      <c r="N21" s="168">
        <v>1</v>
      </c>
      <c r="O21" s="169"/>
      <c r="P21" s="136"/>
      <c r="Q21" s="84">
        <f t="shared" si="2"/>
        <v>0</v>
      </c>
    </row>
    <row r="22" spans="1:17" ht="15" customHeight="1">
      <c r="A22" s="75">
        <v>13</v>
      </c>
      <c r="B22" s="76" t="s">
        <v>37</v>
      </c>
      <c r="C22" s="77" t="s">
        <v>19</v>
      </c>
      <c r="D22" s="76"/>
      <c r="E22" s="78" t="s">
        <v>26</v>
      </c>
      <c r="F22" s="106" t="s">
        <v>322</v>
      </c>
      <c r="G22" s="14" t="s">
        <v>21</v>
      </c>
      <c r="H22" s="163"/>
      <c r="I22" s="165">
        <v>4</v>
      </c>
      <c r="J22" s="165">
        <v>5</v>
      </c>
      <c r="K22" s="166">
        <v>7369.3899999999994</v>
      </c>
      <c r="L22" s="136"/>
      <c r="M22" s="83">
        <f t="shared" si="1"/>
        <v>7369.3899999999994</v>
      </c>
      <c r="N22" s="168">
        <v>2</v>
      </c>
      <c r="O22" s="169">
        <v>7495.9600000000009</v>
      </c>
      <c r="P22" s="136"/>
      <c r="Q22" s="84">
        <f t="shared" si="2"/>
        <v>7495.9600000000009</v>
      </c>
    </row>
    <row r="23" spans="1:17" ht="15" customHeight="1">
      <c r="A23" s="75">
        <v>14</v>
      </c>
      <c r="B23" s="76" t="s">
        <v>37</v>
      </c>
      <c r="C23" s="77" t="s">
        <v>19</v>
      </c>
      <c r="D23" s="76"/>
      <c r="E23" s="78" t="s">
        <v>26</v>
      </c>
      <c r="F23" s="106" t="s">
        <v>444</v>
      </c>
      <c r="G23" s="80" t="s">
        <v>33</v>
      </c>
      <c r="H23" s="163"/>
      <c r="I23" s="165"/>
      <c r="J23" s="165"/>
      <c r="K23" s="166"/>
      <c r="L23" s="136"/>
      <c r="M23" s="83">
        <f t="shared" si="1"/>
        <v>0</v>
      </c>
      <c r="N23" s="168"/>
      <c r="O23" s="169"/>
      <c r="P23" s="136"/>
      <c r="Q23" s="84">
        <f t="shared" si="2"/>
        <v>0</v>
      </c>
    </row>
    <row r="24" spans="1:17" ht="15" customHeight="1">
      <c r="A24" s="75">
        <v>15</v>
      </c>
      <c r="B24" s="76" t="s">
        <v>38</v>
      </c>
      <c r="C24" s="77" t="s">
        <v>19</v>
      </c>
      <c r="D24" s="76"/>
      <c r="E24" s="78" t="s">
        <v>39</v>
      </c>
      <c r="F24" s="106" t="s">
        <v>323</v>
      </c>
      <c r="G24" s="14" t="s">
        <v>21</v>
      </c>
      <c r="H24" s="163"/>
      <c r="I24" s="165">
        <v>2</v>
      </c>
      <c r="J24" s="165">
        <v>3</v>
      </c>
      <c r="K24" s="166">
        <v>3805.92</v>
      </c>
      <c r="L24" s="136"/>
      <c r="M24" s="83">
        <f t="shared" si="1"/>
        <v>3805.92</v>
      </c>
      <c r="N24" s="168">
        <v>2</v>
      </c>
      <c r="O24" s="169">
        <v>6658.24</v>
      </c>
      <c r="P24" s="136"/>
      <c r="Q24" s="84">
        <f t="shared" si="2"/>
        <v>6658.24</v>
      </c>
    </row>
    <row r="25" spans="1:17" ht="15" customHeight="1">
      <c r="A25" s="75">
        <v>16</v>
      </c>
      <c r="B25" s="76" t="s">
        <v>38</v>
      </c>
      <c r="C25" s="77" t="s">
        <v>19</v>
      </c>
      <c r="D25" s="76"/>
      <c r="E25" s="78" t="s">
        <v>39</v>
      </c>
      <c r="F25" s="106" t="s">
        <v>445</v>
      </c>
      <c r="G25" s="80" t="s">
        <v>33</v>
      </c>
      <c r="H25" s="163">
        <v>2</v>
      </c>
      <c r="I25" s="165"/>
      <c r="J25" s="165"/>
      <c r="K25" s="166"/>
      <c r="L25" s="136"/>
      <c r="M25" s="83">
        <f t="shared" si="1"/>
        <v>0</v>
      </c>
      <c r="N25" s="168"/>
      <c r="O25" s="169"/>
      <c r="P25" s="136"/>
      <c r="Q25" s="84">
        <f t="shared" si="2"/>
        <v>0</v>
      </c>
    </row>
    <row r="26" spans="1:17" ht="15" customHeight="1">
      <c r="A26" s="75">
        <v>17</v>
      </c>
      <c r="B26" s="76" t="s">
        <v>40</v>
      </c>
      <c r="C26" s="77" t="s">
        <v>19</v>
      </c>
      <c r="D26" s="76"/>
      <c r="E26" s="78" t="s">
        <v>20</v>
      </c>
      <c r="F26" s="106" t="s">
        <v>324</v>
      </c>
      <c r="G26" s="14" t="s">
        <v>21</v>
      </c>
      <c r="H26" s="163">
        <v>1</v>
      </c>
      <c r="I26" s="165"/>
      <c r="J26" s="165"/>
      <c r="K26" s="166"/>
      <c r="L26" s="136"/>
      <c r="M26" s="83">
        <f t="shared" si="1"/>
        <v>0</v>
      </c>
      <c r="N26" s="168"/>
      <c r="O26" s="169"/>
      <c r="P26" s="136"/>
      <c r="Q26" s="84">
        <f t="shared" si="2"/>
        <v>0</v>
      </c>
    </row>
    <row r="27" spans="1:17" ht="15" customHeight="1">
      <c r="A27" s="75">
        <v>18</v>
      </c>
      <c r="B27" s="76" t="s">
        <v>40</v>
      </c>
      <c r="C27" s="77" t="s">
        <v>19</v>
      </c>
      <c r="D27" s="76"/>
      <c r="E27" s="78" t="s">
        <v>20</v>
      </c>
      <c r="F27" s="106" t="s">
        <v>424</v>
      </c>
      <c r="G27" s="16" t="s">
        <v>22</v>
      </c>
      <c r="H27" s="163"/>
      <c r="I27" s="165"/>
      <c r="J27" s="165"/>
      <c r="K27" s="166"/>
      <c r="L27" s="136"/>
      <c r="M27" s="83">
        <f t="shared" si="1"/>
        <v>0</v>
      </c>
      <c r="N27" s="168"/>
      <c r="O27" s="169"/>
      <c r="P27" s="136"/>
      <c r="Q27" s="84">
        <f t="shared" si="2"/>
        <v>0</v>
      </c>
    </row>
    <row r="28" spans="1:17" ht="15" customHeight="1">
      <c r="A28" s="75">
        <v>19</v>
      </c>
      <c r="B28" s="76" t="s">
        <v>41</v>
      </c>
      <c r="C28" s="77" t="s">
        <v>19</v>
      </c>
      <c r="D28" s="76"/>
      <c r="E28" s="78" t="s">
        <v>24</v>
      </c>
      <c r="F28" s="106" t="s">
        <v>325</v>
      </c>
      <c r="G28" s="14" t="s">
        <v>21</v>
      </c>
      <c r="H28" s="163"/>
      <c r="I28" s="165"/>
      <c r="J28" s="165"/>
      <c r="K28" s="166"/>
      <c r="L28" s="136"/>
      <c r="M28" s="83">
        <f t="shared" si="1"/>
        <v>0</v>
      </c>
      <c r="N28" s="168"/>
      <c r="O28" s="169"/>
      <c r="P28" s="136"/>
      <c r="Q28" s="84">
        <f t="shared" si="2"/>
        <v>0</v>
      </c>
    </row>
    <row r="29" spans="1:17" ht="15" customHeight="1">
      <c r="A29" s="75">
        <v>20</v>
      </c>
      <c r="B29" s="76" t="s">
        <v>41</v>
      </c>
      <c r="C29" s="77" t="s">
        <v>19</v>
      </c>
      <c r="D29" s="76"/>
      <c r="E29" s="78" t="s">
        <v>24</v>
      </c>
      <c r="F29" s="106" t="s">
        <v>425</v>
      </c>
      <c r="G29" s="16" t="s">
        <v>22</v>
      </c>
      <c r="H29" s="163"/>
      <c r="I29" s="165"/>
      <c r="J29" s="165"/>
      <c r="K29" s="166"/>
      <c r="L29" s="136"/>
      <c r="M29" s="83">
        <f t="shared" si="1"/>
        <v>0</v>
      </c>
      <c r="N29" s="168"/>
      <c r="O29" s="169"/>
      <c r="P29" s="136"/>
      <c r="Q29" s="84">
        <f t="shared" si="2"/>
        <v>0</v>
      </c>
    </row>
    <row r="30" spans="1:17" ht="15" customHeight="1">
      <c r="A30" s="75">
        <v>21</v>
      </c>
      <c r="B30" s="76" t="s">
        <v>42</v>
      </c>
      <c r="C30" s="77" t="s">
        <v>19</v>
      </c>
      <c r="D30" s="76"/>
      <c r="E30" s="78" t="s">
        <v>26</v>
      </c>
      <c r="F30" s="107">
        <v>21</v>
      </c>
      <c r="G30" s="14" t="s">
        <v>21</v>
      </c>
      <c r="H30" s="163"/>
      <c r="I30" s="165"/>
      <c r="J30" s="165"/>
      <c r="K30" s="166"/>
      <c r="L30" s="136"/>
      <c r="M30" s="83">
        <f t="shared" si="1"/>
        <v>0</v>
      </c>
      <c r="N30" s="168"/>
      <c r="O30" s="169"/>
      <c r="P30" s="136"/>
      <c r="Q30" s="84">
        <f t="shared" si="2"/>
        <v>0</v>
      </c>
    </row>
    <row r="31" spans="1:17" ht="15" customHeight="1">
      <c r="A31" s="75">
        <v>22</v>
      </c>
      <c r="B31" s="76" t="s">
        <v>43</v>
      </c>
      <c r="C31" s="77" t="s">
        <v>19</v>
      </c>
      <c r="D31" s="76"/>
      <c r="E31" s="78" t="s">
        <v>35</v>
      </c>
      <c r="F31" s="106" t="s">
        <v>326</v>
      </c>
      <c r="G31" s="14" t="s">
        <v>21</v>
      </c>
      <c r="H31" s="163">
        <v>-1</v>
      </c>
      <c r="I31" s="165">
        <v>1</v>
      </c>
      <c r="J31" s="165">
        <v>2</v>
      </c>
      <c r="K31" s="166">
        <v>1618.84</v>
      </c>
      <c r="L31" s="136"/>
      <c r="M31" s="83">
        <f t="shared" si="1"/>
        <v>1618.84</v>
      </c>
      <c r="N31" s="168">
        <v>1</v>
      </c>
      <c r="O31" s="169">
        <v>2652.51</v>
      </c>
      <c r="P31" s="136"/>
      <c r="Q31" s="84">
        <f t="shared" si="2"/>
        <v>2652.51</v>
      </c>
    </row>
    <row r="32" spans="1:17" ht="15" customHeight="1">
      <c r="A32" s="75">
        <v>23</v>
      </c>
      <c r="B32" s="76" t="s">
        <v>43</v>
      </c>
      <c r="C32" s="77" t="s">
        <v>19</v>
      </c>
      <c r="D32" s="76"/>
      <c r="E32" s="78" t="s">
        <v>35</v>
      </c>
      <c r="F32" s="106" t="s">
        <v>399</v>
      </c>
      <c r="G32" s="19" t="s">
        <v>36</v>
      </c>
      <c r="H32" s="163"/>
      <c r="I32" s="165"/>
      <c r="J32" s="165"/>
      <c r="K32" s="166"/>
      <c r="L32" s="136"/>
      <c r="M32" s="83">
        <f t="shared" si="1"/>
        <v>0</v>
      </c>
      <c r="N32" s="168">
        <v>3</v>
      </c>
      <c r="O32" s="169"/>
      <c r="P32" s="136"/>
      <c r="Q32" s="84">
        <f t="shared" si="2"/>
        <v>0</v>
      </c>
    </row>
    <row r="33" spans="1:17" ht="15" customHeight="1">
      <c r="A33" s="75">
        <v>24</v>
      </c>
      <c r="B33" s="76" t="s">
        <v>44</v>
      </c>
      <c r="C33" s="77" t="s">
        <v>19</v>
      </c>
      <c r="D33" s="76"/>
      <c r="E33" s="78" t="s">
        <v>35</v>
      </c>
      <c r="F33" s="106" t="s">
        <v>327</v>
      </c>
      <c r="G33" s="14" t="s">
        <v>21</v>
      </c>
      <c r="H33" s="163"/>
      <c r="I33" s="165"/>
      <c r="J33" s="165"/>
      <c r="K33" s="166"/>
      <c r="L33" s="136"/>
      <c r="M33" s="83">
        <f t="shared" si="1"/>
        <v>0</v>
      </c>
      <c r="N33" s="168">
        <v>1</v>
      </c>
      <c r="O33" s="169">
        <v>4774.53</v>
      </c>
      <c r="P33" s="136"/>
      <c r="Q33" s="84">
        <f t="shared" si="2"/>
        <v>4774.53</v>
      </c>
    </row>
    <row r="34" spans="1:17" ht="15" customHeight="1">
      <c r="A34" s="75">
        <v>25</v>
      </c>
      <c r="B34" s="76" t="s">
        <v>44</v>
      </c>
      <c r="C34" s="77" t="s">
        <v>19</v>
      </c>
      <c r="D34" s="76"/>
      <c r="E34" s="78" t="s">
        <v>35</v>
      </c>
      <c r="F34" s="106" t="s">
        <v>400</v>
      </c>
      <c r="G34" s="19" t="s">
        <v>36</v>
      </c>
      <c r="H34" s="163">
        <v>1</v>
      </c>
      <c r="I34" s="165"/>
      <c r="J34" s="165"/>
      <c r="K34" s="166"/>
      <c r="L34" s="136"/>
      <c r="M34" s="83">
        <f t="shared" si="1"/>
        <v>0</v>
      </c>
      <c r="N34" s="168"/>
      <c r="O34" s="169"/>
      <c r="P34" s="136"/>
      <c r="Q34" s="84">
        <f t="shared" si="2"/>
        <v>0</v>
      </c>
    </row>
    <row r="35" spans="1:17" ht="15" customHeight="1">
      <c r="A35" s="75">
        <v>26</v>
      </c>
      <c r="B35" s="76" t="s">
        <v>45</v>
      </c>
      <c r="C35" s="77" t="s">
        <v>19</v>
      </c>
      <c r="D35" s="76"/>
      <c r="E35" s="78" t="s">
        <v>26</v>
      </c>
      <c r="F35" s="106" t="s">
        <v>328</v>
      </c>
      <c r="G35" s="14" t="s">
        <v>21</v>
      </c>
      <c r="H35" s="163"/>
      <c r="I35" s="165"/>
      <c r="J35" s="165"/>
      <c r="K35" s="166"/>
      <c r="L35" s="136"/>
      <c r="M35" s="83">
        <f t="shared" si="1"/>
        <v>0</v>
      </c>
      <c r="N35" s="168">
        <v>1</v>
      </c>
      <c r="O35" s="169">
        <v>8352.73</v>
      </c>
      <c r="P35" s="136"/>
      <c r="Q35" s="84">
        <f t="shared" si="2"/>
        <v>8352.73</v>
      </c>
    </row>
    <row r="36" spans="1:17" ht="15" customHeight="1">
      <c r="A36" s="75">
        <v>27</v>
      </c>
      <c r="B36" s="76" t="s">
        <v>46</v>
      </c>
      <c r="C36" s="77" t="s">
        <v>19</v>
      </c>
      <c r="D36" s="76"/>
      <c r="E36" s="78" t="s">
        <v>26</v>
      </c>
      <c r="F36" s="106" t="s">
        <v>329</v>
      </c>
      <c r="G36" s="14" t="s">
        <v>21</v>
      </c>
      <c r="H36" s="163"/>
      <c r="I36" s="165"/>
      <c r="J36" s="165">
        <v>1</v>
      </c>
      <c r="K36" s="166">
        <v>422.88</v>
      </c>
      <c r="L36" s="136"/>
      <c r="M36" s="83">
        <f t="shared" si="1"/>
        <v>422.88</v>
      </c>
      <c r="N36" s="168"/>
      <c r="O36" s="169"/>
      <c r="P36" s="136"/>
      <c r="Q36" s="84">
        <f t="shared" si="2"/>
        <v>0</v>
      </c>
    </row>
    <row r="37" spans="1:17" ht="15" customHeight="1">
      <c r="A37" s="75">
        <v>28</v>
      </c>
      <c r="B37" s="76" t="s">
        <v>47</v>
      </c>
      <c r="C37" s="77" t="s">
        <v>19</v>
      </c>
      <c r="D37" s="76"/>
      <c r="E37" s="78" t="s">
        <v>48</v>
      </c>
      <c r="F37" s="106" t="s">
        <v>330</v>
      </c>
      <c r="G37" s="14" t="s">
        <v>21</v>
      </c>
      <c r="H37" s="163"/>
      <c r="I37" s="165"/>
      <c r="J37" s="165"/>
      <c r="K37" s="166"/>
      <c r="L37" s="136"/>
      <c r="M37" s="83">
        <f t="shared" si="1"/>
        <v>0</v>
      </c>
      <c r="N37" s="168"/>
      <c r="O37" s="169"/>
      <c r="P37" s="136"/>
      <c r="Q37" s="84">
        <f t="shared" si="2"/>
        <v>0</v>
      </c>
    </row>
    <row r="38" spans="1:17" ht="15" hidden="1" customHeight="1">
      <c r="A38" s="75">
        <v>29</v>
      </c>
      <c r="B38" s="76" t="s">
        <v>47</v>
      </c>
      <c r="C38" s="77" t="s">
        <v>19</v>
      </c>
      <c r="D38" s="76"/>
      <c r="E38" s="78" t="s">
        <v>48</v>
      </c>
      <c r="F38" s="108" t="s">
        <v>297</v>
      </c>
      <c r="G38" s="19" t="s">
        <v>36</v>
      </c>
      <c r="H38" s="163"/>
      <c r="I38" s="165"/>
      <c r="J38" s="165"/>
      <c r="K38" s="166"/>
      <c r="L38" s="136"/>
      <c r="M38" s="83">
        <f t="shared" si="1"/>
        <v>0</v>
      </c>
      <c r="N38" s="168"/>
      <c r="O38" s="169"/>
      <c r="P38" s="136"/>
      <c r="Q38" s="84">
        <f t="shared" si="2"/>
        <v>0</v>
      </c>
    </row>
    <row r="39" spans="1:17" ht="15" customHeight="1">
      <c r="A39" s="75">
        <v>30</v>
      </c>
      <c r="B39" s="76" t="s">
        <v>47</v>
      </c>
      <c r="C39" s="77" t="s">
        <v>19</v>
      </c>
      <c r="D39" s="76"/>
      <c r="E39" s="78" t="s">
        <v>48</v>
      </c>
      <c r="F39" s="109" t="s">
        <v>446</v>
      </c>
      <c r="G39" s="80" t="s">
        <v>33</v>
      </c>
      <c r="H39" s="163"/>
      <c r="I39" s="165"/>
      <c r="J39" s="165"/>
      <c r="K39" s="166"/>
      <c r="L39" s="136"/>
      <c r="M39" s="83">
        <f t="shared" si="1"/>
        <v>0</v>
      </c>
      <c r="N39" s="168"/>
      <c r="O39" s="169"/>
      <c r="P39" s="136"/>
      <c r="Q39" s="84">
        <f t="shared" si="2"/>
        <v>0</v>
      </c>
    </row>
    <row r="40" spans="1:17" ht="15" customHeight="1">
      <c r="A40" s="75">
        <v>31</v>
      </c>
      <c r="B40" s="76" t="s">
        <v>49</v>
      </c>
      <c r="C40" s="77" t="s">
        <v>19</v>
      </c>
      <c r="D40" s="76"/>
      <c r="E40" s="78" t="s">
        <v>50</v>
      </c>
      <c r="F40" s="106" t="s">
        <v>331</v>
      </c>
      <c r="G40" s="14" t="s">
        <v>21</v>
      </c>
      <c r="H40" s="163"/>
      <c r="I40" s="165">
        <v>1</v>
      </c>
      <c r="J40" s="165">
        <v>2</v>
      </c>
      <c r="K40" s="166">
        <v>8692.26</v>
      </c>
      <c r="L40" s="136"/>
      <c r="M40" s="83">
        <f t="shared" si="1"/>
        <v>8692.26</v>
      </c>
      <c r="N40" s="168">
        <v>3</v>
      </c>
      <c r="O40" s="169">
        <v>12889.08</v>
      </c>
      <c r="P40" s="136"/>
      <c r="Q40" s="84">
        <f t="shared" si="2"/>
        <v>12889.08</v>
      </c>
    </row>
    <row r="41" spans="1:17" ht="15" customHeight="1">
      <c r="A41" s="75">
        <v>32</v>
      </c>
      <c r="B41" s="76" t="s">
        <v>49</v>
      </c>
      <c r="C41" s="77" t="s">
        <v>19</v>
      </c>
      <c r="D41" s="76"/>
      <c r="E41" s="78" t="s">
        <v>50</v>
      </c>
      <c r="F41" s="106" t="s">
        <v>426</v>
      </c>
      <c r="G41" s="16" t="s">
        <v>22</v>
      </c>
      <c r="H41" s="163"/>
      <c r="I41" s="165"/>
      <c r="J41" s="165"/>
      <c r="K41" s="166"/>
      <c r="L41" s="136"/>
      <c r="M41" s="83">
        <f t="shared" si="1"/>
        <v>0</v>
      </c>
      <c r="N41" s="168">
        <v>3</v>
      </c>
      <c r="O41" s="169">
        <v>6192.13</v>
      </c>
      <c r="P41" s="136"/>
      <c r="Q41" s="84">
        <f t="shared" si="2"/>
        <v>6192.13</v>
      </c>
    </row>
    <row r="42" spans="1:17" ht="15" customHeight="1">
      <c r="A42" s="75">
        <v>33</v>
      </c>
      <c r="B42" s="76" t="s">
        <v>51</v>
      </c>
      <c r="C42" s="77" t="s">
        <v>19</v>
      </c>
      <c r="D42" s="76"/>
      <c r="E42" s="78" t="s">
        <v>52</v>
      </c>
      <c r="F42" s="106" t="s">
        <v>332</v>
      </c>
      <c r="G42" s="14" t="s">
        <v>21</v>
      </c>
      <c r="H42" s="163"/>
      <c r="I42" s="165">
        <v>1</v>
      </c>
      <c r="J42" s="165">
        <v>1</v>
      </c>
      <c r="K42" s="166">
        <v>653.70000000000005</v>
      </c>
      <c r="L42" s="136"/>
      <c r="M42" s="83">
        <f t="shared" si="1"/>
        <v>653.70000000000005</v>
      </c>
      <c r="N42" s="168">
        <v>1</v>
      </c>
      <c r="O42" s="169">
        <v>2317.85</v>
      </c>
      <c r="P42" s="136"/>
      <c r="Q42" s="84">
        <f t="shared" si="2"/>
        <v>2317.85</v>
      </c>
    </row>
    <row r="43" spans="1:17" ht="15" customHeight="1">
      <c r="A43" s="75">
        <v>34</v>
      </c>
      <c r="B43" s="76" t="s">
        <v>51</v>
      </c>
      <c r="C43" s="77" t="s">
        <v>19</v>
      </c>
      <c r="D43" s="76"/>
      <c r="E43" s="78" t="s">
        <v>52</v>
      </c>
      <c r="F43" s="109" t="s">
        <v>447</v>
      </c>
      <c r="G43" s="80" t="s">
        <v>33</v>
      </c>
      <c r="H43" s="163"/>
      <c r="I43" s="165"/>
      <c r="J43" s="165"/>
      <c r="K43" s="166"/>
      <c r="L43" s="136"/>
      <c r="M43" s="83">
        <f t="shared" si="1"/>
        <v>0</v>
      </c>
      <c r="N43" s="168"/>
      <c r="O43" s="169"/>
      <c r="P43" s="136"/>
      <c r="Q43" s="84">
        <f t="shared" si="2"/>
        <v>0</v>
      </c>
    </row>
    <row r="44" spans="1:17" ht="15" customHeight="1">
      <c r="A44" s="75">
        <v>35</v>
      </c>
      <c r="B44" s="76" t="s">
        <v>53</v>
      </c>
      <c r="C44" s="77" t="s">
        <v>19</v>
      </c>
      <c r="D44" s="76"/>
      <c r="E44" s="78" t="s">
        <v>30</v>
      </c>
      <c r="F44" s="106" t="s">
        <v>333</v>
      </c>
      <c r="G44" s="14" t="s">
        <v>21</v>
      </c>
      <c r="H44" s="163"/>
      <c r="I44" s="165"/>
      <c r="J44" s="165"/>
      <c r="K44" s="166"/>
      <c r="L44" s="136"/>
      <c r="M44" s="83">
        <f t="shared" si="1"/>
        <v>0</v>
      </c>
      <c r="N44" s="168"/>
      <c r="O44" s="169"/>
      <c r="P44" s="136"/>
      <c r="Q44" s="84">
        <f t="shared" si="2"/>
        <v>0</v>
      </c>
    </row>
    <row r="45" spans="1:17" ht="15" customHeight="1">
      <c r="A45" s="75">
        <v>36</v>
      </c>
      <c r="B45" s="76" t="s">
        <v>54</v>
      </c>
      <c r="C45" s="77" t="s">
        <v>19</v>
      </c>
      <c r="D45" s="76"/>
      <c r="E45" s="78" t="s">
        <v>26</v>
      </c>
      <c r="F45" s="110">
        <v>36</v>
      </c>
      <c r="G45" s="14" t="s">
        <v>21</v>
      </c>
      <c r="H45" s="163"/>
      <c r="I45" s="165"/>
      <c r="J45" s="165"/>
      <c r="K45" s="166"/>
      <c r="L45" s="136"/>
      <c r="M45" s="83">
        <f t="shared" si="1"/>
        <v>0</v>
      </c>
      <c r="N45" s="168"/>
      <c r="O45" s="169"/>
      <c r="P45" s="136"/>
      <c r="Q45" s="84">
        <f t="shared" si="2"/>
        <v>0</v>
      </c>
    </row>
    <row r="46" spans="1:17" ht="15" customHeight="1">
      <c r="A46" s="75">
        <v>37</v>
      </c>
      <c r="B46" s="76" t="s">
        <v>55</v>
      </c>
      <c r="C46" s="77" t="s">
        <v>19</v>
      </c>
      <c r="D46" s="76"/>
      <c r="E46" s="78" t="s">
        <v>56</v>
      </c>
      <c r="F46" s="110">
        <v>37</v>
      </c>
      <c r="G46" s="14" t="s">
        <v>21</v>
      </c>
      <c r="H46" s="163"/>
      <c r="I46" s="165"/>
      <c r="J46" s="165"/>
      <c r="K46" s="166"/>
      <c r="L46" s="136"/>
      <c r="M46" s="83">
        <f t="shared" si="1"/>
        <v>0</v>
      </c>
      <c r="N46" s="168"/>
      <c r="O46" s="169"/>
      <c r="P46" s="136"/>
      <c r="Q46" s="84">
        <f t="shared" si="2"/>
        <v>0</v>
      </c>
    </row>
    <row r="47" spans="1:17" ht="15" customHeight="1">
      <c r="A47" s="75">
        <v>38</v>
      </c>
      <c r="B47" s="76" t="s">
        <v>57</v>
      </c>
      <c r="C47" s="77" t="s">
        <v>19</v>
      </c>
      <c r="D47" s="76"/>
      <c r="E47" s="78" t="s">
        <v>58</v>
      </c>
      <c r="F47" s="106" t="s">
        <v>334</v>
      </c>
      <c r="G47" s="14" t="s">
        <v>21</v>
      </c>
      <c r="H47" s="163"/>
      <c r="I47" s="165">
        <v>1</v>
      </c>
      <c r="J47" s="165">
        <v>1</v>
      </c>
      <c r="K47" s="166">
        <v>872.19</v>
      </c>
      <c r="L47" s="136"/>
      <c r="M47" s="83">
        <f t="shared" si="1"/>
        <v>872.19</v>
      </c>
      <c r="N47" s="168">
        <v>1</v>
      </c>
      <c r="O47" s="169">
        <v>1317.98</v>
      </c>
      <c r="P47" s="136"/>
      <c r="Q47" s="84">
        <f t="shared" si="2"/>
        <v>1317.98</v>
      </c>
    </row>
    <row r="48" spans="1:17" ht="15" customHeight="1">
      <c r="A48" s="75">
        <v>39</v>
      </c>
      <c r="B48" s="76" t="s">
        <v>57</v>
      </c>
      <c r="C48" s="77" t="s">
        <v>19</v>
      </c>
      <c r="D48" s="76"/>
      <c r="E48" s="78" t="s">
        <v>58</v>
      </c>
      <c r="F48" s="106" t="s">
        <v>408</v>
      </c>
      <c r="G48" s="17" t="s">
        <v>31</v>
      </c>
      <c r="H48" s="163"/>
      <c r="I48" s="165"/>
      <c r="J48" s="165"/>
      <c r="K48" s="166"/>
      <c r="L48" s="136"/>
      <c r="M48" s="83">
        <f t="shared" si="1"/>
        <v>0</v>
      </c>
      <c r="N48" s="168"/>
      <c r="O48" s="169"/>
      <c r="P48" s="136"/>
      <c r="Q48" s="84">
        <f t="shared" si="2"/>
        <v>0</v>
      </c>
    </row>
    <row r="49" spans="1:17" ht="15" customHeight="1">
      <c r="A49" s="75">
        <v>40</v>
      </c>
      <c r="B49" s="76" t="s">
        <v>59</v>
      </c>
      <c r="C49" s="77" t="s">
        <v>19</v>
      </c>
      <c r="D49" s="76"/>
      <c r="E49" s="78" t="s">
        <v>26</v>
      </c>
      <c r="F49" s="106" t="s">
        <v>335</v>
      </c>
      <c r="G49" s="14" t="s">
        <v>21</v>
      </c>
      <c r="H49" s="163"/>
      <c r="I49" s="165">
        <v>1</v>
      </c>
      <c r="J49" s="165">
        <v>1</v>
      </c>
      <c r="K49" s="166">
        <v>845.76</v>
      </c>
      <c r="L49" s="136"/>
      <c r="M49" s="83">
        <f t="shared" si="1"/>
        <v>845.76</v>
      </c>
      <c r="N49" s="168">
        <v>1</v>
      </c>
      <c r="O49" s="169">
        <v>2611.7199999999998</v>
      </c>
      <c r="P49" s="136"/>
      <c r="Q49" s="84">
        <f t="shared" si="2"/>
        <v>2611.7199999999998</v>
      </c>
    </row>
    <row r="50" spans="1:17" ht="15" customHeight="1">
      <c r="A50" s="75">
        <v>41</v>
      </c>
      <c r="B50" s="76" t="s">
        <v>60</v>
      </c>
      <c r="C50" s="77" t="s">
        <v>19</v>
      </c>
      <c r="D50" s="76"/>
      <c r="E50" s="78" t="s">
        <v>61</v>
      </c>
      <c r="F50" s="106" t="s">
        <v>336</v>
      </c>
      <c r="G50" s="14" t="s">
        <v>21</v>
      </c>
      <c r="H50" s="163"/>
      <c r="I50" s="165"/>
      <c r="J50" s="165"/>
      <c r="K50" s="166"/>
      <c r="L50" s="136"/>
      <c r="M50" s="83">
        <f t="shared" si="1"/>
        <v>0</v>
      </c>
      <c r="N50" s="168"/>
      <c r="O50" s="169"/>
      <c r="P50" s="136"/>
      <c r="Q50" s="84">
        <f t="shared" si="2"/>
        <v>0</v>
      </c>
    </row>
    <row r="51" spans="1:17" ht="15" customHeight="1">
      <c r="A51" s="75">
        <v>42</v>
      </c>
      <c r="B51" s="76" t="s">
        <v>60</v>
      </c>
      <c r="C51" s="77" t="s">
        <v>19</v>
      </c>
      <c r="D51" s="76"/>
      <c r="E51" s="78" t="s">
        <v>61</v>
      </c>
      <c r="F51" s="106" t="s">
        <v>427</v>
      </c>
      <c r="G51" s="16" t="s">
        <v>22</v>
      </c>
      <c r="H51" s="163"/>
      <c r="I51" s="165"/>
      <c r="J51" s="165"/>
      <c r="K51" s="166"/>
      <c r="L51" s="136"/>
      <c r="M51" s="83">
        <f t="shared" si="1"/>
        <v>0</v>
      </c>
      <c r="N51" s="168"/>
      <c r="O51" s="169"/>
      <c r="P51" s="136"/>
      <c r="Q51" s="84">
        <f t="shared" si="2"/>
        <v>0</v>
      </c>
    </row>
    <row r="52" spans="1:17" ht="15" customHeight="1">
      <c r="A52" s="75">
        <v>43</v>
      </c>
      <c r="B52" s="76" t="s">
        <v>62</v>
      </c>
      <c r="C52" s="77" t="s">
        <v>19</v>
      </c>
      <c r="D52" s="76"/>
      <c r="E52" s="78" t="s">
        <v>26</v>
      </c>
      <c r="F52" s="110">
        <v>42</v>
      </c>
      <c r="G52" s="14" t="s">
        <v>21</v>
      </c>
      <c r="H52" s="163"/>
      <c r="I52" s="165"/>
      <c r="J52" s="165"/>
      <c r="K52" s="166"/>
      <c r="L52" s="136"/>
      <c r="M52" s="83">
        <f t="shared" si="1"/>
        <v>0</v>
      </c>
      <c r="N52" s="168"/>
      <c r="O52" s="169"/>
      <c r="P52" s="136"/>
      <c r="Q52" s="84">
        <f t="shared" si="2"/>
        <v>0</v>
      </c>
    </row>
    <row r="53" spans="1:17" ht="15" customHeight="1">
      <c r="A53" s="75">
        <v>44</v>
      </c>
      <c r="B53" s="76" t="s">
        <v>63</v>
      </c>
      <c r="C53" s="77" t="s">
        <v>19</v>
      </c>
      <c r="D53" s="76"/>
      <c r="E53" s="78" t="s">
        <v>26</v>
      </c>
      <c r="F53" s="106" t="s">
        <v>337</v>
      </c>
      <c r="G53" s="14" t="s">
        <v>21</v>
      </c>
      <c r="H53" s="163"/>
      <c r="I53" s="165">
        <v>4</v>
      </c>
      <c r="J53" s="165">
        <v>5</v>
      </c>
      <c r="K53" s="166">
        <v>4615.5599999999995</v>
      </c>
      <c r="L53" s="136"/>
      <c r="M53" s="83">
        <f t="shared" si="1"/>
        <v>4615.5599999999995</v>
      </c>
      <c r="N53" s="168"/>
      <c r="O53" s="169"/>
      <c r="P53" s="136"/>
      <c r="Q53" s="84">
        <f t="shared" si="2"/>
        <v>0</v>
      </c>
    </row>
    <row r="54" spans="1:17" ht="15" customHeight="1">
      <c r="A54" s="75">
        <v>45</v>
      </c>
      <c r="B54" s="76" t="s">
        <v>63</v>
      </c>
      <c r="C54" s="77" t="s">
        <v>19</v>
      </c>
      <c r="D54" s="76"/>
      <c r="E54" s="78" t="s">
        <v>26</v>
      </c>
      <c r="F54" s="106" t="s">
        <v>448</v>
      </c>
      <c r="G54" s="80" t="s">
        <v>33</v>
      </c>
      <c r="H54" s="163"/>
      <c r="I54" s="165"/>
      <c r="J54" s="165"/>
      <c r="K54" s="166"/>
      <c r="L54" s="136"/>
      <c r="M54" s="83">
        <f t="shared" si="1"/>
        <v>0</v>
      </c>
      <c r="N54" s="168"/>
      <c r="O54" s="169"/>
      <c r="P54" s="136"/>
      <c r="Q54" s="84">
        <f t="shared" si="2"/>
        <v>0</v>
      </c>
    </row>
    <row r="55" spans="1:17" ht="15" customHeight="1">
      <c r="A55" s="75">
        <v>46</v>
      </c>
      <c r="B55" s="76" t="s">
        <v>64</v>
      </c>
      <c r="C55" s="77" t="s">
        <v>19</v>
      </c>
      <c r="D55" s="76"/>
      <c r="E55" s="78" t="s">
        <v>26</v>
      </c>
      <c r="F55" s="106" t="s">
        <v>338</v>
      </c>
      <c r="G55" s="14" t="s">
        <v>21</v>
      </c>
      <c r="H55" s="163"/>
      <c r="I55" s="165"/>
      <c r="J55" s="165"/>
      <c r="K55" s="166"/>
      <c r="L55" s="136"/>
      <c r="M55" s="83">
        <f t="shared" si="1"/>
        <v>0</v>
      </c>
      <c r="N55" s="168"/>
      <c r="O55" s="169"/>
      <c r="P55" s="136"/>
      <c r="Q55" s="84">
        <f t="shared" si="2"/>
        <v>0</v>
      </c>
    </row>
    <row r="56" spans="1:17" ht="15" customHeight="1">
      <c r="A56" s="75">
        <v>47</v>
      </c>
      <c r="B56" s="76" t="s">
        <v>65</v>
      </c>
      <c r="C56" s="77" t="s">
        <v>19</v>
      </c>
      <c r="D56" s="76"/>
      <c r="E56" s="78" t="s">
        <v>56</v>
      </c>
      <c r="F56" s="106" t="s">
        <v>339</v>
      </c>
      <c r="G56" s="14" t="s">
        <v>21</v>
      </c>
      <c r="H56" s="163">
        <v>1</v>
      </c>
      <c r="I56" s="165"/>
      <c r="J56" s="165"/>
      <c r="K56" s="166"/>
      <c r="L56" s="136"/>
      <c r="M56" s="83">
        <f t="shared" si="1"/>
        <v>0</v>
      </c>
      <c r="N56" s="168"/>
      <c r="O56" s="169"/>
      <c r="P56" s="136"/>
      <c r="Q56" s="84">
        <f t="shared" si="2"/>
        <v>0</v>
      </c>
    </row>
    <row r="57" spans="1:17" ht="15" customHeight="1">
      <c r="A57" s="75">
        <v>48</v>
      </c>
      <c r="B57" s="76" t="s">
        <v>65</v>
      </c>
      <c r="C57" s="77" t="s">
        <v>19</v>
      </c>
      <c r="D57" s="76"/>
      <c r="E57" s="78" t="s">
        <v>56</v>
      </c>
      <c r="F57" s="106" t="s">
        <v>421</v>
      </c>
      <c r="G57" s="17" t="s">
        <v>31</v>
      </c>
      <c r="H57" s="163"/>
      <c r="I57" s="165"/>
      <c r="J57" s="165"/>
      <c r="K57" s="166"/>
      <c r="L57" s="136"/>
      <c r="M57" s="83">
        <f t="shared" si="1"/>
        <v>0</v>
      </c>
      <c r="N57" s="168"/>
      <c r="O57" s="169"/>
      <c r="P57" s="136"/>
      <c r="Q57" s="84">
        <f t="shared" si="2"/>
        <v>0</v>
      </c>
    </row>
    <row r="58" spans="1:17" ht="15" customHeight="1">
      <c r="A58" s="75">
        <v>49</v>
      </c>
      <c r="B58" s="76" t="s">
        <v>66</v>
      </c>
      <c r="C58" s="77" t="s">
        <v>19</v>
      </c>
      <c r="D58" s="76"/>
      <c r="E58" s="78" t="s">
        <v>20</v>
      </c>
      <c r="F58" s="111">
        <v>48</v>
      </c>
      <c r="G58" s="14" t="s">
        <v>21</v>
      </c>
      <c r="H58" s="163"/>
      <c r="I58" s="165"/>
      <c r="J58" s="165"/>
      <c r="K58" s="166"/>
      <c r="L58" s="136"/>
      <c r="M58" s="83">
        <f t="shared" si="1"/>
        <v>0</v>
      </c>
      <c r="N58" s="168"/>
      <c r="O58" s="169"/>
      <c r="P58" s="136"/>
      <c r="Q58" s="84">
        <f t="shared" si="2"/>
        <v>0</v>
      </c>
    </row>
    <row r="59" spans="1:17" ht="15" customHeight="1">
      <c r="A59" s="75">
        <v>50</v>
      </c>
      <c r="B59" s="76" t="s">
        <v>67</v>
      </c>
      <c r="C59" s="77" t="s">
        <v>19</v>
      </c>
      <c r="D59" s="76"/>
      <c r="E59" s="78" t="s">
        <v>68</v>
      </c>
      <c r="F59" s="106" t="s">
        <v>340</v>
      </c>
      <c r="G59" s="14" t="s">
        <v>21</v>
      </c>
      <c r="H59" s="163">
        <v>1</v>
      </c>
      <c r="I59" s="165">
        <v>1</v>
      </c>
      <c r="J59" s="165">
        <v>1</v>
      </c>
      <c r="K59" s="166">
        <v>872.19</v>
      </c>
      <c r="L59" s="136"/>
      <c r="M59" s="83">
        <f t="shared" si="1"/>
        <v>872.19</v>
      </c>
      <c r="N59" s="168"/>
      <c r="O59" s="169"/>
      <c r="P59" s="136"/>
      <c r="Q59" s="84">
        <f t="shared" si="2"/>
        <v>0</v>
      </c>
    </row>
    <row r="60" spans="1:17" ht="15" customHeight="1">
      <c r="A60" s="75">
        <v>51</v>
      </c>
      <c r="B60" s="76" t="s">
        <v>67</v>
      </c>
      <c r="C60" s="77" t="s">
        <v>19</v>
      </c>
      <c r="D60" s="76"/>
      <c r="E60" s="78" t="s">
        <v>68</v>
      </c>
      <c r="F60" s="106" t="s">
        <v>428</v>
      </c>
      <c r="G60" s="16" t="s">
        <v>22</v>
      </c>
      <c r="H60" s="163"/>
      <c r="I60" s="165"/>
      <c r="J60" s="165"/>
      <c r="K60" s="166"/>
      <c r="L60" s="136"/>
      <c r="M60" s="83">
        <f t="shared" si="1"/>
        <v>0</v>
      </c>
      <c r="N60" s="168"/>
      <c r="O60" s="169"/>
      <c r="P60" s="136"/>
      <c r="Q60" s="84">
        <f t="shared" si="2"/>
        <v>0</v>
      </c>
    </row>
    <row r="61" spans="1:17" ht="15" customHeight="1">
      <c r="A61" s="75">
        <v>52</v>
      </c>
      <c r="B61" s="76" t="s">
        <v>69</v>
      </c>
      <c r="C61" s="77" t="s">
        <v>19</v>
      </c>
      <c r="D61" s="76"/>
      <c r="E61" s="78" t="s">
        <v>20</v>
      </c>
      <c r="F61" s="106" t="s">
        <v>341</v>
      </c>
      <c r="G61" s="14" t="s">
        <v>21</v>
      </c>
      <c r="H61" s="163"/>
      <c r="I61" s="165"/>
      <c r="J61" s="165"/>
      <c r="K61" s="166"/>
      <c r="L61" s="136"/>
      <c r="M61" s="83">
        <f t="shared" si="1"/>
        <v>0</v>
      </c>
      <c r="N61" s="168"/>
      <c r="O61" s="169"/>
      <c r="P61" s="136"/>
      <c r="Q61" s="84">
        <f t="shared" si="2"/>
        <v>0</v>
      </c>
    </row>
    <row r="62" spans="1:17" ht="15" customHeight="1">
      <c r="A62" s="75">
        <v>53</v>
      </c>
      <c r="B62" s="76" t="s">
        <v>70</v>
      </c>
      <c r="C62" s="77" t="s">
        <v>19</v>
      </c>
      <c r="D62" s="76"/>
      <c r="E62" s="78" t="s">
        <v>26</v>
      </c>
      <c r="F62" s="107">
        <v>53</v>
      </c>
      <c r="G62" s="14" t="s">
        <v>21</v>
      </c>
      <c r="H62" s="163"/>
      <c r="I62" s="165"/>
      <c r="J62" s="165"/>
      <c r="K62" s="166"/>
      <c r="L62" s="136"/>
      <c r="M62" s="83">
        <f t="shared" si="1"/>
        <v>0</v>
      </c>
      <c r="N62" s="168"/>
      <c r="O62" s="169"/>
      <c r="P62" s="136"/>
      <c r="Q62" s="84">
        <f t="shared" si="2"/>
        <v>0</v>
      </c>
    </row>
    <row r="63" spans="1:17" ht="15" customHeight="1">
      <c r="A63" s="75">
        <v>54</v>
      </c>
      <c r="B63" s="76" t="s">
        <v>70</v>
      </c>
      <c r="C63" s="77" t="s">
        <v>19</v>
      </c>
      <c r="D63" s="76"/>
      <c r="E63" s="78" t="s">
        <v>26</v>
      </c>
      <c r="F63" s="107" t="s">
        <v>304</v>
      </c>
      <c r="G63" s="80" t="s">
        <v>33</v>
      </c>
      <c r="H63" s="163"/>
      <c r="I63" s="165"/>
      <c r="J63" s="165"/>
      <c r="K63" s="166"/>
      <c r="L63" s="136"/>
      <c r="M63" s="83">
        <f t="shared" si="1"/>
        <v>0</v>
      </c>
      <c r="N63" s="168"/>
      <c r="O63" s="169"/>
      <c r="P63" s="136"/>
      <c r="Q63" s="84">
        <f t="shared" si="2"/>
        <v>0</v>
      </c>
    </row>
    <row r="64" spans="1:17" ht="15" customHeight="1">
      <c r="A64" s="75">
        <v>55</v>
      </c>
      <c r="B64" s="76" t="s">
        <v>71</v>
      </c>
      <c r="C64" s="77" t="s">
        <v>19</v>
      </c>
      <c r="D64" s="76"/>
      <c r="E64" s="78" t="s">
        <v>52</v>
      </c>
      <c r="F64" s="106" t="s">
        <v>342</v>
      </c>
      <c r="G64" s="14" t="s">
        <v>21</v>
      </c>
      <c r="H64" s="163"/>
      <c r="I64" s="165"/>
      <c r="J64" s="165"/>
      <c r="K64" s="166"/>
      <c r="L64" s="136"/>
      <c r="M64" s="83">
        <f t="shared" si="1"/>
        <v>0</v>
      </c>
      <c r="N64" s="168"/>
      <c r="O64" s="169"/>
      <c r="P64" s="136"/>
      <c r="Q64" s="84">
        <f t="shared" si="2"/>
        <v>0</v>
      </c>
    </row>
    <row r="65" spans="1:17" ht="15" customHeight="1">
      <c r="A65" s="75">
        <v>56</v>
      </c>
      <c r="B65" s="76" t="s">
        <v>71</v>
      </c>
      <c r="C65" s="77" t="s">
        <v>19</v>
      </c>
      <c r="D65" s="76"/>
      <c r="E65" s="78" t="s">
        <v>52</v>
      </c>
      <c r="F65" s="106" t="s">
        <v>449</v>
      </c>
      <c r="G65" s="80" t="s">
        <v>33</v>
      </c>
      <c r="H65" s="163"/>
      <c r="I65" s="165"/>
      <c r="J65" s="165"/>
      <c r="K65" s="166"/>
      <c r="L65" s="136"/>
      <c r="M65" s="83">
        <f t="shared" si="1"/>
        <v>0</v>
      </c>
      <c r="N65" s="168"/>
      <c r="O65" s="169"/>
      <c r="P65" s="136"/>
      <c r="Q65" s="84">
        <f t="shared" si="2"/>
        <v>0</v>
      </c>
    </row>
    <row r="66" spans="1:17" ht="15" customHeight="1">
      <c r="A66" s="75">
        <v>57</v>
      </c>
      <c r="B66" s="76" t="s">
        <v>72</v>
      </c>
      <c r="C66" s="77" t="s">
        <v>19</v>
      </c>
      <c r="D66" s="76"/>
      <c r="E66" s="78" t="s">
        <v>20</v>
      </c>
      <c r="F66" s="106" t="s">
        <v>343</v>
      </c>
      <c r="G66" s="14" t="s">
        <v>21</v>
      </c>
      <c r="H66" s="163">
        <v>1</v>
      </c>
      <c r="I66" s="165"/>
      <c r="J66" s="165"/>
      <c r="K66" s="166"/>
      <c r="L66" s="136"/>
      <c r="M66" s="83">
        <f t="shared" si="1"/>
        <v>0</v>
      </c>
      <c r="N66" s="168"/>
      <c r="O66" s="169"/>
      <c r="P66" s="136"/>
      <c r="Q66" s="84">
        <f t="shared" si="2"/>
        <v>0</v>
      </c>
    </row>
    <row r="67" spans="1:17" ht="15" customHeight="1">
      <c r="A67" s="75">
        <v>58</v>
      </c>
      <c r="B67" s="76" t="s">
        <v>73</v>
      </c>
      <c r="C67" s="77" t="s">
        <v>19</v>
      </c>
      <c r="D67" s="76"/>
      <c r="E67" s="78" t="s">
        <v>74</v>
      </c>
      <c r="F67" s="112" t="s">
        <v>439</v>
      </c>
      <c r="G67" s="14" t="s">
        <v>21</v>
      </c>
      <c r="H67" s="163">
        <v>1</v>
      </c>
      <c r="I67" s="165">
        <v>7</v>
      </c>
      <c r="J67" s="165">
        <v>9</v>
      </c>
      <c r="K67" s="166">
        <v>11218.25</v>
      </c>
      <c r="L67" s="136"/>
      <c r="M67" s="83">
        <f t="shared" si="1"/>
        <v>11218.25</v>
      </c>
      <c r="N67" s="168">
        <v>1</v>
      </c>
      <c r="O67" s="169">
        <v>1983.31</v>
      </c>
      <c r="P67" s="136"/>
      <c r="Q67" s="84">
        <f t="shared" si="2"/>
        <v>1983.31</v>
      </c>
    </row>
    <row r="68" spans="1:17" ht="15" customHeight="1">
      <c r="A68" s="75">
        <v>59</v>
      </c>
      <c r="B68" s="76" t="s">
        <v>73</v>
      </c>
      <c r="C68" s="77" t="s">
        <v>19</v>
      </c>
      <c r="D68" s="76"/>
      <c r="E68" s="78" t="s">
        <v>74</v>
      </c>
      <c r="F68" s="107" t="s">
        <v>450</v>
      </c>
      <c r="G68" s="80" t="s">
        <v>33</v>
      </c>
      <c r="H68" s="163"/>
      <c r="I68" s="165"/>
      <c r="J68" s="165"/>
      <c r="K68" s="166"/>
      <c r="L68" s="136"/>
      <c r="M68" s="83">
        <f t="shared" si="1"/>
        <v>0</v>
      </c>
      <c r="N68" s="168"/>
      <c r="O68" s="169"/>
      <c r="P68" s="136"/>
      <c r="Q68" s="84">
        <f t="shared" si="2"/>
        <v>0</v>
      </c>
    </row>
    <row r="69" spans="1:17" ht="15" customHeight="1">
      <c r="A69" s="75">
        <v>60</v>
      </c>
      <c r="B69" s="76" t="s">
        <v>75</v>
      </c>
      <c r="C69" s="77" t="s">
        <v>19</v>
      </c>
      <c r="D69" s="76"/>
      <c r="E69" s="78" t="s">
        <v>26</v>
      </c>
      <c r="F69" s="106" t="s">
        <v>344</v>
      </c>
      <c r="G69" s="14" t="s">
        <v>21</v>
      </c>
      <c r="H69" s="163"/>
      <c r="I69" s="165">
        <v>1</v>
      </c>
      <c r="J69" s="165">
        <v>1</v>
      </c>
      <c r="K69" s="166">
        <v>1744.38</v>
      </c>
      <c r="L69" s="136"/>
      <c r="M69" s="83">
        <f t="shared" si="1"/>
        <v>1744.38</v>
      </c>
      <c r="N69" s="168"/>
      <c r="O69" s="169"/>
      <c r="P69" s="136"/>
      <c r="Q69" s="84">
        <f t="shared" si="2"/>
        <v>0</v>
      </c>
    </row>
    <row r="70" spans="1:17" ht="15" customHeight="1">
      <c r="A70" s="75">
        <v>61</v>
      </c>
      <c r="B70" s="76" t="s">
        <v>76</v>
      </c>
      <c r="C70" s="77" t="s">
        <v>19</v>
      </c>
      <c r="D70" s="76"/>
      <c r="E70" s="78" t="s">
        <v>58</v>
      </c>
      <c r="F70" s="106" t="s">
        <v>345</v>
      </c>
      <c r="G70" s="14" t="s">
        <v>21</v>
      </c>
      <c r="H70" s="163">
        <v>1</v>
      </c>
      <c r="I70" s="165"/>
      <c r="J70" s="165"/>
      <c r="K70" s="166"/>
      <c r="L70" s="136"/>
      <c r="M70" s="83">
        <f t="shared" si="1"/>
        <v>0</v>
      </c>
      <c r="N70" s="168"/>
      <c r="O70" s="169"/>
      <c r="P70" s="136"/>
      <c r="Q70" s="84">
        <f t="shared" si="2"/>
        <v>0</v>
      </c>
    </row>
    <row r="71" spans="1:17" ht="15" customHeight="1">
      <c r="A71" s="75">
        <v>62</v>
      </c>
      <c r="B71" s="76" t="s">
        <v>76</v>
      </c>
      <c r="C71" s="77" t="s">
        <v>19</v>
      </c>
      <c r="D71" s="76"/>
      <c r="E71" s="78" t="s">
        <v>58</v>
      </c>
      <c r="F71" s="106" t="s">
        <v>409</v>
      </c>
      <c r="G71" s="17" t="s">
        <v>31</v>
      </c>
      <c r="H71" s="163"/>
      <c r="I71" s="165"/>
      <c r="J71" s="165"/>
      <c r="K71" s="166"/>
      <c r="L71" s="136"/>
      <c r="M71" s="83">
        <f t="shared" si="1"/>
        <v>0</v>
      </c>
      <c r="N71" s="168"/>
      <c r="O71" s="169"/>
      <c r="P71" s="136"/>
      <c r="Q71" s="84">
        <f t="shared" si="2"/>
        <v>0</v>
      </c>
    </row>
    <row r="72" spans="1:17" ht="15" customHeight="1">
      <c r="A72" s="75">
        <v>63</v>
      </c>
      <c r="B72" s="76" t="s">
        <v>77</v>
      </c>
      <c r="C72" s="77" t="s">
        <v>19</v>
      </c>
      <c r="D72" s="76"/>
      <c r="E72" s="78" t="s">
        <v>30</v>
      </c>
      <c r="F72" s="107">
        <v>65</v>
      </c>
      <c r="G72" s="14" t="s">
        <v>21</v>
      </c>
      <c r="H72" s="163"/>
      <c r="I72" s="165"/>
      <c r="J72" s="165"/>
      <c r="K72" s="166"/>
      <c r="L72" s="136"/>
      <c r="M72" s="83">
        <f t="shared" si="1"/>
        <v>0</v>
      </c>
      <c r="N72" s="168"/>
      <c r="O72" s="169"/>
      <c r="P72" s="136"/>
      <c r="Q72" s="84">
        <f t="shared" si="2"/>
        <v>0</v>
      </c>
    </row>
    <row r="73" spans="1:17" ht="15" customHeight="1">
      <c r="A73" s="75">
        <v>64</v>
      </c>
      <c r="B73" s="76" t="s">
        <v>78</v>
      </c>
      <c r="C73" s="77" t="s">
        <v>19</v>
      </c>
      <c r="D73" s="76"/>
      <c r="E73" s="78" t="s">
        <v>26</v>
      </c>
      <c r="F73" s="106" t="s">
        <v>346</v>
      </c>
      <c r="G73" s="14" t="s">
        <v>21</v>
      </c>
      <c r="H73" s="163"/>
      <c r="I73" s="165">
        <v>13</v>
      </c>
      <c r="J73" s="165">
        <v>15</v>
      </c>
      <c r="K73" s="166">
        <v>21295.27</v>
      </c>
      <c r="L73" s="136"/>
      <c r="M73" s="83">
        <f t="shared" si="1"/>
        <v>21295.27</v>
      </c>
      <c r="N73" s="168">
        <v>7</v>
      </c>
      <c r="O73" s="169">
        <v>24783.279999999999</v>
      </c>
      <c r="P73" s="136"/>
      <c r="Q73" s="84">
        <f t="shared" si="2"/>
        <v>24783.279999999999</v>
      </c>
    </row>
    <row r="74" spans="1:17" ht="15" customHeight="1">
      <c r="A74" s="75">
        <v>65</v>
      </c>
      <c r="B74" s="76" t="s">
        <v>78</v>
      </c>
      <c r="C74" s="77" t="s">
        <v>19</v>
      </c>
      <c r="D74" s="76"/>
      <c r="E74" s="78" t="s">
        <v>26</v>
      </c>
      <c r="F74" s="106" t="s">
        <v>516</v>
      </c>
      <c r="G74" s="80" t="s">
        <v>33</v>
      </c>
      <c r="H74" s="163"/>
      <c r="I74" s="165"/>
      <c r="J74" s="165"/>
      <c r="K74" s="166"/>
      <c r="L74" s="136"/>
      <c r="M74" s="83">
        <f t="shared" si="1"/>
        <v>0</v>
      </c>
      <c r="N74" s="168"/>
      <c r="O74" s="169"/>
      <c r="P74" s="136"/>
      <c r="Q74" s="84">
        <f t="shared" si="2"/>
        <v>0</v>
      </c>
    </row>
    <row r="75" spans="1:17" ht="15" customHeight="1">
      <c r="A75" s="75">
        <v>66</v>
      </c>
      <c r="B75" s="76" t="s">
        <v>79</v>
      </c>
      <c r="C75" s="77" t="s">
        <v>19</v>
      </c>
      <c r="D75" s="76"/>
      <c r="E75" s="78" t="s">
        <v>30</v>
      </c>
      <c r="F75" s="106" t="s">
        <v>347</v>
      </c>
      <c r="G75" s="14" t="s">
        <v>21</v>
      </c>
      <c r="H75" s="163"/>
      <c r="I75" s="165"/>
      <c r="J75" s="165">
        <v>1</v>
      </c>
      <c r="K75" s="166">
        <v>2124.9699999999998</v>
      </c>
      <c r="L75" s="136"/>
      <c r="M75" s="83">
        <f t="shared" ref="M75:M141" si="3">K75-L75</f>
        <v>2124.9699999999998</v>
      </c>
      <c r="N75" s="168"/>
      <c r="O75" s="169"/>
      <c r="P75" s="136"/>
      <c r="Q75" s="84">
        <f t="shared" ref="Q75:Q141" si="4">O75-P75</f>
        <v>0</v>
      </c>
    </row>
    <row r="76" spans="1:17" ht="15" customHeight="1">
      <c r="A76" s="75">
        <v>67</v>
      </c>
      <c r="B76" s="76" t="s">
        <v>79</v>
      </c>
      <c r="C76" s="77" t="s">
        <v>19</v>
      </c>
      <c r="D76" s="76"/>
      <c r="E76" s="78" t="s">
        <v>30</v>
      </c>
      <c r="F76" s="106" t="s">
        <v>410</v>
      </c>
      <c r="G76" s="17" t="s">
        <v>31</v>
      </c>
      <c r="H76" s="163"/>
      <c r="I76" s="165"/>
      <c r="J76" s="165"/>
      <c r="K76" s="166"/>
      <c r="L76" s="136"/>
      <c r="M76" s="83">
        <f t="shared" si="3"/>
        <v>0</v>
      </c>
      <c r="N76" s="168"/>
      <c r="O76" s="169"/>
      <c r="P76" s="136"/>
      <c r="Q76" s="84">
        <f t="shared" si="4"/>
        <v>0</v>
      </c>
    </row>
    <row r="77" spans="1:17" ht="15" customHeight="1">
      <c r="A77" s="75">
        <v>68</v>
      </c>
      <c r="B77" s="76" t="s">
        <v>80</v>
      </c>
      <c r="C77" s="77" t="s">
        <v>19</v>
      </c>
      <c r="D77" s="76"/>
      <c r="E77" s="78" t="s">
        <v>30</v>
      </c>
      <c r="F77" s="106" t="s">
        <v>348</v>
      </c>
      <c r="G77" s="14" t="s">
        <v>21</v>
      </c>
      <c r="H77" s="163">
        <v>1</v>
      </c>
      <c r="I77" s="165"/>
      <c r="J77" s="165"/>
      <c r="K77" s="166"/>
      <c r="L77" s="136"/>
      <c r="M77" s="83">
        <f t="shared" si="3"/>
        <v>0</v>
      </c>
      <c r="N77" s="168"/>
      <c r="O77" s="169"/>
      <c r="P77" s="136"/>
      <c r="Q77" s="84">
        <f t="shared" si="4"/>
        <v>0</v>
      </c>
    </row>
    <row r="78" spans="1:17" ht="15" customHeight="1">
      <c r="A78" s="75">
        <v>69</v>
      </c>
      <c r="B78" s="76" t="s">
        <v>80</v>
      </c>
      <c r="C78" s="77" t="s">
        <v>19</v>
      </c>
      <c r="D78" s="76"/>
      <c r="E78" s="78" t="s">
        <v>30</v>
      </c>
      <c r="F78" s="106" t="s">
        <v>411</v>
      </c>
      <c r="G78" s="17" t="s">
        <v>31</v>
      </c>
      <c r="H78" s="163"/>
      <c r="I78" s="165"/>
      <c r="J78" s="165"/>
      <c r="K78" s="166"/>
      <c r="L78" s="136"/>
      <c r="M78" s="83">
        <f t="shared" si="3"/>
        <v>0</v>
      </c>
      <c r="N78" s="168"/>
      <c r="O78" s="169"/>
      <c r="P78" s="136"/>
      <c r="Q78" s="84">
        <f t="shared" si="4"/>
        <v>0</v>
      </c>
    </row>
    <row r="79" spans="1:17" ht="15" customHeight="1">
      <c r="A79" s="75">
        <v>70</v>
      </c>
      <c r="B79" s="76" t="s">
        <v>81</v>
      </c>
      <c r="C79" s="77" t="s">
        <v>19</v>
      </c>
      <c r="D79" s="76"/>
      <c r="E79" s="78" t="s">
        <v>26</v>
      </c>
      <c r="F79" s="106" t="s">
        <v>349</v>
      </c>
      <c r="G79" s="14" t="s">
        <v>21</v>
      </c>
      <c r="H79" s="163"/>
      <c r="I79" s="165"/>
      <c r="J79" s="165"/>
      <c r="K79" s="166"/>
      <c r="L79" s="136"/>
      <c r="M79" s="83">
        <f t="shared" si="3"/>
        <v>0</v>
      </c>
      <c r="N79" s="168"/>
      <c r="O79" s="169"/>
      <c r="P79" s="136"/>
      <c r="Q79" s="84">
        <f t="shared" si="4"/>
        <v>0</v>
      </c>
    </row>
    <row r="80" spans="1:17" ht="15" customHeight="1">
      <c r="A80" s="75">
        <v>71</v>
      </c>
      <c r="B80" s="76" t="s">
        <v>82</v>
      </c>
      <c r="C80" s="77" t="s">
        <v>19</v>
      </c>
      <c r="D80" s="76"/>
      <c r="E80" s="78" t="s">
        <v>26</v>
      </c>
      <c r="F80" s="106" t="s">
        <v>350</v>
      </c>
      <c r="G80" s="14" t="s">
        <v>21</v>
      </c>
      <c r="H80" s="163"/>
      <c r="I80" s="165"/>
      <c r="J80" s="165">
        <v>1</v>
      </c>
      <c r="K80" s="166">
        <v>4360.95</v>
      </c>
      <c r="L80" s="136"/>
      <c r="M80" s="83">
        <f t="shared" si="3"/>
        <v>4360.95</v>
      </c>
      <c r="N80" s="168"/>
      <c r="O80" s="169"/>
      <c r="P80" s="136"/>
      <c r="Q80" s="84">
        <f t="shared" si="4"/>
        <v>0</v>
      </c>
    </row>
    <row r="81" spans="1:17" s="199" customFormat="1" ht="15" hidden="1" customHeight="1">
      <c r="A81" s="75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174"/>
      <c r="I81" s="248"/>
      <c r="J81" s="248"/>
      <c r="K81" s="183"/>
      <c r="L81" s="183"/>
      <c r="M81" s="215"/>
      <c r="N81" s="248"/>
      <c r="O81" s="183"/>
      <c r="P81" s="183"/>
      <c r="Q81" s="84"/>
    </row>
    <row r="82" spans="1:17" ht="15" customHeight="1">
      <c r="A82" s="75">
        <v>72</v>
      </c>
      <c r="B82" s="76" t="s">
        <v>83</v>
      </c>
      <c r="C82" s="77" t="s">
        <v>19</v>
      </c>
      <c r="D82" s="76"/>
      <c r="E82" s="78" t="s">
        <v>84</v>
      </c>
      <c r="F82" s="106" t="s">
        <v>351</v>
      </c>
      <c r="G82" s="14" t="s">
        <v>21</v>
      </c>
      <c r="H82" s="163">
        <v>4</v>
      </c>
      <c r="I82" s="165">
        <v>2</v>
      </c>
      <c r="J82" s="165">
        <v>2</v>
      </c>
      <c r="K82" s="166">
        <v>1797.24</v>
      </c>
      <c r="L82" s="136"/>
      <c r="M82" s="83">
        <f t="shared" si="3"/>
        <v>1797.24</v>
      </c>
      <c r="N82" s="168">
        <v>2</v>
      </c>
      <c r="O82" s="169">
        <v>13740.25</v>
      </c>
      <c r="P82" s="136"/>
      <c r="Q82" s="84">
        <f t="shared" si="4"/>
        <v>13740.25</v>
      </c>
    </row>
    <row r="83" spans="1:17" ht="15" customHeight="1">
      <c r="A83" s="75">
        <v>73</v>
      </c>
      <c r="B83" s="41" t="s">
        <v>83</v>
      </c>
      <c r="C83" s="42" t="s">
        <v>19</v>
      </c>
      <c r="D83" s="41"/>
      <c r="E83" s="43" t="s">
        <v>84</v>
      </c>
      <c r="F83" s="109" t="s">
        <v>489</v>
      </c>
      <c r="G83" s="44" t="s">
        <v>33</v>
      </c>
      <c r="H83" s="163"/>
      <c r="I83" s="165"/>
      <c r="J83" s="165"/>
      <c r="K83" s="166"/>
      <c r="L83" s="136"/>
      <c r="M83" s="83">
        <f t="shared" si="3"/>
        <v>0</v>
      </c>
      <c r="N83" s="168"/>
      <c r="O83" s="169"/>
      <c r="P83" s="136"/>
      <c r="Q83" s="84">
        <f t="shared" si="4"/>
        <v>0</v>
      </c>
    </row>
    <row r="84" spans="1:17" ht="15" customHeight="1">
      <c r="A84" s="75">
        <v>74</v>
      </c>
      <c r="B84" s="76" t="s">
        <v>85</v>
      </c>
      <c r="C84" s="77" t="s">
        <v>19</v>
      </c>
      <c r="D84" s="76"/>
      <c r="E84" s="78" t="s">
        <v>26</v>
      </c>
      <c r="F84" s="103" t="s">
        <v>352</v>
      </c>
      <c r="G84" s="14" t="s">
        <v>21</v>
      </c>
      <c r="H84" s="163"/>
      <c r="I84" s="165"/>
      <c r="J84" s="165"/>
      <c r="K84" s="166"/>
      <c r="L84" s="136"/>
      <c r="M84" s="83">
        <f t="shared" si="3"/>
        <v>0</v>
      </c>
      <c r="N84" s="168"/>
      <c r="O84" s="169"/>
      <c r="P84" s="136"/>
      <c r="Q84" s="84">
        <f t="shared" si="4"/>
        <v>0</v>
      </c>
    </row>
    <row r="85" spans="1:17" ht="15" customHeight="1">
      <c r="A85" s="75">
        <v>75</v>
      </c>
      <c r="B85" s="76" t="s">
        <v>86</v>
      </c>
      <c r="C85" s="77" t="s">
        <v>19</v>
      </c>
      <c r="D85" s="76"/>
      <c r="E85" s="78" t="s">
        <v>87</v>
      </c>
      <c r="F85" s="106" t="s">
        <v>353</v>
      </c>
      <c r="G85" s="14" t="s">
        <v>21</v>
      </c>
      <c r="H85" s="163"/>
      <c r="I85" s="165"/>
      <c r="J85" s="165"/>
      <c r="K85" s="166"/>
      <c r="L85" s="136"/>
      <c r="M85" s="83">
        <f t="shared" si="3"/>
        <v>0</v>
      </c>
      <c r="N85" s="168"/>
      <c r="O85" s="169"/>
      <c r="P85" s="136"/>
      <c r="Q85" s="84">
        <f t="shared" si="4"/>
        <v>0</v>
      </c>
    </row>
    <row r="86" spans="1:17" ht="15" customHeight="1">
      <c r="A86" s="75">
        <v>76</v>
      </c>
      <c r="B86" s="76" t="s">
        <v>88</v>
      </c>
      <c r="C86" s="77" t="s">
        <v>19</v>
      </c>
      <c r="D86" s="76"/>
      <c r="E86" s="78" t="s">
        <v>89</v>
      </c>
      <c r="F86" s="106" t="s">
        <v>354</v>
      </c>
      <c r="G86" s="14" t="s">
        <v>21</v>
      </c>
      <c r="H86" s="163"/>
      <c r="I86" s="165">
        <v>3</v>
      </c>
      <c r="J86" s="165">
        <v>3</v>
      </c>
      <c r="K86" s="166">
        <v>3827.07</v>
      </c>
      <c r="L86" s="136"/>
      <c r="M86" s="83">
        <f t="shared" si="3"/>
        <v>3827.07</v>
      </c>
      <c r="N86" s="168"/>
      <c r="O86" s="169"/>
      <c r="P86" s="136"/>
      <c r="Q86" s="84">
        <f t="shared" si="4"/>
        <v>0</v>
      </c>
    </row>
    <row r="87" spans="1:17" ht="15" customHeight="1">
      <c r="A87" s="75">
        <v>77</v>
      </c>
      <c r="B87" s="76" t="s">
        <v>88</v>
      </c>
      <c r="C87" s="77" t="s">
        <v>19</v>
      </c>
      <c r="D87" s="76"/>
      <c r="E87" s="78" t="s">
        <v>89</v>
      </c>
      <c r="F87" s="109" t="s">
        <v>452</v>
      </c>
      <c r="G87" s="80" t="s">
        <v>33</v>
      </c>
      <c r="H87" s="163"/>
      <c r="I87" s="165"/>
      <c r="J87" s="165"/>
      <c r="K87" s="166"/>
      <c r="L87" s="136"/>
      <c r="M87" s="83">
        <f t="shared" si="3"/>
        <v>0</v>
      </c>
      <c r="N87" s="168"/>
      <c r="O87" s="169"/>
      <c r="P87" s="136"/>
      <c r="Q87" s="84">
        <f t="shared" si="4"/>
        <v>0</v>
      </c>
    </row>
    <row r="88" spans="1:17" ht="15" customHeight="1">
      <c r="A88" s="75">
        <v>78</v>
      </c>
      <c r="B88" s="76" t="s">
        <v>90</v>
      </c>
      <c r="C88" s="77" t="s">
        <v>19</v>
      </c>
      <c r="D88" s="76"/>
      <c r="E88" s="78" t="s">
        <v>30</v>
      </c>
      <c r="F88" s="107">
        <v>79</v>
      </c>
      <c r="G88" s="14" t="s">
        <v>21</v>
      </c>
      <c r="H88" s="163"/>
      <c r="I88" s="165"/>
      <c r="J88" s="165"/>
      <c r="K88" s="166"/>
      <c r="L88" s="136"/>
      <c r="M88" s="83">
        <f t="shared" si="3"/>
        <v>0</v>
      </c>
      <c r="N88" s="168"/>
      <c r="O88" s="169"/>
      <c r="P88" s="136"/>
      <c r="Q88" s="84">
        <f t="shared" si="4"/>
        <v>0</v>
      </c>
    </row>
    <row r="89" spans="1:17" ht="15" customHeight="1">
      <c r="A89" s="75">
        <v>79</v>
      </c>
      <c r="B89" s="76" t="s">
        <v>91</v>
      </c>
      <c r="C89" s="77" t="s">
        <v>19</v>
      </c>
      <c r="D89" s="76"/>
      <c r="E89" s="78" t="s">
        <v>30</v>
      </c>
      <c r="F89" s="107">
        <v>80</v>
      </c>
      <c r="G89" s="14" t="s">
        <v>21</v>
      </c>
      <c r="H89" s="163"/>
      <c r="I89" s="165"/>
      <c r="J89" s="165"/>
      <c r="K89" s="166"/>
      <c r="L89" s="136"/>
      <c r="M89" s="83">
        <f t="shared" si="3"/>
        <v>0</v>
      </c>
      <c r="N89" s="168"/>
      <c r="O89" s="169"/>
      <c r="P89" s="136"/>
      <c r="Q89" s="84">
        <f t="shared" si="4"/>
        <v>0</v>
      </c>
    </row>
    <row r="90" spans="1:17" ht="15" customHeight="1">
      <c r="A90" s="75">
        <v>80</v>
      </c>
      <c r="B90" s="76" t="s">
        <v>92</v>
      </c>
      <c r="C90" s="77" t="s">
        <v>19</v>
      </c>
      <c r="D90" s="76"/>
      <c r="E90" s="78" t="s">
        <v>26</v>
      </c>
      <c r="F90" s="106" t="s">
        <v>355</v>
      </c>
      <c r="G90" s="14" t="s">
        <v>21</v>
      </c>
      <c r="H90" s="163">
        <v>1</v>
      </c>
      <c r="I90" s="165">
        <v>2</v>
      </c>
      <c r="J90" s="165">
        <v>2</v>
      </c>
      <c r="K90" s="166">
        <v>2035.1100000000001</v>
      </c>
      <c r="L90" s="136"/>
      <c r="M90" s="83">
        <f t="shared" si="3"/>
        <v>2035.1100000000001</v>
      </c>
      <c r="N90" s="168">
        <v>1</v>
      </c>
      <c r="O90" s="169">
        <v>2114.4</v>
      </c>
      <c r="P90" s="136"/>
      <c r="Q90" s="84">
        <f t="shared" si="4"/>
        <v>2114.4</v>
      </c>
    </row>
    <row r="91" spans="1:17" ht="15" customHeight="1">
      <c r="A91" s="75">
        <v>81</v>
      </c>
      <c r="B91" s="76" t="s">
        <v>92</v>
      </c>
      <c r="C91" s="77" t="s">
        <v>19</v>
      </c>
      <c r="D91" s="76"/>
      <c r="E91" s="78" t="s">
        <v>26</v>
      </c>
      <c r="F91" s="106" t="s">
        <v>454</v>
      </c>
      <c r="G91" s="80" t="s">
        <v>33</v>
      </c>
      <c r="H91" s="163"/>
      <c r="I91" s="165"/>
      <c r="J91" s="165"/>
      <c r="K91" s="166"/>
      <c r="L91" s="136"/>
      <c r="M91" s="83">
        <f t="shared" si="3"/>
        <v>0</v>
      </c>
      <c r="N91" s="168"/>
      <c r="O91" s="169"/>
      <c r="P91" s="136"/>
      <c r="Q91" s="84">
        <f t="shared" si="4"/>
        <v>0</v>
      </c>
    </row>
    <row r="92" spans="1:17" ht="15" customHeight="1">
      <c r="A92" s="75">
        <v>82</v>
      </c>
      <c r="B92" s="76" t="s">
        <v>93</v>
      </c>
      <c r="C92" s="77" t="s">
        <v>19</v>
      </c>
      <c r="D92" s="76"/>
      <c r="E92" s="78" t="s">
        <v>94</v>
      </c>
      <c r="F92" s="112" t="s">
        <v>356</v>
      </c>
      <c r="G92" s="14" t="s">
        <v>21</v>
      </c>
      <c r="H92" s="163"/>
      <c r="I92" s="165">
        <v>1</v>
      </c>
      <c r="J92" s="165">
        <v>1</v>
      </c>
      <c r="K92" s="166">
        <v>1395.5</v>
      </c>
      <c r="L92" s="136"/>
      <c r="M92" s="83">
        <f t="shared" si="3"/>
        <v>1395.5</v>
      </c>
      <c r="N92" s="168">
        <v>1</v>
      </c>
      <c r="O92" s="169">
        <v>1416.65</v>
      </c>
      <c r="P92" s="136"/>
      <c r="Q92" s="84">
        <f t="shared" si="4"/>
        <v>1416.65</v>
      </c>
    </row>
    <row r="93" spans="1:17" ht="15" customHeight="1">
      <c r="A93" s="75">
        <v>83</v>
      </c>
      <c r="B93" s="76" t="s">
        <v>93</v>
      </c>
      <c r="C93" s="77" t="s">
        <v>19</v>
      </c>
      <c r="D93" s="76"/>
      <c r="E93" s="78" t="s">
        <v>94</v>
      </c>
      <c r="F93" s="106" t="s">
        <v>401</v>
      </c>
      <c r="G93" s="19" t="s">
        <v>36</v>
      </c>
      <c r="H93" s="163"/>
      <c r="I93" s="165"/>
      <c r="J93" s="165"/>
      <c r="K93" s="166"/>
      <c r="L93" s="136"/>
      <c r="M93" s="83">
        <f t="shared" si="3"/>
        <v>0</v>
      </c>
      <c r="N93" s="168"/>
      <c r="O93" s="169"/>
      <c r="P93" s="136"/>
      <c r="Q93" s="84">
        <f t="shared" si="4"/>
        <v>0</v>
      </c>
    </row>
    <row r="94" spans="1:17" ht="15" customHeight="1">
      <c r="A94" s="75">
        <v>84</v>
      </c>
      <c r="B94" s="76" t="s">
        <v>93</v>
      </c>
      <c r="C94" s="77" t="s">
        <v>19</v>
      </c>
      <c r="D94" s="76"/>
      <c r="E94" s="78" t="s">
        <v>94</v>
      </c>
      <c r="F94" s="106" t="s">
        <v>429</v>
      </c>
      <c r="G94" s="16" t="s">
        <v>22</v>
      </c>
      <c r="H94" s="163"/>
      <c r="I94" s="165"/>
      <c r="J94" s="165"/>
      <c r="K94" s="166"/>
      <c r="L94" s="136"/>
      <c r="M94" s="83">
        <f t="shared" si="3"/>
        <v>0</v>
      </c>
      <c r="N94" s="168"/>
      <c r="O94" s="169"/>
      <c r="P94" s="136"/>
      <c r="Q94" s="84">
        <f t="shared" si="4"/>
        <v>0</v>
      </c>
    </row>
    <row r="95" spans="1:17" ht="15" customHeight="1">
      <c r="A95" s="75">
        <v>85</v>
      </c>
      <c r="B95" s="76" t="s">
        <v>95</v>
      </c>
      <c r="C95" s="77" t="s">
        <v>19</v>
      </c>
      <c r="D95" s="76"/>
      <c r="E95" s="78" t="s">
        <v>26</v>
      </c>
      <c r="F95" s="106" t="s">
        <v>357</v>
      </c>
      <c r="G95" s="14" t="s">
        <v>21</v>
      </c>
      <c r="H95" s="163"/>
      <c r="I95" s="165"/>
      <c r="J95" s="165"/>
      <c r="K95" s="166"/>
      <c r="L95" s="136"/>
      <c r="M95" s="83">
        <f t="shared" si="3"/>
        <v>0</v>
      </c>
      <c r="N95" s="168"/>
      <c r="O95" s="169"/>
      <c r="P95" s="136"/>
      <c r="Q95" s="84">
        <f t="shared" si="4"/>
        <v>0</v>
      </c>
    </row>
    <row r="96" spans="1:17" ht="15" customHeight="1">
      <c r="A96" s="75">
        <v>86</v>
      </c>
      <c r="B96" s="76" t="s">
        <v>95</v>
      </c>
      <c r="C96" s="77" t="s">
        <v>19</v>
      </c>
      <c r="D96" s="76"/>
      <c r="E96" s="78" t="s">
        <v>26</v>
      </c>
      <c r="F96" s="106" t="s">
        <v>453</v>
      </c>
      <c r="G96" s="80" t="s">
        <v>33</v>
      </c>
      <c r="H96" s="163"/>
      <c r="I96" s="165"/>
      <c r="J96" s="165"/>
      <c r="K96" s="166"/>
      <c r="L96" s="136"/>
      <c r="M96" s="83">
        <f t="shared" si="3"/>
        <v>0</v>
      </c>
      <c r="N96" s="168"/>
      <c r="O96" s="169"/>
      <c r="P96" s="136"/>
      <c r="Q96" s="84">
        <f t="shared" si="4"/>
        <v>0</v>
      </c>
    </row>
    <row r="97" spans="1:17" ht="15" customHeight="1">
      <c r="A97" s="75">
        <v>87</v>
      </c>
      <c r="B97" s="76" t="s">
        <v>96</v>
      </c>
      <c r="C97" s="77" t="s">
        <v>19</v>
      </c>
      <c r="D97" s="76"/>
      <c r="E97" s="78" t="s">
        <v>61</v>
      </c>
      <c r="F97" s="106" t="s">
        <v>358</v>
      </c>
      <c r="G97" s="14" t="s">
        <v>21</v>
      </c>
      <c r="H97" s="163"/>
      <c r="I97" s="165">
        <v>1</v>
      </c>
      <c r="J97" s="165">
        <v>1</v>
      </c>
      <c r="K97" s="166">
        <v>2791.01</v>
      </c>
      <c r="L97" s="136"/>
      <c r="M97" s="83">
        <f t="shared" si="3"/>
        <v>2791.01</v>
      </c>
      <c r="N97" s="168">
        <v>1</v>
      </c>
      <c r="O97" s="169">
        <v>4910.95</v>
      </c>
      <c r="P97" s="136"/>
      <c r="Q97" s="84">
        <f t="shared" si="4"/>
        <v>4910.95</v>
      </c>
    </row>
    <row r="98" spans="1:17" ht="15" customHeight="1">
      <c r="A98" s="75">
        <v>88</v>
      </c>
      <c r="B98" s="76" t="s">
        <v>96</v>
      </c>
      <c r="C98" s="77" t="s">
        <v>19</v>
      </c>
      <c r="D98" s="76"/>
      <c r="E98" s="78" t="s">
        <v>61</v>
      </c>
      <c r="F98" s="106" t="s">
        <v>430</v>
      </c>
      <c r="G98" s="16" t="s">
        <v>22</v>
      </c>
      <c r="H98" s="163"/>
      <c r="I98" s="165">
        <v>1</v>
      </c>
      <c r="J98" s="165">
        <v>1</v>
      </c>
      <c r="K98" s="166">
        <v>2960.16</v>
      </c>
      <c r="L98" s="136"/>
      <c r="M98" s="83">
        <f t="shared" si="3"/>
        <v>2960.16</v>
      </c>
      <c r="N98" s="168"/>
      <c r="O98" s="169"/>
      <c r="P98" s="136"/>
      <c r="Q98" s="84">
        <f t="shared" si="4"/>
        <v>0</v>
      </c>
    </row>
    <row r="99" spans="1:17" ht="15" customHeight="1">
      <c r="A99" s="75">
        <v>89</v>
      </c>
      <c r="B99" s="76" t="s">
        <v>97</v>
      </c>
      <c r="C99" s="77" t="s">
        <v>19</v>
      </c>
      <c r="D99" s="76"/>
      <c r="E99" s="78" t="s">
        <v>58</v>
      </c>
      <c r="F99" s="106" t="s">
        <v>359</v>
      </c>
      <c r="G99" s="14" t="s">
        <v>21</v>
      </c>
      <c r="H99" s="163"/>
      <c r="I99" s="165"/>
      <c r="J99" s="165"/>
      <c r="K99" s="166"/>
      <c r="L99" s="136"/>
      <c r="M99" s="83">
        <f t="shared" si="3"/>
        <v>0</v>
      </c>
      <c r="N99" s="168"/>
      <c r="O99" s="169"/>
      <c r="P99" s="136"/>
      <c r="Q99" s="84">
        <f t="shared" si="4"/>
        <v>0</v>
      </c>
    </row>
    <row r="100" spans="1:17" ht="15" customHeight="1">
      <c r="A100" s="75">
        <v>90</v>
      </c>
      <c r="B100" s="76" t="s">
        <v>97</v>
      </c>
      <c r="C100" s="77" t="s">
        <v>19</v>
      </c>
      <c r="D100" s="76"/>
      <c r="E100" s="78" t="s">
        <v>58</v>
      </c>
      <c r="F100" s="106" t="s">
        <v>412</v>
      </c>
      <c r="G100" s="17" t="s">
        <v>31</v>
      </c>
      <c r="H100" s="163"/>
      <c r="I100" s="165"/>
      <c r="J100" s="165"/>
      <c r="K100" s="166"/>
      <c r="L100" s="136"/>
      <c r="M100" s="83">
        <f t="shared" si="3"/>
        <v>0</v>
      </c>
      <c r="N100" s="168"/>
      <c r="O100" s="169"/>
      <c r="P100" s="136"/>
      <c r="Q100" s="84">
        <f t="shared" si="4"/>
        <v>0</v>
      </c>
    </row>
    <row r="101" spans="1:17" ht="15" customHeight="1">
      <c r="A101" s="75">
        <v>91</v>
      </c>
      <c r="B101" s="76" t="s">
        <v>98</v>
      </c>
      <c r="C101" s="77" t="s">
        <v>19</v>
      </c>
      <c r="D101" s="76"/>
      <c r="E101" s="78" t="s">
        <v>30</v>
      </c>
      <c r="F101" s="106" t="s">
        <v>360</v>
      </c>
      <c r="G101" s="14" t="s">
        <v>21</v>
      </c>
      <c r="H101" s="163"/>
      <c r="I101" s="165"/>
      <c r="J101" s="165"/>
      <c r="K101" s="166"/>
      <c r="L101" s="136"/>
      <c r="M101" s="83">
        <f t="shared" si="3"/>
        <v>0</v>
      </c>
      <c r="N101" s="168">
        <v>1</v>
      </c>
      <c r="O101" s="169">
        <v>31689.34</v>
      </c>
      <c r="P101" s="136"/>
      <c r="Q101" s="84">
        <f t="shared" si="4"/>
        <v>31689.34</v>
      </c>
    </row>
    <row r="102" spans="1:17" ht="15" customHeight="1">
      <c r="A102" s="75">
        <v>92</v>
      </c>
      <c r="B102" s="76" t="s">
        <v>99</v>
      </c>
      <c r="C102" s="77" t="s">
        <v>19</v>
      </c>
      <c r="D102" s="76"/>
      <c r="E102" s="78" t="s">
        <v>30</v>
      </c>
      <c r="F102" s="106" t="s">
        <v>361</v>
      </c>
      <c r="G102" s="14" t="s">
        <v>21</v>
      </c>
      <c r="H102" s="163">
        <v>2</v>
      </c>
      <c r="I102" s="165">
        <v>2</v>
      </c>
      <c r="J102" s="165">
        <v>2</v>
      </c>
      <c r="K102" s="166">
        <v>3190.27</v>
      </c>
      <c r="L102" s="136"/>
      <c r="M102" s="83">
        <f t="shared" si="3"/>
        <v>3190.27</v>
      </c>
      <c r="N102" s="168"/>
      <c r="O102" s="169"/>
      <c r="P102" s="136"/>
      <c r="Q102" s="84">
        <f t="shared" si="4"/>
        <v>0</v>
      </c>
    </row>
    <row r="103" spans="1:17" ht="15" customHeight="1">
      <c r="A103" s="75">
        <v>93</v>
      </c>
      <c r="B103" s="76" t="s">
        <v>99</v>
      </c>
      <c r="C103" s="77" t="s">
        <v>19</v>
      </c>
      <c r="D103" s="76"/>
      <c r="E103" s="78" t="s">
        <v>30</v>
      </c>
      <c r="F103" s="106" t="s">
        <v>413</v>
      </c>
      <c r="G103" s="17" t="s">
        <v>31</v>
      </c>
      <c r="H103" s="163"/>
      <c r="I103" s="165"/>
      <c r="J103" s="165"/>
      <c r="K103" s="166"/>
      <c r="L103" s="136"/>
      <c r="M103" s="83">
        <f t="shared" si="3"/>
        <v>0</v>
      </c>
      <c r="N103" s="168"/>
      <c r="O103" s="169"/>
      <c r="P103" s="136"/>
      <c r="Q103" s="84">
        <f t="shared" si="4"/>
        <v>0</v>
      </c>
    </row>
    <row r="104" spans="1:17" ht="15" customHeight="1">
      <c r="A104" s="75">
        <v>94</v>
      </c>
      <c r="B104" s="76" t="s">
        <v>100</v>
      </c>
      <c r="C104" s="77" t="s">
        <v>19</v>
      </c>
      <c r="D104" s="76"/>
      <c r="E104" s="78" t="s">
        <v>26</v>
      </c>
      <c r="F104" s="106" t="s">
        <v>362</v>
      </c>
      <c r="G104" s="14" t="s">
        <v>21</v>
      </c>
      <c r="H104" s="163">
        <v>2</v>
      </c>
      <c r="I104" s="165"/>
      <c r="J104" s="165"/>
      <c r="K104" s="166"/>
      <c r="L104" s="136"/>
      <c r="M104" s="83">
        <f t="shared" si="3"/>
        <v>0</v>
      </c>
      <c r="N104" s="168"/>
      <c r="O104" s="169"/>
      <c r="P104" s="136"/>
      <c r="Q104" s="84">
        <f t="shared" si="4"/>
        <v>0</v>
      </c>
    </row>
    <row r="105" spans="1:17" ht="15" customHeight="1">
      <c r="A105" s="75">
        <v>95</v>
      </c>
      <c r="B105" s="76" t="s">
        <v>101</v>
      </c>
      <c r="C105" s="77" t="s">
        <v>19</v>
      </c>
      <c r="D105" s="76"/>
      <c r="E105" s="78" t="s">
        <v>61</v>
      </c>
      <c r="F105" s="106" t="s">
        <v>363</v>
      </c>
      <c r="G105" s="14" t="s">
        <v>21</v>
      </c>
      <c r="H105" s="163"/>
      <c r="I105" s="165"/>
      <c r="J105" s="165"/>
      <c r="K105" s="166"/>
      <c r="L105" s="136"/>
      <c r="M105" s="83">
        <f t="shared" si="3"/>
        <v>0</v>
      </c>
      <c r="N105" s="168">
        <v>2</v>
      </c>
      <c r="O105" s="169">
        <v>3438.81</v>
      </c>
      <c r="P105" s="136"/>
      <c r="Q105" s="84">
        <f t="shared" si="4"/>
        <v>3438.81</v>
      </c>
    </row>
    <row r="106" spans="1:17" ht="15" customHeight="1">
      <c r="A106" s="75">
        <v>96</v>
      </c>
      <c r="B106" s="76" t="s">
        <v>101</v>
      </c>
      <c r="C106" s="77" t="s">
        <v>19</v>
      </c>
      <c r="D106" s="76"/>
      <c r="E106" s="78" t="s">
        <v>61</v>
      </c>
      <c r="F106" s="106" t="s">
        <v>431</v>
      </c>
      <c r="G106" s="16" t="s">
        <v>22</v>
      </c>
      <c r="H106" s="163"/>
      <c r="I106" s="165"/>
      <c r="J106" s="165"/>
      <c r="K106" s="166"/>
      <c r="L106" s="136"/>
      <c r="M106" s="83">
        <f t="shared" si="3"/>
        <v>0</v>
      </c>
      <c r="N106" s="168"/>
      <c r="O106" s="169"/>
      <c r="P106" s="136"/>
      <c r="Q106" s="84">
        <f t="shared" si="4"/>
        <v>0</v>
      </c>
    </row>
    <row r="107" spans="1:17" ht="15" customHeight="1">
      <c r="A107" s="75">
        <v>97</v>
      </c>
      <c r="B107" s="76" t="s">
        <v>102</v>
      </c>
      <c r="C107" s="77" t="s">
        <v>19</v>
      </c>
      <c r="D107" s="76"/>
      <c r="E107" s="78" t="s">
        <v>26</v>
      </c>
      <c r="F107" s="106" t="s">
        <v>364</v>
      </c>
      <c r="G107" s="14" t="s">
        <v>21</v>
      </c>
      <c r="H107" s="163">
        <v>1</v>
      </c>
      <c r="I107" s="165">
        <v>1</v>
      </c>
      <c r="J107" s="165">
        <v>1</v>
      </c>
      <c r="K107" s="166">
        <v>704.8</v>
      </c>
      <c r="L107" s="136"/>
      <c r="M107" s="83">
        <f t="shared" si="3"/>
        <v>704.8</v>
      </c>
      <c r="N107" s="168"/>
      <c r="O107" s="169"/>
      <c r="P107" s="136"/>
      <c r="Q107" s="84">
        <f t="shared" si="4"/>
        <v>0</v>
      </c>
    </row>
    <row r="108" spans="1:17" ht="15" customHeight="1">
      <c r="A108" s="75">
        <v>98</v>
      </c>
      <c r="B108" s="76" t="s">
        <v>102</v>
      </c>
      <c r="C108" s="77" t="s">
        <v>19</v>
      </c>
      <c r="D108" s="76"/>
      <c r="E108" s="78" t="s">
        <v>26</v>
      </c>
      <c r="F108" s="106" t="s">
        <v>520</v>
      </c>
      <c r="G108" s="80" t="s">
        <v>33</v>
      </c>
      <c r="H108" s="163"/>
      <c r="I108" s="165"/>
      <c r="J108" s="165"/>
      <c r="K108" s="166"/>
      <c r="L108" s="136"/>
      <c r="M108" s="83">
        <f t="shared" si="3"/>
        <v>0</v>
      </c>
      <c r="N108" s="168"/>
      <c r="O108" s="169"/>
      <c r="P108" s="136"/>
      <c r="Q108" s="84">
        <f t="shared" si="4"/>
        <v>0</v>
      </c>
    </row>
    <row r="109" spans="1:17" ht="15" customHeight="1">
      <c r="A109" s="75">
        <v>99</v>
      </c>
      <c r="B109" s="76" t="s">
        <v>103</v>
      </c>
      <c r="C109" s="77" t="s">
        <v>19</v>
      </c>
      <c r="D109" s="76"/>
      <c r="E109" s="78" t="s">
        <v>104</v>
      </c>
      <c r="F109" s="106" t="s">
        <v>365</v>
      </c>
      <c r="G109" s="14" t="s">
        <v>21</v>
      </c>
      <c r="H109" s="163"/>
      <c r="I109" s="165"/>
      <c r="J109" s="165"/>
      <c r="K109" s="166"/>
      <c r="L109" s="136"/>
      <c r="M109" s="83">
        <f t="shared" si="3"/>
        <v>0</v>
      </c>
      <c r="N109" s="168"/>
      <c r="O109" s="169"/>
      <c r="P109" s="136"/>
      <c r="Q109" s="84">
        <f t="shared" si="4"/>
        <v>0</v>
      </c>
    </row>
    <row r="110" spans="1:17" ht="15" customHeight="1">
      <c r="A110" s="75">
        <v>100</v>
      </c>
      <c r="B110" s="76" t="s">
        <v>105</v>
      </c>
      <c r="C110" s="77" t="s">
        <v>19</v>
      </c>
      <c r="D110" s="76"/>
      <c r="E110" s="78" t="s">
        <v>39</v>
      </c>
      <c r="F110" s="106" t="s">
        <v>366</v>
      </c>
      <c r="G110" s="14" t="s">
        <v>21</v>
      </c>
      <c r="H110" s="163"/>
      <c r="I110" s="165"/>
      <c r="J110" s="165"/>
      <c r="K110" s="166"/>
      <c r="L110" s="136"/>
      <c r="M110" s="83">
        <f t="shared" si="3"/>
        <v>0</v>
      </c>
      <c r="N110" s="168"/>
      <c r="O110" s="169"/>
      <c r="P110" s="136"/>
      <c r="Q110" s="84">
        <f t="shared" si="4"/>
        <v>0</v>
      </c>
    </row>
    <row r="111" spans="1:17" ht="15" customHeight="1">
      <c r="A111" s="75">
        <v>101</v>
      </c>
      <c r="B111" s="76" t="s">
        <v>105</v>
      </c>
      <c r="C111" s="77" t="s">
        <v>19</v>
      </c>
      <c r="D111" s="76"/>
      <c r="E111" s="78" t="s">
        <v>39</v>
      </c>
      <c r="F111" s="106" t="s">
        <v>455</v>
      </c>
      <c r="G111" s="80" t="s">
        <v>33</v>
      </c>
      <c r="H111" s="163">
        <v>1</v>
      </c>
      <c r="I111" s="165"/>
      <c r="J111" s="165"/>
      <c r="K111" s="166"/>
      <c r="L111" s="136"/>
      <c r="M111" s="83">
        <f t="shared" si="3"/>
        <v>0</v>
      </c>
      <c r="N111" s="168"/>
      <c r="O111" s="169"/>
      <c r="P111" s="136"/>
      <c r="Q111" s="84">
        <f t="shared" si="4"/>
        <v>0</v>
      </c>
    </row>
    <row r="112" spans="1:17" ht="15" customHeight="1">
      <c r="A112" s="75">
        <v>102</v>
      </c>
      <c r="B112" s="76" t="s">
        <v>106</v>
      </c>
      <c r="C112" s="77" t="s">
        <v>19</v>
      </c>
      <c r="D112" s="76"/>
      <c r="E112" s="78" t="s">
        <v>30</v>
      </c>
      <c r="F112" s="106" t="s">
        <v>367</v>
      </c>
      <c r="G112" s="14" t="s">
        <v>21</v>
      </c>
      <c r="H112" s="163"/>
      <c r="I112" s="165"/>
      <c r="J112" s="165"/>
      <c r="K112" s="166"/>
      <c r="L112" s="136"/>
      <c r="M112" s="83">
        <f t="shared" si="3"/>
        <v>0</v>
      </c>
      <c r="N112" s="168"/>
      <c r="O112" s="169"/>
      <c r="P112" s="136"/>
      <c r="Q112" s="84">
        <f t="shared" si="4"/>
        <v>0</v>
      </c>
    </row>
    <row r="113" spans="1:17" ht="15" customHeight="1">
      <c r="A113" s="75">
        <v>103</v>
      </c>
      <c r="B113" s="76" t="s">
        <v>106</v>
      </c>
      <c r="C113" s="77" t="s">
        <v>19</v>
      </c>
      <c r="D113" s="76"/>
      <c r="E113" s="78" t="s">
        <v>30</v>
      </c>
      <c r="F113" s="106" t="s">
        <v>414</v>
      </c>
      <c r="G113" s="17" t="s">
        <v>31</v>
      </c>
      <c r="H113" s="163"/>
      <c r="I113" s="165">
        <v>1</v>
      </c>
      <c r="J113" s="165">
        <v>1</v>
      </c>
      <c r="K113" s="166"/>
      <c r="L113" s="136"/>
      <c r="M113" s="83">
        <f t="shared" si="3"/>
        <v>0</v>
      </c>
      <c r="N113" s="168">
        <v>2</v>
      </c>
      <c r="O113" s="169"/>
      <c r="P113" s="136"/>
      <c r="Q113" s="84">
        <f t="shared" si="4"/>
        <v>0</v>
      </c>
    </row>
    <row r="114" spans="1:17" ht="15" customHeight="1">
      <c r="A114" s="75">
        <v>104</v>
      </c>
      <c r="B114" s="76" t="s">
        <v>107</v>
      </c>
      <c r="C114" s="77" t="s">
        <v>19</v>
      </c>
      <c r="D114" s="76"/>
      <c r="E114" s="78" t="s">
        <v>26</v>
      </c>
      <c r="F114" s="106" t="s">
        <v>368</v>
      </c>
      <c r="G114" s="14" t="s">
        <v>21</v>
      </c>
      <c r="H114" s="163"/>
      <c r="I114" s="165"/>
      <c r="J114" s="165"/>
      <c r="K114" s="166"/>
      <c r="L114" s="136"/>
      <c r="M114" s="83">
        <f t="shared" si="3"/>
        <v>0</v>
      </c>
      <c r="N114" s="168"/>
      <c r="O114" s="169"/>
      <c r="P114" s="136"/>
      <c r="Q114" s="84">
        <f t="shared" si="4"/>
        <v>0</v>
      </c>
    </row>
    <row r="115" spans="1:17" ht="15" customHeight="1">
      <c r="A115" s="75">
        <v>105</v>
      </c>
      <c r="B115" s="76" t="s">
        <v>108</v>
      </c>
      <c r="C115" s="77" t="s">
        <v>19</v>
      </c>
      <c r="D115" s="76"/>
      <c r="E115" s="78" t="s">
        <v>26</v>
      </c>
      <c r="F115" s="106" t="s">
        <v>369</v>
      </c>
      <c r="G115" s="14" t="s">
        <v>21</v>
      </c>
      <c r="H115" s="163">
        <v>1</v>
      </c>
      <c r="I115" s="165"/>
      <c r="J115" s="165"/>
      <c r="K115" s="166"/>
      <c r="L115" s="136"/>
      <c r="M115" s="83">
        <f t="shared" si="3"/>
        <v>0</v>
      </c>
      <c r="N115" s="168"/>
      <c r="O115" s="169"/>
      <c r="P115" s="136"/>
      <c r="Q115" s="84">
        <f t="shared" si="4"/>
        <v>0</v>
      </c>
    </row>
    <row r="116" spans="1:17" ht="15" customHeight="1">
      <c r="A116" s="75">
        <v>106</v>
      </c>
      <c r="B116" s="76" t="s">
        <v>109</v>
      </c>
      <c r="C116" s="77" t="s">
        <v>19</v>
      </c>
      <c r="D116" s="76"/>
      <c r="E116" s="78" t="s">
        <v>30</v>
      </c>
      <c r="F116" s="107">
        <v>99</v>
      </c>
      <c r="G116" s="14" t="s">
        <v>21</v>
      </c>
      <c r="H116" s="163"/>
      <c r="I116" s="165"/>
      <c r="J116" s="165"/>
      <c r="K116" s="166"/>
      <c r="L116" s="136"/>
      <c r="M116" s="83">
        <f t="shared" si="3"/>
        <v>0</v>
      </c>
      <c r="N116" s="168"/>
      <c r="O116" s="169"/>
      <c r="P116" s="136"/>
      <c r="Q116" s="84">
        <f t="shared" si="4"/>
        <v>0</v>
      </c>
    </row>
    <row r="117" spans="1:17" ht="15" customHeight="1">
      <c r="A117" s="75">
        <v>107</v>
      </c>
      <c r="B117" s="76" t="s">
        <v>110</v>
      </c>
      <c r="C117" s="77" t="s">
        <v>19</v>
      </c>
      <c r="D117" s="76"/>
      <c r="E117" s="78" t="s">
        <v>30</v>
      </c>
      <c r="F117" s="106" t="s">
        <v>370</v>
      </c>
      <c r="G117" s="14" t="s">
        <v>21</v>
      </c>
      <c r="H117" s="163"/>
      <c r="I117" s="165">
        <v>1</v>
      </c>
      <c r="J117" s="165">
        <v>1</v>
      </c>
      <c r="K117" s="166">
        <v>872.19</v>
      </c>
      <c r="L117" s="136"/>
      <c r="M117" s="83">
        <f t="shared" si="3"/>
        <v>872.19</v>
      </c>
      <c r="N117" s="168">
        <v>2</v>
      </c>
      <c r="O117" s="169">
        <v>5591.51</v>
      </c>
      <c r="P117" s="136"/>
      <c r="Q117" s="84">
        <f t="shared" si="4"/>
        <v>5591.51</v>
      </c>
    </row>
    <row r="118" spans="1:17" ht="15" customHeight="1">
      <c r="A118" s="75">
        <v>108</v>
      </c>
      <c r="B118" s="76" t="s">
        <v>110</v>
      </c>
      <c r="C118" s="77" t="s">
        <v>19</v>
      </c>
      <c r="D118" s="76"/>
      <c r="E118" s="78" t="s">
        <v>30</v>
      </c>
      <c r="F118" s="106" t="s">
        <v>415</v>
      </c>
      <c r="G118" s="17" t="s">
        <v>31</v>
      </c>
      <c r="H118" s="163"/>
      <c r="I118" s="165"/>
      <c r="J118" s="165"/>
      <c r="K118" s="166"/>
      <c r="L118" s="136"/>
      <c r="M118" s="83">
        <f t="shared" si="3"/>
        <v>0</v>
      </c>
      <c r="N118" s="168"/>
      <c r="O118" s="169"/>
      <c r="P118" s="136"/>
      <c r="Q118" s="84">
        <f t="shared" si="4"/>
        <v>0</v>
      </c>
    </row>
    <row r="119" spans="1:17" ht="15" customHeight="1">
      <c r="A119" s="75">
        <v>109</v>
      </c>
      <c r="B119" s="76" t="s">
        <v>111</v>
      </c>
      <c r="C119" s="77" t="s">
        <v>19</v>
      </c>
      <c r="D119" s="76"/>
      <c r="E119" s="78" t="s">
        <v>112</v>
      </c>
      <c r="F119" s="106" t="s">
        <v>371</v>
      </c>
      <c r="G119" s="14" t="s">
        <v>21</v>
      </c>
      <c r="H119" s="163"/>
      <c r="I119" s="165"/>
      <c r="J119" s="165"/>
      <c r="K119" s="166"/>
      <c r="L119" s="136"/>
      <c r="M119" s="83">
        <f t="shared" si="3"/>
        <v>0</v>
      </c>
      <c r="N119" s="168">
        <v>1</v>
      </c>
      <c r="O119" s="169">
        <v>2552.5</v>
      </c>
      <c r="P119" s="136"/>
      <c r="Q119" s="84">
        <f t="shared" si="4"/>
        <v>2552.5</v>
      </c>
    </row>
    <row r="120" spans="1:17" ht="15" customHeight="1">
      <c r="A120" s="75">
        <v>110</v>
      </c>
      <c r="B120" s="76" t="s">
        <v>111</v>
      </c>
      <c r="C120" s="77" t="s">
        <v>19</v>
      </c>
      <c r="D120" s="76"/>
      <c r="E120" s="78" t="s">
        <v>112</v>
      </c>
      <c r="F120" s="106" t="s">
        <v>432</v>
      </c>
      <c r="G120" s="16" t="s">
        <v>22</v>
      </c>
      <c r="H120" s="163"/>
      <c r="I120" s="165"/>
      <c r="J120" s="165"/>
      <c r="K120" s="166"/>
      <c r="L120" s="136"/>
      <c r="M120" s="83">
        <f t="shared" si="3"/>
        <v>0</v>
      </c>
      <c r="N120" s="168"/>
      <c r="O120" s="169"/>
      <c r="P120" s="136"/>
      <c r="Q120" s="84">
        <f t="shared" si="4"/>
        <v>0</v>
      </c>
    </row>
    <row r="121" spans="1:17" ht="15" customHeight="1">
      <c r="A121" s="75">
        <v>111</v>
      </c>
      <c r="B121" s="76" t="s">
        <v>113</v>
      </c>
      <c r="C121" s="77" t="s">
        <v>19</v>
      </c>
      <c r="D121" s="76"/>
      <c r="E121" s="78" t="s">
        <v>26</v>
      </c>
      <c r="F121" s="106" t="s">
        <v>372</v>
      </c>
      <c r="G121" s="14" t="s">
        <v>21</v>
      </c>
      <c r="H121" s="163"/>
      <c r="I121" s="165">
        <v>4</v>
      </c>
      <c r="J121" s="165">
        <v>4</v>
      </c>
      <c r="K121" s="166">
        <v>4764.45</v>
      </c>
      <c r="L121" s="136"/>
      <c r="M121" s="83">
        <f t="shared" si="3"/>
        <v>4764.45</v>
      </c>
      <c r="N121" s="168">
        <v>1</v>
      </c>
      <c r="O121" s="169">
        <v>898.62</v>
      </c>
      <c r="P121" s="136"/>
      <c r="Q121" s="84">
        <f t="shared" si="4"/>
        <v>898.62</v>
      </c>
    </row>
    <row r="122" spans="1:17" ht="15" customHeight="1">
      <c r="A122" s="75">
        <v>112</v>
      </c>
      <c r="B122" s="76" t="s">
        <v>114</v>
      </c>
      <c r="C122" s="77" t="s">
        <v>19</v>
      </c>
      <c r="D122" s="76"/>
      <c r="E122" s="78" t="s">
        <v>26</v>
      </c>
      <c r="F122" s="106" t="s">
        <v>373</v>
      </c>
      <c r="G122" s="14" t="s">
        <v>21</v>
      </c>
      <c r="H122" s="163"/>
      <c r="I122" s="165"/>
      <c r="J122" s="165"/>
      <c r="K122" s="166"/>
      <c r="L122" s="136"/>
      <c r="M122" s="83">
        <f t="shared" si="3"/>
        <v>0</v>
      </c>
      <c r="N122" s="168"/>
      <c r="O122" s="169"/>
      <c r="P122" s="136"/>
      <c r="Q122" s="84">
        <f t="shared" si="4"/>
        <v>0</v>
      </c>
    </row>
    <row r="123" spans="1:17" ht="15" customHeight="1">
      <c r="A123" s="75">
        <v>113</v>
      </c>
      <c r="B123" s="76" t="s">
        <v>114</v>
      </c>
      <c r="C123" s="77" t="s">
        <v>19</v>
      </c>
      <c r="D123" s="76"/>
      <c r="E123" s="78" t="s">
        <v>26</v>
      </c>
      <c r="F123" s="106" t="s">
        <v>457</v>
      </c>
      <c r="G123" s="80" t="s">
        <v>33</v>
      </c>
      <c r="H123" s="163"/>
      <c r="I123" s="165"/>
      <c r="J123" s="165"/>
      <c r="K123" s="166"/>
      <c r="L123" s="136"/>
      <c r="M123" s="83">
        <f t="shared" si="3"/>
        <v>0</v>
      </c>
      <c r="N123" s="168"/>
      <c r="O123" s="169"/>
      <c r="P123" s="136"/>
      <c r="Q123" s="84">
        <f t="shared" si="4"/>
        <v>0</v>
      </c>
    </row>
    <row r="124" spans="1:17" ht="15" customHeight="1">
      <c r="A124" s="75">
        <v>114</v>
      </c>
      <c r="B124" s="76" t="s">
        <v>115</v>
      </c>
      <c r="C124" s="77" t="s">
        <v>19</v>
      </c>
      <c r="D124" s="76"/>
      <c r="E124" s="78" t="s">
        <v>116</v>
      </c>
      <c r="F124" s="106" t="s">
        <v>374</v>
      </c>
      <c r="G124" s="14" t="s">
        <v>21</v>
      </c>
      <c r="H124" s="163">
        <v>2</v>
      </c>
      <c r="I124" s="165">
        <v>5</v>
      </c>
      <c r="J124" s="165">
        <v>8</v>
      </c>
      <c r="K124" s="166">
        <v>12942.759999999998</v>
      </c>
      <c r="L124" s="136"/>
      <c r="M124" s="83">
        <f t="shared" si="3"/>
        <v>12942.759999999998</v>
      </c>
      <c r="N124" s="168"/>
      <c r="O124" s="169"/>
      <c r="P124" s="136"/>
      <c r="Q124" s="84">
        <f t="shared" si="4"/>
        <v>0</v>
      </c>
    </row>
    <row r="125" spans="1:17" ht="15" customHeight="1">
      <c r="A125" s="75">
        <v>115</v>
      </c>
      <c r="B125" s="76" t="s">
        <v>115</v>
      </c>
      <c r="C125" s="77" t="s">
        <v>19</v>
      </c>
      <c r="D125" s="76"/>
      <c r="E125" s="78" t="s">
        <v>116</v>
      </c>
      <c r="F125" s="106" t="s">
        <v>402</v>
      </c>
      <c r="G125" s="19" t="s">
        <v>36</v>
      </c>
      <c r="H125" s="163"/>
      <c r="I125" s="165"/>
      <c r="J125" s="165"/>
      <c r="K125" s="166"/>
      <c r="L125" s="136"/>
      <c r="M125" s="83">
        <f t="shared" si="3"/>
        <v>0</v>
      </c>
      <c r="N125" s="168"/>
      <c r="O125" s="169"/>
      <c r="P125" s="136"/>
      <c r="Q125" s="84">
        <f t="shared" si="4"/>
        <v>0</v>
      </c>
    </row>
    <row r="126" spans="1:17" ht="15" customHeight="1">
      <c r="A126" s="75">
        <v>116</v>
      </c>
      <c r="B126" s="76" t="s">
        <v>117</v>
      </c>
      <c r="C126" s="77" t="s">
        <v>19</v>
      </c>
      <c r="D126" s="76"/>
      <c r="E126" s="78" t="s">
        <v>61</v>
      </c>
      <c r="F126" s="106" t="s">
        <v>375</v>
      </c>
      <c r="G126" s="14" t="s">
        <v>21</v>
      </c>
      <c r="H126" s="163"/>
      <c r="I126" s="165"/>
      <c r="J126" s="165"/>
      <c r="K126" s="166"/>
      <c r="L126" s="136"/>
      <c r="M126" s="83">
        <f t="shared" si="3"/>
        <v>0</v>
      </c>
      <c r="N126" s="168"/>
      <c r="O126" s="169"/>
      <c r="P126" s="136"/>
      <c r="Q126" s="84">
        <f t="shared" si="4"/>
        <v>0</v>
      </c>
    </row>
    <row r="127" spans="1:17" ht="15" customHeight="1">
      <c r="A127" s="75">
        <v>117</v>
      </c>
      <c r="B127" s="76" t="s">
        <v>117</v>
      </c>
      <c r="C127" s="77" t="s">
        <v>19</v>
      </c>
      <c r="D127" s="76"/>
      <c r="E127" s="78" t="s">
        <v>61</v>
      </c>
      <c r="F127" s="106" t="s">
        <v>433</v>
      </c>
      <c r="G127" s="16" t="s">
        <v>22</v>
      </c>
      <c r="H127" s="163"/>
      <c r="I127" s="165"/>
      <c r="J127" s="165"/>
      <c r="K127" s="166"/>
      <c r="L127" s="136"/>
      <c r="M127" s="83">
        <f t="shared" si="3"/>
        <v>0</v>
      </c>
      <c r="N127" s="168"/>
      <c r="O127" s="169"/>
      <c r="P127" s="136"/>
      <c r="Q127" s="84">
        <f t="shared" si="4"/>
        <v>0</v>
      </c>
    </row>
    <row r="128" spans="1:17" ht="15" customHeight="1">
      <c r="A128" s="75">
        <v>118</v>
      </c>
      <c r="B128" s="76" t="s">
        <v>118</v>
      </c>
      <c r="C128" s="77" t="s">
        <v>19</v>
      </c>
      <c r="D128" s="76"/>
      <c r="E128" s="78" t="s">
        <v>87</v>
      </c>
      <c r="F128" s="106" t="s">
        <v>440</v>
      </c>
      <c r="G128" s="14" t="s">
        <v>21</v>
      </c>
      <c r="H128" s="163">
        <v>1</v>
      </c>
      <c r="I128" s="165"/>
      <c r="J128" s="165"/>
      <c r="K128" s="166"/>
      <c r="L128" s="136"/>
      <c r="M128" s="83">
        <f t="shared" si="3"/>
        <v>0</v>
      </c>
      <c r="N128" s="168"/>
      <c r="O128" s="169"/>
      <c r="P128" s="136"/>
      <c r="Q128" s="84">
        <f t="shared" si="4"/>
        <v>0</v>
      </c>
    </row>
    <row r="129" spans="1:17" ht="15" customHeight="1">
      <c r="A129" s="75">
        <v>119</v>
      </c>
      <c r="B129" s="76" t="s">
        <v>118</v>
      </c>
      <c r="C129" s="77" t="s">
        <v>19</v>
      </c>
      <c r="D129" s="76"/>
      <c r="E129" s="78" t="s">
        <v>87</v>
      </c>
      <c r="F129" s="106" t="s">
        <v>416</v>
      </c>
      <c r="G129" s="17" t="s">
        <v>31</v>
      </c>
      <c r="H129" s="163"/>
      <c r="I129" s="165"/>
      <c r="J129" s="165"/>
      <c r="K129" s="166"/>
      <c r="L129" s="136"/>
      <c r="M129" s="83">
        <f t="shared" si="3"/>
        <v>0</v>
      </c>
      <c r="N129" s="168"/>
      <c r="O129" s="169"/>
      <c r="P129" s="136"/>
      <c r="Q129" s="84">
        <f t="shared" si="4"/>
        <v>0</v>
      </c>
    </row>
    <row r="130" spans="1:17" ht="15" customHeight="1">
      <c r="A130" s="75">
        <v>120</v>
      </c>
      <c r="B130" s="76" t="s">
        <v>119</v>
      </c>
      <c r="C130" s="77" t="s">
        <v>19</v>
      </c>
      <c r="D130" s="76"/>
      <c r="E130" s="78" t="s">
        <v>84</v>
      </c>
      <c r="F130" s="106" t="s">
        <v>376</v>
      </c>
      <c r="G130" s="14" t="s">
        <v>21</v>
      </c>
      <c r="H130" s="163"/>
      <c r="I130" s="165">
        <v>1</v>
      </c>
      <c r="J130" s="165">
        <v>1</v>
      </c>
      <c r="K130" s="166">
        <v>1046.6300000000001</v>
      </c>
      <c r="L130" s="136"/>
      <c r="M130" s="83">
        <f t="shared" si="3"/>
        <v>1046.6300000000001</v>
      </c>
      <c r="N130" s="168">
        <v>1</v>
      </c>
      <c r="O130" s="169">
        <v>7272.41</v>
      </c>
      <c r="P130" s="136"/>
      <c r="Q130" s="84">
        <f t="shared" si="4"/>
        <v>7272.41</v>
      </c>
    </row>
    <row r="131" spans="1:17" ht="15" customHeight="1">
      <c r="A131" s="75">
        <v>121</v>
      </c>
      <c r="B131" s="76" t="s">
        <v>119</v>
      </c>
      <c r="C131" s="77" t="s">
        <v>19</v>
      </c>
      <c r="D131" s="76"/>
      <c r="E131" s="78" t="s">
        <v>84</v>
      </c>
      <c r="F131" s="106" t="s">
        <v>458</v>
      </c>
      <c r="G131" s="80" t="s">
        <v>33</v>
      </c>
      <c r="H131" s="163"/>
      <c r="I131" s="165"/>
      <c r="J131" s="165"/>
      <c r="K131" s="166"/>
      <c r="L131" s="136"/>
      <c r="M131" s="83">
        <f t="shared" si="3"/>
        <v>0</v>
      </c>
      <c r="N131" s="168"/>
      <c r="O131" s="169"/>
      <c r="P131" s="136"/>
      <c r="Q131" s="84">
        <f t="shared" si="4"/>
        <v>0</v>
      </c>
    </row>
    <row r="132" spans="1:17" ht="15" customHeight="1">
      <c r="A132" s="75">
        <v>122</v>
      </c>
      <c r="B132" s="76" t="s">
        <v>120</v>
      </c>
      <c r="C132" s="77" t="s">
        <v>19</v>
      </c>
      <c r="D132" s="76"/>
      <c r="E132" s="78" t="s">
        <v>24</v>
      </c>
      <c r="F132" s="106" t="s">
        <v>377</v>
      </c>
      <c r="G132" s="14" t="s">
        <v>21</v>
      </c>
      <c r="H132" s="163"/>
      <c r="I132" s="165">
        <v>1</v>
      </c>
      <c r="J132" s="165">
        <v>1</v>
      </c>
      <c r="K132" s="166">
        <v>845.76</v>
      </c>
      <c r="L132" s="136"/>
      <c r="M132" s="83">
        <f t="shared" si="3"/>
        <v>845.76</v>
      </c>
      <c r="N132" s="168"/>
      <c r="O132" s="169"/>
      <c r="P132" s="136"/>
      <c r="Q132" s="84">
        <f t="shared" si="4"/>
        <v>0</v>
      </c>
    </row>
    <row r="133" spans="1:17" ht="15" customHeight="1">
      <c r="A133" s="75">
        <v>123</v>
      </c>
      <c r="B133" s="76" t="s">
        <v>120</v>
      </c>
      <c r="C133" s="77" t="s">
        <v>19</v>
      </c>
      <c r="D133" s="76"/>
      <c r="E133" s="78" t="s">
        <v>24</v>
      </c>
      <c r="F133" s="106" t="s">
        <v>434</v>
      </c>
      <c r="G133" s="16" t="s">
        <v>22</v>
      </c>
      <c r="H133" s="163">
        <v>1</v>
      </c>
      <c r="I133" s="165"/>
      <c r="J133" s="165"/>
      <c r="K133" s="166"/>
      <c r="L133" s="136"/>
      <c r="M133" s="83">
        <f t="shared" si="3"/>
        <v>0</v>
      </c>
      <c r="N133" s="168"/>
      <c r="O133" s="169">
        <v>-13567.4</v>
      </c>
      <c r="P133" s="136"/>
      <c r="Q133" s="84">
        <f t="shared" si="4"/>
        <v>-13567.4</v>
      </c>
    </row>
    <row r="134" spans="1:17" ht="15" customHeight="1">
      <c r="A134" s="75">
        <v>124</v>
      </c>
      <c r="B134" s="76" t="s">
        <v>121</v>
      </c>
      <c r="C134" s="77" t="s">
        <v>19</v>
      </c>
      <c r="D134" s="76"/>
      <c r="E134" s="78" t="s">
        <v>30</v>
      </c>
      <c r="F134" s="106" t="s">
        <v>378</v>
      </c>
      <c r="G134" s="14" t="s">
        <v>21</v>
      </c>
      <c r="H134" s="163"/>
      <c r="I134" s="165"/>
      <c r="J134" s="165"/>
      <c r="K134" s="166"/>
      <c r="L134" s="136"/>
      <c r="M134" s="83">
        <f t="shared" si="3"/>
        <v>0</v>
      </c>
      <c r="N134" s="168"/>
      <c r="O134" s="169"/>
      <c r="P134" s="136"/>
      <c r="Q134" s="84">
        <f t="shared" si="4"/>
        <v>0</v>
      </c>
    </row>
    <row r="135" spans="1:17" ht="15" customHeight="1">
      <c r="A135" s="75">
        <v>125</v>
      </c>
      <c r="B135" s="76" t="s">
        <v>121</v>
      </c>
      <c r="C135" s="77" t="s">
        <v>19</v>
      </c>
      <c r="D135" s="76"/>
      <c r="E135" s="78" t="s">
        <v>30</v>
      </c>
      <c r="F135" s="106" t="s">
        <v>417</v>
      </c>
      <c r="G135" s="17" t="s">
        <v>31</v>
      </c>
      <c r="H135" s="163"/>
      <c r="I135" s="165"/>
      <c r="J135" s="165"/>
      <c r="K135" s="166"/>
      <c r="L135" s="136"/>
      <c r="M135" s="83">
        <f t="shared" si="3"/>
        <v>0</v>
      </c>
      <c r="N135" s="168"/>
      <c r="O135" s="169"/>
      <c r="P135" s="136"/>
      <c r="Q135" s="84">
        <f t="shared" si="4"/>
        <v>0</v>
      </c>
    </row>
    <row r="136" spans="1:17" ht="15" customHeight="1">
      <c r="A136" s="75">
        <v>126</v>
      </c>
      <c r="B136" s="76" t="s">
        <v>122</v>
      </c>
      <c r="C136" s="77" t="s">
        <v>19</v>
      </c>
      <c r="D136" s="76"/>
      <c r="E136" s="78" t="s">
        <v>58</v>
      </c>
      <c r="F136" s="106" t="s">
        <v>379</v>
      </c>
      <c r="G136" s="14" t="s">
        <v>21</v>
      </c>
      <c r="H136" s="163"/>
      <c r="I136" s="165"/>
      <c r="J136" s="165"/>
      <c r="K136" s="166"/>
      <c r="L136" s="136"/>
      <c r="M136" s="83">
        <f t="shared" si="3"/>
        <v>0</v>
      </c>
      <c r="N136" s="168"/>
      <c r="O136" s="169"/>
      <c r="P136" s="136"/>
      <c r="Q136" s="84">
        <f t="shared" si="4"/>
        <v>0</v>
      </c>
    </row>
    <row r="137" spans="1:17" ht="15" customHeight="1">
      <c r="A137" s="75">
        <v>127</v>
      </c>
      <c r="B137" s="76" t="s">
        <v>122</v>
      </c>
      <c r="C137" s="77" t="s">
        <v>19</v>
      </c>
      <c r="D137" s="76"/>
      <c r="E137" s="78" t="s">
        <v>58</v>
      </c>
      <c r="F137" s="106" t="s">
        <v>418</v>
      </c>
      <c r="G137" s="17" t="s">
        <v>31</v>
      </c>
      <c r="H137" s="163"/>
      <c r="I137" s="165"/>
      <c r="J137" s="165"/>
      <c r="K137" s="166"/>
      <c r="L137" s="136"/>
      <c r="M137" s="83">
        <f t="shared" si="3"/>
        <v>0</v>
      </c>
      <c r="N137" s="168"/>
      <c r="O137" s="169"/>
      <c r="P137" s="136"/>
      <c r="Q137" s="84">
        <f t="shared" si="4"/>
        <v>0</v>
      </c>
    </row>
    <row r="138" spans="1:17" ht="15" customHeight="1">
      <c r="A138" s="75">
        <v>128</v>
      </c>
      <c r="B138" s="76" t="s">
        <v>123</v>
      </c>
      <c r="C138" s="77" t="s">
        <v>19</v>
      </c>
      <c r="D138" s="76"/>
      <c r="E138" s="78" t="s">
        <v>124</v>
      </c>
      <c r="F138" s="106" t="s">
        <v>380</v>
      </c>
      <c r="G138" s="14" t="s">
        <v>21</v>
      </c>
      <c r="H138" s="163"/>
      <c r="I138" s="165"/>
      <c r="J138" s="165">
        <v>1</v>
      </c>
      <c r="K138" s="166">
        <v>3541.62</v>
      </c>
      <c r="L138" s="136"/>
      <c r="M138" s="83">
        <f t="shared" si="3"/>
        <v>3541.62</v>
      </c>
      <c r="N138" s="168">
        <v>1</v>
      </c>
      <c r="O138" s="169">
        <v>2537.2800000000002</v>
      </c>
      <c r="P138" s="136"/>
      <c r="Q138" s="84">
        <f t="shared" si="4"/>
        <v>2537.2800000000002</v>
      </c>
    </row>
    <row r="139" spans="1:17" ht="15" customHeight="1">
      <c r="A139" s="75">
        <v>129</v>
      </c>
      <c r="B139" s="76" t="s">
        <v>123</v>
      </c>
      <c r="C139" s="77" t="s">
        <v>19</v>
      </c>
      <c r="D139" s="76"/>
      <c r="E139" s="78" t="s">
        <v>124</v>
      </c>
      <c r="F139" s="106" t="s">
        <v>435</v>
      </c>
      <c r="G139" s="16" t="s">
        <v>22</v>
      </c>
      <c r="H139" s="163"/>
      <c r="I139" s="165"/>
      <c r="J139" s="165"/>
      <c r="K139" s="166"/>
      <c r="L139" s="136"/>
      <c r="M139" s="83">
        <f t="shared" si="3"/>
        <v>0</v>
      </c>
      <c r="N139" s="168"/>
      <c r="O139" s="169"/>
      <c r="P139" s="136"/>
      <c r="Q139" s="84">
        <f t="shared" si="4"/>
        <v>0</v>
      </c>
    </row>
    <row r="140" spans="1:17" ht="15" customHeight="1">
      <c r="A140" s="75">
        <v>130</v>
      </c>
      <c r="B140" s="76" t="s">
        <v>125</v>
      </c>
      <c r="C140" s="77" t="s">
        <v>19</v>
      </c>
      <c r="D140" s="76"/>
      <c r="E140" s="78" t="s">
        <v>61</v>
      </c>
      <c r="F140" s="106" t="s">
        <v>381</v>
      </c>
      <c r="G140" s="14" t="s">
        <v>21</v>
      </c>
      <c r="H140" s="163"/>
      <c r="I140" s="165"/>
      <c r="J140" s="165"/>
      <c r="K140" s="166"/>
      <c r="L140" s="136"/>
      <c r="M140" s="83">
        <f t="shared" si="3"/>
        <v>0</v>
      </c>
      <c r="N140" s="168"/>
      <c r="O140" s="169"/>
      <c r="P140" s="136"/>
      <c r="Q140" s="84">
        <f t="shared" si="4"/>
        <v>0</v>
      </c>
    </row>
    <row r="141" spans="1:17" ht="15" customHeight="1">
      <c r="A141" s="75">
        <v>131</v>
      </c>
      <c r="B141" s="76" t="s">
        <v>125</v>
      </c>
      <c r="C141" s="77" t="s">
        <v>19</v>
      </c>
      <c r="D141" s="76"/>
      <c r="E141" s="78" t="s">
        <v>61</v>
      </c>
      <c r="F141" s="106" t="s">
        <v>436</v>
      </c>
      <c r="G141" s="16" t="s">
        <v>22</v>
      </c>
      <c r="H141" s="163"/>
      <c r="I141" s="165"/>
      <c r="J141" s="165"/>
      <c r="K141" s="166"/>
      <c r="L141" s="136"/>
      <c r="M141" s="83">
        <f t="shared" si="3"/>
        <v>0</v>
      </c>
      <c r="N141" s="168"/>
      <c r="O141" s="169"/>
      <c r="P141" s="136"/>
      <c r="Q141" s="84">
        <f t="shared" si="4"/>
        <v>0</v>
      </c>
    </row>
    <row r="142" spans="1:17" ht="15" customHeight="1">
      <c r="A142" s="75">
        <v>132</v>
      </c>
      <c r="B142" s="76" t="s">
        <v>126</v>
      </c>
      <c r="C142" s="77" t="s">
        <v>19</v>
      </c>
      <c r="D142" s="76"/>
      <c r="E142" s="78" t="s">
        <v>24</v>
      </c>
      <c r="F142" s="106" t="s">
        <v>382</v>
      </c>
      <c r="G142" s="14" t="s">
        <v>21</v>
      </c>
      <c r="H142" s="163">
        <v>2</v>
      </c>
      <c r="I142" s="165">
        <v>3</v>
      </c>
      <c r="J142" s="165">
        <v>4</v>
      </c>
      <c r="K142" s="166">
        <v>9722.7199999999993</v>
      </c>
      <c r="L142" s="136"/>
      <c r="M142" s="83">
        <f t="shared" ref="M142:M186" si="5">K142-L142</f>
        <v>9722.7199999999993</v>
      </c>
      <c r="N142" s="168"/>
      <c r="O142" s="169"/>
      <c r="P142" s="136"/>
      <c r="Q142" s="84">
        <f t="shared" ref="Q142:Q186" si="6">O142-P142</f>
        <v>0</v>
      </c>
    </row>
    <row r="143" spans="1:17" ht="15" customHeight="1">
      <c r="A143" s="75">
        <v>133</v>
      </c>
      <c r="B143" s="76" t="s">
        <v>126</v>
      </c>
      <c r="C143" s="77" t="s">
        <v>19</v>
      </c>
      <c r="D143" s="76"/>
      <c r="E143" s="78" t="s">
        <v>24</v>
      </c>
      <c r="F143" s="106" t="s">
        <v>437</v>
      </c>
      <c r="G143" s="16" t="s">
        <v>22</v>
      </c>
      <c r="H143" s="163"/>
      <c r="I143" s="165"/>
      <c r="J143" s="165"/>
      <c r="K143" s="166"/>
      <c r="L143" s="136"/>
      <c r="M143" s="83">
        <f t="shared" si="5"/>
        <v>0</v>
      </c>
      <c r="N143" s="168"/>
      <c r="O143" s="169">
        <v>-2819.2</v>
      </c>
      <c r="P143" s="136"/>
      <c r="Q143" s="84">
        <f t="shared" si="6"/>
        <v>-2819.2</v>
      </c>
    </row>
    <row r="144" spans="1:17" ht="15" customHeight="1">
      <c r="A144" s="75">
        <v>134</v>
      </c>
      <c r="B144" s="76" t="s">
        <v>127</v>
      </c>
      <c r="C144" s="77" t="s">
        <v>19</v>
      </c>
      <c r="D144" s="76"/>
      <c r="E144" s="78" t="s">
        <v>26</v>
      </c>
      <c r="F144" s="106" t="s">
        <v>383</v>
      </c>
      <c r="G144" s="14" t="s">
        <v>21</v>
      </c>
      <c r="H144" s="163"/>
      <c r="I144" s="165">
        <v>2</v>
      </c>
      <c r="J144" s="165">
        <v>2</v>
      </c>
      <c r="K144" s="166">
        <v>845.76</v>
      </c>
      <c r="L144" s="136"/>
      <c r="M144" s="83">
        <f t="shared" si="5"/>
        <v>845.76</v>
      </c>
      <c r="N144" s="168">
        <v>1</v>
      </c>
      <c r="O144" s="169">
        <v>422.88</v>
      </c>
      <c r="P144" s="136"/>
      <c r="Q144" s="84">
        <f t="shared" si="6"/>
        <v>422.88</v>
      </c>
    </row>
    <row r="145" spans="1:17" ht="15" customHeight="1">
      <c r="A145" s="75">
        <v>135</v>
      </c>
      <c r="B145" s="76" t="s">
        <v>127</v>
      </c>
      <c r="C145" s="77" t="s">
        <v>19</v>
      </c>
      <c r="D145" s="76"/>
      <c r="E145" s="78" t="s">
        <v>26</v>
      </c>
      <c r="F145" s="106" t="s">
        <v>459</v>
      </c>
      <c r="G145" s="80" t="s">
        <v>33</v>
      </c>
      <c r="H145" s="163"/>
      <c r="I145" s="165"/>
      <c r="J145" s="165"/>
      <c r="K145" s="166"/>
      <c r="L145" s="136"/>
      <c r="M145" s="83">
        <f t="shared" si="5"/>
        <v>0</v>
      </c>
      <c r="N145" s="168"/>
      <c r="O145" s="169"/>
      <c r="P145" s="136"/>
      <c r="Q145" s="84">
        <f t="shared" si="6"/>
        <v>0</v>
      </c>
    </row>
    <row r="146" spans="1:17" ht="15" customHeight="1">
      <c r="A146" s="75">
        <v>136</v>
      </c>
      <c r="B146" s="76" t="s">
        <v>128</v>
      </c>
      <c r="C146" s="77" t="s">
        <v>19</v>
      </c>
      <c r="D146" s="76"/>
      <c r="E146" s="78" t="s">
        <v>26</v>
      </c>
      <c r="F146" s="110">
        <v>124</v>
      </c>
      <c r="G146" s="14" t="s">
        <v>21</v>
      </c>
      <c r="H146" s="163"/>
      <c r="I146" s="165"/>
      <c r="J146" s="165"/>
      <c r="K146" s="166"/>
      <c r="L146" s="136"/>
      <c r="M146" s="83">
        <f t="shared" si="5"/>
        <v>0</v>
      </c>
      <c r="N146" s="168"/>
      <c r="O146" s="169"/>
      <c r="P146" s="136"/>
      <c r="Q146" s="84">
        <f t="shared" si="6"/>
        <v>0</v>
      </c>
    </row>
    <row r="147" spans="1:17" ht="15" customHeight="1">
      <c r="A147" s="75">
        <v>137</v>
      </c>
      <c r="B147" s="76" t="s">
        <v>128</v>
      </c>
      <c r="C147" s="77" t="s">
        <v>19</v>
      </c>
      <c r="D147" s="76"/>
      <c r="E147" s="78" t="s">
        <v>26</v>
      </c>
      <c r="F147" s="107" t="s">
        <v>299</v>
      </c>
      <c r="G147" s="80" t="s">
        <v>33</v>
      </c>
      <c r="H147" s="163"/>
      <c r="I147" s="165"/>
      <c r="J147" s="165"/>
      <c r="K147" s="166"/>
      <c r="L147" s="136"/>
      <c r="M147" s="83">
        <f t="shared" si="5"/>
        <v>0</v>
      </c>
      <c r="N147" s="168"/>
      <c r="O147" s="169"/>
      <c r="P147" s="136"/>
      <c r="Q147" s="84">
        <f t="shared" si="6"/>
        <v>0</v>
      </c>
    </row>
    <row r="148" spans="1:17" ht="15" customHeight="1">
      <c r="A148" s="75">
        <v>138</v>
      </c>
      <c r="B148" s="76" t="s">
        <v>129</v>
      </c>
      <c r="C148" s="77" t="s">
        <v>19</v>
      </c>
      <c r="D148" s="76"/>
      <c r="E148" s="78" t="s">
        <v>26</v>
      </c>
      <c r="F148" s="107">
        <v>125</v>
      </c>
      <c r="G148" s="14" t="s">
        <v>21</v>
      </c>
      <c r="H148" s="163"/>
      <c r="I148" s="165"/>
      <c r="J148" s="165"/>
      <c r="K148" s="166"/>
      <c r="L148" s="136"/>
      <c r="M148" s="83">
        <f t="shared" si="5"/>
        <v>0</v>
      </c>
      <c r="N148" s="168"/>
      <c r="O148" s="169"/>
      <c r="P148" s="136"/>
      <c r="Q148" s="84">
        <f t="shared" si="6"/>
        <v>0</v>
      </c>
    </row>
    <row r="149" spans="1:17" ht="15" customHeight="1">
      <c r="A149" s="75">
        <v>139</v>
      </c>
      <c r="B149" s="76" t="s">
        <v>129</v>
      </c>
      <c r="C149" s="77" t="s">
        <v>19</v>
      </c>
      <c r="D149" s="76"/>
      <c r="E149" s="78" t="s">
        <v>26</v>
      </c>
      <c r="F149" s="106" t="s">
        <v>517</v>
      </c>
      <c r="G149" s="80" t="s">
        <v>33</v>
      </c>
      <c r="H149" s="163"/>
      <c r="I149" s="165"/>
      <c r="J149" s="165"/>
      <c r="K149" s="166"/>
      <c r="L149" s="136"/>
      <c r="M149" s="83">
        <f t="shared" si="5"/>
        <v>0</v>
      </c>
      <c r="N149" s="168"/>
      <c r="O149" s="169"/>
      <c r="P149" s="136"/>
      <c r="Q149" s="84">
        <f t="shared" si="6"/>
        <v>0</v>
      </c>
    </row>
    <row r="150" spans="1:17" ht="15" customHeight="1">
      <c r="A150" s="75">
        <v>140</v>
      </c>
      <c r="B150" s="76" t="s">
        <v>130</v>
      </c>
      <c r="C150" s="77" t="s">
        <v>19</v>
      </c>
      <c r="D150" s="76"/>
      <c r="E150" s="78" t="s">
        <v>26</v>
      </c>
      <c r="F150" s="107">
        <v>126</v>
      </c>
      <c r="G150" s="14" t="s">
        <v>21</v>
      </c>
      <c r="H150" s="163"/>
      <c r="I150" s="165"/>
      <c r="J150" s="165"/>
      <c r="K150" s="166"/>
      <c r="L150" s="136"/>
      <c r="M150" s="83">
        <f t="shared" si="5"/>
        <v>0</v>
      </c>
      <c r="N150" s="168"/>
      <c r="O150" s="169"/>
      <c r="P150" s="136"/>
      <c r="Q150" s="84">
        <f t="shared" si="6"/>
        <v>0</v>
      </c>
    </row>
    <row r="151" spans="1:17" ht="15" customHeight="1">
      <c r="A151" s="75">
        <v>141</v>
      </c>
      <c r="B151" s="76" t="s">
        <v>131</v>
      </c>
      <c r="C151" s="77" t="s">
        <v>19</v>
      </c>
      <c r="D151" s="76"/>
      <c r="E151" s="78" t="s">
        <v>26</v>
      </c>
      <c r="F151" s="107">
        <v>127</v>
      </c>
      <c r="G151" s="14" t="s">
        <v>21</v>
      </c>
      <c r="H151" s="163"/>
      <c r="I151" s="165"/>
      <c r="J151" s="165"/>
      <c r="K151" s="166"/>
      <c r="L151" s="136"/>
      <c r="M151" s="83">
        <f t="shared" si="5"/>
        <v>0</v>
      </c>
      <c r="N151" s="168"/>
      <c r="O151" s="169"/>
      <c r="P151" s="136"/>
      <c r="Q151" s="84">
        <f t="shared" si="6"/>
        <v>0</v>
      </c>
    </row>
    <row r="152" spans="1:17" ht="15" customHeight="1">
      <c r="A152" s="75">
        <v>142</v>
      </c>
      <c r="B152" s="76" t="s">
        <v>131</v>
      </c>
      <c r="C152" s="77" t="s">
        <v>19</v>
      </c>
      <c r="D152" s="76"/>
      <c r="E152" s="78" t="s">
        <v>26</v>
      </c>
      <c r="F152" s="106" t="s">
        <v>461</v>
      </c>
      <c r="G152" s="80" t="s">
        <v>33</v>
      </c>
      <c r="H152" s="163"/>
      <c r="I152" s="165"/>
      <c r="J152" s="165"/>
      <c r="K152" s="166"/>
      <c r="L152" s="136"/>
      <c r="M152" s="83">
        <f t="shared" si="5"/>
        <v>0</v>
      </c>
      <c r="N152" s="168"/>
      <c r="O152" s="169"/>
      <c r="P152" s="136"/>
      <c r="Q152" s="84">
        <f t="shared" si="6"/>
        <v>0</v>
      </c>
    </row>
    <row r="153" spans="1:17" ht="15" customHeight="1">
      <c r="A153" s="75">
        <v>143</v>
      </c>
      <c r="B153" s="76" t="s">
        <v>132</v>
      </c>
      <c r="C153" s="77" t="s">
        <v>19</v>
      </c>
      <c r="D153" s="76"/>
      <c r="E153" s="78" t="s">
        <v>26</v>
      </c>
      <c r="F153" s="107">
        <v>128</v>
      </c>
      <c r="G153" s="14" t="s">
        <v>21</v>
      </c>
      <c r="H153" s="163"/>
      <c r="I153" s="165"/>
      <c r="J153" s="165"/>
      <c r="K153" s="166"/>
      <c r="L153" s="136"/>
      <c r="M153" s="83">
        <f t="shared" si="5"/>
        <v>0</v>
      </c>
      <c r="N153" s="168"/>
      <c r="O153" s="169"/>
      <c r="P153" s="136"/>
      <c r="Q153" s="84">
        <f t="shared" si="6"/>
        <v>0</v>
      </c>
    </row>
    <row r="154" spans="1:17" ht="15" customHeight="1">
      <c r="A154" s="75">
        <v>144</v>
      </c>
      <c r="B154" s="76" t="s">
        <v>132</v>
      </c>
      <c r="C154" s="77" t="s">
        <v>19</v>
      </c>
      <c r="D154" s="76"/>
      <c r="E154" s="78" t="s">
        <v>26</v>
      </c>
      <c r="F154" s="106" t="s">
        <v>462</v>
      </c>
      <c r="G154" s="80" t="s">
        <v>33</v>
      </c>
      <c r="H154" s="163"/>
      <c r="I154" s="165"/>
      <c r="J154" s="165"/>
      <c r="K154" s="166"/>
      <c r="L154" s="136"/>
      <c r="M154" s="83">
        <f t="shared" si="5"/>
        <v>0</v>
      </c>
      <c r="N154" s="168"/>
      <c r="O154" s="169"/>
      <c r="P154" s="136"/>
      <c r="Q154" s="84">
        <f t="shared" si="6"/>
        <v>0</v>
      </c>
    </row>
    <row r="155" spans="1:17" ht="15" customHeight="1">
      <c r="A155" s="75">
        <v>145</v>
      </c>
      <c r="B155" s="76" t="s">
        <v>133</v>
      </c>
      <c r="C155" s="77" t="s">
        <v>19</v>
      </c>
      <c r="D155" s="76"/>
      <c r="E155" s="78" t="s">
        <v>30</v>
      </c>
      <c r="F155" s="106" t="s">
        <v>384</v>
      </c>
      <c r="G155" s="14" t="s">
        <v>21</v>
      </c>
      <c r="H155" s="163">
        <v>1</v>
      </c>
      <c r="I155" s="165"/>
      <c r="J155" s="165"/>
      <c r="K155" s="166"/>
      <c r="L155" s="136"/>
      <c r="M155" s="83">
        <f t="shared" si="5"/>
        <v>0</v>
      </c>
      <c r="N155" s="168">
        <v>1</v>
      </c>
      <c r="O155" s="169">
        <v>1347.93</v>
      </c>
      <c r="P155" s="136"/>
      <c r="Q155" s="84">
        <f t="shared" si="6"/>
        <v>1347.93</v>
      </c>
    </row>
    <row r="156" spans="1:17" ht="15" customHeight="1">
      <c r="A156" s="75">
        <v>146</v>
      </c>
      <c r="B156" s="76" t="s">
        <v>133</v>
      </c>
      <c r="C156" s="77" t="s">
        <v>19</v>
      </c>
      <c r="D156" s="76"/>
      <c r="E156" s="78" t="s">
        <v>30</v>
      </c>
      <c r="F156" s="106" t="s">
        <v>419</v>
      </c>
      <c r="G156" s="17" t="s">
        <v>31</v>
      </c>
      <c r="H156" s="163"/>
      <c r="I156" s="165">
        <v>1</v>
      </c>
      <c r="J156" s="165">
        <v>1</v>
      </c>
      <c r="K156" s="166"/>
      <c r="L156" s="136"/>
      <c r="M156" s="83">
        <f t="shared" si="5"/>
        <v>0</v>
      </c>
      <c r="N156" s="168"/>
      <c r="O156" s="169"/>
      <c r="P156" s="136"/>
      <c r="Q156" s="84">
        <f t="shared" si="6"/>
        <v>0</v>
      </c>
    </row>
    <row r="157" spans="1:17" ht="15" customHeight="1">
      <c r="A157" s="75">
        <v>147</v>
      </c>
      <c r="B157" s="76" t="s">
        <v>134</v>
      </c>
      <c r="C157" s="77" t="s">
        <v>19</v>
      </c>
      <c r="D157" s="76"/>
      <c r="E157" s="78" t="s">
        <v>52</v>
      </c>
      <c r="F157" s="106" t="s">
        <v>385</v>
      </c>
      <c r="G157" s="14" t="s">
        <v>21</v>
      </c>
      <c r="H157" s="163"/>
      <c r="I157" s="165">
        <v>1</v>
      </c>
      <c r="J157" s="165">
        <v>1</v>
      </c>
      <c r="K157" s="166">
        <v>581.46</v>
      </c>
      <c r="L157" s="136"/>
      <c r="M157" s="83">
        <f t="shared" si="5"/>
        <v>581.46</v>
      </c>
      <c r="N157" s="168"/>
      <c r="O157" s="169"/>
      <c r="P157" s="136"/>
      <c r="Q157" s="84">
        <f t="shared" si="6"/>
        <v>0</v>
      </c>
    </row>
    <row r="158" spans="1:17" ht="15" customHeight="1">
      <c r="A158" s="75">
        <v>148</v>
      </c>
      <c r="B158" s="76" t="s">
        <v>134</v>
      </c>
      <c r="C158" s="77" t="s">
        <v>19</v>
      </c>
      <c r="D158" s="76"/>
      <c r="E158" s="78" t="s">
        <v>52</v>
      </c>
      <c r="F158" s="106" t="s">
        <v>463</v>
      </c>
      <c r="G158" s="80" t="s">
        <v>33</v>
      </c>
      <c r="H158" s="163"/>
      <c r="I158" s="165"/>
      <c r="J158" s="165"/>
      <c r="K158" s="166"/>
      <c r="L158" s="136"/>
      <c r="M158" s="83">
        <f t="shared" si="5"/>
        <v>0</v>
      </c>
      <c r="N158" s="168"/>
      <c r="O158" s="169"/>
      <c r="P158" s="136"/>
      <c r="Q158" s="84">
        <f t="shared" si="6"/>
        <v>0</v>
      </c>
    </row>
    <row r="159" spans="1:17" ht="15" customHeight="1">
      <c r="A159" s="75">
        <v>149</v>
      </c>
      <c r="B159" s="76" t="s">
        <v>135</v>
      </c>
      <c r="C159" s="77" t="s">
        <v>19</v>
      </c>
      <c r="D159" s="76"/>
      <c r="E159" s="78" t="s">
        <v>26</v>
      </c>
      <c r="F159" s="107">
        <v>131</v>
      </c>
      <c r="G159" s="14" t="s">
        <v>21</v>
      </c>
      <c r="H159" s="163"/>
      <c r="I159" s="165"/>
      <c r="J159" s="165"/>
      <c r="K159" s="166"/>
      <c r="L159" s="136"/>
      <c r="M159" s="83">
        <f t="shared" si="5"/>
        <v>0</v>
      </c>
      <c r="N159" s="168"/>
      <c r="O159" s="169"/>
      <c r="P159" s="136"/>
      <c r="Q159" s="84">
        <f t="shared" si="6"/>
        <v>0</v>
      </c>
    </row>
    <row r="160" spans="1:17" ht="15" customHeight="1">
      <c r="A160" s="75">
        <v>150</v>
      </c>
      <c r="B160" s="76" t="s">
        <v>136</v>
      </c>
      <c r="C160" s="77" t="s">
        <v>19</v>
      </c>
      <c r="D160" s="76"/>
      <c r="E160" s="78" t="s">
        <v>26</v>
      </c>
      <c r="F160" s="99">
        <v>132</v>
      </c>
      <c r="G160" s="14" t="s">
        <v>21</v>
      </c>
      <c r="H160" s="163"/>
      <c r="I160" s="165"/>
      <c r="J160" s="165"/>
      <c r="K160" s="166"/>
      <c r="L160" s="136"/>
      <c r="M160" s="83">
        <f t="shared" si="5"/>
        <v>0</v>
      </c>
      <c r="N160" s="168"/>
      <c r="O160" s="169"/>
      <c r="P160" s="136"/>
      <c r="Q160" s="84">
        <f t="shared" si="6"/>
        <v>0</v>
      </c>
    </row>
    <row r="161" spans="1:17" ht="15" customHeight="1">
      <c r="A161" s="75">
        <v>151</v>
      </c>
      <c r="B161" s="76" t="s">
        <v>137</v>
      </c>
      <c r="C161" s="77" t="s">
        <v>19</v>
      </c>
      <c r="D161" s="76"/>
      <c r="E161" s="78" t="s">
        <v>26</v>
      </c>
      <c r="F161" s="106" t="s">
        <v>386</v>
      </c>
      <c r="G161" s="14" t="s">
        <v>21</v>
      </c>
      <c r="H161" s="163"/>
      <c r="I161" s="165">
        <v>3</v>
      </c>
      <c r="J161" s="165">
        <v>4</v>
      </c>
      <c r="K161" s="166">
        <v>4514.24</v>
      </c>
      <c r="L161" s="136"/>
      <c r="M161" s="83">
        <f t="shared" si="5"/>
        <v>4514.24</v>
      </c>
      <c r="N161" s="168">
        <v>1</v>
      </c>
      <c r="O161" s="169">
        <v>4230.7</v>
      </c>
      <c r="P161" s="136"/>
      <c r="Q161" s="84">
        <f t="shared" si="6"/>
        <v>4230.7</v>
      </c>
    </row>
    <row r="162" spans="1:17" ht="15" customHeight="1">
      <c r="A162" s="75">
        <v>152</v>
      </c>
      <c r="B162" s="29" t="s">
        <v>138</v>
      </c>
      <c r="C162" s="7" t="s">
        <v>19</v>
      </c>
      <c r="D162" s="7"/>
      <c r="E162" s="29" t="s">
        <v>35</v>
      </c>
      <c r="F162" s="106" t="s">
        <v>387</v>
      </c>
      <c r="G162" s="14" t="s">
        <v>21</v>
      </c>
      <c r="H162" s="163"/>
      <c r="I162" s="165"/>
      <c r="J162" s="165"/>
      <c r="K162" s="166"/>
      <c r="L162" s="136"/>
      <c r="M162" s="83">
        <f t="shared" si="5"/>
        <v>0</v>
      </c>
      <c r="N162" s="168">
        <v>1</v>
      </c>
      <c r="O162" s="169">
        <v>2537.2800000000002</v>
      </c>
      <c r="P162" s="136"/>
      <c r="Q162" s="84">
        <f t="shared" si="6"/>
        <v>2537.2800000000002</v>
      </c>
    </row>
    <row r="163" spans="1:17" ht="15" customHeight="1">
      <c r="A163" s="75">
        <v>153</v>
      </c>
      <c r="B163" s="29" t="s">
        <v>138</v>
      </c>
      <c r="C163" s="7" t="s">
        <v>19</v>
      </c>
      <c r="D163" s="29"/>
      <c r="E163" s="29" t="s">
        <v>35</v>
      </c>
      <c r="F163" s="106" t="s">
        <v>403</v>
      </c>
      <c r="G163" s="19" t="s">
        <v>36</v>
      </c>
      <c r="H163" s="163"/>
      <c r="I163" s="165"/>
      <c r="J163" s="165"/>
      <c r="K163" s="166"/>
      <c r="L163" s="136"/>
      <c r="M163" s="83">
        <f t="shared" si="5"/>
        <v>0</v>
      </c>
      <c r="N163" s="168"/>
      <c r="O163" s="169"/>
      <c r="P163" s="136"/>
      <c r="Q163" s="84">
        <f t="shared" si="6"/>
        <v>0</v>
      </c>
    </row>
    <row r="164" spans="1:17" ht="15" customHeight="1">
      <c r="A164" s="75">
        <v>154</v>
      </c>
      <c r="B164" s="29" t="s">
        <v>139</v>
      </c>
      <c r="C164" s="7" t="s">
        <v>19</v>
      </c>
      <c r="D164" s="29"/>
      <c r="E164" s="29" t="s">
        <v>104</v>
      </c>
      <c r="F164" s="106" t="s">
        <v>388</v>
      </c>
      <c r="G164" s="14" t="s">
        <v>21</v>
      </c>
      <c r="H164" s="163"/>
      <c r="I164" s="165"/>
      <c r="J164" s="165"/>
      <c r="K164" s="166"/>
      <c r="L164" s="136"/>
      <c r="M164" s="83">
        <f t="shared" si="5"/>
        <v>0</v>
      </c>
      <c r="N164" s="168">
        <v>1</v>
      </c>
      <c r="O164" s="169">
        <v>1495.2</v>
      </c>
      <c r="P164" s="136"/>
      <c r="Q164" s="84">
        <f t="shared" si="6"/>
        <v>1495.2</v>
      </c>
    </row>
    <row r="165" spans="1:17" ht="15" customHeight="1">
      <c r="A165" s="75">
        <v>155</v>
      </c>
      <c r="B165" s="29" t="s">
        <v>139</v>
      </c>
      <c r="C165" s="7" t="s">
        <v>19</v>
      </c>
      <c r="D165" s="29"/>
      <c r="E165" s="29" t="s">
        <v>104</v>
      </c>
      <c r="F165" s="106" t="s">
        <v>404</v>
      </c>
      <c r="G165" s="19" t="s">
        <v>36</v>
      </c>
      <c r="H165" s="163"/>
      <c r="I165" s="165"/>
      <c r="J165" s="165"/>
      <c r="K165" s="166"/>
      <c r="L165" s="136"/>
      <c r="M165" s="83">
        <f t="shared" si="5"/>
        <v>0</v>
      </c>
      <c r="N165" s="168">
        <v>1</v>
      </c>
      <c r="O165" s="169"/>
      <c r="P165" s="136"/>
      <c r="Q165" s="84">
        <f t="shared" si="6"/>
        <v>0</v>
      </c>
    </row>
    <row r="166" spans="1:17" ht="15" customHeight="1">
      <c r="A166" s="75">
        <v>156</v>
      </c>
      <c r="B166" s="29" t="s">
        <v>140</v>
      </c>
      <c r="C166" s="7" t="s">
        <v>19</v>
      </c>
      <c r="D166" s="29"/>
      <c r="E166" s="29" t="s">
        <v>104</v>
      </c>
      <c r="F166" s="106" t="s">
        <v>389</v>
      </c>
      <c r="G166" s="14" t="s">
        <v>21</v>
      </c>
      <c r="H166" s="163"/>
      <c r="I166" s="165"/>
      <c r="J166" s="165"/>
      <c r="K166" s="166"/>
      <c r="L166" s="136"/>
      <c r="M166" s="83">
        <f t="shared" si="5"/>
        <v>0</v>
      </c>
      <c r="N166" s="168"/>
      <c r="O166" s="169"/>
      <c r="P166" s="136"/>
      <c r="Q166" s="84">
        <f t="shared" si="6"/>
        <v>0</v>
      </c>
    </row>
    <row r="167" spans="1:17" ht="15" customHeight="1">
      <c r="A167" s="75">
        <v>157</v>
      </c>
      <c r="B167" s="29" t="s">
        <v>140</v>
      </c>
      <c r="C167" s="7" t="s">
        <v>19</v>
      </c>
      <c r="D167" s="29"/>
      <c r="E167" s="29" t="s">
        <v>104</v>
      </c>
      <c r="F167" s="106" t="s">
        <v>405</v>
      </c>
      <c r="G167" s="19" t="s">
        <v>36</v>
      </c>
      <c r="H167" s="163"/>
      <c r="I167" s="165"/>
      <c r="J167" s="165"/>
      <c r="K167" s="166"/>
      <c r="L167" s="136"/>
      <c r="M167" s="83">
        <f t="shared" si="5"/>
        <v>0</v>
      </c>
      <c r="N167" s="168"/>
      <c r="O167" s="169"/>
      <c r="P167" s="136"/>
      <c r="Q167" s="84">
        <f t="shared" si="6"/>
        <v>0</v>
      </c>
    </row>
    <row r="168" spans="1:17" ht="15" customHeight="1">
      <c r="A168" s="75">
        <v>158</v>
      </c>
      <c r="B168" s="29" t="s">
        <v>141</v>
      </c>
      <c r="C168" s="7" t="s">
        <v>19</v>
      </c>
      <c r="D168" s="29"/>
      <c r="E168" s="29" t="s">
        <v>26</v>
      </c>
      <c r="F168" s="106" t="s">
        <v>390</v>
      </c>
      <c r="G168" s="14" t="s">
        <v>21</v>
      </c>
      <c r="H168" s="163"/>
      <c r="I168" s="165">
        <v>1</v>
      </c>
      <c r="J168" s="165">
        <v>1</v>
      </c>
      <c r="K168" s="166">
        <v>6644.5</v>
      </c>
      <c r="L168" s="136"/>
      <c r="M168" s="83">
        <f t="shared" si="5"/>
        <v>6644.5</v>
      </c>
      <c r="N168" s="168">
        <v>2</v>
      </c>
      <c r="O168" s="169">
        <v>25491.49</v>
      </c>
      <c r="P168" s="136"/>
      <c r="Q168" s="84">
        <f t="shared" si="6"/>
        <v>25491.49</v>
      </c>
    </row>
    <row r="169" spans="1:17" ht="15" customHeight="1">
      <c r="A169" s="75">
        <v>159</v>
      </c>
      <c r="B169" s="29" t="s">
        <v>141</v>
      </c>
      <c r="C169" s="7" t="s">
        <v>19</v>
      </c>
      <c r="D169" s="29"/>
      <c r="E169" s="29" t="s">
        <v>26</v>
      </c>
      <c r="F169" s="114" t="s">
        <v>309</v>
      </c>
      <c r="G169" s="80" t="s">
        <v>33</v>
      </c>
      <c r="H169" s="163"/>
      <c r="I169" s="165"/>
      <c r="J169" s="165"/>
      <c r="K169" s="166"/>
      <c r="L169" s="136"/>
      <c r="M169" s="83">
        <f t="shared" si="5"/>
        <v>0</v>
      </c>
      <c r="N169" s="168"/>
      <c r="O169" s="169"/>
      <c r="P169" s="136"/>
      <c r="Q169" s="84">
        <f t="shared" si="6"/>
        <v>0</v>
      </c>
    </row>
    <row r="170" spans="1:17" ht="15" customHeight="1">
      <c r="A170" s="75">
        <v>160</v>
      </c>
      <c r="B170" s="29" t="s">
        <v>142</v>
      </c>
      <c r="C170" s="7" t="s">
        <v>19</v>
      </c>
      <c r="D170" s="29"/>
      <c r="E170" s="29" t="s">
        <v>26</v>
      </c>
      <c r="F170" s="106" t="s">
        <v>391</v>
      </c>
      <c r="G170" s="14" t="s">
        <v>21</v>
      </c>
      <c r="H170" s="163"/>
      <c r="I170" s="165"/>
      <c r="J170" s="165"/>
      <c r="K170" s="166"/>
      <c r="L170" s="136"/>
      <c r="M170" s="83">
        <f t="shared" si="5"/>
        <v>0</v>
      </c>
      <c r="N170" s="168">
        <v>2</v>
      </c>
      <c r="O170" s="169">
        <v>6191.91</v>
      </c>
      <c r="P170" s="136"/>
      <c r="Q170" s="84">
        <f t="shared" si="6"/>
        <v>6191.91</v>
      </c>
    </row>
    <row r="171" spans="1:17" ht="15" customHeight="1">
      <c r="A171" s="75">
        <v>161</v>
      </c>
      <c r="B171" s="29" t="s">
        <v>142</v>
      </c>
      <c r="C171" s="7" t="s">
        <v>19</v>
      </c>
      <c r="D171" s="29"/>
      <c r="E171" s="29" t="s">
        <v>26</v>
      </c>
      <c r="F171" s="107" t="s">
        <v>308</v>
      </c>
      <c r="G171" s="80" t="s">
        <v>33</v>
      </c>
      <c r="H171" s="163"/>
      <c r="I171" s="165"/>
      <c r="J171" s="165"/>
      <c r="K171" s="166"/>
      <c r="L171" s="136"/>
      <c r="M171" s="83">
        <f t="shared" si="5"/>
        <v>0</v>
      </c>
      <c r="N171" s="168"/>
      <c r="O171" s="169"/>
      <c r="P171" s="136"/>
      <c r="Q171" s="84">
        <f t="shared" si="6"/>
        <v>0</v>
      </c>
    </row>
    <row r="172" spans="1:17" ht="15" customHeight="1">
      <c r="A172" s="75">
        <v>162</v>
      </c>
      <c r="B172" s="29" t="s">
        <v>143</v>
      </c>
      <c r="C172" s="7" t="s">
        <v>19</v>
      </c>
      <c r="D172" s="29"/>
      <c r="E172" s="29" t="s">
        <v>35</v>
      </c>
      <c r="F172" s="106" t="s">
        <v>392</v>
      </c>
      <c r="G172" s="14" t="s">
        <v>21</v>
      </c>
      <c r="H172" s="163"/>
      <c r="I172" s="165"/>
      <c r="J172" s="165"/>
      <c r="K172" s="166"/>
      <c r="L172" s="136"/>
      <c r="M172" s="83">
        <f t="shared" si="5"/>
        <v>0</v>
      </c>
      <c r="N172" s="168">
        <v>1</v>
      </c>
      <c r="O172" s="169">
        <v>16857.61</v>
      </c>
      <c r="P172" s="136"/>
      <c r="Q172" s="84">
        <f t="shared" si="6"/>
        <v>16857.61</v>
      </c>
    </row>
    <row r="173" spans="1:17" ht="15" customHeight="1">
      <c r="A173" s="75">
        <v>163</v>
      </c>
      <c r="B173" s="30" t="s">
        <v>143</v>
      </c>
      <c r="C173" s="26" t="s">
        <v>19</v>
      </c>
      <c r="D173" s="30"/>
      <c r="E173" s="30" t="s">
        <v>35</v>
      </c>
      <c r="F173" s="106" t="s">
        <v>406</v>
      </c>
      <c r="G173" s="31" t="s">
        <v>36</v>
      </c>
      <c r="H173" s="163"/>
      <c r="I173" s="165">
        <v>1</v>
      </c>
      <c r="J173" s="165">
        <v>1</v>
      </c>
      <c r="K173" s="166">
        <v>881</v>
      </c>
      <c r="L173" s="136"/>
      <c r="M173" s="83">
        <f t="shared" si="5"/>
        <v>881</v>
      </c>
      <c r="N173" s="168">
        <v>1</v>
      </c>
      <c r="O173" s="169">
        <v>1585.8</v>
      </c>
      <c r="P173" s="136"/>
      <c r="Q173" s="84">
        <f t="shared" si="6"/>
        <v>1585.8</v>
      </c>
    </row>
    <row r="174" spans="1:17" ht="15" customHeight="1">
      <c r="A174" s="75">
        <v>164</v>
      </c>
      <c r="B174" s="30" t="s">
        <v>144</v>
      </c>
      <c r="C174" s="26" t="s">
        <v>19</v>
      </c>
      <c r="D174" s="30"/>
      <c r="E174" s="30" t="s">
        <v>26</v>
      </c>
      <c r="F174" s="107">
        <v>140</v>
      </c>
      <c r="G174" s="32" t="s">
        <v>21</v>
      </c>
      <c r="H174" s="163"/>
      <c r="I174" s="165"/>
      <c r="J174" s="165"/>
      <c r="K174" s="166"/>
      <c r="L174" s="136"/>
      <c r="M174" s="83">
        <f t="shared" si="5"/>
        <v>0</v>
      </c>
      <c r="N174" s="168"/>
      <c r="O174" s="169"/>
      <c r="P174" s="136"/>
      <c r="Q174" s="84">
        <f t="shared" si="6"/>
        <v>0</v>
      </c>
    </row>
    <row r="175" spans="1:17" ht="15" customHeight="1">
      <c r="A175" s="75">
        <v>165</v>
      </c>
      <c r="B175" s="30" t="s">
        <v>144</v>
      </c>
      <c r="C175" s="26" t="s">
        <v>19</v>
      </c>
      <c r="D175" s="30"/>
      <c r="E175" s="30" t="s">
        <v>26</v>
      </c>
      <c r="F175" s="106" t="s">
        <v>469</v>
      </c>
      <c r="G175" s="33" t="s">
        <v>33</v>
      </c>
      <c r="H175" s="163"/>
      <c r="I175" s="165"/>
      <c r="J175" s="165"/>
      <c r="K175" s="166"/>
      <c r="L175" s="136"/>
      <c r="M175" s="83">
        <f t="shared" si="5"/>
        <v>0</v>
      </c>
      <c r="N175" s="168"/>
      <c r="O175" s="169"/>
      <c r="P175" s="136"/>
      <c r="Q175" s="84">
        <f t="shared" si="6"/>
        <v>0</v>
      </c>
    </row>
    <row r="176" spans="1:17" ht="15" customHeight="1">
      <c r="A176" s="75">
        <v>166</v>
      </c>
      <c r="B176" s="30" t="s">
        <v>145</v>
      </c>
      <c r="C176" s="26" t="s">
        <v>19</v>
      </c>
      <c r="D176" s="30"/>
      <c r="E176" s="30" t="s">
        <v>146</v>
      </c>
      <c r="F176" s="107">
        <v>141</v>
      </c>
      <c r="G176" s="32" t="s">
        <v>21</v>
      </c>
      <c r="H176" s="163"/>
      <c r="I176" s="165"/>
      <c r="J176" s="165"/>
      <c r="K176" s="166"/>
      <c r="L176" s="136"/>
      <c r="M176" s="83">
        <f t="shared" si="5"/>
        <v>0</v>
      </c>
      <c r="N176" s="168"/>
      <c r="O176" s="169"/>
      <c r="P176" s="136"/>
      <c r="Q176" s="84">
        <f t="shared" si="6"/>
        <v>0</v>
      </c>
    </row>
    <row r="177" spans="1:17" ht="15" customHeight="1">
      <c r="A177" s="75">
        <v>167</v>
      </c>
      <c r="B177" s="30" t="s">
        <v>147</v>
      </c>
      <c r="C177" s="26" t="s">
        <v>19</v>
      </c>
      <c r="D177" s="30"/>
      <c r="E177" s="30" t="s">
        <v>26</v>
      </c>
      <c r="F177" s="106" t="s">
        <v>393</v>
      </c>
      <c r="G177" s="32" t="s">
        <v>21</v>
      </c>
      <c r="H177" s="163">
        <v>2</v>
      </c>
      <c r="I177" s="165">
        <v>3</v>
      </c>
      <c r="J177" s="165">
        <v>4</v>
      </c>
      <c r="K177" s="166">
        <v>6068.54</v>
      </c>
      <c r="L177" s="136"/>
      <c r="M177" s="83">
        <f t="shared" si="5"/>
        <v>6068.54</v>
      </c>
      <c r="N177" s="168">
        <v>1</v>
      </c>
      <c r="O177" s="169">
        <v>5999.5</v>
      </c>
      <c r="P177" s="136"/>
      <c r="Q177" s="84">
        <f t="shared" si="6"/>
        <v>5999.5</v>
      </c>
    </row>
    <row r="178" spans="1:17" ht="15" customHeight="1">
      <c r="A178" s="75">
        <v>168</v>
      </c>
      <c r="B178" s="30" t="s">
        <v>148</v>
      </c>
      <c r="C178" s="26" t="s">
        <v>19</v>
      </c>
      <c r="D178" s="30"/>
      <c r="E178" s="30" t="s">
        <v>26</v>
      </c>
      <c r="F178" s="106" t="s">
        <v>394</v>
      </c>
      <c r="G178" s="32" t="s">
        <v>21</v>
      </c>
      <c r="H178" s="163"/>
      <c r="I178" s="165">
        <v>1</v>
      </c>
      <c r="J178" s="165">
        <v>1</v>
      </c>
      <c r="K178" s="166">
        <v>422.88</v>
      </c>
      <c r="L178" s="136"/>
      <c r="M178" s="83">
        <f t="shared" si="5"/>
        <v>422.88</v>
      </c>
      <c r="N178" s="168"/>
      <c r="O178" s="169"/>
      <c r="P178" s="136"/>
      <c r="Q178" s="84">
        <f t="shared" si="6"/>
        <v>0</v>
      </c>
    </row>
    <row r="179" spans="1:17" ht="15" customHeight="1">
      <c r="A179" s="75">
        <v>169</v>
      </c>
      <c r="B179" s="30" t="s">
        <v>148</v>
      </c>
      <c r="C179" s="26" t="s">
        <v>19</v>
      </c>
      <c r="D179" s="30"/>
      <c r="E179" s="30" t="s">
        <v>26</v>
      </c>
      <c r="F179" s="109" t="s">
        <v>464</v>
      </c>
      <c r="G179" s="33" t="s">
        <v>33</v>
      </c>
      <c r="H179" s="163"/>
      <c r="I179" s="165"/>
      <c r="J179" s="165"/>
      <c r="K179" s="166"/>
      <c r="L179" s="136"/>
      <c r="M179" s="83">
        <f t="shared" si="5"/>
        <v>0</v>
      </c>
      <c r="N179" s="168"/>
      <c r="O179" s="169"/>
      <c r="P179" s="136"/>
      <c r="Q179" s="84">
        <f t="shared" si="6"/>
        <v>0</v>
      </c>
    </row>
    <row r="180" spans="1:17" ht="15" customHeight="1">
      <c r="A180" s="75">
        <v>170</v>
      </c>
      <c r="B180" s="34" t="s">
        <v>149</v>
      </c>
      <c r="C180" s="35" t="s">
        <v>19</v>
      </c>
      <c r="D180" s="34"/>
      <c r="E180" s="34" t="s">
        <v>26</v>
      </c>
      <c r="F180" s="116" t="s">
        <v>465</v>
      </c>
      <c r="G180" s="33" t="s">
        <v>33</v>
      </c>
      <c r="H180" s="163">
        <v>1</v>
      </c>
      <c r="I180" s="165"/>
      <c r="J180" s="165"/>
      <c r="K180" s="166"/>
      <c r="L180" s="136"/>
      <c r="M180" s="83">
        <f t="shared" si="5"/>
        <v>0</v>
      </c>
      <c r="N180" s="168"/>
      <c r="O180" s="169"/>
      <c r="P180" s="136"/>
      <c r="Q180" s="84">
        <f t="shared" si="6"/>
        <v>0</v>
      </c>
    </row>
    <row r="181" spans="1:17" ht="15" customHeight="1">
      <c r="A181" s="75">
        <v>171</v>
      </c>
      <c r="B181" s="30" t="s">
        <v>150</v>
      </c>
      <c r="C181" s="26" t="s">
        <v>19</v>
      </c>
      <c r="D181" s="30"/>
      <c r="E181" s="78" t="s">
        <v>30</v>
      </c>
      <c r="F181" s="103" t="s">
        <v>395</v>
      </c>
      <c r="G181" s="36" t="s">
        <v>21</v>
      </c>
      <c r="H181" s="163">
        <v>1</v>
      </c>
      <c r="I181" s="165">
        <v>1</v>
      </c>
      <c r="J181" s="165">
        <v>1</v>
      </c>
      <c r="K181" s="166">
        <v>1503.87</v>
      </c>
      <c r="L181" s="136"/>
      <c r="M181" s="83">
        <f t="shared" si="5"/>
        <v>1503.87</v>
      </c>
      <c r="N181" s="168">
        <v>3</v>
      </c>
      <c r="O181" s="169">
        <v>9346.5</v>
      </c>
      <c r="P181" s="136"/>
      <c r="Q181" s="84">
        <f t="shared" si="6"/>
        <v>9346.5</v>
      </c>
    </row>
    <row r="182" spans="1:17" ht="15" customHeight="1">
      <c r="A182" s="75">
        <v>172</v>
      </c>
      <c r="B182" s="30" t="s">
        <v>150</v>
      </c>
      <c r="C182" s="26" t="s">
        <v>19</v>
      </c>
      <c r="D182" s="26"/>
      <c r="E182" s="78" t="s">
        <v>30</v>
      </c>
      <c r="F182" s="103" t="s">
        <v>420</v>
      </c>
      <c r="G182" s="37" t="s">
        <v>31</v>
      </c>
      <c r="H182" s="163"/>
      <c r="I182" s="165"/>
      <c r="J182" s="165"/>
      <c r="K182" s="166"/>
      <c r="L182" s="136"/>
      <c r="M182" s="83">
        <f t="shared" si="5"/>
        <v>0</v>
      </c>
      <c r="N182" s="168">
        <v>1</v>
      </c>
      <c r="O182" s="169"/>
      <c r="P182" s="136"/>
      <c r="Q182" s="84">
        <f t="shared" si="6"/>
        <v>0</v>
      </c>
    </row>
    <row r="183" spans="1:17" ht="15" customHeight="1">
      <c r="A183" s="75">
        <v>173</v>
      </c>
      <c r="B183" s="30" t="s">
        <v>151</v>
      </c>
      <c r="C183" s="26" t="s">
        <v>19</v>
      </c>
      <c r="D183" s="26"/>
      <c r="E183" s="30" t="s">
        <v>26</v>
      </c>
      <c r="F183" s="103" t="s">
        <v>396</v>
      </c>
      <c r="G183" s="36" t="s">
        <v>21</v>
      </c>
      <c r="H183" s="163"/>
      <c r="I183" s="165"/>
      <c r="J183" s="165"/>
      <c r="K183" s="166"/>
      <c r="L183" s="136"/>
      <c r="M183" s="83">
        <f t="shared" si="5"/>
        <v>0</v>
      </c>
      <c r="N183" s="168"/>
      <c r="O183" s="169"/>
      <c r="P183" s="136"/>
      <c r="Q183" s="84">
        <f t="shared" si="6"/>
        <v>0</v>
      </c>
    </row>
    <row r="184" spans="1:17" ht="15" customHeight="1">
      <c r="A184" s="75">
        <v>174</v>
      </c>
      <c r="B184" s="30" t="s">
        <v>151</v>
      </c>
      <c r="C184" s="26" t="s">
        <v>19</v>
      </c>
      <c r="D184" s="26"/>
      <c r="E184" s="30" t="s">
        <v>26</v>
      </c>
      <c r="F184" s="103" t="s">
        <v>466</v>
      </c>
      <c r="G184" s="33" t="s">
        <v>33</v>
      </c>
      <c r="H184" s="163"/>
      <c r="I184" s="165"/>
      <c r="J184" s="165"/>
      <c r="K184" s="166"/>
      <c r="L184" s="136"/>
      <c r="M184" s="83">
        <f t="shared" si="5"/>
        <v>0</v>
      </c>
      <c r="N184" s="168"/>
      <c r="O184" s="169"/>
      <c r="P184" s="136"/>
      <c r="Q184" s="84">
        <f t="shared" si="6"/>
        <v>0</v>
      </c>
    </row>
    <row r="185" spans="1:17" ht="15" customHeight="1">
      <c r="A185" s="75">
        <v>175</v>
      </c>
      <c r="B185" s="30" t="s">
        <v>152</v>
      </c>
      <c r="C185" s="26" t="s">
        <v>19</v>
      </c>
      <c r="D185" s="26"/>
      <c r="E185" s="30" t="s">
        <v>26</v>
      </c>
      <c r="F185" s="103" t="s">
        <v>467</v>
      </c>
      <c r="G185" s="33" t="s">
        <v>33</v>
      </c>
      <c r="H185" s="163"/>
      <c r="I185" s="165"/>
      <c r="J185" s="165"/>
      <c r="K185" s="166"/>
      <c r="L185" s="136"/>
      <c r="M185" s="83">
        <f t="shared" si="5"/>
        <v>0</v>
      </c>
      <c r="N185" s="168"/>
      <c r="O185" s="169"/>
      <c r="P185" s="136"/>
      <c r="Q185" s="84">
        <f t="shared" si="6"/>
        <v>0</v>
      </c>
    </row>
    <row r="186" spans="1:17">
      <c r="A186" s="75">
        <v>176</v>
      </c>
      <c r="B186" s="30" t="s">
        <v>156</v>
      </c>
      <c r="C186" s="26" t="s">
        <v>19</v>
      </c>
      <c r="D186" s="26"/>
      <c r="E186" s="30" t="s">
        <v>26</v>
      </c>
      <c r="F186" s="103" t="s">
        <v>397</v>
      </c>
      <c r="G186" s="36" t="s">
        <v>21</v>
      </c>
      <c r="H186" s="163">
        <v>2</v>
      </c>
      <c r="I186" s="165"/>
      <c r="J186" s="165"/>
      <c r="K186" s="166"/>
      <c r="L186" s="136"/>
      <c r="M186" s="83">
        <f t="shared" si="5"/>
        <v>0</v>
      </c>
      <c r="N186" s="168"/>
      <c r="O186" s="169"/>
      <c r="P186" s="136"/>
      <c r="Q186" s="84">
        <f t="shared" si="6"/>
        <v>0</v>
      </c>
    </row>
    <row r="187" spans="1:17">
      <c r="A187" s="75">
        <v>177</v>
      </c>
      <c r="B187" s="30" t="s">
        <v>441</v>
      </c>
      <c r="C187" s="26" t="s">
        <v>19</v>
      </c>
      <c r="D187" s="26"/>
      <c r="E187" s="30" t="s">
        <v>26</v>
      </c>
      <c r="F187" s="103" t="s">
        <v>442</v>
      </c>
      <c r="G187" s="36" t="s">
        <v>21</v>
      </c>
      <c r="H187" s="163"/>
      <c r="I187" s="165"/>
      <c r="J187" s="165"/>
      <c r="K187" s="166"/>
      <c r="L187" s="136"/>
      <c r="M187" s="83">
        <f>K187-L187</f>
        <v>0</v>
      </c>
      <c r="N187" s="168"/>
      <c r="O187" s="169"/>
      <c r="P187" s="136"/>
      <c r="Q187" s="84">
        <f>O187-P187</f>
        <v>0</v>
      </c>
    </row>
    <row r="188" spans="1:17">
      <c r="A188" s="75">
        <v>178</v>
      </c>
      <c r="B188" s="30" t="s">
        <v>441</v>
      </c>
      <c r="C188" s="26" t="s">
        <v>19</v>
      </c>
      <c r="D188" s="26"/>
      <c r="E188" s="30" t="s">
        <v>26</v>
      </c>
      <c r="F188" s="103" t="s">
        <v>468</v>
      </c>
      <c r="G188" s="33" t="s">
        <v>33</v>
      </c>
      <c r="H188" s="163"/>
      <c r="I188" s="165"/>
      <c r="J188" s="165"/>
      <c r="K188" s="166"/>
      <c r="L188" s="136"/>
      <c r="M188" s="83">
        <f>K188-L188</f>
        <v>0</v>
      </c>
      <c r="N188" s="168"/>
      <c r="O188" s="169"/>
      <c r="P188" s="136"/>
      <c r="Q188" s="84">
        <f>O188-P188</f>
        <v>0</v>
      </c>
    </row>
    <row r="189" spans="1:17" ht="15" customHeight="1">
      <c r="A189" s="75">
        <v>179</v>
      </c>
      <c r="B189" s="30" t="s">
        <v>470</v>
      </c>
      <c r="C189" s="26" t="s">
        <v>19</v>
      </c>
      <c r="D189" s="26"/>
      <c r="E189" s="30" t="s">
        <v>26</v>
      </c>
      <c r="F189" s="103" t="s">
        <v>503</v>
      </c>
      <c r="G189" s="36" t="s">
        <v>21</v>
      </c>
      <c r="H189" s="163"/>
      <c r="I189" s="165"/>
      <c r="J189" s="165"/>
      <c r="K189" s="166"/>
      <c r="L189" s="136"/>
      <c r="M189" s="83">
        <f t="shared" ref="M189:M217" si="7">K189-L189</f>
        <v>0</v>
      </c>
      <c r="N189" s="168"/>
      <c r="O189" s="169"/>
      <c r="P189" s="136"/>
      <c r="Q189" s="84">
        <f t="shared" ref="Q189:Q221" si="8">O189-P189</f>
        <v>0</v>
      </c>
    </row>
    <row r="190" spans="1:17" ht="15" customHeight="1">
      <c r="A190" s="75">
        <v>180</v>
      </c>
      <c r="B190" s="30" t="s">
        <v>470</v>
      </c>
      <c r="C190" s="26" t="s">
        <v>19</v>
      </c>
      <c r="D190" s="26"/>
      <c r="E190" s="30" t="s">
        <v>26</v>
      </c>
      <c r="F190" s="103" t="s">
        <v>491</v>
      </c>
      <c r="G190" s="33" t="s">
        <v>33</v>
      </c>
      <c r="H190" s="163">
        <v>1</v>
      </c>
      <c r="I190" s="165"/>
      <c r="J190" s="165"/>
      <c r="K190" s="166"/>
      <c r="L190" s="136"/>
      <c r="M190" s="83">
        <f t="shared" si="7"/>
        <v>0</v>
      </c>
      <c r="N190" s="168"/>
      <c r="O190" s="169"/>
      <c r="P190" s="136"/>
      <c r="Q190" s="84">
        <f t="shared" si="8"/>
        <v>0</v>
      </c>
    </row>
    <row r="191" spans="1:17">
      <c r="A191" s="75">
        <v>181</v>
      </c>
      <c r="B191" s="30" t="s">
        <v>471</v>
      </c>
      <c r="C191" s="26" t="s">
        <v>19</v>
      </c>
      <c r="D191" s="26"/>
      <c r="E191" s="30" t="s">
        <v>26</v>
      </c>
      <c r="F191" s="103" t="s">
        <v>504</v>
      </c>
      <c r="G191" s="36" t="s">
        <v>21</v>
      </c>
      <c r="H191" s="163"/>
      <c r="I191" s="165">
        <v>1</v>
      </c>
      <c r="J191" s="165">
        <v>1</v>
      </c>
      <c r="K191" s="166">
        <v>2861.49</v>
      </c>
      <c r="L191" s="136"/>
      <c r="M191" s="83">
        <f t="shared" si="7"/>
        <v>2861.49</v>
      </c>
      <c r="N191" s="168"/>
      <c r="O191" s="169"/>
      <c r="P191" s="136"/>
      <c r="Q191" s="84">
        <f t="shared" si="8"/>
        <v>0</v>
      </c>
    </row>
    <row r="192" spans="1:17">
      <c r="A192" s="75">
        <v>182</v>
      </c>
      <c r="B192" s="30" t="s">
        <v>471</v>
      </c>
      <c r="C192" s="26" t="s">
        <v>19</v>
      </c>
      <c r="D192" s="26"/>
      <c r="E192" s="30" t="s">
        <v>26</v>
      </c>
      <c r="F192" s="103" t="s">
        <v>479</v>
      </c>
      <c r="G192" s="33" t="s">
        <v>33</v>
      </c>
      <c r="H192" s="163">
        <v>1</v>
      </c>
      <c r="I192" s="165"/>
      <c r="J192" s="165"/>
      <c r="K192" s="166"/>
      <c r="L192" s="136"/>
      <c r="M192" s="83">
        <f t="shared" si="7"/>
        <v>0</v>
      </c>
      <c r="N192" s="168"/>
      <c r="O192" s="169"/>
      <c r="P192" s="136"/>
      <c r="Q192" s="84">
        <f t="shared" si="8"/>
        <v>0</v>
      </c>
    </row>
    <row r="193" spans="1:17">
      <c r="A193" s="75">
        <v>183</v>
      </c>
      <c r="B193" s="30" t="s">
        <v>482</v>
      </c>
      <c r="C193" s="26" t="s">
        <v>19</v>
      </c>
      <c r="D193" s="26"/>
      <c r="E193" s="30" t="s">
        <v>26</v>
      </c>
      <c r="F193" s="103" t="s">
        <v>505</v>
      </c>
      <c r="G193" s="36" t="s">
        <v>21</v>
      </c>
      <c r="H193" s="163"/>
      <c r="I193" s="165"/>
      <c r="J193" s="165"/>
      <c r="K193" s="166"/>
      <c r="L193" s="136"/>
      <c r="M193" s="83">
        <f t="shared" si="7"/>
        <v>0</v>
      </c>
      <c r="N193" s="168"/>
      <c r="O193" s="169"/>
      <c r="P193" s="136"/>
      <c r="Q193" s="84">
        <f t="shared" si="8"/>
        <v>0</v>
      </c>
    </row>
    <row r="194" spans="1:17">
      <c r="A194" s="135">
        <v>184</v>
      </c>
      <c r="B194" s="29" t="s">
        <v>482</v>
      </c>
      <c r="C194" s="7" t="s">
        <v>19</v>
      </c>
      <c r="D194" s="7"/>
      <c r="E194" s="29" t="s">
        <v>26</v>
      </c>
      <c r="F194" s="103" t="s">
        <v>485</v>
      </c>
      <c r="G194" s="16" t="s">
        <v>22</v>
      </c>
      <c r="H194" s="164">
        <v>3</v>
      </c>
      <c r="I194" s="165"/>
      <c r="J194" s="165"/>
      <c r="K194" s="167"/>
      <c r="L194" s="137"/>
      <c r="M194" s="83">
        <f t="shared" si="7"/>
        <v>0</v>
      </c>
      <c r="N194" s="168"/>
      <c r="O194" s="170"/>
      <c r="P194" s="137"/>
      <c r="Q194" s="83">
        <f t="shared" si="8"/>
        <v>0</v>
      </c>
    </row>
    <row r="195" spans="1:17" hidden="1">
      <c r="A195" s="168"/>
      <c r="B195" s="153" t="s">
        <v>483</v>
      </c>
      <c r="C195" s="148" t="s">
        <v>19</v>
      </c>
      <c r="D195" s="148"/>
      <c r="E195" s="149" t="s">
        <v>94</v>
      </c>
      <c r="F195" s="99" t="s">
        <v>526</v>
      </c>
      <c r="G195" s="14" t="s">
        <v>21</v>
      </c>
      <c r="H195" s="164"/>
      <c r="I195" s="168"/>
      <c r="J195" s="168"/>
      <c r="K195" s="170"/>
      <c r="L195" s="170"/>
      <c r="M195" s="152">
        <f t="shared" si="7"/>
        <v>0</v>
      </c>
      <c r="N195" s="168"/>
      <c r="O195" s="170"/>
      <c r="P195" s="170"/>
      <c r="Q195" s="152">
        <f t="shared" si="8"/>
        <v>0</v>
      </c>
    </row>
    <row r="196" spans="1:17">
      <c r="A196" s="135">
        <v>185</v>
      </c>
      <c r="B196" s="29" t="s">
        <v>483</v>
      </c>
      <c r="C196" s="7" t="s">
        <v>19</v>
      </c>
      <c r="D196" s="7"/>
      <c r="E196" s="78" t="s">
        <v>94</v>
      </c>
      <c r="F196" s="103" t="s">
        <v>492</v>
      </c>
      <c r="G196" s="16" t="s">
        <v>22</v>
      </c>
      <c r="H196" s="164">
        <v>1</v>
      </c>
      <c r="I196" s="165"/>
      <c r="J196" s="165"/>
      <c r="K196" s="167"/>
      <c r="L196" s="137"/>
      <c r="M196" s="83">
        <f t="shared" si="7"/>
        <v>0</v>
      </c>
      <c r="N196" s="168"/>
      <c r="O196" s="170"/>
      <c r="P196" s="137"/>
      <c r="Q196" s="83">
        <f t="shared" si="8"/>
        <v>0</v>
      </c>
    </row>
    <row r="197" spans="1:17">
      <c r="A197" s="135">
        <v>186</v>
      </c>
      <c r="B197" s="29" t="s">
        <v>473</v>
      </c>
      <c r="C197" s="7" t="s">
        <v>19</v>
      </c>
      <c r="D197" s="7"/>
      <c r="E197" s="29" t="s">
        <v>26</v>
      </c>
      <c r="F197" s="103" t="s">
        <v>506</v>
      </c>
      <c r="G197" s="102" t="s">
        <v>21</v>
      </c>
      <c r="H197" s="164">
        <v>1</v>
      </c>
      <c r="I197" s="165"/>
      <c r="J197" s="165"/>
      <c r="K197" s="167"/>
      <c r="L197" s="137"/>
      <c r="M197" s="83">
        <f t="shared" si="7"/>
        <v>0</v>
      </c>
      <c r="N197" s="168"/>
      <c r="O197" s="170"/>
      <c r="P197" s="137"/>
      <c r="Q197" s="83">
        <f t="shared" si="8"/>
        <v>0</v>
      </c>
    </row>
    <row r="198" spans="1:17">
      <c r="A198" s="135">
        <v>187</v>
      </c>
      <c r="B198" s="29" t="s">
        <v>473</v>
      </c>
      <c r="C198" s="7" t="s">
        <v>19</v>
      </c>
      <c r="D198" s="7"/>
      <c r="E198" s="29" t="s">
        <v>26</v>
      </c>
      <c r="F198" s="103" t="s">
        <v>472</v>
      </c>
      <c r="G198" s="80" t="s">
        <v>33</v>
      </c>
      <c r="H198" s="164"/>
      <c r="I198" s="165"/>
      <c r="J198" s="165"/>
      <c r="K198" s="167"/>
      <c r="L198" s="137"/>
      <c r="M198" s="83">
        <f t="shared" si="7"/>
        <v>0</v>
      </c>
      <c r="N198" s="168"/>
      <c r="O198" s="170"/>
      <c r="P198" s="137"/>
      <c r="Q198" s="83">
        <f t="shared" si="8"/>
        <v>0</v>
      </c>
    </row>
    <row r="199" spans="1:17" ht="63.75">
      <c r="A199" s="135">
        <v>188</v>
      </c>
      <c r="B199" s="29" t="s">
        <v>484</v>
      </c>
      <c r="C199" s="7" t="s">
        <v>487</v>
      </c>
      <c r="D199" s="7" t="s">
        <v>486</v>
      </c>
      <c r="E199" s="29" t="s">
        <v>20</v>
      </c>
      <c r="F199" s="103" t="s">
        <v>507</v>
      </c>
      <c r="G199" s="102" t="s">
        <v>21</v>
      </c>
      <c r="H199" s="164">
        <v>1</v>
      </c>
      <c r="I199" s="165">
        <v>2</v>
      </c>
      <c r="J199" s="165">
        <v>2</v>
      </c>
      <c r="K199" s="167">
        <v>2590.14</v>
      </c>
      <c r="L199" s="137"/>
      <c r="M199" s="83">
        <f t="shared" si="7"/>
        <v>2590.14</v>
      </c>
      <c r="N199" s="168"/>
      <c r="O199" s="170"/>
      <c r="P199" s="137"/>
      <c r="Q199" s="83">
        <f t="shared" si="8"/>
        <v>0</v>
      </c>
    </row>
    <row r="200" spans="1:17" ht="63.75">
      <c r="A200" s="135">
        <v>189</v>
      </c>
      <c r="B200" s="29" t="s">
        <v>484</v>
      </c>
      <c r="C200" s="7" t="s">
        <v>487</v>
      </c>
      <c r="D200" s="7" t="s">
        <v>486</v>
      </c>
      <c r="E200" s="29" t="s">
        <v>20</v>
      </c>
      <c r="F200" s="103" t="s">
        <v>493</v>
      </c>
      <c r="G200" s="16" t="s">
        <v>22</v>
      </c>
      <c r="H200" s="164">
        <v>1</v>
      </c>
      <c r="I200" s="165"/>
      <c r="J200" s="165"/>
      <c r="K200" s="167"/>
      <c r="L200" s="137"/>
      <c r="M200" s="83">
        <f t="shared" si="7"/>
        <v>0</v>
      </c>
      <c r="N200" s="168"/>
      <c r="O200" s="170"/>
      <c r="P200" s="137"/>
      <c r="Q200" s="83">
        <f t="shared" si="8"/>
        <v>0</v>
      </c>
    </row>
    <row r="201" spans="1:17">
      <c r="A201" s="135">
        <v>190</v>
      </c>
      <c r="B201" s="29" t="s">
        <v>480</v>
      </c>
      <c r="C201" s="7" t="s">
        <v>19</v>
      </c>
      <c r="D201" s="7"/>
      <c r="E201" s="29" t="s">
        <v>26</v>
      </c>
      <c r="F201" s="103" t="s">
        <v>476</v>
      </c>
      <c r="G201" s="80" t="s">
        <v>33</v>
      </c>
      <c r="H201" s="164"/>
      <c r="I201" s="165"/>
      <c r="J201" s="165"/>
      <c r="K201" s="167"/>
      <c r="L201" s="137"/>
      <c r="M201" s="83">
        <f t="shared" si="7"/>
        <v>0</v>
      </c>
      <c r="N201" s="168"/>
      <c r="O201" s="170"/>
      <c r="P201" s="137"/>
      <c r="Q201" s="83">
        <f t="shared" si="8"/>
        <v>0</v>
      </c>
    </row>
    <row r="202" spans="1:17">
      <c r="A202" s="135">
        <v>191</v>
      </c>
      <c r="B202" s="29" t="s">
        <v>477</v>
      </c>
      <c r="C202" s="7" t="s">
        <v>19</v>
      </c>
      <c r="D202" s="7"/>
      <c r="E202" s="29" t="s">
        <v>26</v>
      </c>
      <c r="F202" s="103" t="s">
        <v>515</v>
      </c>
      <c r="G202" s="14" t="s">
        <v>21</v>
      </c>
      <c r="H202" s="164">
        <v>2</v>
      </c>
      <c r="I202" s="165"/>
      <c r="J202" s="165"/>
      <c r="K202" s="167"/>
      <c r="L202" s="137"/>
      <c r="M202" s="83">
        <f t="shared" si="7"/>
        <v>0</v>
      </c>
      <c r="N202" s="168"/>
      <c r="O202" s="170"/>
      <c r="P202" s="137"/>
      <c r="Q202" s="83">
        <f t="shared" si="8"/>
        <v>0</v>
      </c>
    </row>
    <row r="203" spans="1:17">
      <c r="A203" s="135">
        <v>192</v>
      </c>
      <c r="B203" s="29" t="s">
        <v>477</v>
      </c>
      <c r="C203" s="7" t="s">
        <v>19</v>
      </c>
      <c r="D203" s="7"/>
      <c r="E203" s="29" t="s">
        <v>26</v>
      </c>
      <c r="F203" s="103" t="s">
        <v>475</v>
      </c>
      <c r="G203" s="80" t="s">
        <v>33</v>
      </c>
      <c r="H203" s="164">
        <v>1</v>
      </c>
      <c r="I203" s="165"/>
      <c r="J203" s="165"/>
      <c r="K203" s="167"/>
      <c r="L203" s="137"/>
      <c r="M203" s="83">
        <f t="shared" si="7"/>
        <v>0</v>
      </c>
      <c r="N203" s="168"/>
      <c r="O203" s="170"/>
      <c r="P203" s="137"/>
      <c r="Q203" s="83">
        <f t="shared" si="8"/>
        <v>0</v>
      </c>
    </row>
    <row r="204" spans="1:17" ht="15" customHeight="1">
      <c r="A204" s="135">
        <v>193</v>
      </c>
      <c r="B204" s="29" t="s">
        <v>481</v>
      </c>
      <c r="C204" s="7" t="s">
        <v>19</v>
      </c>
      <c r="D204" s="7"/>
      <c r="E204" s="29" t="s">
        <v>26</v>
      </c>
      <c r="F204" s="103" t="s">
        <v>490</v>
      </c>
      <c r="G204" s="80" t="s">
        <v>33</v>
      </c>
      <c r="H204" s="164"/>
      <c r="I204" s="165"/>
      <c r="J204" s="165"/>
      <c r="K204" s="167"/>
      <c r="L204" s="137"/>
      <c r="M204" s="83">
        <f t="shared" si="7"/>
        <v>0</v>
      </c>
      <c r="N204" s="168"/>
      <c r="O204" s="170"/>
      <c r="P204" s="137"/>
      <c r="Q204" s="83">
        <f t="shared" si="8"/>
        <v>0</v>
      </c>
    </row>
    <row r="205" spans="1:17" ht="15" customHeight="1">
      <c r="A205" s="135">
        <v>194</v>
      </c>
      <c r="B205" s="29" t="s">
        <v>478</v>
      </c>
      <c r="C205" s="7" t="s">
        <v>19</v>
      </c>
      <c r="D205" s="7"/>
      <c r="E205" s="29" t="s">
        <v>26</v>
      </c>
      <c r="F205" s="103" t="s">
        <v>508</v>
      </c>
      <c r="G205" s="14" t="s">
        <v>21</v>
      </c>
      <c r="H205" s="164">
        <v>2</v>
      </c>
      <c r="I205" s="165"/>
      <c r="J205" s="165"/>
      <c r="K205" s="167"/>
      <c r="L205" s="137"/>
      <c r="M205" s="83">
        <f t="shared" si="7"/>
        <v>0</v>
      </c>
      <c r="N205" s="168"/>
      <c r="O205" s="170"/>
      <c r="P205" s="137"/>
      <c r="Q205" s="83">
        <f t="shared" si="8"/>
        <v>0</v>
      </c>
    </row>
    <row r="206" spans="1:17">
      <c r="A206" s="135">
        <v>195</v>
      </c>
      <c r="B206" s="29" t="s">
        <v>488</v>
      </c>
      <c r="C206" s="7" t="s">
        <v>19</v>
      </c>
      <c r="D206" s="7"/>
      <c r="E206" s="29" t="s">
        <v>26</v>
      </c>
      <c r="F206" s="103" t="s">
        <v>509</v>
      </c>
      <c r="G206" s="14" t="s">
        <v>21</v>
      </c>
      <c r="H206" s="164"/>
      <c r="I206" s="165"/>
      <c r="J206" s="165"/>
      <c r="K206" s="167"/>
      <c r="L206" s="137"/>
      <c r="M206" s="83">
        <f t="shared" si="7"/>
        <v>0</v>
      </c>
      <c r="N206" s="168"/>
      <c r="O206" s="170"/>
      <c r="P206" s="137"/>
      <c r="Q206" s="83">
        <f t="shared" si="8"/>
        <v>0</v>
      </c>
    </row>
    <row r="207" spans="1:17">
      <c r="A207" s="135">
        <v>196</v>
      </c>
      <c r="B207" s="29" t="s">
        <v>495</v>
      </c>
      <c r="C207" s="7" t="s">
        <v>19</v>
      </c>
      <c r="D207" s="7"/>
      <c r="E207" s="29" t="s">
        <v>104</v>
      </c>
      <c r="F207" s="103" t="s">
        <v>494</v>
      </c>
      <c r="G207" s="19" t="s">
        <v>36</v>
      </c>
      <c r="H207" s="164"/>
      <c r="I207" s="165"/>
      <c r="J207" s="165"/>
      <c r="K207" s="167"/>
      <c r="L207" s="137"/>
      <c r="M207" s="83">
        <f t="shared" si="7"/>
        <v>0</v>
      </c>
      <c r="N207" s="168"/>
      <c r="O207" s="170"/>
      <c r="P207" s="137"/>
      <c r="Q207" s="83">
        <f t="shared" si="8"/>
        <v>0</v>
      </c>
    </row>
    <row r="208" spans="1:17" ht="51">
      <c r="A208" s="135">
        <v>197</v>
      </c>
      <c r="B208" s="29" t="s">
        <v>496</v>
      </c>
      <c r="C208" s="7" t="s">
        <v>500</v>
      </c>
      <c r="D208" s="7" t="s">
        <v>501</v>
      </c>
      <c r="E208" s="29" t="s">
        <v>26</v>
      </c>
      <c r="F208" s="103" t="s">
        <v>502</v>
      </c>
      <c r="G208" s="14" t="s">
        <v>21</v>
      </c>
      <c r="H208" s="164"/>
      <c r="I208" s="165"/>
      <c r="J208" s="165"/>
      <c r="K208" s="167"/>
      <c r="L208" s="137"/>
      <c r="M208" s="83">
        <f t="shared" si="7"/>
        <v>0</v>
      </c>
      <c r="N208" s="168"/>
      <c r="O208" s="170"/>
      <c r="P208" s="137"/>
      <c r="Q208" s="83">
        <f t="shared" si="8"/>
        <v>0</v>
      </c>
    </row>
    <row r="209" spans="1:17" ht="51">
      <c r="A209" s="135">
        <v>198</v>
      </c>
      <c r="B209" s="29" t="s">
        <v>496</v>
      </c>
      <c r="C209" s="7" t="s">
        <v>500</v>
      </c>
      <c r="D209" s="7" t="s">
        <v>501</v>
      </c>
      <c r="E209" s="29" t="s">
        <v>26</v>
      </c>
      <c r="F209" s="103" t="s">
        <v>499</v>
      </c>
      <c r="G209" s="80" t="s">
        <v>33</v>
      </c>
      <c r="H209" s="164">
        <v>2</v>
      </c>
      <c r="I209" s="165"/>
      <c r="J209" s="165"/>
      <c r="K209" s="167"/>
      <c r="L209" s="137"/>
      <c r="M209" s="83">
        <f t="shared" si="7"/>
        <v>0</v>
      </c>
      <c r="N209" s="168"/>
      <c r="O209" s="170"/>
      <c r="P209" s="137"/>
      <c r="Q209" s="83">
        <f t="shared" si="8"/>
        <v>0</v>
      </c>
    </row>
    <row r="210" spans="1:17" hidden="1">
      <c r="A210" s="192"/>
      <c r="B210" s="30" t="s">
        <v>498</v>
      </c>
      <c r="C210" s="26" t="s">
        <v>19</v>
      </c>
      <c r="D210" s="26"/>
      <c r="E210" s="30" t="s">
        <v>26</v>
      </c>
      <c r="F210" s="97"/>
      <c r="G210" s="32" t="s">
        <v>21</v>
      </c>
      <c r="H210" s="197"/>
      <c r="I210" s="192"/>
      <c r="J210" s="192"/>
      <c r="K210" s="193"/>
      <c r="L210" s="193"/>
      <c r="M210" s="152"/>
      <c r="N210" s="192"/>
      <c r="O210" s="193"/>
      <c r="P210" s="193"/>
      <c r="Q210" s="152"/>
    </row>
    <row r="211" spans="1:17">
      <c r="A211" s="135">
        <v>199</v>
      </c>
      <c r="B211" s="29" t="s">
        <v>498</v>
      </c>
      <c r="C211" s="7" t="s">
        <v>19</v>
      </c>
      <c r="D211" s="7"/>
      <c r="E211" s="29" t="s">
        <v>26</v>
      </c>
      <c r="F211" s="103" t="s">
        <v>514</v>
      </c>
      <c r="G211" s="80" t="s">
        <v>33</v>
      </c>
      <c r="H211" s="164">
        <v>1</v>
      </c>
      <c r="I211" s="165"/>
      <c r="J211" s="165"/>
      <c r="K211" s="167"/>
      <c r="L211" s="137"/>
      <c r="M211" s="83">
        <f t="shared" si="7"/>
        <v>0</v>
      </c>
      <c r="N211" s="168"/>
      <c r="O211" s="170"/>
      <c r="P211" s="137"/>
      <c r="Q211" s="83">
        <f t="shared" si="8"/>
        <v>0</v>
      </c>
    </row>
    <row r="212" spans="1:17">
      <c r="A212" s="135">
        <v>200</v>
      </c>
      <c r="B212" s="29" t="s">
        <v>511</v>
      </c>
      <c r="C212" s="7" t="s">
        <v>19</v>
      </c>
      <c r="D212" s="7"/>
      <c r="E212" s="78" t="s">
        <v>30</v>
      </c>
      <c r="F212" s="103" t="s">
        <v>510</v>
      </c>
      <c r="G212" s="14" t="s">
        <v>21</v>
      </c>
      <c r="H212" s="164">
        <v>1</v>
      </c>
      <c r="I212" s="165"/>
      <c r="J212" s="165"/>
      <c r="K212" s="167"/>
      <c r="L212" s="137"/>
      <c r="M212" s="83">
        <f t="shared" si="7"/>
        <v>0</v>
      </c>
      <c r="N212" s="168"/>
      <c r="O212" s="170"/>
      <c r="P212" s="137"/>
      <c r="Q212" s="83">
        <f t="shared" si="8"/>
        <v>0</v>
      </c>
    </row>
    <row r="213" spans="1:17">
      <c r="A213" s="145">
        <v>201</v>
      </c>
      <c r="B213" s="29" t="s">
        <v>511</v>
      </c>
      <c r="C213" s="7" t="s">
        <v>19</v>
      </c>
      <c r="D213" s="7"/>
      <c r="E213" s="78" t="s">
        <v>30</v>
      </c>
      <c r="F213" s="160" t="s">
        <v>519</v>
      </c>
      <c r="G213" s="37" t="s">
        <v>31</v>
      </c>
      <c r="H213" s="164">
        <v>3</v>
      </c>
      <c r="I213" s="165"/>
      <c r="J213" s="165"/>
      <c r="K213" s="167"/>
      <c r="L213" s="147"/>
      <c r="M213" s="83">
        <f t="shared" si="7"/>
        <v>0</v>
      </c>
      <c r="N213" s="168"/>
      <c r="O213" s="170"/>
      <c r="P213" s="147"/>
      <c r="Q213" s="83">
        <f t="shared" si="8"/>
        <v>0</v>
      </c>
    </row>
    <row r="214" spans="1:17">
      <c r="A214" s="145">
        <v>202</v>
      </c>
      <c r="B214" s="29" t="s">
        <v>512</v>
      </c>
      <c r="C214" s="7" t="s">
        <v>19</v>
      </c>
      <c r="D214" s="7"/>
      <c r="E214" s="29" t="s">
        <v>26</v>
      </c>
      <c r="F214" s="103" t="s">
        <v>513</v>
      </c>
      <c r="G214" s="14" t="s">
        <v>21</v>
      </c>
      <c r="H214" s="164">
        <v>2</v>
      </c>
      <c r="I214" s="165">
        <v>2</v>
      </c>
      <c r="J214" s="165">
        <v>2</v>
      </c>
      <c r="K214" s="167">
        <v>1221.07</v>
      </c>
      <c r="L214" s="137"/>
      <c r="M214" s="83">
        <f t="shared" si="7"/>
        <v>1221.07</v>
      </c>
      <c r="N214" s="168"/>
      <c r="O214" s="170"/>
      <c r="P214" s="137"/>
      <c r="Q214" s="83">
        <f t="shared" si="8"/>
        <v>0</v>
      </c>
    </row>
    <row r="215" spans="1:17">
      <c r="A215" s="145">
        <v>203</v>
      </c>
      <c r="B215" s="29" t="s">
        <v>512</v>
      </c>
      <c r="C215" s="7" t="s">
        <v>19</v>
      </c>
      <c r="D215" s="119"/>
      <c r="E215" s="29" t="s">
        <v>26</v>
      </c>
      <c r="F215" s="103" t="s">
        <v>518</v>
      </c>
      <c r="G215" s="80" t="s">
        <v>33</v>
      </c>
      <c r="H215" s="164"/>
      <c r="I215" s="165"/>
      <c r="J215" s="165"/>
      <c r="K215" s="167"/>
      <c r="L215" s="137"/>
      <c r="M215" s="83">
        <f t="shared" si="7"/>
        <v>0</v>
      </c>
      <c r="N215" s="168"/>
      <c r="O215" s="170"/>
      <c r="P215" s="137"/>
      <c r="Q215" s="83">
        <f t="shared" si="8"/>
        <v>0</v>
      </c>
    </row>
    <row r="216" spans="1:17" hidden="1">
      <c r="A216" s="192"/>
      <c r="B216" s="162" t="s">
        <v>524</v>
      </c>
      <c r="C216" s="26" t="s">
        <v>19</v>
      </c>
      <c r="D216" s="120"/>
      <c r="E216" s="30" t="s">
        <v>26</v>
      </c>
      <c r="F216" s="97"/>
      <c r="G216" s="32" t="s">
        <v>21</v>
      </c>
      <c r="H216" s="197"/>
      <c r="I216" s="192"/>
      <c r="J216" s="192"/>
      <c r="K216" s="193"/>
      <c r="L216" s="193"/>
      <c r="M216" s="152"/>
      <c r="N216" s="192"/>
      <c r="O216" s="193"/>
      <c r="P216" s="193"/>
      <c r="Q216" s="152"/>
    </row>
    <row r="217" spans="1:17">
      <c r="A217" s="158">
        <v>204</v>
      </c>
      <c r="B217" s="162" t="s">
        <v>524</v>
      </c>
      <c r="C217" s="148" t="s">
        <v>19</v>
      </c>
      <c r="D217" s="119"/>
      <c r="E217" s="153" t="s">
        <v>26</v>
      </c>
      <c r="F217" s="160" t="s">
        <v>521</v>
      </c>
      <c r="G217" s="80" t="s">
        <v>33</v>
      </c>
      <c r="H217" s="164">
        <v>2</v>
      </c>
      <c r="I217" s="165"/>
      <c r="J217" s="165"/>
      <c r="K217" s="167"/>
      <c r="L217" s="157"/>
      <c r="M217" s="152">
        <f t="shared" si="7"/>
        <v>0</v>
      </c>
      <c r="N217" s="168"/>
      <c r="O217" s="170"/>
      <c r="P217" s="157"/>
      <c r="Q217" s="152">
        <f t="shared" si="8"/>
        <v>0</v>
      </c>
    </row>
    <row r="218" spans="1:17">
      <c r="A218" s="158">
        <v>205</v>
      </c>
      <c r="B218" s="162" t="s">
        <v>523</v>
      </c>
      <c r="C218" s="148" t="s">
        <v>19</v>
      </c>
      <c r="D218" s="119"/>
      <c r="E218" s="153" t="s">
        <v>26</v>
      </c>
      <c r="F218" s="160" t="s">
        <v>522</v>
      </c>
      <c r="G218" s="80" t="s">
        <v>33</v>
      </c>
      <c r="H218" s="164"/>
      <c r="I218" s="165"/>
      <c r="J218" s="165"/>
      <c r="K218" s="167"/>
      <c r="L218" s="157"/>
      <c r="M218" s="152">
        <f>K218-L218</f>
        <v>0</v>
      </c>
      <c r="N218" s="168"/>
      <c r="O218" s="170"/>
      <c r="P218" s="157"/>
      <c r="Q218" s="152">
        <f t="shared" si="8"/>
        <v>0</v>
      </c>
    </row>
    <row r="219" spans="1:17" hidden="1">
      <c r="A219" s="161"/>
      <c r="B219" s="153" t="s">
        <v>529</v>
      </c>
      <c r="C219" s="148" t="s">
        <v>19</v>
      </c>
      <c r="D219" s="148"/>
      <c r="E219" s="153" t="s">
        <v>52</v>
      </c>
      <c r="F219" s="171" t="s">
        <v>527</v>
      </c>
      <c r="G219" s="14" t="s">
        <v>21</v>
      </c>
      <c r="H219" s="164"/>
      <c r="I219" s="168"/>
      <c r="J219" s="168"/>
      <c r="K219" s="170"/>
      <c r="L219" s="170"/>
      <c r="M219" s="152">
        <f t="shared" ref="M219:M221" si="9">K219-L219</f>
        <v>0</v>
      </c>
      <c r="N219" s="168"/>
      <c r="O219" s="170"/>
      <c r="P219" s="170"/>
      <c r="Q219" s="152">
        <f t="shared" si="8"/>
        <v>0</v>
      </c>
    </row>
    <row r="220" spans="1:17" hidden="1">
      <c r="A220" s="104"/>
      <c r="B220" s="153" t="s">
        <v>529</v>
      </c>
      <c r="C220" s="148" t="s">
        <v>19</v>
      </c>
      <c r="D220" s="148"/>
      <c r="E220" s="153" t="s">
        <v>52</v>
      </c>
      <c r="F220" s="171" t="s">
        <v>537</v>
      </c>
      <c r="G220" s="80" t="s">
        <v>33</v>
      </c>
      <c r="H220" s="180"/>
      <c r="I220" s="182"/>
      <c r="J220" s="182"/>
      <c r="K220" s="184"/>
      <c r="L220" s="184"/>
      <c r="M220" s="152"/>
      <c r="N220" s="182"/>
      <c r="O220" s="184"/>
      <c r="P220" s="184"/>
      <c r="Q220" s="152"/>
    </row>
    <row r="221" spans="1:17" hidden="1">
      <c r="A221" s="161"/>
      <c r="B221" s="153" t="s">
        <v>530</v>
      </c>
      <c r="C221" s="148" t="s">
        <v>19</v>
      </c>
      <c r="D221" s="148"/>
      <c r="E221" s="149" t="s">
        <v>30</v>
      </c>
      <c r="F221" s="171" t="s">
        <v>528</v>
      </c>
      <c r="G221" s="14" t="s">
        <v>21</v>
      </c>
      <c r="H221" s="164"/>
      <c r="I221" s="168"/>
      <c r="J221" s="168"/>
      <c r="K221" s="170"/>
      <c r="L221" s="170"/>
      <c r="M221" s="152">
        <f t="shared" si="9"/>
        <v>0</v>
      </c>
      <c r="N221" s="168"/>
      <c r="O221" s="170"/>
      <c r="P221" s="170"/>
      <c r="Q221" s="152">
        <f t="shared" si="8"/>
        <v>0</v>
      </c>
    </row>
    <row r="222" spans="1:17" hidden="1">
      <c r="A222" s="75"/>
      <c r="B222" s="153" t="s">
        <v>531</v>
      </c>
      <c r="C222" s="26" t="s">
        <v>19</v>
      </c>
      <c r="D222" s="148"/>
      <c r="E222" s="30" t="s">
        <v>26</v>
      </c>
      <c r="F222" s="99" t="s">
        <v>532</v>
      </c>
      <c r="G222" s="32" t="s">
        <v>21</v>
      </c>
      <c r="H222" s="180"/>
      <c r="I222" s="182"/>
      <c r="J222" s="182"/>
      <c r="K222" s="184"/>
      <c r="L222" s="184"/>
      <c r="M222" s="152"/>
      <c r="N222" s="182"/>
      <c r="O222" s="184"/>
      <c r="P222" s="184"/>
      <c r="Q222" s="152"/>
    </row>
    <row r="223" spans="1:17" s="199" customFormat="1" hidden="1">
      <c r="A223" s="75"/>
      <c r="B223" s="217" t="s">
        <v>531</v>
      </c>
      <c r="C223" s="216" t="s">
        <v>19</v>
      </c>
      <c r="D223" s="241"/>
      <c r="E223" s="218" t="s">
        <v>26</v>
      </c>
      <c r="F223" s="244"/>
      <c r="G223" s="210" t="s">
        <v>33</v>
      </c>
      <c r="H223" s="225"/>
      <c r="I223" s="248"/>
      <c r="J223" s="248"/>
      <c r="K223" s="249"/>
      <c r="L223" s="249"/>
      <c r="M223" s="215"/>
      <c r="N223" s="248"/>
      <c r="O223" s="249"/>
      <c r="P223" s="249"/>
      <c r="Q223" s="215"/>
    </row>
    <row r="224" spans="1:17" hidden="1">
      <c r="A224" s="75"/>
      <c r="B224" s="162" t="s">
        <v>534</v>
      </c>
      <c r="C224" s="26" t="s">
        <v>19</v>
      </c>
      <c r="D224" s="119"/>
      <c r="E224" s="30" t="s">
        <v>26</v>
      </c>
      <c r="F224" s="171"/>
      <c r="G224" s="32" t="s">
        <v>21</v>
      </c>
      <c r="H224" s="197"/>
      <c r="I224" s="192"/>
      <c r="J224" s="192"/>
      <c r="K224" s="193"/>
      <c r="L224" s="193"/>
      <c r="M224" s="152"/>
      <c r="N224" s="192"/>
      <c r="O224" s="193"/>
      <c r="P224" s="193"/>
      <c r="Q224" s="152"/>
    </row>
    <row r="225" spans="1:17" hidden="1">
      <c r="A225" s="75"/>
      <c r="B225" s="162" t="s">
        <v>534</v>
      </c>
      <c r="C225" s="26" t="s">
        <v>19</v>
      </c>
      <c r="D225" s="119"/>
      <c r="E225" s="30" t="s">
        <v>26</v>
      </c>
      <c r="F225" s="171" t="s">
        <v>538</v>
      </c>
      <c r="G225" s="80" t="s">
        <v>33</v>
      </c>
      <c r="H225" s="180"/>
      <c r="I225" s="182"/>
      <c r="J225" s="182"/>
      <c r="K225" s="184"/>
      <c r="L225" s="184"/>
      <c r="M225" s="152"/>
      <c r="N225" s="182"/>
      <c r="O225" s="184"/>
      <c r="P225" s="184"/>
      <c r="Q225" s="152"/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38">
        <f>SUM(H10:H218)</f>
        <v>64</v>
      </c>
      <c r="I226" s="156">
        <f>SUM(I10:I218)</f>
        <v>89</v>
      </c>
      <c r="J226" s="156">
        <f>SUM(J10:J218)</f>
        <v>110</v>
      </c>
      <c r="K226" s="84">
        <f>SUM(K10:K218)</f>
        <v>163314.68000000002</v>
      </c>
      <c r="L226" s="84">
        <f t="shared" ref="L226" si="10">SUM(L10:L218)</f>
        <v>0</v>
      </c>
      <c r="M226" s="84">
        <f>SUM(M10:M218)</f>
        <v>163314.68000000002</v>
      </c>
      <c r="N226" s="156">
        <f>SUM(N10:N218)</f>
        <v>63</v>
      </c>
      <c r="O226" s="84">
        <f>SUM(O10:O218)</f>
        <v>239158.09999999998</v>
      </c>
      <c r="P226" s="84">
        <f t="shared" ref="P226:Q226" si="11">SUM(P10:P218)</f>
        <v>0</v>
      </c>
      <c r="Q226" s="84">
        <f t="shared" si="11"/>
        <v>239158.09999999998</v>
      </c>
    </row>
  </sheetData>
  <autoFilter ref="A9:Q186" xr:uid="{00000000-0009-0000-0000-00000F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6"/>
  <dimension ref="A1:Q226"/>
  <sheetViews>
    <sheetView topLeftCell="A55" workbookViewId="0">
      <selection activeCell="C94" sqref="C94"/>
    </sheetView>
  </sheetViews>
  <sheetFormatPr defaultRowHeight="15"/>
  <cols>
    <col min="1" max="1" width="4.5703125" style="73" customWidth="1"/>
    <col min="2" max="2" width="34.28515625" style="73" customWidth="1"/>
    <col min="3" max="3" width="9.5703125" style="73" customWidth="1"/>
    <col min="4" max="4" width="11.28515625" style="73" customWidth="1"/>
    <col min="5" max="5" width="23.85546875" style="73" customWidth="1"/>
    <col min="6" max="6" width="17.85546875" style="73" customWidth="1"/>
    <col min="7" max="7" width="24.7109375" style="73" customWidth="1"/>
    <col min="8" max="8" width="17.7109375" style="73" customWidth="1"/>
    <col min="9" max="17" width="13.7109375" style="73" customWidth="1"/>
    <col min="18" max="16384" width="9.140625" style="73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75">
        <v>1</v>
      </c>
      <c r="B10" s="76" t="s">
        <v>18</v>
      </c>
      <c r="C10" s="77" t="s">
        <v>19</v>
      </c>
      <c r="D10" s="76"/>
      <c r="E10" s="78" t="s">
        <v>20</v>
      </c>
      <c r="F10" s="106" t="s">
        <v>315</v>
      </c>
      <c r="G10" s="14" t="s">
        <v>21</v>
      </c>
      <c r="H10" s="163">
        <v>1</v>
      </c>
      <c r="I10" s="168"/>
      <c r="J10" s="168"/>
      <c r="K10" s="169"/>
      <c r="L10" s="169">
        <v>5904.09</v>
      </c>
      <c r="M10" s="83">
        <f t="shared" ref="M10:M74" si="1">K10-L10</f>
        <v>-5904.09</v>
      </c>
      <c r="N10" s="168"/>
      <c r="O10" s="169"/>
      <c r="P10" s="169">
        <v>22373.01</v>
      </c>
      <c r="Q10" s="84">
        <f t="shared" ref="Q10:Q74" si="2">O10-P10</f>
        <v>-22373.01</v>
      </c>
    </row>
    <row r="11" spans="1:17" ht="15" customHeight="1">
      <c r="A11" s="75">
        <v>2</v>
      </c>
      <c r="B11" s="76" t="s">
        <v>18</v>
      </c>
      <c r="C11" s="77" t="s">
        <v>19</v>
      </c>
      <c r="D11" s="76"/>
      <c r="E11" s="78" t="s">
        <v>20</v>
      </c>
      <c r="F11" s="106" t="s">
        <v>423</v>
      </c>
      <c r="G11" s="16" t="s">
        <v>22</v>
      </c>
      <c r="H11" s="163"/>
      <c r="I11" s="168"/>
      <c r="J11" s="168"/>
      <c r="K11" s="169"/>
      <c r="L11" s="169"/>
      <c r="M11" s="83">
        <f t="shared" si="1"/>
        <v>0</v>
      </c>
      <c r="N11" s="168"/>
      <c r="O11" s="169"/>
      <c r="P11" s="169">
        <v>3347.8</v>
      </c>
      <c r="Q11" s="84">
        <f t="shared" si="2"/>
        <v>-3347.8</v>
      </c>
    </row>
    <row r="12" spans="1:17" ht="15" customHeight="1">
      <c r="A12" s="75">
        <v>3</v>
      </c>
      <c r="B12" s="76" t="s">
        <v>23</v>
      </c>
      <c r="C12" s="77" t="s">
        <v>19</v>
      </c>
      <c r="D12" s="76"/>
      <c r="E12" s="78" t="s">
        <v>24</v>
      </c>
      <c r="F12" s="107">
        <v>2</v>
      </c>
      <c r="G12" s="14" t="s">
        <v>21</v>
      </c>
      <c r="H12" s="163"/>
      <c r="I12" s="168"/>
      <c r="J12" s="168"/>
      <c r="K12" s="169"/>
      <c r="L12" s="169"/>
      <c r="M12" s="83">
        <f t="shared" si="1"/>
        <v>0</v>
      </c>
      <c r="N12" s="168"/>
      <c r="O12" s="169"/>
      <c r="P12" s="169"/>
      <c r="Q12" s="84">
        <f t="shared" si="2"/>
        <v>0</v>
      </c>
    </row>
    <row r="13" spans="1:17" ht="15" customHeight="1">
      <c r="A13" s="75">
        <v>4</v>
      </c>
      <c r="B13" s="76" t="s">
        <v>25</v>
      </c>
      <c r="C13" s="77" t="s">
        <v>19</v>
      </c>
      <c r="D13" s="76"/>
      <c r="E13" s="78" t="s">
        <v>26</v>
      </c>
      <c r="F13" s="106" t="s">
        <v>316</v>
      </c>
      <c r="G13" s="14" t="s">
        <v>21</v>
      </c>
      <c r="H13" s="163"/>
      <c r="I13" s="168"/>
      <c r="J13" s="168"/>
      <c r="K13" s="169"/>
      <c r="L13" s="169"/>
      <c r="M13" s="83">
        <f t="shared" si="1"/>
        <v>0</v>
      </c>
      <c r="N13" s="168"/>
      <c r="O13" s="169"/>
      <c r="P13" s="169"/>
      <c r="Q13" s="84">
        <f t="shared" si="2"/>
        <v>0</v>
      </c>
    </row>
    <row r="14" spans="1:17" ht="15" customHeight="1">
      <c r="A14" s="75">
        <v>5</v>
      </c>
      <c r="B14" s="76" t="s">
        <v>27</v>
      </c>
      <c r="C14" s="77" t="s">
        <v>19</v>
      </c>
      <c r="D14" s="76"/>
      <c r="E14" s="78" t="s">
        <v>26</v>
      </c>
      <c r="F14" s="106" t="s">
        <v>317</v>
      </c>
      <c r="G14" s="14" t="s">
        <v>21</v>
      </c>
      <c r="H14" s="163">
        <v>1</v>
      </c>
      <c r="I14" s="168">
        <v>2</v>
      </c>
      <c r="J14" s="168">
        <v>2</v>
      </c>
      <c r="K14" s="169">
        <v>1044.8699999999999</v>
      </c>
      <c r="L14" s="169">
        <v>396.45</v>
      </c>
      <c r="M14" s="83">
        <f t="shared" si="1"/>
        <v>648.41999999999985</v>
      </c>
      <c r="N14" s="168"/>
      <c r="O14" s="169"/>
      <c r="P14" s="169">
        <v>4349.32</v>
      </c>
      <c r="Q14" s="84">
        <f t="shared" si="2"/>
        <v>-4349.32</v>
      </c>
    </row>
    <row r="15" spans="1:17" ht="15" customHeight="1">
      <c r="A15" s="75">
        <v>6</v>
      </c>
      <c r="B15" s="76" t="s">
        <v>28</v>
      </c>
      <c r="C15" s="77" t="s">
        <v>19</v>
      </c>
      <c r="D15" s="76"/>
      <c r="E15" s="78" t="s">
        <v>26</v>
      </c>
      <c r="F15" s="106" t="s">
        <v>318</v>
      </c>
      <c r="G15" s="14" t="s">
        <v>21</v>
      </c>
      <c r="H15" s="163">
        <v>2</v>
      </c>
      <c r="I15" s="168"/>
      <c r="J15" s="168"/>
      <c r="K15" s="169"/>
      <c r="L15" s="169">
        <v>3795.71</v>
      </c>
      <c r="M15" s="83">
        <f t="shared" si="1"/>
        <v>-3795.71</v>
      </c>
      <c r="N15" s="168"/>
      <c r="O15" s="169"/>
      <c r="P15" s="169">
        <v>10596.53</v>
      </c>
      <c r="Q15" s="84">
        <f t="shared" si="2"/>
        <v>-10596.53</v>
      </c>
    </row>
    <row r="16" spans="1:17" ht="15" customHeight="1">
      <c r="A16" s="75">
        <v>7</v>
      </c>
      <c r="B16" s="76" t="s">
        <v>29</v>
      </c>
      <c r="C16" s="77" t="s">
        <v>19</v>
      </c>
      <c r="D16" s="76"/>
      <c r="E16" s="78" t="s">
        <v>30</v>
      </c>
      <c r="F16" s="106" t="s">
        <v>319</v>
      </c>
      <c r="G16" s="14" t="s">
        <v>21</v>
      </c>
      <c r="H16" s="163"/>
      <c r="I16" s="168"/>
      <c r="J16" s="168"/>
      <c r="K16" s="169"/>
      <c r="L16" s="169"/>
      <c r="M16" s="83">
        <f t="shared" si="1"/>
        <v>0</v>
      </c>
      <c r="N16" s="168"/>
      <c r="O16" s="169"/>
      <c r="P16" s="169">
        <v>2904.13</v>
      </c>
      <c r="Q16" s="84">
        <f t="shared" si="2"/>
        <v>-2904.13</v>
      </c>
    </row>
    <row r="17" spans="1:17" ht="15" customHeight="1">
      <c r="A17" s="75">
        <v>8</v>
      </c>
      <c r="B17" s="76" t="s">
        <v>29</v>
      </c>
      <c r="C17" s="77" t="s">
        <v>19</v>
      </c>
      <c r="D17" s="76"/>
      <c r="E17" s="78" t="s">
        <v>30</v>
      </c>
      <c r="F17" s="106" t="s">
        <v>407</v>
      </c>
      <c r="G17" s="17" t="s">
        <v>31</v>
      </c>
      <c r="H17" s="163"/>
      <c r="I17" s="168"/>
      <c r="J17" s="168"/>
      <c r="K17" s="169"/>
      <c r="L17" s="169"/>
      <c r="M17" s="83">
        <f t="shared" si="1"/>
        <v>0</v>
      </c>
      <c r="N17" s="168"/>
      <c r="O17" s="169">
        <v>616.70000000000005</v>
      </c>
      <c r="P17" s="169">
        <v>616.70000000000005</v>
      </c>
      <c r="Q17" s="84">
        <f t="shared" si="2"/>
        <v>0</v>
      </c>
    </row>
    <row r="18" spans="1:17" ht="15" customHeight="1">
      <c r="A18" s="75">
        <v>9</v>
      </c>
      <c r="B18" s="76" t="s">
        <v>32</v>
      </c>
      <c r="C18" s="77" t="s">
        <v>19</v>
      </c>
      <c r="D18" s="76"/>
      <c r="E18" s="78" t="s">
        <v>26</v>
      </c>
      <c r="F18" s="106" t="s">
        <v>320</v>
      </c>
      <c r="G18" s="14" t="s">
        <v>21</v>
      </c>
      <c r="H18" s="163"/>
      <c r="I18" s="168"/>
      <c r="J18" s="168"/>
      <c r="K18" s="169"/>
      <c r="L18" s="169">
        <v>5081.6099999999997</v>
      </c>
      <c r="M18" s="83">
        <f t="shared" si="1"/>
        <v>-5081.6099999999997</v>
      </c>
      <c r="N18" s="168"/>
      <c r="O18" s="169"/>
      <c r="P18" s="169">
        <v>26930.31</v>
      </c>
      <c r="Q18" s="84">
        <f t="shared" si="2"/>
        <v>-26930.31</v>
      </c>
    </row>
    <row r="19" spans="1:17" ht="15" customHeight="1">
      <c r="A19" s="75">
        <v>10</v>
      </c>
      <c r="B19" s="76" t="s">
        <v>32</v>
      </c>
      <c r="C19" s="77" t="s">
        <v>19</v>
      </c>
      <c r="D19" s="76"/>
      <c r="E19" s="78" t="s">
        <v>26</v>
      </c>
      <c r="F19" s="106" t="s">
        <v>443</v>
      </c>
      <c r="G19" s="80" t="s">
        <v>33</v>
      </c>
      <c r="H19" s="163"/>
      <c r="I19" s="168"/>
      <c r="J19" s="168"/>
      <c r="K19" s="169"/>
      <c r="L19" s="169"/>
      <c r="M19" s="83">
        <f t="shared" si="1"/>
        <v>0</v>
      </c>
      <c r="N19" s="168"/>
      <c r="O19" s="169"/>
      <c r="P19" s="169"/>
      <c r="Q19" s="84">
        <f t="shared" si="2"/>
        <v>0</v>
      </c>
    </row>
    <row r="20" spans="1:17" ht="15" customHeight="1">
      <c r="A20" s="75">
        <v>11</v>
      </c>
      <c r="B20" s="76" t="s">
        <v>34</v>
      </c>
      <c r="C20" s="77" t="s">
        <v>19</v>
      </c>
      <c r="D20" s="76"/>
      <c r="E20" s="78" t="s">
        <v>35</v>
      </c>
      <c r="F20" s="106" t="s">
        <v>321</v>
      </c>
      <c r="G20" s="14" t="s">
        <v>21</v>
      </c>
      <c r="H20" s="163"/>
      <c r="I20" s="168"/>
      <c r="J20" s="168"/>
      <c r="K20" s="169"/>
      <c r="L20" s="169">
        <v>1650.29</v>
      </c>
      <c r="M20" s="83">
        <f t="shared" si="1"/>
        <v>-1650.29</v>
      </c>
      <c r="N20" s="168"/>
      <c r="O20" s="169"/>
      <c r="P20" s="169">
        <v>10972.67</v>
      </c>
      <c r="Q20" s="84">
        <f t="shared" si="2"/>
        <v>-10972.67</v>
      </c>
    </row>
    <row r="21" spans="1:17" ht="15" customHeight="1">
      <c r="A21" s="75">
        <v>12</v>
      </c>
      <c r="B21" s="76" t="s">
        <v>34</v>
      </c>
      <c r="C21" s="77" t="s">
        <v>19</v>
      </c>
      <c r="D21" s="76"/>
      <c r="E21" s="78" t="s">
        <v>35</v>
      </c>
      <c r="F21" s="106" t="s">
        <v>398</v>
      </c>
      <c r="G21" s="19" t="s">
        <v>36</v>
      </c>
      <c r="H21" s="163"/>
      <c r="I21" s="168"/>
      <c r="J21" s="168"/>
      <c r="K21" s="169"/>
      <c r="L21" s="169"/>
      <c r="M21" s="83">
        <f t="shared" si="1"/>
        <v>0</v>
      </c>
      <c r="N21" s="168"/>
      <c r="O21" s="169">
        <v>5286</v>
      </c>
      <c r="P21" s="169">
        <v>9338.6</v>
      </c>
      <c r="Q21" s="84">
        <f t="shared" si="2"/>
        <v>-4052.6000000000004</v>
      </c>
    </row>
    <row r="22" spans="1:17" ht="15" customHeight="1">
      <c r="A22" s="75">
        <v>13</v>
      </c>
      <c r="B22" s="76" t="s">
        <v>37</v>
      </c>
      <c r="C22" s="77" t="s">
        <v>19</v>
      </c>
      <c r="D22" s="76"/>
      <c r="E22" s="78" t="s">
        <v>26</v>
      </c>
      <c r="F22" s="106" t="s">
        <v>322</v>
      </c>
      <c r="G22" s="14" t="s">
        <v>21</v>
      </c>
      <c r="H22" s="163"/>
      <c r="I22" s="168">
        <v>1</v>
      </c>
      <c r="J22" s="168">
        <v>1</v>
      </c>
      <c r="K22" s="169">
        <v>2116.12</v>
      </c>
      <c r="L22" s="169">
        <v>2442.13</v>
      </c>
      <c r="M22" s="83">
        <f t="shared" si="1"/>
        <v>-326.01000000000022</v>
      </c>
      <c r="N22" s="168"/>
      <c r="O22" s="169"/>
      <c r="P22" s="169">
        <v>7134.64</v>
      </c>
      <c r="Q22" s="84">
        <f t="shared" si="2"/>
        <v>-7134.64</v>
      </c>
    </row>
    <row r="23" spans="1:17" ht="15" customHeight="1">
      <c r="A23" s="75">
        <v>14</v>
      </c>
      <c r="B23" s="76" t="s">
        <v>37</v>
      </c>
      <c r="C23" s="77" t="s">
        <v>19</v>
      </c>
      <c r="D23" s="76"/>
      <c r="E23" s="78" t="s">
        <v>26</v>
      </c>
      <c r="F23" s="106" t="s">
        <v>444</v>
      </c>
      <c r="G23" s="80" t="s">
        <v>33</v>
      </c>
      <c r="H23" s="163">
        <v>1</v>
      </c>
      <c r="I23" s="168"/>
      <c r="J23" s="168"/>
      <c r="K23" s="169"/>
      <c r="L23" s="169"/>
      <c r="M23" s="83">
        <f t="shared" si="1"/>
        <v>0</v>
      </c>
      <c r="N23" s="168">
        <v>1</v>
      </c>
      <c r="O23" s="169">
        <v>4757.3999999999996</v>
      </c>
      <c r="P23" s="169"/>
      <c r="Q23" s="84">
        <f t="shared" si="2"/>
        <v>4757.3999999999996</v>
      </c>
    </row>
    <row r="24" spans="1:17" ht="15" customHeight="1">
      <c r="A24" s="75">
        <v>15</v>
      </c>
      <c r="B24" s="76" t="s">
        <v>38</v>
      </c>
      <c r="C24" s="77" t="s">
        <v>19</v>
      </c>
      <c r="D24" s="76"/>
      <c r="E24" s="78" t="s">
        <v>39</v>
      </c>
      <c r="F24" s="106" t="s">
        <v>323</v>
      </c>
      <c r="G24" s="14" t="s">
        <v>21</v>
      </c>
      <c r="H24" s="163"/>
      <c r="I24" s="168"/>
      <c r="J24" s="168"/>
      <c r="K24" s="169"/>
      <c r="L24" s="169">
        <v>3914.85</v>
      </c>
      <c r="M24" s="83">
        <f t="shared" si="1"/>
        <v>-3914.85</v>
      </c>
      <c r="N24" s="168"/>
      <c r="O24" s="169"/>
      <c r="P24" s="169">
        <v>4552.1400000000003</v>
      </c>
      <c r="Q24" s="84">
        <f t="shared" si="2"/>
        <v>-4552.1400000000003</v>
      </c>
    </row>
    <row r="25" spans="1:17" ht="15" customHeight="1">
      <c r="A25" s="75">
        <v>16</v>
      </c>
      <c r="B25" s="76" t="s">
        <v>38</v>
      </c>
      <c r="C25" s="77" t="s">
        <v>19</v>
      </c>
      <c r="D25" s="76"/>
      <c r="E25" s="78" t="s">
        <v>39</v>
      </c>
      <c r="F25" s="106" t="s">
        <v>445</v>
      </c>
      <c r="G25" s="80" t="s">
        <v>33</v>
      </c>
      <c r="H25" s="163">
        <v>2</v>
      </c>
      <c r="I25" s="168">
        <v>2</v>
      </c>
      <c r="J25" s="168">
        <v>2</v>
      </c>
      <c r="K25" s="169">
        <v>1057.2</v>
      </c>
      <c r="L25" s="169"/>
      <c r="M25" s="83">
        <f t="shared" si="1"/>
        <v>1057.2</v>
      </c>
      <c r="N25" s="168">
        <v>1</v>
      </c>
      <c r="O25" s="169">
        <v>1938.2</v>
      </c>
      <c r="P25" s="169"/>
      <c r="Q25" s="84">
        <f t="shared" si="2"/>
        <v>1938.2</v>
      </c>
    </row>
    <row r="26" spans="1:17" ht="15" customHeight="1">
      <c r="A26" s="75">
        <v>17</v>
      </c>
      <c r="B26" s="76" t="s">
        <v>40</v>
      </c>
      <c r="C26" s="77" t="s">
        <v>19</v>
      </c>
      <c r="D26" s="76"/>
      <c r="E26" s="78" t="s">
        <v>20</v>
      </c>
      <c r="F26" s="106" t="s">
        <v>324</v>
      </c>
      <c r="G26" s="14" t="s">
        <v>21</v>
      </c>
      <c r="H26" s="163"/>
      <c r="I26" s="168"/>
      <c r="J26" s="168"/>
      <c r="K26" s="169"/>
      <c r="L26" s="169"/>
      <c r="M26" s="83">
        <f t="shared" si="1"/>
        <v>0</v>
      </c>
      <c r="N26" s="168"/>
      <c r="O26" s="169"/>
      <c r="P26" s="169">
        <v>7030.12</v>
      </c>
      <c r="Q26" s="84">
        <f t="shared" si="2"/>
        <v>-7030.12</v>
      </c>
    </row>
    <row r="27" spans="1:17" ht="15" customHeight="1">
      <c r="A27" s="75">
        <v>18</v>
      </c>
      <c r="B27" s="76" t="s">
        <v>40</v>
      </c>
      <c r="C27" s="77" t="s">
        <v>19</v>
      </c>
      <c r="D27" s="76"/>
      <c r="E27" s="78" t="s">
        <v>20</v>
      </c>
      <c r="F27" s="106" t="s">
        <v>424</v>
      </c>
      <c r="G27" s="16" t="s">
        <v>22</v>
      </c>
      <c r="H27" s="163">
        <v>1</v>
      </c>
      <c r="I27" s="168"/>
      <c r="J27" s="168">
        <v>1</v>
      </c>
      <c r="K27" s="169">
        <v>1938.2</v>
      </c>
      <c r="L27" s="169"/>
      <c r="M27" s="83">
        <f t="shared" si="1"/>
        <v>1938.2</v>
      </c>
      <c r="N27" s="168">
        <v>3</v>
      </c>
      <c r="O27" s="169">
        <v>5418.15</v>
      </c>
      <c r="P27" s="169">
        <v>969.1</v>
      </c>
      <c r="Q27" s="84">
        <f t="shared" si="2"/>
        <v>4449.0499999999993</v>
      </c>
    </row>
    <row r="28" spans="1:17" ht="15" customHeight="1">
      <c r="A28" s="75">
        <v>19</v>
      </c>
      <c r="B28" s="76" t="s">
        <v>41</v>
      </c>
      <c r="C28" s="77" t="s">
        <v>19</v>
      </c>
      <c r="D28" s="76"/>
      <c r="E28" s="78" t="s">
        <v>24</v>
      </c>
      <c r="F28" s="106" t="s">
        <v>325</v>
      </c>
      <c r="G28" s="14" t="s">
        <v>21</v>
      </c>
      <c r="H28" s="163">
        <v>3</v>
      </c>
      <c r="I28" s="168"/>
      <c r="J28" s="168"/>
      <c r="K28" s="169"/>
      <c r="L28" s="169">
        <v>422.88</v>
      </c>
      <c r="M28" s="83">
        <f t="shared" si="1"/>
        <v>-422.88</v>
      </c>
      <c r="N28" s="168"/>
      <c r="O28" s="169"/>
      <c r="P28" s="169">
        <v>486.97</v>
      </c>
      <c r="Q28" s="84">
        <f t="shared" si="2"/>
        <v>-486.97</v>
      </c>
    </row>
    <row r="29" spans="1:17" ht="15" customHeight="1">
      <c r="A29" s="75">
        <v>20</v>
      </c>
      <c r="B29" s="76" t="s">
        <v>41</v>
      </c>
      <c r="C29" s="77" t="s">
        <v>19</v>
      </c>
      <c r="D29" s="76"/>
      <c r="E29" s="78" t="s">
        <v>24</v>
      </c>
      <c r="F29" s="106" t="s">
        <v>425</v>
      </c>
      <c r="G29" s="16" t="s">
        <v>22</v>
      </c>
      <c r="H29" s="163"/>
      <c r="I29" s="168"/>
      <c r="J29" s="168"/>
      <c r="K29" s="169"/>
      <c r="L29" s="169"/>
      <c r="M29" s="83">
        <f t="shared" si="1"/>
        <v>0</v>
      </c>
      <c r="N29" s="168"/>
      <c r="O29" s="169"/>
      <c r="P29" s="169"/>
      <c r="Q29" s="84">
        <f t="shared" si="2"/>
        <v>0</v>
      </c>
    </row>
    <row r="30" spans="1:17" ht="15" customHeight="1">
      <c r="A30" s="75">
        <v>21</v>
      </c>
      <c r="B30" s="76" t="s">
        <v>42</v>
      </c>
      <c r="C30" s="77" t="s">
        <v>19</v>
      </c>
      <c r="D30" s="76"/>
      <c r="E30" s="78" t="s">
        <v>26</v>
      </c>
      <c r="F30" s="107">
        <v>21</v>
      </c>
      <c r="G30" s="14" t="s">
        <v>21</v>
      </c>
      <c r="H30" s="163"/>
      <c r="I30" s="168"/>
      <c r="J30" s="168"/>
      <c r="K30" s="169"/>
      <c r="L30" s="169"/>
      <c r="M30" s="83">
        <f t="shared" si="1"/>
        <v>0</v>
      </c>
      <c r="N30" s="168"/>
      <c r="O30" s="169"/>
      <c r="P30" s="169"/>
      <c r="Q30" s="84">
        <f t="shared" si="2"/>
        <v>0</v>
      </c>
    </row>
    <row r="31" spans="1:17" ht="15" customHeight="1">
      <c r="A31" s="75">
        <v>22</v>
      </c>
      <c r="B31" s="76" t="s">
        <v>43</v>
      </c>
      <c r="C31" s="77" t="s">
        <v>19</v>
      </c>
      <c r="D31" s="76"/>
      <c r="E31" s="78" t="s">
        <v>35</v>
      </c>
      <c r="F31" s="106" t="s">
        <v>326</v>
      </c>
      <c r="G31" s="14" t="s">
        <v>21</v>
      </c>
      <c r="H31" s="163">
        <v>1</v>
      </c>
      <c r="I31" s="168">
        <v>1</v>
      </c>
      <c r="J31" s="168">
        <v>1</v>
      </c>
      <c r="K31" s="169">
        <v>2230.63</v>
      </c>
      <c r="L31" s="169">
        <v>1868.6</v>
      </c>
      <c r="M31" s="83">
        <f t="shared" si="1"/>
        <v>362.0300000000002</v>
      </c>
      <c r="N31" s="168"/>
      <c r="O31" s="169"/>
      <c r="P31" s="169">
        <v>53949.19</v>
      </c>
      <c r="Q31" s="84">
        <f t="shared" si="2"/>
        <v>-53949.19</v>
      </c>
    </row>
    <row r="32" spans="1:17" ht="15" customHeight="1">
      <c r="A32" s="75">
        <v>23</v>
      </c>
      <c r="B32" s="76" t="s">
        <v>43</v>
      </c>
      <c r="C32" s="77" t="s">
        <v>19</v>
      </c>
      <c r="D32" s="76"/>
      <c r="E32" s="78" t="s">
        <v>35</v>
      </c>
      <c r="F32" s="106" t="s">
        <v>399</v>
      </c>
      <c r="G32" s="19" t="s">
        <v>36</v>
      </c>
      <c r="H32" s="163"/>
      <c r="I32" s="168"/>
      <c r="J32" s="168"/>
      <c r="K32" s="169"/>
      <c r="L32" s="169">
        <v>1233.4000000000001</v>
      </c>
      <c r="M32" s="83">
        <f t="shared" si="1"/>
        <v>-1233.4000000000001</v>
      </c>
      <c r="N32" s="168"/>
      <c r="O32" s="169">
        <v>7224.2</v>
      </c>
      <c r="P32" s="169">
        <v>13919.8</v>
      </c>
      <c r="Q32" s="84">
        <f t="shared" si="2"/>
        <v>-6695.5999999999995</v>
      </c>
    </row>
    <row r="33" spans="1:17" ht="15" customHeight="1">
      <c r="A33" s="75">
        <v>24</v>
      </c>
      <c r="B33" s="76" t="s">
        <v>44</v>
      </c>
      <c r="C33" s="77" t="s">
        <v>19</v>
      </c>
      <c r="D33" s="76"/>
      <c r="E33" s="78" t="s">
        <v>35</v>
      </c>
      <c r="F33" s="106" t="s">
        <v>327</v>
      </c>
      <c r="G33" s="14" t="s">
        <v>21</v>
      </c>
      <c r="H33" s="163">
        <v>2</v>
      </c>
      <c r="I33" s="168"/>
      <c r="J33" s="168"/>
      <c r="K33" s="169"/>
      <c r="L33" s="169"/>
      <c r="M33" s="83">
        <f t="shared" si="1"/>
        <v>0</v>
      </c>
      <c r="N33" s="168"/>
      <c r="O33" s="169"/>
      <c r="P33" s="169">
        <v>10175.49</v>
      </c>
      <c r="Q33" s="84">
        <f t="shared" si="2"/>
        <v>-10175.49</v>
      </c>
    </row>
    <row r="34" spans="1:17" ht="15" customHeight="1">
      <c r="A34" s="75">
        <v>25</v>
      </c>
      <c r="B34" s="76" t="s">
        <v>44</v>
      </c>
      <c r="C34" s="77" t="s">
        <v>19</v>
      </c>
      <c r="D34" s="76"/>
      <c r="E34" s="78" t="s">
        <v>35</v>
      </c>
      <c r="F34" s="106" t="s">
        <v>400</v>
      </c>
      <c r="G34" s="19" t="s">
        <v>36</v>
      </c>
      <c r="H34" s="163"/>
      <c r="I34" s="168"/>
      <c r="J34" s="168"/>
      <c r="K34" s="169"/>
      <c r="L34" s="169"/>
      <c r="M34" s="83">
        <f t="shared" si="1"/>
        <v>0</v>
      </c>
      <c r="N34" s="168"/>
      <c r="O34" s="169"/>
      <c r="P34" s="169">
        <v>4757.3999999999996</v>
      </c>
      <c r="Q34" s="84">
        <f t="shared" si="2"/>
        <v>-4757.3999999999996</v>
      </c>
    </row>
    <row r="35" spans="1:17" ht="15" customHeight="1">
      <c r="A35" s="75">
        <v>26</v>
      </c>
      <c r="B35" s="76" t="s">
        <v>45</v>
      </c>
      <c r="C35" s="77" t="s">
        <v>19</v>
      </c>
      <c r="D35" s="76"/>
      <c r="E35" s="78" t="s">
        <v>26</v>
      </c>
      <c r="F35" s="106" t="s">
        <v>328</v>
      </c>
      <c r="G35" s="14" t="s">
        <v>21</v>
      </c>
      <c r="H35" s="163"/>
      <c r="I35" s="168"/>
      <c r="J35" s="168"/>
      <c r="K35" s="169"/>
      <c r="L35" s="169">
        <v>2088.02</v>
      </c>
      <c r="M35" s="83">
        <f t="shared" si="1"/>
        <v>-2088.02</v>
      </c>
      <c r="N35" s="168"/>
      <c r="O35" s="169"/>
      <c r="P35" s="169">
        <v>13795.6</v>
      </c>
      <c r="Q35" s="84">
        <f t="shared" si="2"/>
        <v>-13795.6</v>
      </c>
    </row>
    <row r="36" spans="1:17" ht="15" customHeight="1">
      <c r="A36" s="75">
        <v>27</v>
      </c>
      <c r="B36" s="76" t="s">
        <v>46</v>
      </c>
      <c r="C36" s="77" t="s">
        <v>19</v>
      </c>
      <c r="D36" s="76"/>
      <c r="E36" s="78" t="s">
        <v>26</v>
      </c>
      <c r="F36" s="106" t="s">
        <v>329</v>
      </c>
      <c r="G36" s="14" t="s">
        <v>21</v>
      </c>
      <c r="H36" s="163"/>
      <c r="I36" s="168"/>
      <c r="J36" s="168"/>
      <c r="K36" s="169"/>
      <c r="L36" s="169">
        <v>11564.31</v>
      </c>
      <c r="M36" s="83">
        <f t="shared" si="1"/>
        <v>-11564.31</v>
      </c>
      <c r="N36" s="168"/>
      <c r="O36" s="169"/>
      <c r="P36" s="169">
        <v>93719.37</v>
      </c>
      <c r="Q36" s="84">
        <f t="shared" si="2"/>
        <v>-93719.37</v>
      </c>
    </row>
    <row r="37" spans="1:17" ht="15" customHeight="1">
      <c r="A37" s="75">
        <v>28</v>
      </c>
      <c r="B37" s="76" t="s">
        <v>47</v>
      </c>
      <c r="C37" s="77" t="s">
        <v>19</v>
      </c>
      <c r="D37" s="76"/>
      <c r="E37" s="78" t="s">
        <v>48</v>
      </c>
      <c r="F37" s="106" t="s">
        <v>330</v>
      </c>
      <c r="G37" s="14" t="s">
        <v>21</v>
      </c>
      <c r="H37" s="163">
        <v>1</v>
      </c>
      <c r="I37" s="168">
        <v>1</v>
      </c>
      <c r="J37" s="168">
        <v>1</v>
      </c>
      <c r="K37" s="169">
        <v>1395.5</v>
      </c>
      <c r="L37" s="169">
        <v>8726.2999999999993</v>
      </c>
      <c r="M37" s="83">
        <f t="shared" si="1"/>
        <v>-7330.7999999999993</v>
      </c>
      <c r="N37" s="168"/>
      <c r="O37" s="169"/>
      <c r="P37" s="169">
        <v>6606</v>
      </c>
      <c r="Q37" s="84">
        <f t="shared" si="2"/>
        <v>-6606</v>
      </c>
    </row>
    <row r="38" spans="1:17" ht="15" hidden="1" customHeight="1">
      <c r="A38" s="75">
        <v>29</v>
      </c>
      <c r="B38" s="76" t="s">
        <v>47</v>
      </c>
      <c r="C38" s="77" t="s">
        <v>19</v>
      </c>
      <c r="D38" s="76"/>
      <c r="E38" s="78" t="s">
        <v>48</v>
      </c>
      <c r="F38" s="108" t="s">
        <v>297</v>
      </c>
      <c r="G38" s="19" t="s">
        <v>36</v>
      </c>
      <c r="H38" s="163"/>
      <c r="I38" s="168"/>
      <c r="J38" s="168"/>
      <c r="K38" s="169"/>
      <c r="L38" s="169"/>
      <c r="M38" s="83">
        <f t="shared" si="1"/>
        <v>0</v>
      </c>
      <c r="N38" s="168"/>
      <c r="O38" s="169"/>
      <c r="P38" s="169"/>
      <c r="Q38" s="84">
        <f t="shared" si="2"/>
        <v>0</v>
      </c>
    </row>
    <row r="39" spans="1:17" ht="15" customHeight="1">
      <c r="A39" s="75">
        <v>30</v>
      </c>
      <c r="B39" s="76" t="s">
        <v>47</v>
      </c>
      <c r="C39" s="77" t="s">
        <v>19</v>
      </c>
      <c r="D39" s="76"/>
      <c r="E39" s="78" t="s">
        <v>48</v>
      </c>
      <c r="F39" s="109" t="s">
        <v>446</v>
      </c>
      <c r="G39" s="80" t="s">
        <v>33</v>
      </c>
      <c r="H39" s="163"/>
      <c r="I39" s="168">
        <v>1</v>
      </c>
      <c r="J39" s="168">
        <v>1</v>
      </c>
      <c r="K39" s="169">
        <v>2466.8000000000002</v>
      </c>
      <c r="L39" s="169"/>
      <c r="M39" s="83">
        <f t="shared" si="1"/>
        <v>2466.8000000000002</v>
      </c>
      <c r="N39" s="168">
        <v>1</v>
      </c>
      <c r="O39" s="169">
        <v>2466.8000000000002</v>
      </c>
      <c r="P39" s="169"/>
      <c r="Q39" s="84">
        <f t="shared" si="2"/>
        <v>2466.8000000000002</v>
      </c>
    </row>
    <row r="40" spans="1:17" ht="15" customHeight="1">
      <c r="A40" s="75">
        <v>31</v>
      </c>
      <c r="B40" s="76" t="s">
        <v>49</v>
      </c>
      <c r="C40" s="77" t="s">
        <v>19</v>
      </c>
      <c r="D40" s="76"/>
      <c r="E40" s="78" t="s">
        <v>50</v>
      </c>
      <c r="F40" s="106" t="s">
        <v>331</v>
      </c>
      <c r="G40" s="14" t="s">
        <v>21</v>
      </c>
      <c r="H40" s="163"/>
      <c r="I40" s="168"/>
      <c r="J40" s="168"/>
      <c r="K40" s="169"/>
      <c r="L40" s="169"/>
      <c r="M40" s="83">
        <f t="shared" si="1"/>
        <v>0</v>
      </c>
      <c r="N40" s="168"/>
      <c r="O40" s="169"/>
      <c r="P40" s="169">
        <v>34418.82</v>
      </c>
      <c r="Q40" s="84">
        <f t="shared" si="2"/>
        <v>-34418.82</v>
      </c>
    </row>
    <row r="41" spans="1:17" ht="15" customHeight="1">
      <c r="A41" s="75">
        <v>32</v>
      </c>
      <c r="B41" s="76" t="s">
        <v>49</v>
      </c>
      <c r="C41" s="77" t="s">
        <v>19</v>
      </c>
      <c r="D41" s="76"/>
      <c r="E41" s="78" t="s">
        <v>50</v>
      </c>
      <c r="F41" s="106" t="s">
        <v>426</v>
      </c>
      <c r="G41" s="16" t="s">
        <v>22</v>
      </c>
      <c r="H41" s="163"/>
      <c r="I41" s="168"/>
      <c r="J41" s="168"/>
      <c r="K41" s="169"/>
      <c r="L41" s="169"/>
      <c r="M41" s="83">
        <f t="shared" si="1"/>
        <v>0</v>
      </c>
      <c r="N41" s="168">
        <v>1</v>
      </c>
      <c r="O41" s="169">
        <v>1233.4000000000001</v>
      </c>
      <c r="P41" s="169">
        <v>16540.53</v>
      </c>
      <c r="Q41" s="84">
        <f t="shared" si="2"/>
        <v>-15307.13</v>
      </c>
    </row>
    <row r="42" spans="1:17" ht="15" customHeight="1">
      <c r="A42" s="75">
        <v>33</v>
      </c>
      <c r="B42" s="76" t="s">
        <v>51</v>
      </c>
      <c r="C42" s="77" t="s">
        <v>19</v>
      </c>
      <c r="D42" s="76"/>
      <c r="E42" s="78" t="s">
        <v>52</v>
      </c>
      <c r="F42" s="106" t="s">
        <v>332</v>
      </c>
      <c r="G42" s="14" t="s">
        <v>21</v>
      </c>
      <c r="H42" s="163"/>
      <c r="I42" s="168"/>
      <c r="J42" s="168"/>
      <c r="K42" s="169"/>
      <c r="L42" s="169"/>
      <c r="M42" s="83">
        <f t="shared" si="1"/>
        <v>0</v>
      </c>
      <c r="N42" s="168"/>
      <c r="O42" s="169"/>
      <c r="P42" s="169">
        <v>2286.19</v>
      </c>
      <c r="Q42" s="84">
        <f t="shared" si="2"/>
        <v>-2286.19</v>
      </c>
    </row>
    <row r="43" spans="1:17" ht="15" customHeight="1">
      <c r="A43" s="75">
        <v>34</v>
      </c>
      <c r="B43" s="76" t="s">
        <v>51</v>
      </c>
      <c r="C43" s="77" t="s">
        <v>19</v>
      </c>
      <c r="D43" s="76"/>
      <c r="E43" s="78" t="s">
        <v>52</v>
      </c>
      <c r="F43" s="109" t="s">
        <v>447</v>
      </c>
      <c r="G43" s="80" t="s">
        <v>33</v>
      </c>
      <c r="H43" s="163"/>
      <c r="I43" s="168"/>
      <c r="J43" s="168"/>
      <c r="K43" s="169"/>
      <c r="L43" s="169"/>
      <c r="M43" s="83">
        <f t="shared" si="1"/>
        <v>0</v>
      </c>
      <c r="N43" s="168"/>
      <c r="O43" s="169"/>
      <c r="P43" s="169"/>
      <c r="Q43" s="84">
        <f t="shared" si="2"/>
        <v>0</v>
      </c>
    </row>
    <row r="44" spans="1:17" ht="15" customHeight="1">
      <c r="A44" s="75">
        <v>35</v>
      </c>
      <c r="B44" s="76" t="s">
        <v>53</v>
      </c>
      <c r="C44" s="77" t="s">
        <v>19</v>
      </c>
      <c r="D44" s="76"/>
      <c r="E44" s="78" t="s">
        <v>30</v>
      </c>
      <c r="F44" s="106" t="s">
        <v>333</v>
      </c>
      <c r="G44" s="14" t="s">
        <v>21</v>
      </c>
      <c r="H44" s="163"/>
      <c r="I44" s="168"/>
      <c r="J44" s="168"/>
      <c r="K44" s="169"/>
      <c r="L44" s="169"/>
      <c r="M44" s="83">
        <f t="shared" si="1"/>
        <v>0</v>
      </c>
      <c r="N44" s="168"/>
      <c r="O44" s="169"/>
      <c r="P44" s="169">
        <v>6924.5</v>
      </c>
      <c r="Q44" s="84">
        <f t="shared" si="2"/>
        <v>-6924.5</v>
      </c>
    </row>
    <row r="45" spans="1:17" ht="15" customHeight="1">
      <c r="A45" s="75">
        <v>36</v>
      </c>
      <c r="B45" s="76" t="s">
        <v>54</v>
      </c>
      <c r="C45" s="77" t="s">
        <v>19</v>
      </c>
      <c r="D45" s="76"/>
      <c r="E45" s="78" t="s">
        <v>26</v>
      </c>
      <c r="F45" s="110">
        <v>36</v>
      </c>
      <c r="G45" s="14" t="s">
        <v>21</v>
      </c>
      <c r="H45" s="163"/>
      <c r="I45" s="168"/>
      <c r="J45" s="168"/>
      <c r="K45" s="169"/>
      <c r="L45" s="169"/>
      <c r="M45" s="83">
        <f t="shared" si="1"/>
        <v>0</v>
      </c>
      <c r="N45" s="168"/>
      <c r="O45" s="169"/>
      <c r="P45" s="169"/>
      <c r="Q45" s="84">
        <f t="shared" si="2"/>
        <v>0</v>
      </c>
    </row>
    <row r="46" spans="1:17" ht="15" customHeight="1">
      <c r="A46" s="75">
        <v>37</v>
      </c>
      <c r="B46" s="76" t="s">
        <v>55</v>
      </c>
      <c r="C46" s="77" t="s">
        <v>19</v>
      </c>
      <c r="D46" s="76"/>
      <c r="E46" s="78" t="s">
        <v>56</v>
      </c>
      <c r="F46" s="110">
        <v>37</v>
      </c>
      <c r="G46" s="14" t="s">
        <v>21</v>
      </c>
      <c r="H46" s="163"/>
      <c r="I46" s="168"/>
      <c r="J46" s="168"/>
      <c r="K46" s="169"/>
      <c r="L46" s="169"/>
      <c r="M46" s="83">
        <f t="shared" si="1"/>
        <v>0</v>
      </c>
      <c r="N46" s="168"/>
      <c r="O46" s="169"/>
      <c r="P46" s="169"/>
      <c r="Q46" s="84">
        <f t="shared" si="2"/>
        <v>0</v>
      </c>
    </row>
    <row r="47" spans="1:17" ht="15" customHeight="1">
      <c r="A47" s="75">
        <v>38</v>
      </c>
      <c r="B47" s="76" t="s">
        <v>57</v>
      </c>
      <c r="C47" s="77" t="s">
        <v>19</v>
      </c>
      <c r="D47" s="76"/>
      <c r="E47" s="78" t="s">
        <v>58</v>
      </c>
      <c r="F47" s="106" t="s">
        <v>334</v>
      </c>
      <c r="G47" s="14" t="s">
        <v>21</v>
      </c>
      <c r="H47" s="163">
        <v>1</v>
      </c>
      <c r="I47" s="168"/>
      <c r="J47" s="168"/>
      <c r="K47" s="169"/>
      <c r="L47" s="169">
        <v>581.46</v>
      </c>
      <c r="M47" s="83">
        <f t="shared" si="1"/>
        <v>-581.46</v>
      </c>
      <c r="N47" s="168"/>
      <c r="O47" s="169"/>
      <c r="P47" s="169">
        <v>2841.58</v>
      </c>
      <c r="Q47" s="84">
        <f t="shared" si="2"/>
        <v>-2841.58</v>
      </c>
    </row>
    <row r="48" spans="1:17" ht="15" customHeight="1">
      <c r="A48" s="75">
        <v>39</v>
      </c>
      <c r="B48" s="76" t="s">
        <v>57</v>
      </c>
      <c r="C48" s="77" t="s">
        <v>19</v>
      </c>
      <c r="D48" s="76"/>
      <c r="E48" s="78" t="s">
        <v>58</v>
      </c>
      <c r="F48" s="106" t="s">
        <v>408</v>
      </c>
      <c r="G48" s="17" t="s">
        <v>31</v>
      </c>
      <c r="H48" s="163"/>
      <c r="I48" s="168"/>
      <c r="J48" s="168"/>
      <c r="K48" s="169">
        <v>528.6</v>
      </c>
      <c r="L48" s="169">
        <v>528.6</v>
      </c>
      <c r="M48" s="83">
        <f t="shared" si="1"/>
        <v>0</v>
      </c>
      <c r="N48" s="168"/>
      <c r="O48" s="169">
        <v>4581.2</v>
      </c>
      <c r="P48" s="169">
        <v>4581.2</v>
      </c>
      <c r="Q48" s="84">
        <f t="shared" si="2"/>
        <v>0</v>
      </c>
    </row>
    <row r="49" spans="1:17" ht="15" customHeight="1">
      <c r="A49" s="75">
        <v>40</v>
      </c>
      <c r="B49" s="76" t="s">
        <v>59</v>
      </c>
      <c r="C49" s="77" t="s">
        <v>19</v>
      </c>
      <c r="D49" s="76"/>
      <c r="E49" s="78" t="s">
        <v>26</v>
      </c>
      <c r="F49" s="106" t="s">
        <v>335</v>
      </c>
      <c r="G49" s="14" t="s">
        <v>21</v>
      </c>
      <c r="H49" s="163"/>
      <c r="I49" s="168"/>
      <c r="J49" s="168"/>
      <c r="K49" s="169"/>
      <c r="L49" s="169"/>
      <c r="M49" s="83">
        <f t="shared" si="1"/>
        <v>0</v>
      </c>
      <c r="N49" s="168">
        <v>1</v>
      </c>
      <c r="O49" s="169">
        <v>21278.19</v>
      </c>
      <c r="P49" s="169">
        <v>3960.71</v>
      </c>
      <c r="Q49" s="84">
        <f t="shared" si="2"/>
        <v>17317.48</v>
      </c>
    </row>
    <row r="50" spans="1:17" ht="15" customHeight="1">
      <c r="A50" s="75">
        <v>41</v>
      </c>
      <c r="B50" s="76" t="s">
        <v>60</v>
      </c>
      <c r="C50" s="77" t="s">
        <v>19</v>
      </c>
      <c r="D50" s="76"/>
      <c r="E50" s="78" t="s">
        <v>61</v>
      </c>
      <c r="F50" s="106" t="s">
        <v>336</v>
      </c>
      <c r="G50" s="14" t="s">
        <v>21</v>
      </c>
      <c r="H50" s="163"/>
      <c r="I50" s="168"/>
      <c r="J50" s="168"/>
      <c r="K50" s="169"/>
      <c r="L50" s="169">
        <v>1307.4000000000001</v>
      </c>
      <c r="M50" s="83">
        <f t="shared" si="1"/>
        <v>-1307.4000000000001</v>
      </c>
      <c r="N50" s="168"/>
      <c r="O50" s="169"/>
      <c r="P50" s="169">
        <v>12198.73</v>
      </c>
      <c r="Q50" s="84">
        <f t="shared" si="2"/>
        <v>-12198.73</v>
      </c>
    </row>
    <row r="51" spans="1:17" ht="15" customHeight="1">
      <c r="A51" s="75">
        <v>42</v>
      </c>
      <c r="B51" s="76" t="s">
        <v>60</v>
      </c>
      <c r="C51" s="77" t="s">
        <v>19</v>
      </c>
      <c r="D51" s="76"/>
      <c r="E51" s="78" t="s">
        <v>61</v>
      </c>
      <c r="F51" s="106" t="s">
        <v>427</v>
      </c>
      <c r="G51" s="16" t="s">
        <v>22</v>
      </c>
      <c r="H51" s="163"/>
      <c r="I51" s="168"/>
      <c r="J51" s="168"/>
      <c r="K51" s="169"/>
      <c r="L51" s="169"/>
      <c r="M51" s="83">
        <f t="shared" si="1"/>
        <v>0</v>
      </c>
      <c r="N51" s="168"/>
      <c r="O51" s="169"/>
      <c r="P51" s="169">
        <v>925.05</v>
      </c>
      <c r="Q51" s="84">
        <f t="shared" si="2"/>
        <v>-925.05</v>
      </c>
    </row>
    <row r="52" spans="1:17" ht="15" customHeight="1">
      <c r="A52" s="75">
        <v>43</v>
      </c>
      <c r="B52" s="76" t="s">
        <v>62</v>
      </c>
      <c r="C52" s="77" t="s">
        <v>19</v>
      </c>
      <c r="D52" s="76"/>
      <c r="E52" s="78" t="s">
        <v>26</v>
      </c>
      <c r="F52" s="110">
        <v>42</v>
      </c>
      <c r="G52" s="14" t="s">
        <v>21</v>
      </c>
      <c r="H52" s="163"/>
      <c r="I52" s="168"/>
      <c r="J52" s="168"/>
      <c r="K52" s="169"/>
      <c r="L52" s="169"/>
      <c r="M52" s="83">
        <f t="shared" si="1"/>
        <v>0</v>
      </c>
      <c r="N52" s="168"/>
      <c r="O52" s="169"/>
      <c r="P52" s="169"/>
      <c r="Q52" s="84">
        <f t="shared" si="2"/>
        <v>0</v>
      </c>
    </row>
    <row r="53" spans="1:17" ht="15" customHeight="1">
      <c r="A53" s="75">
        <v>44</v>
      </c>
      <c r="B53" s="76" t="s">
        <v>63</v>
      </c>
      <c r="C53" s="77" t="s">
        <v>19</v>
      </c>
      <c r="D53" s="76"/>
      <c r="E53" s="78" t="s">
        <v>26</v>
      </c>
      <c r="F53" s="106" t="s">
        <v>337</v>
      </c>
      <c r="G53" s="14" t="s">
        <v>21</v>
      </c>
      <c r="H53" s="163"/>
      <c r="I53" s="168"/>
      <c r="J53" s="168"/>
      <c r="K53" s="169"/>
      <c r="L53" s="169"/>
      <c r="M53" s="83">
        <f t="shared" si="1"/>
        <v>0</v>
      </c>
      <c r="N53" s="168"/>
      <c r="O53" s="169"/>
      <c r="P53" s="169">
        <v>4373.0600000000004</v>
      </c>
      <c r="Q53" s="84">
        <f t="shared" si="2"/>
        <v>-4373.0600000000004</v>
      </c>
    </row>
    <row r="54" spans="1:17" ht="15" customHeight="1">
      <c r="A54" s="75">
        <v>45</v>
      </c>
      <c r="B54" s="76" t="s">
        <v>63</v>
      </c>
      <c r="C54" s="77" t="s">
        <v>19</v>
      </c>
      <c r="D54" s="76"/>
      <c r="E54" s="78" t="s">
        <v>26</v>
      </c>
      <c r="F54" s="106" t="s">
        <v>448</v>
      </c>
      <c r="G54" s="80" t="s">
        <v>33</v>
      </c>
      <c r="H54" s="163"/>
      <c r="I54" s="168"/>
      <c r="J54" s="168"/>
      <c r="K54" s="169"/>
      <c r="L54" s="169"/>
      <c r="M54" s="83">
        <f t="shared" si="1"/>
        <v>0</v>
      </c>
      <c r="N54" s="168"/>
      <c r="O54" s="169"/>
      <c r="P54" s="169"/>
      <c r="Q54" s="84">
        <f t="shared" si="2"/>
        <v>0</v>
      </c>
    </row>
    <row r="55" spans="1:17" ht="15" customHeight="1">
      <c r="A55" s="75">
        <v>46</v>
      </c>
      <c r="B55" s="76" t="s">
        <v>64</v>
      </c>
      <c r="C55" s="77" t="s">
        <v>19</v>
      </c>
      <c r="D55" s="76"/>
      <c r="E55" s="78" t="s">
        <v>26</v>
      </c>
      <c r="F55" s="106" t="s">
        <v>338</v>
      </c>
      <c r="G55" s="14" t="s">
        <v>21</v>
      </c>
      <c r="H55" s="163"/>
      <c r="I55" s="168">
        <v>2</v>
      </c>
      <c r="J55" s="168">
        <v>2</v>
      </c>
      <c r="K55" s="169">
        <v>3356.61</v>
      </c>
      <c r="L55" s="169">
        <v>8424.75</v>
      </c>
      <c r="M55" s="83">
        <f t="shared" si="1"/>
        <v>-5068.1399999999994</v>
      </c>
      <c r="N55" s="168">
        <v>1</v>
      </c>
      <c r="O55" s="169">
        <v>1691.52</v>
      </c>
      <c r="P55" s="169">
        <v>83165.87</v>
      </c>
      <c r="Q55" s="84">
        <f t="shared" si="2"/>
        <v>-81474.349999999991</v>
      </c>
    </row>
    <row r="56" spans="1:17" ht="15" customHeight="1">
      <c r="A56" s="75">
        <v>47</v>
      </c>
      <c r="B56" s="76" t="s">
        <v>65</v>
      </c>
      <c r="C56" s="77" t="s">
        <v>19</v>
      </c>
      <c r="D56" s="76"/>
      <c r="E56" s="78" t="s">
        <v>56</v>
      </c>
      <c r="F56" s="106" t="s">
        <v>339</v>
      </c>
      <c r="G56" s="14" t="s">
        <v>21</v>
      </c>
      <c r="H56" s="163"/>
      <c r="I56" s="168"/>
      <c r="J56" s="168"/>
      <c r="K56" s="169"/>
      <c r="L56" s="169">
        <v>8565.9699999999993</v>
      </c>
      <c r="M56" s="83">
        <f t="shared" si="1"/>
        <v>-8565.9699999999993</v>
      </c>
      <c r="N56" s="168"/>
      <c r="O56" s="169"/>
      <c r="P56" s="169">
        <v>17697.11</v>
      </c>
      <c r="Q56" s="84">
        <f t="shared" si="2"/>
        <v>-17697.11</v>
      </c>
    </row>
    <row r="57" spans="1:17" ht="15" customHeight="1">
      <c r="A57" s="75">
        <v>48</v>
      </c>
      <c r="B57" s="76" t="s">
        <v>65</v>
      </c>
      <c r="C57" s="77" t="s">
        <v>19</v>
      </c>
      <c r="D57" s="76"/>
      <c r="E57" s="78" t="s">
        <v>56</v>
      </c>
      <c r="F57" s="106" t="s">
        <v>421</v>
      </c>
      <c r="G57" s="17" t="s">
        <v>31</v>
      </c>
      <c r="H57" s="163"/>
      <c r="I57" s="168"/>
      <c r="J57" s="168"/>
      <c r="K57" s="169"/>
      <c r="L57" s="169"/>
      <c r="M57" s="83">
        <f t="shared" si="1"/>
        <v>0</v>
      </c>
      <c r="N57" s="168"/>
      <c r="O57" s="169"/>
      <c r="P57" s="169"/>
      <c r="Q57" s="84">
        <f t="shared" si="2"/>
        <v>0</v>
      </c>
    </row>
    <row r="58" spans="1:17" ht="15" customHeight="1">
      <c r="A58" s="75">
        <v>49</v>
      </c>
      <c r="B58" s="76" t="s">
        <v>66</v>
      </c>
      <c r="C58" s="77" t="s">
        <v>19</v>
      </c>
      <c r="D58" s="76"/>
      <c r="E58" s="78" t="s">
        <v>20</v>
      </c>
      <c r="F58" s="111">
        <v>48</v>
      </c>
      <c r="G58" s="14" t="s">
        <v>21</v>
      </c>
      <c r="H58" s="163"/>
      <c r="I58" s="168"/>
      <c r="J58" s="168"/>
      <c r="K58" s="169"/>
      <c r="L58" s="169"/>
      <c r="M58" s="83">
        <f t="shared" si="1"/>
        <v>0</v>
      </c>
      <c r="N58" s="168"/>
      <c r="O58" s="169"/>
      <c r="P58" s="169">
        <v>779.65</v>
      </c>
      <c r="Q58" s="84">
        <f t="shared" si="2"/>
        <v>-779.65</v>
      </c>
    </row>
    <row r="59" spans="1:17" ht="15" customHeight="1">
      <c r="A59" s="75">
        <v>50</v>
      </c>
      <c r="B59" s="76" t="s">
        <v>67</v>
      </c>
      <c r="C59" s="77" t="s">
        <v>19</v>
      </c>
      <c r="D59" s="76"/>
      <c r="E59" s="78" t="s">
        <v>68</v>
      </c>
      <c r="F59" s="106" t="s">
        <v>340</v>
      </c>
      <c r="G59" s="14" t="s">
        <v>21</v>
      </c>
      <c r="H59" s="163">
        <v>1</v>
      </c>
      <c r="I59" s="168"/>
      <c r="J59" s="168"/>
      <c r="K59" s="169"/>
      <c r="L59" s="169">
        <v>1961.11</v>
      </c>
      <c r="M59" s="83">
        <f t="shared" si="1"/>
        <v>-1961.11</v>
      </c>
      <c r="N59" s="168"/>
      <c r="O59" s="169"/>
      <c r="P59" s="169">
        <v>12762.4</v>
      </c>
      <c r="Q59" s="84">
        <f t="shared" si="2"/>
        <v>-12762.4</v>
      </c>
    </row>
    <row r="60" spans="1:17" ht="15" customHeight="1">
      <c r="A60" s="75">
        <v>51</v>
      </c>
      <c r="B60" s="76" t="s">
        <v>67</v>
      </c>
      <c r="C60" s="77" t="s">
        <v>19</v>
      </c>
      <c r="D60" s="76"/>
      <c r="E60" s="78" t="s">
        <v>68</v>
      </c>
      <c r="F60" s="106" t="s">
        <v>428</v>
      </c>
      <c r="G60" s="16" t="s">
        <v>22</v>
      </c>
      <c r="H60" s="163"/>
      <c r="I60" s="168"/>
      <c r="J60" s="168">
        <v>1</v>
      </c>
      <c r="K60" s="169">
        <v>881</v>
      </c>
      <c r="L60" s="169"/>
      <c r="M60" s="83">
        <f t="shared" si="1"/>
        <v>881</v>
      </c>
      <c r="N60" s="168"/>
      <c r="O60" s="169"/>
      <c r="P60" s="169"/>
      <c r="Q60" s="84">
        <f t="shared" si="2"/>
        <v>0</v>
      </c>
    </row>
    <row r="61" spans="1:17" ht="15" customHeight="1">
      <c r="A61" s="75">
        <v>52</v>
      </c>
      <c r="B61" s="76" t="s">
        <v>69</v>
      </c>
      <c r="C61" s="77" t="s">
        <v>19</v>
      </c>
      <c r="D61" s="76"/>
      <c r="E61" s="78" t="s">
        <v>20</v>
      </c>
      <c r="F61" s="106" t="s">
        <v>341</v>
      </c>
      <c r="G61" s="14" t="s">
        <v>21</v>
      </c>
      <c r="H61" s="163"/>
      <c r="I61" s="168"/>
      <c r="J61" s="168"/>
      <c r="K61" s="169"/>
      <c r="L61" s="169">
        <v>3067.86</v>
      </c>
      <c r="M61" s="83">
        <f t="shared" si="1"/>
        <v>-3067.86</v>
      </c>
      <c r="N61" s="168"/>
      <c r="O61" s="169"/>
      <c r="P61" s="169">
        <v>7458.73</v>
      </c>
      <c r="Q61" s="84">
        <f t="shared" si="2"/>
        <v>-7458.73</v>
      </c>
    </row>
    <row r="62" spans="1:17" ht="15" customHeight="1">
      <c r="A62" s="75">
        <v>53</v>
      </c>
      <c r="B62" s="76" t="s">
        <v>70</v>
      </c>
      <c r="C62" s="77" t="s">
        <v>19</v>
      </c>
      <c r="D62" s="76"/>
      <c r="E62" s="78" t="s">
        <v>26</v>
      </c>
      <c r="F62" s="107">
        <v>53</v>
      </c>
      <c r="G62" s="14" t="s">
        <v>21</v>
      </c>
      <c r="H62" s="163"/>
      <c r="I62" s="168"/>
      <c r="J62" s="168"/>
      <c r="K62" s="169"/>
      <c r="L62" s="169"/>
      <c r="M62" s="83">
        <f t="shared" si="1"/>
        <v>0</v>
      </c>
      <c r="N62" s="168"/>
      <c r="O62" s="169"/>
      <c r="P62" s="169"/>
      <c r="Q62" s="84">
        <f t="shared" si="2"/>
        <v>0</v>
      </c>
    </row>
    <row r="63" spans="1:17" ht="15" customHeight="1">
      <c r="A63" s="75">
        <v>54</v>
      </c>
      <c r="B63" s="76" t="s">
        <v>70</v>
      </c>
      <c r="C63" s="77" t="s">
        <v>19</v>
      </c>
      <c r="D63" s="76"/>
      <c r="E63" s="78" t="s">
        <v>26</v>
      </c>
      <c r="F63" s="107" t="s">
        <v>304</v>
      </c>
      <c r="G63" s="80" t="s">
        <v>33</v>
      </c>
      <c r="H63" s="163"/>
      <c r="I63" s="168"/>
      <c r="J63" s="168"/>
      <c r="K63" s="169"/>
      <c r="L63" s="169"/>
      <c r="M63" s="83">
        <f t="shared" si="1"/>
        <v>0</v>
      </c>
      <c r="N63" s="168"/>
      <c r="O63" s="169"/>
      <c r="P63" s="169"/>
      <c r="Q63" s="84">
        <f t="shared" si="2"/>
        <v>0</v>
      </c>
    </row>
    <row r="64" spans="1:17" ht="15" customHeight="1">
      <c r="A64" s="75">
        <v>55</v>
      </c>
      <c r="B64" s="76" t="s">
        <v>71</v>
      </c>
      <c r="C64" s="77" t="s">
        <v>19</v>
      </c>
      <c r="D64" s="76"/>
      <c r="E64" s="78" t="s">
        <v>52</v>
      </c>
      <c r="F64" s="106" t="s">
        <v>342</v>
      </c>
      <c r="G64" s="14" t="s">
        <v>21</v>
      </c>
      <c r="H64" s="163"/>
      <c r="I64" s="168"/>
      <c r="J64" s="168"/>
      <c r="K64" s="169"/>
      <c r="L64" s="169"/>
      <c r="M64" s="83">
        <f t="shared" si="1"/>
        <v>0</v>
      </c>
      <c r="N64" s="168"/>
      <c r="O64" s="169"/>
      <c r="P64" s="169">
        <v>2071.98</v>
      </c>
      <c r="Q64" s="84">
        <f t="shared" si="2"/>
        <v>-2071.98</v>
      </c>
    </row>
    <row r="65" spans="1:17" ht="15" customHeight="1">
      <c r="A65" s="75">
        <v>56</v>
      </c>
      <c r="B65" s="76" t="s">
        <v>71</v>
      </c>
      <c r="C65" s="77" t="s">
        <v>19</v>
      </c>
      <c r="D65" s="76"/>
      <c r="E65" s="78" t="s">
        <v>52</v>
      </c>
      <c r="F65" s="106" t="s">
        <v>449</v>
      </c>
      <c r="G65" s="80" t="s">
        <v>33</v>
      </c>
      <c r="H65" s="163"/>
      <c r="I65" s="168"/>
      <c r="J65" s="168"/>
      <c r="K65" s="169"/>
      <c r="L65" s="169"/>
      <c r="M65" s="83">
        <f t="shared" si="1"/>
        <v>0</v>
      </c>
      <c r="N65" s="168"/>
      <c r="O65" s="169"/>
      <c r="P65" s="169"/>
      <c r="Q65" s="84">
        <f t="shared" si="2"/>
        <v>0</v>
      </c>
    </row>
    <row r="66" spans="1:17" ht="15" customHeight="1">
      <c r="A66" s="75">
        <v>57</v>
      </c>
      <c r="B66" s="76" t="s">
        <v>72</v>
      </c>
      <c r="C66" s="77" t="s">
        <v>19</v>
      </c>
      <c r="D66" s="76"/>
      <c r="E66" s="78" t="s">
        <v>20</v>
      </c>
      <c r="F66" s="106" t="s">
        <v>343</v>
      </c>
      <c r="G66" s="14" t="s">
        <v>21</v>
      </c>
      <c r="H66" s="163"/>
      <c r="I66" s="168"/>
      <c r="J66" s="168"/>
      <c r="K66" s="169"/>
      <c r="L66" s="169">
        <v>872.19</v>
      </c>
      <c r="M66" s="83">
        <f t="shared" si="1"/>
        <v>-872.19</v>
      </c>
      <c r="N66" s="168"/>
      <c r="O66" s="169"/>
      <c r="P66" s="169">
        <v>17755.349999999999</v>
      </c>
      <c r="Q66" s="84">
        <f t="shared" si="2"/>
        <v>-17755.349999999999</v>
      </c>
    </row>
    <row r="67" spans="1:17" ht="15" customHeight="1">
      <c r="A67" s="75">
        <v>58</v>
      </c>
      <c r="B67" s="76" t="s">
        <v>73</v>
      </c>
      <c r="C67" s="77" t="s">
        <v>19</v>
      </c>
      <c r="D67" s="76"/>
      <c r="E67" s="78" t="s">
        <v>74</v>
      </c>
      <c r="F67" s="112" t="s">
        <v>439</v>
      </c>
      <c r="G67" s="14" t="s">
        <v>21</v>
      </c>
      <c r="H67" s="163"/>
      <c r="I67" s="168"/>
      <c r="J67" s="168"/>
      <c r="K67" s="169"/>
      <c r="L67" s="169">
        <v>581.46</v>
      </c>
      <c r="M67" s="83">
        <f t="shared" si="1"/>
        <v>-581.46</v>
      </c>
      <c r="N67" s="168"/>
      <c r="O67" s="169"/>
      <c r="P67" s="169">
        <v>10050.67</v>
      </c>
      <c r="Q67" s="84">
        <f t="shared" si="2"/>
        <v>-10050.67</v>
      </c>
    </row>
    <row r="68" spans="1:17" ht="15" customHeight="1">
      <c r="A68" s="75">
        <v>59</v>
      </c>
      <c r="B68" s="76" t="s">
        <v>73</v>
      </c>
      <c r="C68" s="77" t="s">
        <v>19</v>
      </c>
      <c r="D68" s="76"/>
      <c r="E68" s="78" t="s">
        <v>74</v>
      </c>
      <c r="F68" s="107" t="s">
        <v>450</v>
      </c>
      <c r="G68" s="80" t="s">
        <v>33</v>
      </c>
      <c r="H68" s="163"/>
      <c r="I68" s="168"/>
      <c r="J68" s="168"/>
      <c r="K68" s="169"/>
      <c r="L68" s="169"/>
      <c r="M68" s="83">
        <f t="shared" si="1"/>
        <v>0</v>
      </c>
      <c r="N68" s="168"/>
      <c r="O68" s="169"/>
      <c r="P68" s="169"/>
      <c r="Q68" s="84">
        <f t="shared" si="2"/>
        <v>0</v>
      </c>
    </row>
    <row r="69" spans="1:17" ht="15" customHeight="1">
      <c r="A69" s="75">
        <v>60</v>
      </c>
      <c r="B69" s="76" t="s">
        <v>75</v>
      </c>
      <c r="C69" s="77" t="s">
        <v>19</v>
      </c>
      <c r="D69" s="76"/>
      <c r="E69" s="78" t="s">
        <v>26</v>
      </c>
      <c r="F69" s="106" t="s">
        <v>344</v>
      </c>
      <c r="G69" s="14" t="s">
        <v>21</v>
      </c>
      <c r="H69" s="163">
        <v>3</v>
      </c>
      <c r="I69" s="168"/>
      <c r="J69" s="168"/>
      <c r="K69" s="169"/>
      <c r="L69" s="169">
        <v>4627.01</v>
      </c>
      <c r="M69" s="83">
        <f t="shared" si="1"/>
        <v>-4627.01</v>
      </c>
      <c r="N69" s="168"/>
      <c r="O69" s="169"/>
      <c r="P69" s="169"/>
      <c r="Q69" s="84">
        <f t="shared" si="2"/>
        <v>0</v>
      </c>
    </row>
    <row r="70" spans="1:17" ht="15" customHeight="1">
      <c r="A70" s="75">
        <v>61</v>
      </c>
      <c r="B70" s="76" t="s">
        <v>76</v>
      </c>
      <c r="C70" s="77" t="s">
        <v>19</v>
      </c>
      <c r="D70" s="76"/>
      <c r="E70" s="78" t="s">
        <v>58</v>
      </c>
      <c r="F70" s="106" t="s">
        <v>345</v>
      </c>
      <c r="G70" s="14" t="s">
        <v>21</v>
      </c>
      <c r="H70" s="163"/>
      <c r="I70" s="168"/>
      <c r="J70" s="168"/>
      <c r="K70" s="169"/>
      <c r="L70" s="169">
        <v>2812.15</v>
      </c>
      <c r="M70" s="83">
        <f t="shared" si="1"/>
        <v>-2812.15</v>
      </c>
      <c r="N70" s="168"/>
      <c r="O70" s="169"/>
      <c r="P70" s="169">
        <v>1292.26</v>
      </c>
      <c r="Q70" s="84">
        <f t="shared" si="2"/>
        <v>-1292.26</v>
      </c>
    </row>
    <row r="71" spans="1:17" ht="15" customHeight="1">
      <c r="A71" s="75">
        <v>62</v>
      </c>
      <c r="B71" s="76" t="s">
        <v>76</v>
      </c>
      <c r="C71" s="77" t="s">
        <v>19</v>
      </c>
      <c r="D71" s="76"/>
      <c r="E71" s="78" t="s">
        <v>58</v>
      </c>
      <c r="F71" s="106" t="s">
        <v>409</v>
      </c>
      <c r="G71" s="17" t="s">
        <v>31</v>
      </c>
      <c r="H71" s="163"/>
      <c r="I71" s="168"/>
      <c r="J71" s="168"/>
      <c r="K71" s="169"/>
      <c r="L71" s="169"/>
      <c r="M71" s="83">
        <f t="shared" si="1"/>
        <v>0</v>
      </c>
      <c r="N71" s="168"/>
      <c r="O71" s="169">
        <v>1585.8</v>
      </c>
      <c r="P71" s="169">
        <v>1585.8</v>
      </c>
      <c r="Q71" s="84">
        <f t="shared" si="2"/>
        <v>0</v>
      </c>
    </row>
    <row r="72" spans="1:17" ht="15" customHeight="1">
      <c r="A72" s="75">
        <v>63</v>
      </c>
      <c r="B72" s="76" t="s">
        <v>77</v>
      </c>
      <c r="C72" s="77" t="s">
        <v>19</v>
      </c>
      <c r="D72" s="76"/>
      <c r="E72" s="78" t="s">
        <v>30</v>
      </c>
      <c r="F72" s="107">
        <v>65</v>
      </c>
      <c r="G72" s="14" t="s">
        <v>21</v>
      </c>
      <c r="H72" s="163"/>
      <c r="I72" s="168"/>
      <c r="J72" s="168"/>
      <c r="K72" s="169"/>
      <c r="L72" s="169"/>
      <c r="M72" s="83">
        <f t="shared" si="1"/>
        <v>0</v>
      </c>
      <c r="N72" s="168"/>
      <c r="O72" s="169"/>
      <c r="P72" s="169"/>
      <c r="Q72" s="84">
        <f t="shared" si="2"/>
        <v>0</v>
      </c>
    </row>
    <row r="73" spans="1:17" ht="15" customHeight="1">
      <c r="A73" s="75">
        <v>64</v>
      </c>
      <c r="B73" s="76" t="s">
        <v>78</v>
      </c>
      <c r="C73" s="77" t="s">
        <v>19</v>
      </c>
      <c r="D73" s="76"/>
      <c r="E73" s="78" t="s">
        <v>26</v>
      </c>
      <c r="F73" s="106" t="s">
        <v>346</v>
      </c>
      <c r="G73" s="14" t="s">
        <v>21</v>
      </c>
      <c r="H73" s="163">
        <v>1</v>
      </c>
      <c r="I73" s="168"/>
      <c r="J73" s="168"/>
      <c r="K73" s="169"/>
      <c r="L73" s="169"/>
      <c r="M73" s="83">
        <f t="shared" si="1"/>
        <v>0</v>
      </c>
      <c r="N73" s="168"/>
      <c r="O73" s="169"/>
      <c r="P73" s="169">
        <v>7897.82</v>
      </c>
      <c r="Q73" s="84">
        <f t="shared" si="2"/>
        <v>-7897.82</v>
      </c>
    </row>
    <row r="74" spans="1:17" ht="15" customHeight="1">
      <c r="A74" s="75">
        <v>65</v>
      </c>
      <c r="B74" s="76" t="s">
        <v>78</v>
      </c>
      <c r="C74" s="77" t="s">
        <v>19</v>
      </c>
      <c r="D74" s="76"/>
      <c r="E74" s="78" t="s">
        <v>26</v>
      </c>
      <c r="F74" s="106" t="s">
        <v>516</v>
      </c>
      <c r="G74" s="80" t="s">
        <v>33</v>
      </c>
      <c r="H74" s="163"/>
      <c r="I74" s="168"/>
      <c r="J74" s="168"/>
      <c r="K74" s="169"/>
      <c r="L74" s="169"/>
      <c r="M74" s="83">
        <f t="shared" si="1"/>
        <v>0</v>
      </c>
      <c r="N74" s="168"/>
      <c r="O74" s="169"/>
      <c r="P74" s="169"/>
      <c r="Q74" s="84">
        <f t="shared" si="2"/>
        <v>0</v>
      </c>
    </row>
    <row r="75" spans="1:17" ht="15" customHeight="1">
      <c r="A75" s="75">
        <v>66</v>
      </c>
      <c r="B75" s="76" t="s">
        <v>79</v>
      </c>
      <c r="C75" s="77" t="s">
        <v>19</v>
      </c>
      <c r="D75" s="76"/>
      <c r="E75" s="78" t="s">
        <v>30</v>
      </c>
      <c r="F75" s="106" t="s">
        <v>347</v>
      </c>
      <c r="G75" s="14" t="s">
        <v>21</v>
      </c>
      <c r="H75" s="163"/>
      <c r="I75" s="168"/>
      <c r="J75" s="168"/>
      <c r="K75" s="169"/>
      <c r="L75" s="169">
        <v>7258.19</v>
      </c>
      <c r="M75" s="83">
        <f t="shared" ref="M75:M141" si="3">K75-L75</f>
        <v>-7258.19</v>
      </c>
      <c r="N75" s="168"/>
      <c r="O75" s="169"/>
      <c r="P75" s="169">
        <v>7366.57</v>
      </c>
      <c r="Q75" s="84">
        <f t="shared" ref="Q75:Q141" si="4">O75-P75</f>
        <v>-7366.57</v>
      </c>
    </row>
    <row r="76" spans="1:17" ht="15" customHeight="1">
      <c r="A76" s="75">
        <v>67</v>
      </c>
      <c r="B76" s="76" t="s">
        <v>79</v>
      </c>
      <c r="C76" s="77" t="s">
        <v>19</v>
      </c>
      <c r="D76" s="76"/>
      <c r="E76" s="78" t="s">
        <v>30</v>
      </c>
      <c r="F76" s="106" t="s">
        <v>410</v>
      </c>
      <c r="G76" s="17" t="s">
        <v>31</v>
      </c>
      <c r="H76" s="163">
        <v>1</v>
      </c>
      <c r="I76" s="168"/>
      <c r="J76" s="168"/>
      <c r="K76" s="169"/>
      <c r="L76" s="169"/>
      <c r="M76" s="83">
        <f t="shared" si="3"/>
        <v>0</v>
      </c>
      <c r="N76" s="168"/>
      <c r="O76" s="169"/>
      <c r="P76" s="169"/>
      <c r="Q76" s="84">
        <f t="shared" si="4"/>
        <v>0</v>
      </c>
    </row>
    <row r="77" spans="1:17" ht="15" customHeight="1">
      <c r="A77" s="75">
        <v>68</v>
      </c>
      <c r="B77" s="76" t="s">
        <v>80</v>
      </c>
      <c r="C77" s="77" t="s">
        <v>19</v>
      </c>
      <c r="D77" s="76"/>
      <c r="E77" s="78" t="s">
        <v>30</v>
      </c>
      <c r="F77" s="106" t="s">
        <v>348</v>
      </c>
      <c r="G77" s="14" t="s">
        <v>21</v>
      </c>
      <c r="H77" s="163">
        <v>2</v>
      </c>
      <c r="I77" s="168"/>
      <c r="J77" s="168"/>
      <c r="K77" s="169"/>
      <c r="L77" s="169"/>
      <c r="M77" s="83">
        <f t="shared" si="3"/>
        <v>0</v>
      </c>
      <c r="N77" s="168"/>
      <c r="O77" s="169"/>
      <c r="P77" s="169">
        <v>14584.56</v>
      </c>
      <c r="Q77" s="84">
        <f t="shared" si="4"/>
        <v>-14584.56</v>
      </c>
    </row>
    <row r="78" spans="1:17" ht="15" customHeight="1">
      <c r="A78" s="75">
        <v>69</v>
      </c>
      <c r="B78" s="76" t="s">
        <v>80</v>
      </c>
      <c r="C78" s="77" t="s">
        <v>19</v>
      </c>
      <c r="D78" s="76"/>
      <c r="E78" s="78" t="s">
        <v>30</v>
      </c>
      <c r="F78" s="106" t="s">
        <v>411</v>
      </c>
      <c r="G78" s="17" t="s">
        <v>31</v>
      </c>
      <c r="H78" s="163"/>
      <c r="I78" s="168"/>
      <c r="J78" s="168"/>
      <c r="K78" s="169"/>
      <c r="L78" s="169"/>
      <c r="M78" s="83">
        <f t="shared" si="3"/>
        <v>0</v>
      </c>
      <c r="N78" s="168"/>
      <c r="O78" s="169">
        <v>3700.2</v>
      </c>
      <c r="P78" s="169">
        <v>3700.2</v>
      </c>
      <c r="Q78" s="84">
        <f t="shared" si="4"/>
        <v>0</v>
      </c>
    </row>
    <row r="79" spans="1:17" ht="15" customHeight="1">
      <c r="A79" s="75">
        <v>70</v>
      </c>
      <c r="B79" s="76" t="s">
        <v>81</v>
      </c>
      <c r="C79" s="77" t="s">
        <v>19</v>
      </c>
      <c r="D79" s="76"/>
      <c r="E79" s="78" t="s">
        <v>26</v>
      </c>
      <c r="F79" s="106" t="s">
        <v>349</v>
      </c>
      <c r="G79" s="14" t="s">
        <v>21</v>
      </c>
      <c r="H79" s="163">
        <v>1</v>
      </c>
      <c r="I79" s="168"/>
      <c r="J79" s="168"/>
      <c r="K79" s="169"/>
      <c r="L79" s="169">
        <v>955</v>
      </c>
      <c r="M79" s="83">
        <f t="shared" si="3"/>
        <v>-955</v>
      </c>
      <c r="N79" s="168"/>
      <c r="O79" s="169"/>
      <c r="P79" s="169"/>
      <c r="Q79" s="84">
        <f t="shared" si="4"/>
        <v>0</v>
      </c>
    </row>
    <row r="80" spans="1:17" ht="15" customHeight="1">
      <c r="A80" s="75">
        <v>71</v>
      </c>
      <c r="B80" s="76" t="s">
        <v>82</v>
      </c>
      <c r="C80" s="77" t="s">
        <v>19</v>
      </c>
      <c r="D80" s="76"/>
      <c r="E80" s="78" t="s">
        <v>26</v>
      </c>
      <c r="F80" s="106" t="s">
        <v>350</v>
      </c>
      <c r="G80" s="14" t="s">
        <v>21</v>
      </c>
      <c r="H80" s="163"/>
      <c r="I80" s="168"/>
      <c r="J80" s="168"/>
      <c r="K80" s="169"/>
      <c r="L80" s="169">
        <v>1243.97</v>
      </c>
      <c r="M80" s="83">
        <f t="shared" si="3"/>
        <v>-1243.97</v>
      </c>
      <c r="N80" s="168"/>
      <c r="O80" s="169"/>
      <c r="P80" s="169">
        <v>19213.88</v>
      </c>
      <c r="Q80" s="84">
        <f t="shared" si="4"/>
        <v>-19213.88</v>
      </c>
    </row>
    <row r="81" spans="1:17" s="199" customFormat="1" ht="15" hidden="1" customHeight="1">
      <c r="A81" s="75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174"/>
      <c r="I81" s="248"/>
      <c r="J81" s="248"/>
      <c r="K81" s="183"/>
      <c r="L81" s="183"/>
      <c r="M81" s="215"/>
      <c r="N81" s="248"/>
      <c r="O81" s="183"/>
      <c r="P81" s="183"/>
      <c r="Q81" s="84"/>
    </row>
    <row r="82" spans="1:17" ht="15" customHeight="1">
      <c r="A82" s="75">
        <v>72</v>
      </c>
      <c r="B82" s="76" t="s">
        <v>83</v>
      </c>
      <c r="C82" s="77" t="s">
        <v>19</v>
      </c>
      <c r="D82" s="76"/>
      <c r="E82" s="78" t="s">
        <v>84</v>
      </c>
      <c r="F82" s="106" t="s">
        <v>351</v>
      </c>
      <c r="G82" s="14" t="s">
        <v>21</v>
      </c>
      <c r="H82" s="163"/>
      <c r="I82" s="168"/>
      <c r="J82" s="168"/>
      <c r="K82" s="169"/>
      <c r="L82" s="169"/>
      <c r="M82" s="83">
        <f t="shared" si="3"/>
        <v>0</v>
      </c>
      <c r="N82" s="168"/>
      <c r="O82" s="169"/>
      <c r="P82" s="169">
        <v>16114.34</v>
      </c>
      <c r="Q82" s="84">
        <f t="shared" si="4"/>
        <v>-16114.34</v>
      </c>
    </row>
    <row r="83" spans="1:17" ht="15" customHeight="1">
      <c r="A83" s="75">
        <v>73</v>
      </c>
      <c r="B83" s="41" t="s">
        <v>83</v>
      </c>
      <c r="C83" s="42" t="s">
        <v>19</v>
      </c>
      <c r="D83" s="41"/>
      <c r="E83" s="43" t="s">
        <v>84</v>
      </c>
      <c r="F83" s="109" t="s">
        <v>489</v>
      </c>
      <c r="G83" s="44" t="s">
        <v>33</v>
      </c>
      <c r="H83" s="163"/>
      <c r="I83" s="168"/>
      <c r="J83" s="168"/>
      <c r="K83" s="169"/>
      <c r="L83" s="169"/>
      <c r="M83" s="83">
        <f t="shared" si="3"/>
        <v>0</v>
      </c>
      <c r="N83" s="168"/>
      <c r="O83" s="169"/>
      <c r="P83" s="169"/>
      <c r="Q83" s="84">
        <f t="shared" si="4"/>
        <v>0</v>
      </c>
    </row>
    <row r="84" spans="1:17" ht="15" customHeight="1">
      <c r="A84" s="75">
        <v>74</v>
      </c>
      <c r="B84" s="76" t="s">
        <v>85</v>
      </c>
      <c r="C84" s="77" t="s">
        <v>19</v>
      </c>
      <c r="D84" s="76"/>
      <c r="E84" s="78" t="s">
        <v>26</v>
      </c>
      <c r="F84" s="103" t="s">
        <v>352</v>
      </c>
      <c r="G84" s="14" t="s">
        <v>21</v>
      </c>
      <c r="H84" s="163"/>
      <c r="I84" s="168"/>
      <c r="J84" s="168"/>
      <c r="K84" s="169"/>
      <c r="L84" s="169"/>
      <c r="M84" s="83">
        <f t="shared" si="3"/>
        <v>0</v>
      </c>
      <c r="N84" s="168"/>
      <c r="O84" s="169"/>
      <c r="P84" s="169"/>
      <c r="Q84" s="84">
        <f t="shared" si="4"/>
        <v>0</v>
      </c>
    </row>
    <row r="85" spans="1:17" ht="15" customHeight="1">
      <c r="A85" s="75">
        <v>75</v>
      </c>
      <c r="B85" s="76" t="s">
        <v>86</v>
      </c>
      <c r="C85" s="77" t="s">
        <v>19</v>
      </c>
      <c r="D85" s="76"/>
      <c r="E85" s="78" t="s">
        <v>87</v>
      </c>
      <c r="F85" s="106" t="s">
        <v>353</v>
      </c>
      <c r="G85" s="14" t="s">
        <v>21</v>
      </c>
      <c r="H85" s="163"/>
      <c r="I85" s="168">
        <v>3</v>
      </c>
      <c r="J85" s="168">
        <v>3</v>
      </c>
      <c r="K85" s="169">
        <v>3980.09</v>
      </c>
      <c r="L85" s="169"/>
      <c r="M85" s="83">
        <f t="shared" si="3"/>
        <v>3980.09</v>
      </c>
      <c r="N85" s="168"/>
      <c r="O85" s="169"/>
      <c r="P85" s="169">
        <v>2833.3</v>
      </c>
      <c r="Q85" s="84">
        <f t="shared" si="4"/>
        <v>-2833.3</v>
      </c>
    </row>
    <row r="86" spans="1:17" ht="15" customHeight="1">
      <c r="A86" s="75">
        <v>76</v>
      </c>
      <c r="B86" s="76" t="s">
        <v>88</v>
      </c>
      <c r="C86" s="77" t="s">
        <v>19</v>
      </c>
      <c r="D86" s="76"/>
      <c r="E86" s="78" t="s">
        <v>89</v>
      </c>
      <c r="F86" s="106" t="s">
        <v>354</v>
      </c>
      <c r="G86" s="14" t="s">
        <v>21</v>
      </c>
      <c r="H86" s="163">
        <v>1</v>
      </c>
      <c r="I86" s="168">
        <v>1</v>
      </c>
      <c r="J86" s="168">
        <v>1</v>
      </c>
      <c r="K86" s="169">
        <v>1046.6300000000001</v>
      </c>
      <c r="L86" s="169">
        <v>1444.84</v>
      </c>
      <c r="M86" s="83">
        <f t="shared" si="3"/>
        <v>-398.20999999999981</v>
      </c>
      <c r="N86" s="168"/>
      <c r="O86" s="169"/>
      <c r="P86" s="169">
        <v>13996.87</v>
      </c>
      <c r="Q86" s="84">
        <f t="shared" si="4"/>
        <v>-13996.87</v>
      </c>
    </row>
    <row r="87" spans="1:17" ht="15" customHeight="1">
      <c r="A87" s="75">
        <v>77</v>
      </c>
      <c r="B87" s="76" t="s">
        <v>88</v>
      </c>
      <c r="C87" s="77" t="s">
        <v>19</v>
      </c>
      <c r="D87" s="76"/>
      <c r="E87" s="78" t="s">
        <v>89</v>
      </c>
      <c r="F87" s="109" t="s">
        <v>452</v>
      </c>
      <c r="G87" s="80" t="s">
        <v>33</v>
      </c>
      <c r="H87" s="163"/>
      <c r="I87" s="168"/>
      <c r="J87" s="168"/>
      <c r="K87" s="169"/>
      <c r="L87" s="169"/>
      <c r="M87" s="83">
        <f t="shared" si="3"/>
        <v>0</v>
      </c>
      <c r="N87" s="168"/>
      <c r="O87" s="169"/>
      <c r="P87" s="169"/>
      <c r="Q87" s="84">
        <f t="shared" si="4"/>
        <v>0</v>
      </c>
    </row>
    <row r="88" spans="1:17" ht="15" customHeight="1">
      <c r="A88" s="75">
        <v>78</v>
      </c>
      <c r="B88" s="76" t="s">
        <v>90</v>
      </c>
      <c r="C88" s="77" t="s">
        <v>19</v>
      </c>
      <c r="D88" s="76"/>
      <c r="E88" s="78" t="s">
        <v>30</v>
      </c>
      <c r="F88" s="107">
        <v>79</v>
      </c>
      <c r="G88" s="14" t="s">
        <v>21</v>
      </c>
      <c r="H88" s="163"/>
      <c r="I88" s="168"/>
      <c r="J88" s="168"/>
      <c r="K88" s="169"/>
      <c r="L88" s="169"/>
      <c r="M88" s="83">
        <f t="shared" si="3"/>
        <v>0</v>
      </c>
      <c r="N88" s="168"/>
      <c r="O88" s="169"/>
      <c r="P88" s="169"/>
      <c r="Q88" s="84">
        <f t="shared" si="4"/>
        <v>0</v>
      </c>
    </row>
    <row r="89" spans="1:17" ht="15" customHeight="1">
      <c r="A89" s="75">
        <v>79</v>
      </c>
      <c r="B89" s="76" t="s">
        <v>91</v>
      </c>
      <c r="C89" s="77" t="s">
        <v>19</v>
      </c>
      <c r="D89" s="76"/>
      <c r="E89" s="78" t="s">
        <v>30</v>
      </c>
      <c r="F89" s="107">
        <v>80</v>
      </c>
      <c r="G89" s="14" t="s">
        <v>21</v>
      </c>
      <c r="H89" s="163"/>
      <c r="I89" s="168"/>
      <c r="J89" s="168"/>
      <c r="K89" s="169"/>
      <c r="L89" s="169"/>
      <c r="M89" s="83">
        <f t="shared" si="3"/>
        <v>0</v>
      </c>
      <c r="N89" s="168"/>
      <c r="O89" s="169"/>
      <c r="P89" s="169"/>
      <c r="Q89" s="84">
        <f t="shared" si="4"/>
        <v>0</v>
      </c>
    </row>
    <row r="90" spans="1:17" ht="15" customHeight="1">
      <c r="A90" s="75">
        <v>80</v>
      </c>
      <c r="B90" s="76" t="s">
        <v>92</v>
      </c>
      <c r="C90" s="77" t="s">
        <v>19</v>
      </c>
      <c r="D90" s="76"/>
      <c r="E90" s="78" t="s">
        <v>26</v>
      </c>
      <c r="F90" s="106" t="s">
        <v>355</v>
      </c>
      <c r="G90" s="14" t="s">
        <v>21</v>
      </c>
      <c r="H90" s="163"/>
      <c r="I90" s="168"/>
      <c r="J90" s="168"/>
      <c r="K90" s="169"/>
      <c r="L90" s="169">
        <v>872.19</v>
      </c>
      <c r="M90" s="83">
        <f t="shared" si="3"/>
        <v>-872.19</v>
      </c>
      <c r="N90" s="168"/>
      <c r="O90" s="169"/>
      <c r="P90" s="169">
        <v>9736.66</v>
      </c>
      <c r="Q90" s="84">
        <f t="shared" si="4"/>
        <v>-9736.66</v>
      </c>
    </row>
    <row r="91" spans="1:17" ht="15" customHeight="1">
      <c r="A91" s="75">
        <v>81</v>
      </c>
      <c r="B91" s="76" t="s">
        <v>92</v>
      </c>
      <c r="C91" s="77" t="s">
        <v>19</v>
      </c>
      <c r="D91" s="76"/>
      <c r="E91" s="78" t="s">
        <v>26</v>
      </c>
      <c r="F91" s="106" t="s">
        <v>454</v>
      </c>
      <c r="G91" s="80" t="s">
        <v>33</v>
      </c>
      <c r="H91" s="163"/>
      <c r="I91" s="168"/>
      <c r="J91" s="168"/>
      <c r="K91" s="169"/>
      <c r="L91" s="169"/>
      <c r="M91" s="83">
        <f t="shared" si="3"/>
        <v>0</v>
      </c>
      <c r="N91" s="168"/>
      <c r="O91" s="169"/>
      <c r="P91" s="169"/>
      <c r="Q91" s="84">
        <f t="shared" si="4"/>
        <v>0</v>
      </c>
    </row>
    <row r="92" spans="1:17" ht="15" customHeight="1">
      <c r="A92" s="75">
        <v>82</v>
      </c>
      <c r="B92" s="76" t="s">
        <v>93</v>
      </c>
      <c r="C92" s="77" t="s">
        <v>19</v>
      </c>
      <c r="D92" s="76"/>
      <c r="E92" s="78" t="s">
        <v>94</v>
      </c>
      <c r="F92" s="112" t="s">
        <v>356</v>
      </c>
      <c r="G92" s="14" t="s">
        <v>21</v>
      </c>
      <c r="H92" s="163"/>
      <c r="I92" s="168"/>
      <c r="J92" s="168"/>
      <c r="K92" s="169"/>
      <c r="L92" s="169">
        <v>3248.04</v>
      </c>
      <c r="M92" s="83">
        <f t="shared" si="3"/>
        <v>-3248.04</v>
      </c>
      <c r="N92" s="168"/>
      <c r="O92" s="169"/>
      <c r="P92" s="169">
        <v>2997.16</v>
      </c>
      <c r="Q92" s="84">
        <f t="shared" si="4"/>
        <v>-2997.16</v>
      </c>
    </row>
    <row r="93" spans="1:17" ht="15" customHeight="1">
      <c r="A93" s="75">
        <v>83</v>
      </c>
      <c r="B93" s="76" t="s">
        <v>93</v>
      </c>
      <c r="C93" s="77" t="s">
        <v>19</v>
      </c>
      <c r="D93" s="76"/>
      <c r="E93" s="78" t="s">
        <v>94</v>
      </c>
      <c r="F93" s="106" t="s">
        <v>401</v>
      </c>
      <c r="G93" s="19" t="s">
        <v>36</v>
      </c>
      <c r="H93" s="163"/>
      <c r="I93" s="168"/>
      <c r="J93" s="168"/>
      <c r="K93" s="169"/>
      <c r="L93" s="169"/>
      <c r="M93" s="83">
        <f t="shared" si="3"/>
        <v>0</v>
      </c>
      <c r="N93" s="168"/>
      <c r="O93" s="169"/>
      <c r="P93" s="169"/>
      <c r="Q93" s="84">
        <f t="shared" si="4"/>
        <v>0</v>
      </c>
    </row>
    <row r="94" spans="1:17" ht="15" customHeight="1">
      <c r="A94" s="75">
        <v>84</v>
      </c>
      <c r="B94" s="76" t="s">
        <v>93</v>
      </c>
      <c r="C94" s="77" t="s">
        <v>19</v>
      </c>
      <c r="D94" s="76"/>
      <c r="E94" s="78" t="s">
        <v>94</v>
      </c>
      <c r="F94" s="106" t="s">
        <v>429</v>
      </c>
      <c r="G94" s="16" t="s">
        <v>22</v>
      </c>
      <c r="H94" s="163"/>
      <c r="I94" s="168"/>
      <c r="J94" s="168"/>
      <c r="K94" s="169"/>
      <c r="L94" s="169"/>
      <c r="M94" s="83">
        <f t="shared" si="3"/>
        <v>0</v>
      </c>
      <c r="N94" s="168"/>
      <c r="O94" s="169"/>
      <c r="P94" s="169"/>
      <c r="Q94" s="84">
        <f t="shared" si="4"/>
        <v>0</v>
      </c>
    </row>
    <row r="95" spans="1:17" ht="15" customHeight="1">
      <c r="A95" s="75">
        <v>85</v>
      </c>
      <c r="B95" s="76" t="s">
        <v>95</v>
      </c>
      <c r="C95" s="77" t="s">
        <v>19</v>
      </c>
      <c r="D95" s="76"/>
      <c r="E95" s="78" t="s">
        <v>26</v>
      </c>
      <c r="F95" s="106" t="s">
        <v>357</v>
      </c>
      <c r="G95" s="14" t="s">
        <v>21</v>
      </c>
      <c r="H95" s="163">
        <v>2</v>
      </c>
      <c r="I95" s="168"/>
      <c r="J95" s="168"/>
      <c r="K95" s="169"/>
      <c r="L95" s="169"/>
      <c r="M95" s="83">
        <f t="shared" si="3"/>
        <v>0</v>
      </c>
      <c r="N95" s="168"/>
      <c r="O95" s="169"/>
      <c r="P95" s="169">
        <v>8040.17</v>
      </c>
      <c r="Q95" s="84">
        <f t="shared" si="4"/>
        <v>-8040.17</v>
      </c>
    </row>
    <row r="96" spans="1:17" ht="15" customHeight="1">
      <c r="A96" s="75">
        <v>86</v>
      </c>
      <c r="B96" s="76" t="s">
        <v>95</v>
      </c>
      <c r="C96" s="77" t="s">
        <v>19</v>
      </c>
      <c r="D96" s="76"/>
      <c r="E96" s="78" t="s">
        <v>26</v>
      </c>
      <c r="F96" s="106" t="s">
        <v>453</v>
      </c>
      <c r="G96" s="80" t="s">
        <v>33</v>
      </c>
      <c r="H96" s="163"/>
      <c r="I96" s="168"/>
      <c r="J96" s="168"/>
      <c r="K96" s="169"/>
      <c r="L96" s="169"/>
      <c r="M96" s="83">
        <f t="shared" si="3"/>
        <v>0</v>
      </c>
      <c r="N96" s="168"/>
      <c r="O96" s="169"/>
      <c r="P96" s="169"/>
      <c r="Q96" s="84">
        <f t="shared" si="4"/>
        <v>0</v>
      </c>
    </row>
    <row r="97" spans="1:17" ht="15" customHeight="1">
      <c r="A97" s="75">
        <v>87</v>
      </c>
      <c r="B97" s="76" t="s">
        <v>96</v>
      </c>
      <c r="C97" s="77" t="s">
        <v>19</v>
      </c>
      <c r="D97" s="76"/>
      <c r="E97" s="78" t="s">
        <v>61</v>
      </c>
      <c r="F97" s="106" t="s">
        <v>358</v>
      </c>
      <c r="G97" s="14" t="s">
        <v>21</v>
      </c>
      <c r="H97" s="163">
        <v>1</v>
      </c>
      <c r="I97" s="168"/>
      <c r="J97" s="168"/>
      <c r="K97" s="169"/>
      <c r="L97" s="169">
        <v>2941.13</v>
      </c>
      <c r="M97" s="83">
        <f t="shared" si="3"/>
        <v>-2941.13</v>
      </c>
      <c r="N97" s="168"/>
      <c r="O97" s="169"/>
      <c r="P97" s="169">
        <v>18004.22</v>
      </c>
      <c r="Q97" s="84">
        <f t="shared" si="4"/>
        <v>-18004.22</v>
      </c>
    </row>
    <row r="98" spans="1:17" ht="15" customHeight="1">
      <c r="A98" s="75">
        <v>88</v>
      </c>
      <c r="B98" s="76" t="s">
        <v>96</v>
      </c>
      <c r="C98" s="77" t="s">
        <v>19</v>
      </c>
      <c r="D98" s="76"/>
      <c r="E98" s="78" t="s">
        <v>61</v>
      </c>
      <c r="F98" s="106" t="s">
        <v>430</v>
      </c>
      <c r="G98" s="16" t="s">
        <v>22</v>
      </c>
      <c r="H98" s="163"/>
      <c r="I98" s="168"/>
      <c r="J98" s="168"/>
      <c r="K98" s="169"/>
      <c r="L98" s="169">
        <v>2960.16</v>
      </c>
      <c r="M98" s="83">
        <f t="shared" si="3"/>
        <v>-2960.16</v>
      </c>
      <c r="N98" s="168">
        <v>1</v>
      </c>
      <c r="O98" s="169">
        <v>3347.8</v>
      </c>
      <c r="P98" s="169">
        <v>6207.55</v>
      </c>
      <c r="Q98" s="84">
        <f t="shared" si="4"/>
        <v>-2859.75</v>
      </c>
    </row>
    <row r="99" spans="1:17" ht="15" customHeight="1">
      <c r="A99" s="75">
        <v>89</v>
      </c>
      <c r="B99" s="76" t="s">
        <v>97</v>
      </c>
      <c r="C99" s="77" t="s">
        <v>19</v>
      </c>
      <c r="D99" s="76"/>
      <c r="E99" s="78" t="s">
        <v>58</v>
      </c>
      <c r="F99" s="106" t="s">
        <v>359</v>
      </c>
      <c r="G99" s="14" t="s">
        <v>21</v>
      </c>
      <c r="H99" s="163"/>
      <c r="I99" s="168"/>
      <c r="J99" s="168"/>
      <c r="K99" s="169"/>
      <c r="L99" s="169">
        <v>10572.03</v>
      </c>
      <c r="M99" s="83">
        <f t="shared" si="3"/>
        <v>-10572.03</v>
      </c>
      <c r="N99" s="168"/>
      <c r="O99" s="169"/>
      <c r="P99" s="169">
        <v>8893.9500000000007</v>
      </c>
      <c r="Q99" s="84">
        <f t="shared" si="4"/>
        <v>-8893.9500000000007</v>
      </c>
    </row>
    <row r="100" spans="1:17" ht="15" customHeight="1">
      <c r="A100" s="75">
        <v>90</v>
      </c>
      <c r="B100" s="76" t="s">
        <v>97</v>
      </c>
      <c r="C100" s="77" t="s">
        <v>19</v>
      </c>
      <c r="D100" s="76"/>
      <c r="E100" s="78" t="s">
        <v>58</v>
      </c>
      <c r="F100" s="106" t="s">
        <v>412</v>
      </c>
      <c r="G100" s="17" t="s">
        <v>31</v>
      </c>
      <c r="H100" s="163"/>
      <c r="I100" s="168"/>
      <c r="J100" s="168"/>
      <c r="K100" s="169"/>
      <c r="L100" s="169"/>
      <c r="M100" s="83">
        <f t="shared" si="3"/>
        <v>0</v>
      </c>
      <c r="N100" s="168"/>
      <c r="O100" s="169"/>
      <c r="P100" s="169"/>
      <c r="Q100" s="84">
        <f t="shared" si="4"/>
        <v>0</v>
      </c>
    </row>
    <row r="101" spans="1:17" ht="15" customHeight="1">
      <c r="A101" s="75">
        <v>91</v>
      </c>
      <c r="B101" s="76" t="s">
        <v>98</v>
      </c>
      <c r="C101" s="77" t="s">
        <v>19</v>
      </c>
      <c r="D101" s="76"/>
      <c r="E101" s="78" t="s">
        <v>30</v>
      </c>
      <c r="F101" s="106" t="s">
        <v>360</v>
      </c>
      <c r="G101" s="14" t="s">
        <v>21</v>
      </c>
      <c r="H101" s="163">
        <v>1</v>
      </c>
      <c r="I101" s="168"/>
      <c r="J101" s="168"/>
      <c r="K101" s="169"/>
      <c r="L101" s="169">
        <v>5451.19</v>
      </c>
      <c r="M101" s="83">
        <f t="shared" si="3"/>
        <v>-5451.19</v>
      </c>
      <c r="N101" s="168"/>
      <c r="O101" s="169"/>
      <c r="P101" s="169">
        <v>15027.89</v>
      </c>
      <c r="Q101" s="84">
        <f t="shared" si="4"/>
        <v>-15027.89</v>
      </c>
    </row>
    <row r="102" spans="1:17" ht="15" customHeight="1">
      <c r="A102" s="75">
        <v>92</v>
      </c>
      <c r="B102" s="76" t="s">
        <v>99</v>
      </c>
      <c r="C102" s="77" t="s">
        <v>19</v>
      </c>
      <c r="D102" s="76"/>
      <c r="E102" s="78" t="s">
        <v>30</v>
      </c>
      <c r="F102" s="106" t="s">
        <v>361</v>
      </c>
      <c r="G102" s="14" t="s">
        <v>21</v>
      </c>
      <c r="H102" s="163"/>
      <c r="I102" s="168"/>
      <c r="J102" s="168"/>
      <c r="K102" s="169"/>
      <c r="L102" s="169">
        <v>7442.95</v>
      </c>
      <c r="M102" s="83">
        <f t="shared" si="3"/>
        <v>-7442.95</v>
      </c>
      <c r="N102" s="168"/>
      <c r="O102" s="169"/>
      <c r="P102" s="169">
        <v>14841.14</v>
      </c>
      <c r="Q102" s="84">
        <f t="shared" si="4"/>
        <v>-14841.14</v>
      </c>
    </row>
    <row r="103" spans="1:17" ht="15" customHeight="1">
      <c r="A103" s="75">
        <v>93</v>
      </c>
      <c r="B103" s="76" t="s">
        <v>99</v>
      </c>
      <c r="C103" s="77" t="s">
        <v>19</v>
      </c>
      <c r="D103" s="76"/>
      <c r="E103" s="78" t="s">
        <v>30</v>
      </c>
      <c r="F103" s="106" t="s">
        <v>413</v>
      </c>
      <c r="G103" s="17" t="s">
        <v>31</v>
      </c>
      <c r="H103" s="163"/>
      <c r="I103" s="168"/>
      <c r="J103" s="168"/>
      <c r="K103" s="169"/>
      <c r="L103" s="169"/>
      <c r="M103" s="83">
        <f t="shared" si="3"/>
        <v>0</v>
      </c>
      <c r="N103" s="168"/>
      <c r="O103" s="169">
        <v>13567.4</v>
      </c>
      <c r="P103" s="169">
        <v>13567.4</v>
      </c>
      <c r="Q103" s="84">
        <f t="shared" si="4"/>
        <v>0</v>
      </c>
    </row>
    <row r="104" spans="1:17" ht="15" customHeight="1">
      <c r="A104" s="75">
        <v>94</v>
      </c>
      <c r="B104" s="76" t="s">
        <v>100</v>
      </c>
      <c r="C104" s="77" t="s">
        <v>19</v>
      </c>
      <c r="D104" s="76"/>
      <c r="E104" s="78" t="s">
        <v>26</v>
      </c>
      <c r="F104" s="106" t="s">
        <v>362</v>
      </c>
      <c r="G104" s="14" t="s">
        <v>21</v>
      </c>
      <c r="H104" s="163">
        <v>1</v>
      </c>
      <c r="I104" s="168"/>
      <c r="J104" s="168"/>
      <c r="K104" s="169"/>
      <c r="L104" s="169">
        <v>3641.17</v>
      </c>
      <c r="M104" s="83">
        <f t="shared" si="3"/>
        <v>-3641.17</v>
      </c>
      <c r="N104" s="168"/>
      <c r="O104" s="169"/>
      <c r="P104" s="169">
        <v>21227.01</v>
      </c>
      <c r="Q104" s="84">
        <f t="shared" si="4"/>
        <v>-21227.01</v>
      </c>
    </row>
    <row r="105" spans="1:17" ht="15" customHeight="1">
      <c r="A105" s="75">
        <v>95</v>
      </c>
      <c r="B105" s="76" t="s">
        <v>101</v>
      </c>
      <c r="C105" s="77" t="s">
        <v>19</v>
      </c>
      <c r="D105" s="76"/>
      <c r="E105" s="78" t="s">
        <v>61</v>
      </c>
      <c r="F105" s="106" t="s">
        <v>363</v>
      </c>
      <c r="G105" s="14" t="s">
        <v>21</v>
      </c>
      <c r="H105" s="163"/>
      <c r="I105" s="168"/>
      <c r="J105" s="168"/>
      <c r="K105" s="169"/>
      <c r="L105" s="169"/>
      <c r="M105" s="83">
        <f t="shared" si="3"/>
        <v>0</v>
      </c>
      <c r="N105" s="168"/>
      <c r="O105" s="169"/>
      <c r="P105" s="169">
        <v>14834.71</v>
      </c>
      <c r="Q105" s="84">
        <f t="shared" si="4"/>
        <v>-14834.71</v>
      </c>
    </row>
    <row r="106" spans="1:17" ht="15" customHeight="1">
      <c r="A106" s="75">
        <v>96</v>
      </c>
      <c r="B106" s="76" t="s">
        <v>101</v>
      </c>
      <c r="C106" s="77" t="s">
        <v>19</v>
      </c>
      <c r="D106" s="76"/>
      <c r="E106" s="78" t="s">
        <v>61</v>
      </c>
      <c r="F106" s="106" t="s">
        <v>431</v>
      </c>
      <c r="G106" s="16" t="s">
        <v>22</v>
      </c>
      <c r="H106" s="163"/>
      <c r="I106" s="168"/>
      <c r="J106" s="168"/>
      <c r="K106" s="169"/>
      <c r="L106" s="169"/>
      <c r="M106" s="83">
        <f t="shared" si="3"/>
        <v>0</v>
      </c>
      <c r="N106" s="168">
        <v>1</v>
      </c>
      <c r="O106" s="169">
        <v>7048</v>
      </c>
      <c r="P106" s="169">
        <v>7576.6</v>
      </c>
      <c r="Q106" s="84">
        <f t="shared" si="4"/>
        <v>-528.60000000000036</v>
      </c>
    </row>
    <row r="107" spans="1:17" ht="15" customHeight="1">
      <c r="A107" s="75">
        <v>97</v>
      </c>
      <c r="B107" s="76" t="s">
        <v>102</v>
      </c>
      <c r="C107" s="77" t="s">
        <v>19</v>
      </c>
      <c r="D107" s="76"/>
      <c r="E107" s="78" t="s">
        <v>26</v>
      </c>
      <c r="F107" s="106" t="s">
        <v>364</v>
      </c>
      <c r="G107" s="14" t="s">
        <v>21</v>
      </c>
      <c r="H107" s="163"/>
      <c r="I107" s="168"/>
      <c r="J107" s="168"/>
      <c r="K107" s="169"/>
      <c r="L107" s="169">
        <v>4681.63</v>
      </c>
      <c r="M107" s="83">
        <f t="shared" si="3"/>
        <v>-4681.63</v>
      </c>
      <c r="N107" s="168"/>
      <c r="O107" s="169"/>
      <c r="P107" s="169">
        <v>2479.13</v>
      </c>
      <c r="Q107" s="84">
        <f t="shared" si="4"/>
        <v>-2479.13</v>
      </c>
    </row>
    <row r="108" spans="1:17" ht="15" customHeight="1">
      <c r="A108" s="75">
        <v>98</v>
      </c>
      <c r="B108" s="76" t="s">
        <v>102</v>
      </c>
      <c r="C108" s="77" t="s">
        <v>19</v>
      </c>
      <c r="D108" s="76"/>
      <c r="E108" s="78" t="s">
        <v>26</v>
      </c>
      <c r="F108" s="106" t="s">
        <v>520</v>
      </c>
      <c r="G108" s="80" t="s">
        <v>33</v>
      </c>
      <c r="H108" s="163"/>
      <c r="I108" s="168"/>
      <c r="J108" s="168"/>
      <c r="K108" s="169"/>
      <c r="L108" s="169"/>
      <c r="M108" s="83">
        <f t="shared" si="3"/>
        <v>0</v>
      </c>
      <c r="N108" s="168"/>
      <c r="O108" s="169"/>
      <c r="P108" s="169"/>
      <c r="Q108" s="84">
        <f t="shared" si="4"/>
        <v>0</v>
      </c>
    </row>
    <row r="109" spans="1:17" ht="15" customHeight="1">
      <c r="A109" s="75">
        <v>99</v>
      </c>
      <c r="B109" s="76" t="s">
        <v>103</v>
      </c>
      <c r="C109" s="77" t="s">
        <v>19</v>
      </c>
      <c r="D109" s="76"/>
      <c r="E109" s="78" t="s">
        <v>104</v>
      </c>
      <c r="F109" s="106" t="s">
        <v>365</v>
      </c>
      <c r="G109" s="14" t="s">
        <v>21</v>
      </c>
      <c r="H109" s="163">
        <v>1</v>
      </c>
      <c r="I109" s="168">
        <v>1</v>
      </c>
      <c r="J109" s="168">
        <v>1</v>
      </c>
      <c r="K109" s="169">
        <v>1876.02</v>
      </c>
      <c r="L109" s="169"/>
      <c r="M109" s="83">
        <f t="shared" si="3"/>
        <v>1876.02</v>
      </c>
      <c r="N109" s="168"/>
      <c r="O109" s="169"/>
      <c r="P109" s="169">
        <v>1208.73</v>
      </c>
      <c r="Q109" s="84">
        <f t="shared" si="4"/>
        <v>-1208.73</v>
      </c>
    </row>
    <row r="110" spans="1:17" ht="15" customHeight="1">
      <c r="A110" s="75">
        <v>100</v>
      </c>
      <c r="B110" s="76" t="s">
        <v>105</v>
      </c>
      <c r="C110" s="77" t="s">
        <v>19</v>
      </c>
      <c r="D110" s="76"/>
      <c r="E110" s="78" t="s">
        <v>39</v>
      </c>
      <c r="F110" s="106" t="s">
        <v>366</v>
      </c>
      <c r="G110" s="14" t="s">
        <v>21</v>
      </c>
      <c r="H110" s="163">
        <v>1</v>
      </c>
      <c r="I110" s="168">
        <v>3</v>
      </c>
      <c r="J110" s="168">
        <v>3</v>
      </c>
      <c r="K110" s="169">
        <v>2791.01</v>
      </c>
      <c r="L110" s="169">
        <v>7346.37</v>
      </c>
      <c r="M110" s="83">
        <f t="shared" si="3"/>
        <v>-4555.3599999999997</v>
      </c>
      <c r="N110" s="168">
        <v>1</v>
      </c>
      <c r="O110" s="169">
        <v>1770.81</v>
      </c>
      <c r="P110" s="169">
        <v>1770.81</v>
      </c>
      <c r="Q110" s="84">
        <f t="shared" si="4"/>
        <v>0</v>
      </c>
    </row>
    <row r="111" spans="1:17" ht="15" customHeight="1">
      <c r="A111" s="75">
        <v>101</v>
      </c>
      <c r="B111" s="76" t="s">
        <v>105</v>
      </c>
      <c r="C111" s="77" t="s">
        <v>19</v>
      </c>
      <c r="D111" s="76"/>
      <c r="E111" s="78" t="s">
        <v>39</v>
      </c>
      <c r="F111" s="106" t="s">
        <v>455</v>
      </c>
      <c r="G111" s="80" t="s">
        <v>33</v>
      </c>
      <c r="H111" s="163">
        <v>1</v>
      </c>
      <c r="I111" s="168"/>
      <c r="J111" s="168"/>
      <c r="K111" s="169"/>
      <c r="L111" s="169"/>
      <c r="M111" s="83">
        <f t="shared" si="3"/>
        <v>0</v>
      </c>
      <c r="N111" s="168">
        <v>1</v>
      </c>
      <c r="O111" s="169">
        <v>2819.2</v>
      </c>
      <c r="P111" s="169"/>
      <c r="Q111" s="84">
        <f t="shared" si="4"/>
        <v>2819.2</v>
      </c>
    </row>
    <row r="112" spans="1:17" ht="15" customHeight="1">
      <c r="A112" s="75">
        <v>102</v>
      </c>
      <c r="B112" s="76" t="s">
        <v>106</v>
      </c>
      <c r="C112" s="77" t="s">
        <v>19</v>
      </c>
      <c r="D112" s="76"/>
      <c r="E112" s="78" t="s">
        <v>30</v>
      </c>
      <c r="F112" s="106" t="s">
        <v>367</v>
      </c>
      <c r="G112" s="14" t="s">
        <v>21</v>
      </c>
      <c r="H112" s="163"/>
      <c r="I112" s="168"/>
      <c r="J112" s="168"/>
      <c r="K112" s="169"/>
      <c r="L112" s="169"/>
      <c r="M112" s="83">
        <f t="shared" si="3"/>
        <v>0</v>
      </c>
      <c r="N112" s="168"/>
      <c r="O112" s="169"/>
      <c r="P112" s="169">
        <v>2507.27</v>
      </c>
      <c r="Q112" s="84">
        <f t="shared" si="4"/>
        <v>-2507.27</v>
      </c>
    </row>
    <row r="113" spans="1:17" ht="15" customHeight="1">
      <c r="A113" s="75">
        <v>103</v>
      </c>
      <c r="B113" s="76" t="s">
        <v>106</v>
      </c>
      <c r="C113" s="77" t="s">
        <v>19</v>
      </c>
      <c r="D113" s="76"/>
      <c r="E113" s="78" t="s">
        <v>30</v>
      </c>
      <c r="F113" s="106" t="s">
        <v>414</v>
      </c>
      <c r="G113" s="17" t="s">
        <v>31</v>
      </c>
      <c r="H113" s="163"/>
      <c r="I113" s="168"/>
      <c r="J113" s="168"/>
      <c r="K113" s="169"/>
      <c r="L113" s="169"/>
      <c r="M113" s="83">
        <f t="shared" si="3"/>
        <v>0</v>
      </c>
      <c r="N113" s="168"/>
      <c r="O113" s="169">
        <v>1145.3</v>
      </c>
      <c r="P113" s="169">
        <v>1145.3</v>
      </c>
      <c r="Q113" s="84">
        <f t="shared" si="4"/>
        <v>0</v>
      </c>
    </row>
    <row r="114" spans="1:17" ht="15" customHeight="1">
      <c r="A114" s="75">
        <v>104</v>
      </c>
      <c r="B114" s="76" t="s">
        <v>107</v>
      </c>
      <c r="C114" s="77" t="s">
        <v>19</v>
      </c>
      <c r="D114" s="76"/>
      <c r="E114" s="78" t="s">
        <v>26</v>
      </c>
      <c r="F114" s="106" t="s">
        <v>368</v>
      </c>
      <c r="G114" s="14" t="s">
        <v>21</v>
      </c>
      <c r="H114" s="163"/>
      <c r="I114" s="168"/>
      <c r="J114" s="168"/>
      <c r="K114" s="169"/>
      <c r="L114" s="169">
        <v>8431.17</v>
      </c>
      <c r="M114" s="83">
        <f t="shared" si="3"/>
        <v>-8431.17</v>
      </c>
      <c r="N114" s="168"/>
      <c r="O114" s="169"/>
      <c r="P114" s="169">
        <v>19338.52</v>
      </c>
      <c r="Q114" s="84">
        <f t="shared" si="4"/>
        <v>-19338.52</v>
      </c>
    </row>
    <row r="115" spans="1:17" ht="15" customHeight="1">
      <c r="A115" s="75">
        <v>105</v>
      </c>
      <c r="B115" s="76" t="s">
        <v>108</v>
      </c>
      <c r="C115" s="77" t="s">
        <v>19</v>
      </c>
      <c r="D115" s="76"/>
      <c r="E115" s="78" t="s">
        <v>26</v>
      </c>
      <c r="F115" s="106" t="s">
        <v>369</v>
      </c>
      <c r="G115" s="14" t="s">
        <v>21</v>
      </c>
      <c r="H115" s="163"/>
      <c r="I115" s="168"/>
      <c r="J115" s="168"/>
      <c r="K115" s="169"/>
      <c r="L115" s="169">
        <v>12089.39</v>
      </c>
      <c r="M115" s="83">
        <f t="shared" si="3"/>
        <v>-12089.39</v>
      </c>
      <c r="N115" s="168"/>
      <c r="O115" s="169"/>
      <c r="P115" s="169">
        <v>7871.07</v>
      </c>
      <c r="Q115" s="84">
        <f t="shared" si="4"/>
        <v>-7871.07</v>
      </c>
    </row>
    <row r="116" spans="1:17" ht="15" customHeight="1">
      <c r="A116" s="75">
        <v>106</v>
      </c>
      <c r="B116" s="76" t="s">
        <v>109</v>
      </c>
      <c r="C116" s="77" t="s">
        <v>19</v>
      </c>
      <c r="D116" s="76"/>
      <c r="E116" s="78" t="s">
        <v>30</v>
      </c>
      <c r="F116" s="107">
        <v>99</v>
      </c>
      <c r="G116" s="14" t="s">
        <v>21</v>
      </c>
      <c r="H116" s="163"/>
      <c r="I116" s="168"/>
      <c r="J116" s="168"/>
      <c r="K116" s="169"/>
      <c r="L116" s="169"/>
      <c r="M116" s="83">
        <f t="shared" si="3"/>
        <v>0</v>
      </c>
      <c r="N116" s="168"/>
      <c r="O116" s="169"/>
      <c r="P116" s="169"/>
      <c r="Q116" s="84">
        <f t="shared" si="4"/>
        <v>0</v>
      </c>
    </row>
    <row r="117" spans="1:17" ht="15" customHeight="1">
      <c r="A117" s="75">
        <v>107</v>
      </c>
      <c r="B117" s="76" t="s">
        <v>110</v>
      </c>
      <c r="C117" s="77" t="s">
        <v>19</v>
      </c>
      <c r="D117" s="76"/>
      <c r="E117" s="78" t="s">
        <v>30</v>
      </c>
      <c r="F117" s="106" t="s">
        <v>370</v>
      </c>
      <c r="G117" s="14" t="s">
        <v>21</v>
      </c>
      <c r="H117" s="163">
        <v>1</v>
      </c>
      <c r="I117" s="168"/>
      <c r="J117" s="168">
        <v>1</v>
      </c>
      <c r="K117" s="169">
        <v>2124.9699999999998</v>
      </c>
      <c r="L117" s="169">
        <v>4141.16</v>
      </c>
      <c r="M117" s="83">
        <f t="shared" si="3"/>
        <v>-2016.19</v>
      </c>
      <c r="N117" s="168"/>
      <c r="O117" s="169"/>
      <c r="P117" s="169">
        <v>3133.65</v>
      </c>
      <c r="Q117" s="84">
        <f t="shared" si="4"/>
        <v>-3133.65</v>
      </c>
    </row>
    <row r="118" spans="1:17" ht="15" customHeight="1">
      <c r="A118" s="75">
        <v>108</v>
      </c>
      <c r="B118" s="76" t="s">
        <v>110</v>
      </c>
      <c r="C118" s="77" t="s">
        <v>19</v>
      </c>
      <c r="D118" s="76"/>
      <c r="E118" s="78" t="s">
        <v>30</v>
      </c>
      <c r="F118" s="106" t="s">
        <v>415</v>
      </c>
      <c r="G118" s="17" t="s">
        <v>31</v>
      </c>
      <c r="H118" s="163"/>
      <c r="I118" s="168"/>
      <c r="J118" s="168"/>
      <c r="K118" s="169"/>
      <c r="L118" s="169"/>
      <c r="M118" s="83">
        <f t="shared" si="3"/>
        <v>0</v>
      </c>
      <c r="N118" s="168"/>
      <c r="O118" s="169"/>
      <c r="P118" s="169"/>
      <c r="Q118" s="84">
        <f t="shared" si="4"/>
        <v>0</v>
      </c>
    </row>
    <row r="119" spans="1:17" ht="15" customHeight="1">
      <c r="A119" s="75">
        <v>109</v>
      </c>
      <c r="B119" s="76" t="s">
        <v>111</v>
      </c>
      <c r="C119" s="77" t="s">
        <v>19</v>
      </c>
      <c r="D119" s="76"/>
      <c r="E119" s="78" t="s">
        <v>112</v>
      </c>
      <c r="F119" s="106" t="s">
        <v>371</v>
      </c>
      <c r="G119" s="14" t="s">
        <v>21</v>
      </c>
      <c r="H119" s="163">
        <v>1</v>
      </c>
      <c r="I119" s="168"/>
      <c r="J119" s="168"/>
      <c r="K119" s="169"/>
      <c r="L119" s="169"/>
      <c r="M119" s="83">
        <f t="shared" si="3"/>
        <v>0</v>
      </c>
      <c r="N119" s="168"/>
      <c r="O119" s="169"/>
      <c r="P119" s="169">
        <v>11123.32</v>
      </c>
      <c r="Q119" s="84">
        <f t="shared" si="4"/>
        <v>-11123.32</v>
      </c>
    </row>
    <row r="120" spans="1:17" ht="15" customHeight="1">
      <c r="A120" s="75">
        <v>110</v>
      </c>
      <c r="B120" s="76" t="s">
        <v>111</v>
      </c>
      <c r="C120" s="77" t="s">
        <v>19</v>
      </c>
      <c r="D120" s="76"/>
      <c r="E120" s="78" t="s">
        <v>112</v>
      </c>
      <c r="F120" s="106" t="s">
        <v>432</v>
      </c>
      <c r="G120" s="16" t="s">
        <v>22</v>
      </c>
      <c r="H120" s="163"/>
      <c r="I120" s="168"/>
      <c r="J120" s="168"/>
      <c r="K120" s="169"/>
      <c r="L120" s="169"/>
      <c r="M120" s="83">
        <f t="shared" si="3"/>
        <v>0</v>
      </c>
      <c r="N120" s="168"/>
      <c r="O120" s="169"/>
      <c r="P120" s="169"/>
      <c r="Q120" s="84">
        <f t="shared" si="4"/>
        <v>0</v>
      </c>
    </row>
    <row r="121" spans="1:17" ht="15" customHeight="1">
      <c r="A121" s="75">
        <v>111</v>
      </c>
      <c r="B121" s="76" t="s">
        <v>113</v>
      </c>
      <c r="C121" s="77" t="s">
        <v>19</v>
      </c>
      <c r="D121" s="76"/>
      <c r="E121" s="78" t="s">
        <v>26</v>
      </c>
      <c r="F121" s="106" t="s">
        <v>372</v>
      </c>
      <c r="G121" s="14" t="s">
        <v>21</v>
      </c>
      <c r="H121" s="163">
        <v>1</v>
      </c>
      <c r="I121" s="168"/>
      <c r="J121" s="168"/>
      <c r="K121" s="169"/>
      <c r="L121" s="169">
        <v>2028.06</v>
      </c>
      <c r="M121" s="83">
        <f t="shared" si="3"/>
        <v>-2028.06</v>
      </c>
      <c r="N121" s="168"/>
      <c r="O121" s="169"/>
      <c r="P121" s="169">
        <v>25301</v>
      </c>
      <c r="Q121" s="84">
        <f t="shared" si="4"/>
        <v>-25301</v>
      </c>
    </row>
    <row r="122" spans="1:17" ht="15" customHeight="1">
      <c r="A122" s="75">
        <v>112</v>
      </c>
      <c r="B122" s="76" t="s">
        <v>114</v>
      </c>
      <c r="C122" s="77" t="s">
        <v>19</v>
      </c>
      <c r="D122" s="76"/>
      <c r="E122" s="78" t="s">
        <v>26</v>
      </c>
      <c r="F122" s="106" t="s">
        <v>373</v>
      </c>
      <c r="G122" s="14" t="s">
        <v>21</v>
      </c>
      <c r="H122" s="163"/>
      <c r="I122" s="168"/>
      <c r="J122" s="168"/>
      <c r="K122" s="169"/>
      <c r="L122" s="169">
        <v>2788.1</v>
      </c>
      <c r="M122" s="83">
        <f t="shared" si="3"/>
        <v>-2788.1</v>
      </c>
      <c r="N122" s="168"/>
      <c r="O122" s="169"/>
      <c r="P122" s="169">
        <v>76425.62</v>
      </c>
      <c r="Q122" s="84">
        <f t="shared" si="4"/>
        <v>-76425.62</v>
      </c>
    </row>
    <row r="123" spans="1:17" ht="15" customHeight="1">
      <c r="A123" s="75">
        <v>113</v>
      </c>
      <c r="B123" s="76" t="s">
        <v>114</v>
      </c>
      <c r="C123" s="77" t="s">
        <v>19</v>
      </c>
      <c r="D123" s="76"/>
      <c r="E123" s="78" t="s">
        <v>26</v>
      </c>
      <c r="F123" s="106" t="s">
        <v>457</v>
      </c>
      <c r="G123" s="80" t="s">
        <v>33</v>
      </c>
      <c r="H123" s="163"/>
      <c r="I123" s="168"/>
      <c r="J123" s="168"/>
      <c r="K123" s="169"/>
      <c r="L123" s="169"/>
      <c r="M123" s="83">
        <f t="shared" si="3"/>
        <v>0</v>
      </c>
      <c r="N123" s="168">
        <v>3</v>
      </c>
      <c r="O123" s="169">
        <v>7929</v>
      </c>
      <c r="P123" s="169"/>
      <c r="Q123" s="84">
        <f t="shared" si="4"/>
        <v>7929</v>
      </c>
    </row>
    <row r="124" spans="1:17" ht="15" customHeight="1">
      <c r="A124" s="75">
        <v>114</v>
      </c>
      <c r="B124" s="76" t="s">
        <v>115</v>
      </c>
      <c r="C124" s="77" t="s">
        <v>19</v>
      </c>
      <c r="D124" s="76"/>
      <c r="E124" s="78" t="s">
        <v>116</v>
      </c>
      <c r="F124" s="106" t="s">
        <v>374</v>
      </c>
      <c r="G124" s="14" t="s">
        <v>21</v>
      </c>
      <c r="H124" s="163"/>
      <c r="I124" s="168"/>
      <c r="J124" s="168"/>
      <c r="K124" s="169"/>
      <c r="L124" s="169">
        <v>10837.49</v>
      </c>
      <c r="M124" s="83">
        <f t="shared" si="3"/>
        <v>-10837.49</v>
      </c>
      <c r="N124" s="168"/>
      <c r="O124" s="169"/>
      <c r="P124" s="169">
        <v>34584.39</v>
      </c>
      <c r="Q124" s="84">
        <f t="shared" si="4"/>
        <v>-34584.39</v>
      </c>
    </row>
    <row r="125" spans="1:17" ht="15" customHeight="1">
      <c r="A125" s="75">
        <v>115</v>
      </c>
      <c r="B125" s="76" t="s">
        <v>115</v>
      </c>
      <c r="C125" s="77" t="s">
        <v>19</v>
      </c>
      <c r="D125" s="76"/>
      <c r="E125" s="78" t="s">
        <v>116</v>
      </c>
      <c r="F125" s="106" t="s">
        <v>402</v>
      </c>
      <c r="G125" s="19" t="s">
        <v>36</v>
      </c>
      <c r="H125" s="163"/>
      <c r="I125" s="168"/>
      <c r="J125" s="168"/>
      <c r="K125" s="169"/>
      <c r="L125" s="169"/>
      <c r="M125" s="83">
        <f t="shared" si="3"/>
        <v>0</v>
      </c>
      <c r="N125" s="168"/>
      <c r="O125" s="169"/>
      <c r="P125" s="169">
        <v>7220.3</v>
      </c>
      <c r="Q125" s="84">
        <f t="shared" si="4"/>
        <v>-7220.3</v>
      </c>
    </row>
    <row r="126" spans="1:17" ht="15" customHeight="1">
      <c r="A126" s="75">
        <v>116</v>
      </c>
      <c r="B126" s="76" t="s">
        <v>117</v>
      </c>
      <c r="C126" s="77" t="s">
        <v>19</v>
      </c>
      <c r="D126" s="76"/>
      <c r="E126" s="78" t="s">
        <v>61</v>
      </c>
      <c r="F126" s="106" t="s">
        <v>375</v>
      </c>
      <c r="G126" s="14" t="s">
        <v>21</v>
      </c>
      <c r="H126" s="163"/>
      <c r="I126" s="168"/>
      <c r="J126" s="168"/>
      <c r="K126" s="169"/>
      <c r="L126" s="169"/>
      <c r="M126" s="83">
        <f t="shared" si="3"/>
        <v>0</v>
      </c>
      <c r="N126" s="168"/>
      <c r="O126" s="169"/>
      <c r="P126" s="169">
        <v>14234.47</v>
      </c>
      <c r="Q126" s="84">
        <f t="shared" si="4"/>
        <v>-14234.47</v>
      </c>
    </row>
    <row r="127" spans="1:17" ht="15" customHeight="1">
      <c r="A127" s="75">
        <v>117</v>
      </c>
      <c r="B127" s="76" t="s">
        <v>117</v>
      </c>
      <c r="C127" s="77" t="s">
        <v>19</v>
      </c>
      <c r="D127" s="76"/>
      <c r="E127" s="78" t="s">
        <v>61</v>
      </c>
      <c r="F127" s="106" t="s">
        <v>433</v>
      </c>
      <c r="G127" s="16" t="s">
        <v>22</v>
      </c>
      <c r="H127" s="163">
        <v>1</v>
      </c>
      <c r="I127" s="168"/>
      <c r="J127" s="168"/>
      <c r="K127" s="169"/>
      <c r="L127" s="169">
        <v>1938.2</v>
      </c>
      <c r="M127" s="83">
        <f t="shared" si="3"/>
        <v>-1938.2</v>
      </c>
      <c r="N127" s="168"/>
      <c r="O127" s="169"/>
      <c r="P127" s="169">
        <v>20474.439999999999</v>
      </c>
      <c r="Q127" s="84">
        <f t="shared" si="4"/>
        <v>-20474.439999999999</v>
      </c>
    </row>
    <row r="128" spans="1:17" ht="15" customHeight="1">
      <c r="A128" s="75">
        <v>118</v>
      </c>
      <c r="B128" s="76" t="s">
        <v>118</v>
      </c>
      <c r="C128" s="77" t="s">
        <v>19</v>
      </c>
      <c r="D128" s="76"/>
      <c r="E128" s="78" t="s">
        <v>87</v>
      </c>
      <c r="F128" s="106" t="s">
        <v>440</v>
      </c>
      <c r="G128" s="14" t="s">
        <v>21</v>
      </c>
      <c r="H128" s="163">
        <v>1</v>
      </c>
      <c r="I128" s="168"/>
      <c r="J128" s="168"/>
      <c r="K128" s="169"/>
      <c r="L128" s="169">
        <v>4293.24</v>
      </c>
      <c r="M128" s="83">
        <f t="shared" si="3"/>
        <v>-4293.24</v>
      </c>
      <c r="N128" s="168"/>
      <c r="O128" s="169"/>
      <c r="P128" s="169">
        <v>7421.99</v>
      </c>
      <c r="Q128" s="84">
        <f t="shared" si="4"/>
        <v>-7421.99</v>
      </c>
    </row>
    <row r="129" spans="1:17" ht="15" customHeight="1">
      <c r="A129" s="75">
        <v>119</v>
      </c>
      <c r="B129" s="76" t="s">
        <v>118</v>
      </c>
      <c r="C129" s="77" t="s">
        <v>19</v>
      </c>
      <c r="D129" s="76"/>
      <c r="E129" s="78" t="s">
        <v>87</v>
      </c>
      <c r="F129" s="106" t="s">
        <v>416</v>
      </c>
      <c r="G129" s="17" t="s">
        <v>31</v>
      </c>
      <c r="H129" s="163"/>
      <c r="I129" s="168"/>
      <c r="J129" s="168"/>
      <c r="K129" s="169"/>
      <c r="L129" s="169"/>
      <c r="M129" s="83">
        <f t="shared" si="3"/>
        <v>0</v>
      </c>
      <c r="N129" s="168"/>
      <c r="O129" s="169"/>
      <c r="P129" s="169"/>
      <c r="Q129" s="84">
        <f t="shared" si="4"/>
        <v>0</v>
      </c>
    </row>
    <row r="130" spans="1:17" ht="15" customHeight="1">
      <c r="A130" s="75">
        <v>120</v>
      </c>
      <c r="B130" s="76" t="s">
        <v>119</v>
      </c>
      <c r="C130" s="77" t="s">
        <v>19</v>
      </c>
      <c r="D130" s="76"/>
      <c r="E130" s="78" t="s">
        <v>84</v>
      </c>
      <c r="F130" s="106" t="s">
        <v>376</v>
      </c>
      <c r="G130" s="14" t="s">
        <v>21</v>
      </c>
      <c r="H130" s="163"/>
      <c r="I130" s="168"/>
      <c r="J130" s="168"/>
      <c r="K130" s="169"/>
      <c r="L130" s="169"/>
      <c r="M130" s="83">
        <f t="shared" si="3"/>
        <v>0</v>
      </c>
      <c r="N130" s="168"/>
      <c r="O130" s="169"/>
      <c r="P130" s="169">
        <v>14254.36</v>
      </c>
      <c r="Q130" s="84">
        <f t="shared" si="4"/>
        <v>-14254.36</v>
      </c>
    </row>
    <row r="131" spans="1:17" ht="15" customHeight="1">
      <c r="A131" s="75">
        <v>121</v>
      </c>
      <c r="B131" s="76" t="s">
        <v>119</v>
      </c>
      <c r="C131" s="77" t="s">
        <v>19</v>
      </c>
      <c r="D131" s="76"/>
      <c r="E131" s="78" t="s">
        <v>84</v>
      </c>
      <c r="F131" s="106" t="s">
        <v>458</v>
      </c>
      <c r="G131" s="80" t="s">
        <v>33</v>
      </c>
      <c r="H131" s="163"/>
      <c r="I131" s="168"/>
      <c r="J131" s="168"/>
      <c r="K131" s="169"/>
      <c r="L131" s="169"/>
      <c r="M131" s="83">
        <f t="shared" si="3"/>
        <v>0</v>
      </c>
      <c r="N131" s="168"/>
      <c r="O131" s="169"/>
      <c r="P131" s="169"/>
      <c r="Q131" s="84">
        <f t="shared" si="4"/>
        <v>0</v>
      </c>
    </row>
    <row r="132" spans="1:17" ht="15" customHeight="1">
      <c r="A132" s="75">
        <v>122</v>
      </c>
      <c r="B132" s="76" t="s">
        <v>120</v>
      </c>
      <c r="C132" s="77" t="s">
        <v>19</v>
      </c>
      <c r="D132" s="76"/>
      <c r="E132" s="78" t="s">
        <v>24</v>
      </c>
      <c r="F132" s="106" t="s">
        <v>377</v>
      </c>
      <c r="G132" s="14" t="s">
        <v>21</v>
      </c>
      <c r="H132" s="163">
        <v>2</v>
      </c>
      <c r="I132" s="168"/>
      <c r="J132" s="168"/>
      <c r="K132" s="169"/>
      <c r="L132" s="169">
        <v>11253.01</v>
      </c>
      <c r="M132" s="83">
        <f t="shared" si="3"/>
        <v>-11253.01</v>
      </c>
      <c r="N132" s="168"/>
      <c r="O132" s="169"/>
      <c r="P132" s="169">
        <v>37609.279999999999</v>
      </c>
      <c r="Q132" s="84">
        <f t="shared" si="4"/>
        <v>-37609.279999999999</v>
      </c>
    </row>
    <row r="133" spans="1:17" ht="15" customHeight="1">
      <c r="A133" s="75">
        <v>123</v>
      </c>
      <c r="B133" s="76" t="s">
        <v>120</v>
      </c>
      <c r="C133" s="77" t="s">
        <v>19</v>
      </c>
      <c r="D133" s="76"/>
      <c r="E133" s="78" t="s">
        <v>24</v>
      </c>
      <c r="F133" s="106" t="s">
        <v>434</v>
      </c>
      <c r="G133" s="16" t="s">
        <v>22</v>
      </c>
      <c r="H133" s="163">
        <v>4</v>
      </c>
      <c r="I133" s="168"/>
      <c r="J133" s="168"/>
      <c r="K133" s="169"/>
      <c r="L133" s="169"/>
      <c r="M133" s="83">
        <f>K133-L133</f>
        <v>0</v>
      </c>
      <c r="N133" s="192">
        <v>1</v>
      </c>
      <c r="O133" s="183">
        <v>528.6</v>
      </c>
      <c r="P133" s="169">
        <v>20086.8</v>
      </c>
      <c r="Q133" s="84">
        <f>O133-P133</f>
        <v>-19558.2</v>
      </c>
    </row>
    <row r="134" spans="1:17" ht="15" customHeight="1">
      <c r="A134" s="75">
        <v>124</v>
      </c>
      <c r="B134" s="76" t="s">
        <v>121</v>
      </c>
      <c r="C134" s="77" t="s">
        <v>19</v>
      </c>
      <c r="D134" s="76"/>
      <c r="E134" s="78" t="s">
        <v>30</v>
      </c>
      <c r="F134" s="106" t="s">
        <v>378</v>
      </c>
      <c r="G134" s="14" t="s">
        <v>21</v>
      </c>
      <c r="H134" s="163">
        <v>2</v>
      </c>
      <c r="I134" s="168"/>
      <c r="J134" s="168"/>
      <c r="K134" s="169"/>
      <c r="L134" s="169">
        <v>528.6</v>
      </c>
      <c r="M134" s="83">
        <f t="shared" si="3"/>
        <v>-528.6</v>
      </c>
      <c r="N134" s="168"/>
      <c r="O134" s="169"/>
      <c r="P134" s="169">
        <v>16512.72</v>
      </c>
      <c r="Q134" s="84">
        <f t="shared" si="4"/>
        <v>-16512.72</v>
      </c>
    </row>
    <row r="135" spans="1:17" ht="15" customHeight="1">
      <c r="A135" s="75">
        <v>125</v>
      </c>
      <c r="B135" s="76" t="s">
        <v>121</v>
      </c>
      <c r="C135" s="77" t="s">
        <v>19</v>
      </c>
      <c r="D135" s="76"/>
      <c r="E135" s="78" t="s">
        <v>30</v>
      </c>
      <c r="F135" s="106" t="s">
        <v>417</v>
      </c>
      <c r="G135" s="17" t="s">
        <v>31</v>
      </c>
      <c r="H135" s="163"/>
      <c r="I135" s="168"/>
      <c r="J135" s="168"/>
      <c r="K135" s="169"/>
      <c r="L135" s="169"/>
      <c r="M135" s="83">
        <f t="shared" si="3"/>
        <v>0</v>
      </c>
      <c r="N135" s="168"/>
      <c r="O135" s="169">
        <v>2665.03</v>
      </c>
      <c r="P135" s="169">
        <v>2665.03</v>
      </c>
      <c r="Q135" s="84">
        <f t="shared" si="4"/>
        <v>0</v>
      </c>
    </row>
    <row r="136" spans="1:17" ht="15" customHeight="1">
      <c r="A136" s="75">
        <v>126</v>
      </c>
      <c r="B136" s="76" t="s">
        <v>122</v>
      </c>
      <c r="C136" s="77" t="s">
        <v>19</v>
      </c>
      <c r="D136" s="76"/>
      <c r="E136" s="78" t="s">
        <v>58</v>
      </c>
      <c r="F136" s="106" t="s">
        <v>379</v>
      </c>
      <c r="G136" s="14" t="s">
        <v>21</v>
      </c>
      <c r="H136" s="163"/>
      <c r="I136" s="168"/>
      <c r="J136" s="168"/>
      <c r="K136" s="169"/>
      <c r="L136" s="169">
        <v>1856.02</v>
      </c>
      <c r="M136" s="83">
        <f t="shared" si="3"/>
        <v>-1856.02</v>
      </c>
      <c r="N136" s="168"/>
      <c r="O136" s="169"/>
      <c r="P136" s="169">
        <v>6243.08</v>
      </c>
      <c r="Q136" s="84">
        <f t="shared" si="4"/>
        <v>-6243.08</v>
      </c>
    </row>
    <row r="137" spans="1:17" ht="15" customHeight="1">
      <c r="A137" s="75">
        <v>127</v>
      </c>
      <c r="B137" s="76" t="s">
        <v>122</v>
      </c>
      <c r="C137" s="77" t="s">
        <v>19</v>
      </c>
      <c r="D137" s="76"/>
      <c r="E137" s="78" t="s">
        <v>58</v>
      </c>
      <c r="F137" s="106" t="s">
        <v>418</v>
      </c>
      <c r="G137" s="17" t="s">
        <v>31</v>
      </c>
      <c r="H137" s="163"/>
      <c r="I137" s="168"/>
      <c r="J137" s="168"/>
      <c r="K137" s="169"/>
      <c r="L137" s="169"/>
      <c r="M137" s="83">
        <f t="shared" si="3"/>
        <v>0</v>
      </c>
      <c r="N137" s="168">
        <v>1</v>
      </c>
      <c r="O137" s="169">
        <v>2525.54</v>
      </c>
      <c r="P137" s="169">
        <v>2525.54</v>
      </c>
      <c r="Q137" s="84">
        <f t="shared" si="4"/>
        <v>0</v>
      </c>
    </row>
    <row r="138" spans="1:17" ht="15" customHeight="1">
      <c r="A138" s="75">
        <v>128</v>
      </c>
      <c r="B138" s="76" t="s">
        <v>123</v>
      </c>
      <c r="C138" s="77" t="s">
        <v>19</v>
      </c>
      <c r="D138" s="76"/>
      <c r="E138" s="78" t="s">
        <v>124</v>
      </c>
      <c r="F138" s="106" t="s">
        <v>380</v>
      </c>
      <c r="G138" s="14" t="s">
        <v>21</v>
      </c>
      <c r="H138" s="163"/>
      <c r="I138" s="168"/>
      <c r="J138" s="168"/>
      <c r="K138" s="169"/>
      <c r="L138" s="169"/>
      <c r="M138" s="83">
        <f t="shared" si="3"/>
        <v>0</v>
      </c>
      <c r="N138" s="168"/>
      <c r="O138" s="169"/>
      <c r="P138" s="169"/>
      <c r="Q138" s="84">
        <f t="shared" si="4"/>
        <v>0</v>
      </c>
    </row>
    <row r="139" spans="1:17" ht="15" customHeight="1">
      <c r="A139" s="75">
        <v>129</v>
      </c>
      <c r="B139" s="76" t="s">
        <v>123</v>
      </c>
      <c r="C139" s="77" t="s">
        <v>19</v>
      </c>
      <c r="D139" s="76"/>
      <c r="E139" s="78" t="s">
        <v>124</v>
      </c>
      <c r="F139" s="106" t="s">
        <v>435</v>
      </c>
      <c r="G139" s="16" t="s">
        <v>22</v>
      </c>
      <c r="H139" s="163"/>
      <c r="I139" s="168"/>
      <c r="J139" s="168"/>
      <c r="K139" s="169"/>
      <c r="L139" s="169"/>
      <c r="M139" s="83">
        <f t="shared" si="3"/>
        <v>0</v>
      </c>
      <c r="N139" s="168"/>
      <c r="O139" s="169"/>
      <c r="P139" s="169">
        <v>2819.2</v>
      </c>
      <c r="Q139" s="84">
        <f t="shared" si="4"/>
        <v>-2819.2</v>
      </c>
    </row>
    <row r="140" spans="1:17" ht="15" customHeight="1">
      <c r="A140" s="75">
        <v>130</v>
      </c>
      <c r="B140" s="76" t="s">
        <v>125</v>
      </c>
      <c r="C140" s="77" t="s">
        <v>19</v>
      </c>
      <c r="D140" s="76"/>
      <c r="E140" s="78" t="s">
        <v>61</v>
      </c>
      <c r="F140" s="106" t="s">
        <v>381</v>
      </c>
      <c r="G140" s="14" t="s">
        <v>21</v>
      </c>
      <c r="H140" s="163"/>
      <c r="I140" s="168"/>
      <c r="J140" s="168"/>
      <c r="K140" s="169"/>
      <c r="L140" s="169"/>
      <c r="M140" s="83">
        <f t="shared" si="3"/>
        <v>0</v>
      </c>
      <c r="N140" s="168"/>
      <c r="O140" s="169"/>
      <c r="P140" s="169">
        <v>20247.54</v>
      </c>
      <c r="Q140" s="84">
        <f t="shared" si="4"/>
        <v>-20247.54</v>
      </c>
    </row>
    <row r="141" spans="1:17" ht="15" customHeight="1">
      <c r="A141" s="75">
        <v>131</v>
      </c>
      <c r="B141" s="76" t="s">
        <v>125</v>
      </c>
      <c r="C141" s="77" t="s">
        <v>19</v>
      </c>
      <c r="D141" s="76"/>
      <c r="E141" s="78" t="s">
        <v>61</v>
      </c>
      <c r="F141" s="106" t="s">
        <v>436</v>
      </c>
      <c r="G141" s="16" t="s">
        <v>22</v>
      </c>
      <c r="H141" s="163"/>
      <c r="I141" s="168"/>
      <c r="J141" s="168">
        <v>1</v>
      </c>
      <c r="K141" s="169">
        <v>528.6</v>
      </c>
      <c r="L141" s="169"/>
      <c r="M141" s="83">
        <f t="shared" si="3"/>
        <v>528.6</v>
      </c>
      <c r="N141" s="168">
        <v>1</v>
      </c>
      <c r="O141" s="169">
        <v>528.6</v>
      </c>
      <c r="P141" s="169">
        <v>3369.83</v>
      </c>
      <c r="Q141" s="84">
        <f t="shared" si="4"/>
        <v>-2841.23</v>
      </c>
    </row>
    <row r="142" spans="1:17" ht="15" customHeight="1">
      <c r="A142" s="75">
        <v>132</v>
      </c>
      <c r="B142" s="76" t="s">
        <v>126</v>
      </c>
      <c r="C142" s="77" t="s">
        <v>19</v>
      </c>
      <c r="D142" s="76"/>
      <c r="E142" s="78" t="s">
        <v>24</v>
      </c>
      <c r="F142" s="106" t="s">
        <v>382</v>
      </c>
      <c r="G142" s="14" t="s">
        <v>21</v>
      </c>
      <c r="H142" s="163"/>
      <c r="I142" s="168"/>
      <c r="J142" s="168"/>
      <c r="K142" s="169"/>
      <c r="L142" s="169">
        <v>17323.54</v>
      </c>
      <c r="M142" s="83">
        <f t="shared" ref="M142:M186" si="5">K142-L142</f>
        <v>-17323.54</v>
      </c>
      <c r="N142" s="168"/>
      <c r="O142" s="169"/>
      <c r="P142" s="169">
        <v>27057</v>
      </c>
      <c r="Q142" s="84">
        <f t="shared" ref="Q142:Q186" si="6">O142-P142</f>
        <v>-27057</v>
      </c>
    </row>
    <row r="143" spans="1:17" ht="15" customHeight="1">
      <c r="A143" s="75">
        <v>133</v>
      </c>
      <c r="B143" s="76" t="s">
        <v>126</v>
      </c>
      <c r="C143" s="77" t="s">
        <v>19</v>
      </c>
      <c r="D143" s="76"/>
      <c r="E143" s="78" t="s">
        <v>24</v>
      </c>
      <c r="F143" s="106" t="s">
        <v>437</v>
      </c>
      <c r="G143" s="16" t="s">
        <v>22</v>
      </c>
      <c r="H143" s="163">
        <v>1</v>
      </c>
      <c r="I143" s="168"/>
      <c r="J143" s="168"/>
      <c r="K143" s="169"/>
      <c r="L143" s="169"/>
      <c r="M143" s="83">
        <f t="shared" si="5"/>
        <v>0</v>
      </c>
      <c r="N143" s="168"/>
      <c r="O143" s="169"/>
      <c r="P143" s="169">
        <v>10307.700000000001</v>
      </c>
      <c r="Q143" s="84">
        <f t="shared" si="6"/>
        <v>-10307.700000000001</v>
      </c>
    </row>
    <row r="144" spans="1:17" ht="15" customHeight="1">
      <c r="A144" s="75">
        <v>134</v>
      </c>
      <c r="B144" s="76" t="s">
        <v>127</v>
      </c>
      <c r="C144" s="77" t="s">
        <v>19</v>
      </c>
      <c r="D144" s="76"/>
      <c r="E144" s="78" t="s">
        <v>26</v>
      </c>
      <c r="F144" s="106" t="s">
        <v>383</v>
      </c>
      <c r="G144" s="14" t="s">
        <v>21</v>
      </c>
      <c r="H144" s="163"/>
      <c r="I144" s="168"/>
      <c r="J144" s="168"/>
      <c r="K144" s="169"/>
      <c r="L144" s="169">
        <v>422.88</v>
      </c>
      <c r="M144" s="83">
        <f t="shared" si="5"/>
        <v>-422.88</v>
      </c>
      <c r="N144" s="168">
        <v>1</v>
      </c>
      <c r="O144" s="169">
        <v>16521.689999999999</v>
      </c>
      <c r="P144" s="169">
        <v>2405.48</v>
      </c>
      <c r="Q144" s="84">
        <f t="shared" si="6"/>
        <v>14116.21</v>
      </c>
    </row>
    <row r="145" spans="1:17" ht="15" customHeight="1">
      <c r="A145" s="75">
        <v>135</v>
      </c>
      <c r="B145" s="76" t="s">
        <v>127</v>
      </c>
      <c r="C145" s="77" t="s">
        <v>19</v>
      </c>
      <c r="D145" s="76"/>
      <c r="E145" s="78" t="s">
        <v>26</v>
      </c>
      <c r="F145" s="106" t="s">
        <v>459</v>
      </c>
      <c r="G145" s="80" t="s">
        <v>33</v>
      </c>
      <c r="H145" s="163"/>
      <c r="I145" s="168"/>
      <c r="J145" s="168"/>
      <c r="K145" s="169"/>
      <c r="L145" s="169"/>
      <c r="M145" s="83">
        <f t="shared" si="5"/>
        <v>0</v>
      </c>
      <c r="N145" s="168"/>
      <c r="O145" s="169"/>
      <c r="P145" s="169"/>
      <c r="Q145" s="84">
        <f t="shared" si="6"/>
        <v>0</v>
      </c>
    </row>
    <row r="146" spans="1:17" ht="15" customHeight="1">
      <c r="A146" s="75">
        <v>136</v>
      </c>
      <c r="B146" s="76" t="s">
        <v>128</v>
      </c>
      <c r="C146" s="77" t="s">
        <v>19</v>
      </c>
      <c r="D146" s="76"/>
      <c r="E146" s="78" t="s">
        <v>26</v>
      </c>
      <c r="F146" s="110">
        <v>124</v>
      </c>
      <c r="G146" s="14" t="s">
        <v>21</v>
      </c>
      <c r="H146" s="163"/>
      <c r="I146" s="168"/>
      <c r="J146" s="168"/>
      <c r="K146" s="169"/>
      <c r="L146" s="169"/>
      <c r="M146" s="83">
        <f t="shared" si="5"/>
        <v>0</v>
      </c>
      <c r="N146" s="168">
        <v>2</v>
      </c>
      <c r="O146" s="169">
        <v>2992.06</v>
      </c>
      <c r="P146" s="169">
        <v>6859.12</v>
      </c>
      <c r="Q146" s="84">
        <f t="shared" si="6"/>
        <v>-3867.06</v>
      </c>
    </row>
    <row r="147" spans="1:17" ht="15" customHeight="1">
      <c r="A147" s="75">
        <v>137</v>
      </c>
      <c r="B147" s="76" t="s">
        <v>128</v>
      </c>
      <c r="C147" s="77" t="s">
        <v>19</v>
      </c>
      <c r="D147" s="76"/>
      <c r="E147" s="78" t="s">
        <v>26</v>
      </c>
      <c r="F147" s="107" t="s">
        <v>299</v>
      </c>
      <c r="G147" s="80" t="s">
        <v>33</v>
      </c>
      <c r="H147" s="163"/>
      <c r="I147" s="168"/>
      <c r="J147" s="168"/>
      <c r="K147" s="169"/>
      <c r="L147" s="169"/>
      <c r="M147" s="83">
        <f t="shared" si="5"/>
        <v>0</v>
      </c>
      <c r="N147" s="168">
        <v>2</v>
      </c>
      <c r="O147" s="169">
        <v>1762</v>
      </c>
      <c r="P147" s="169"/>
      <c r="Q147" s="84">
        <f t="shared" si="6"/>
        <v>1762</v>
      </c>
    </row>
    <row r="148" spans="1:17" ht="15" customHeight="1">
      <c r="A148" s="75">
        <v>138</v>
      </c>
      <c r="B148" s="76" t="s">
        <v>129</v>
      </c>
      <c r="C148" s="77" t="s">
        <v>19</v>
      </c>
      <c r="D148" s="76"/>
      <c r="E148" s="78" t="s">
        <v>26</v>
      </c>
      <c r="F148" s="107">
        <v>125</v>
      </c>
      <c r="G148" s="14" t="s">
        <v>21</v>
      </c>
      <c r="H148" s="163"/>
      <c r="I148" s="168"/>
      <c r="J148" s="168"/>
      <c r="K148" s="169"/>
      <c r="L148" s="169"/>
      <c r="M148" s="83">
        <f t="shared" si="5"/>
        <v>0</v>
      </c>
      <c r="N148" s="168"/>
      <c r="O148" s="169"/>
      <c r="P148" s="169"/>
      <c r="Q148" s="84">
        <f t="shared" si="6"/>
        <v>0</v>
      </c>
    </row>
    <row r="149" spans="1:17" ht="15" customHeight="1">
      <c r="A149" s="75">
        <v>139</v>
      </c>
      <c r="B149" s="76" t="s">
        <v>129</v>
      </c>
      <c r="C149" s="77" t="s">
        <v>19</v>
      </c>
      <c r="D149" s="76"/>
      <c r="E149" s="78" t="s">
        <v>26</v>
      </c>
      <c r="F149" s="106" t="s">
        <v>517</v>
      </c>
      <c r="G149" s="80" t="s">
        <v>33</v>
      </c>
      <c r="H149" s="163"/>
      <c r="I149" s="168"/>
      <c r="J149" s="168"/>
      <c r="K149" s="169"/>
      <c r="L149" s="169"/>
      <c r="M149" s="83">
        <f t="shared" si="5"/>
        <v>0</v>
      </c>
      <c r="N149" s="168"/>
      <c r="O149" s="169"/>
      <c r="P149" s="169"/>
      <c r="Q149" s="84">
        <f t="shared" si="6"/>
        <v>0</v>
      </c>
    </row>
    <row r="150" spans="1:17" ht="15" customHeight="1">
      <c r="A150" s="75">
        <v>140</v>
      </c>
      <c r="B150" s="76" t="s">
        <v>130</v>
      </c>
      <c r="C150" s="77" t="s">
        <v>19</v>
      </c>
      <c r="D150" s="76"/>
      <c r="E150" s="78" t="s">
        <v>26</v>
      </c>
      <c r="F150" s="107">
        <v>126</v>
      </c>
      <c r="G150" s="14" t="s">
        <v>21</v>
      </c>
      <c r="H150" s="163"/>
      <c r="I150" s="168"/>
      <c r="J150" s="168"/>
      <c r="K150" s="169"/>
      <c r="L150" s="169"/>
      <c r="M150" s="83">
        <f t="shared" si="5"/>
        <v>0</v>
      </c>
      <c r="N150" s="168"/>
      <c r="O150" s="169"/>
      <c r="P150" s="169"/>
      <c r="Q150" s="84">
        <f t="shared" si="6"/>
        <v>0</v>
      </c>
    </row>
    <row r="151" spans="1:17" ht="15" customHeight="1">
      <c r="A151" s="75">
        <v>141</v>
      </c>
      <c r="B151" s="76" t="s">
        <v>131</v>
      </c>
      <c r="C151" s="77" t="s">
        <v>19</v>
      </c>
      <c r="D151" s="76"/>
      <c r="E151" s="78" t="s">
        <v>26</v>
      </c>
      <c r="F151" s="107">
        <v>127</v>
      </c>
      <c r="G151" s="14" t="s">
        <v>21</v>
      </c>
      <c r="H151" s="163"/>
      <c r="I151" s="168"/>
      <c r="J151" s="168"/>
      <c r="K151" s="169"/>
      <c r="L151" s="169"/>
      <c r="M151" s="83">
        <f t="shared" si="5"/>
        <v>0</v>
      </c>
      <c r="N151" s="168"/>
      <c r="O151" s="169"/>
      <c r="P151" s="169"/>
      <c r="Q151" s="84">
        <f t="shared" si="6"/>
        <v>0</v>
      </c>
    </row>
    <row r="152" spans="1:17" ht="15" customHeight="1">
      <c r="A152" s="75">
        <v>142</v>
      </c>
      <c r="B152" s="76" t="s">
        <v>131</v>
      </c>
      <c r="C152" s="77" t="s">
        <v>19</v>
      </c>
      <c r="D152" s="76"/>
      <c r="E152" s="78" t="s">
        <v>26</v>
      </c>
      <c r="F152" s="106" t="s">
        <v>461</v>
      </c>
      <c r="G152" s="80" t="s">
        <v>33</v>
      </c>
      <c r="H152" s="163"/>
      <c r="I152" s="168"/>
      <c r="J152" s="168"/>
      <c r="K152" s="169"/>
      <c r="L152" s="169"/>
      <c r="M152" s="83">
        <f t="shared" si="5"/>
        <v>0</v>
      </c>
      <c r="N152" s="168"/>
      <c r="O152" s="169"/>
      <c r="P152" s="169"/>
      <c r="Q152" s="84">
        <f t="shared" si="6"/>
        <v>0</v>
      </c>
    </row>
    <row r="153" spans="1:17" ht="15" customHeight="1">
      <c r="A153" s="75">
        <v>143</v>
      </c>
      <c r="B153" s="76" t="s">
        <v>132</v>
      </c>
      <c r="C153" s="77" t="s">
        <v>19</v>
      </c>
      <c r="D153" s="76"/>
      <c r="E153" s="78" t="s">
        <v>26</v>
      </c>
      <c r="F153" s="107">
        <v>128</v>
      </c>
      <c r="G153" s="14" t="s">
        <v>21</v>
      </c>
      <c r="H153" s="163"/>
      <c r="I153" s="168"/>
      <c r="J153" s="168"/>
      <c r="K153" s="169"/>
      <c r="L153" s="169"/>
      <c r="M153" s="83">
        <f t="shared" si="5"/>
        <v>0</v>
      </c>
      <c r="N153" s="168"/>
      <c r="O153" s="169"/>
      <c r="P153" s="169">
        <v>528.6</v>
      </c>
      <c r="Q153" s="84">
        <f t="shared" si="6"/>
        <v>-528.6</v>
      </c>
    </row>
    <row r="154" spans="1:17" ht="15" customHeight="1">
      <c r="A154" s="75">
        <v>144</v>
      </c>
      <c r="B154" s="76" t="s">
        <v>132</v>
      </c>
      <c r="C154" s="77" t="s">
        <v>19</v>
      </c>
      <c r="D154" s="76"/>
      <c r="E154" s="78" t="s">
        <v>26</v>
      </c>
      <c r="F154" s="106" t="s">
        <v>462</v>
      </c>
      <c r="G154" s="80" t="s">
        <v>33</v>
      </c>
      <c r="H154" s="163"/>
      <c r="I154" s="168"/>
      <c r="J154" s="168"/>
      <c r="K154" s="169"/>
      <c r="L154" s="169"/>
      <c r="M154" s="83">
        <f t="shared" si="5"/>
        <v>0</v>
      </c>
      <c r="N154" s="168"/>
      <c r="O154" s="169"/>
      <c r="P154" s="169"/>
      <c r="Q154" s="84">
        <f t="shared" si="6"/>
        <v>0</v>
      </c>
    </row>
    <row r="155" spans="1:17" ht="15" customHeight="1">
      <c r="A155" s="75">
        <v>145</v>
      </c>
      <c r="B155" s="76" t="s">
        <v>133</v>
      </c>
      <c r="C155" s="77" t="s">
        <v>19</v>
      </c>
      <c r="D155" s="76"/>
      <c r="E155" s="78" t="s">
        <v>30</v>
      </c>
      <c r="F155" s="106" t="s">
        <v>384</v>
      </c>
      <c r="G155" s="14" t="s">
        <v>21</v>
      </c>
      <c r="H155" s="163"/>
      <c r="I155" s="168"/>
      <c r="J155" s="168"/>
      <c r="K155" s="169"/>
      <c r="L155" s="169"/>
      <c r="M155" s="83">
        <f t="shared" si="5"/>
        <v>0</v>
      </c>
      <c r="N155" s="168"/>
      <c r="O155" s="169"/>
      <c r="P155" s="169">
        <v>40103.379999999997</v>
      </c>
      <c r="Q155" s="84">
        <f t="shared" si="6"/>
        <v>-40103.379999999997</v>
      </c>
    </row>
    <row r="156" spans="1:17" ht="15" customHeight="1">
      <c r="A156" s="75">
        <v>146</v>
      </c>
      <c r="B156" s="76" t="s">
        <v>133</v>
      </c>
      <c r="C156" s="77" t="s">
        <v>19</v>
      </c>
      <c r="D156" s="76"/>
      <c r="E156" s="78" t="s">
        <v>30</v>
      </c>
      <c r="F156" s="106" t="s">
        <v>419</v>
      </c>
      <c r="G156" s="17" t="s">
        <v>31</v>
      </c>
      <c r="H156" s="163"/>
      <c r="I156" s="168"/>
      <c r="J156" s="168"/>
      <c r="K156" s="169"/>
      <c r="L156" s="169"/>
      <c r="M156" s="83">
        <f t="shared" si="5"/>
        <v>0</v>
      </c>
      <c r="N156" s="168"/>
      <c r="O156" s="169">
        <v>7879.15</v>
      </c>
      <c r="P156" s="169">
        <v>7879.15</v>
      </c>
      <c r="Q156" s="84">
        <f t="shared" si="6"/>
        <v>0</v>
      </c>
    </row>
    <row r="157" spans="1:17" ht="15" customHeight="1">
      <c r="A157" s="75">
        <v>147</v>
      </c>
      <c r="B157" s="76" t="s">
        <v>134</v>
      </c>
      <c r="C157" s="77" t="s">
        <v>19</v>
      </c>
      <c r="D157" s="76"/>
      <c r="E157" s="78" t="s">
        <v>52</v>
      </c>
      <c r="F157" s="106" t="s">
        <v>385</v>
      </c>
      <c r="G157" s="14" t="s">
        <v>21</v>
      </c>
      <c r="H157" s="163">
        <v>1</v>
      </c>
      <c r="I157" s="168"/>
      <c r="J157" s="168"/>
      <c r="K157" s="169"/>
      <c r="L157" s="169">
        <v>581.46</v>
      </c>
      <c r="M157" s="83">
        <f t="shared" si="5"/>
        <v>-581.46</v>
      </c>
      <c r="N157" s="168"/>
      <c r="O157" s="169"/>
      <c r="P157" s="169">
        <v>4245.55</v>
      </c>
      <c r="Q157" s="84">
        <f t="shared" si="6"/>
        <v>-4245.55</v>
      </c>
    </row>
    <row r="158" spans="1:17" ht="15" customHeight="1">
      <c r="A158" s="75">
        <v>148</v>
      </c>
      <c r="B158" s="76" t="s">
        <v>134</v>
      </c>
      <c r="C158" s="77" t="s">
        <v>19</v>
      </c>
      <c r="D158" s="76"/>
      <c r="E158" s="78" t="s">
        <v>52</v>
      </c>
      <c r="F158" s="106" t="s">
        <v>463</v>
      </c>
      <c r="G158" s="80" t="s">
        <v>33</v>
      </c>
      <c r="H158" s="163"/>
      <c r="I158" s="168"/>
      <c r="J158" s="168"/>
      <c r="K158" s="169"/>
      <c r="L158" s="169"/>
      <c r="M158" s="83">
        <f t="shared" si="5"/>
        <v>0</v>
      </c>
      <c r="N158" s="168">
        <v>2</v>
      </c>
      <c r="O158" s="169">
        <v>5286</v>
      </c>
      <c r="P158" s="169"/>
      <c r="Q158" s="84">
        <f t="shared" si="6"/>
        <v>5286</v>
      </c>
    </row>
    <row r="159" spans="1:17" ht="15" customHeight="1">
      <c r="A159" s="75">
        <v>149</v>
      </c>
      <c r="B159" s="76" t="s">
        <v>135</v>
      </c>
      <c r="C159" s="77" t="s">
        <v>19</v>
      </c>
      <c r="D159" s="76"/>
      <c r="E159" s="78" t="s">
        <v>26</v>
      </c>
      <c r="F159" s="107">
        <v>131</v>
      </c>
      <c r="G159" s="14" t="s">
        <v>21</v>
      </c>
      <c r="H159" s="163"/>
      <c r="I159" s="168"/>
      <c r="J159" s="168"/>
      <c r="K159" s="169"/>
      <c r="L159" s="169"/>
      <c r="M159" s="83">
        <f t="shared" si="5"/>
        <v>0</v>
      </c>
      <c r="N159" s="168"/>
      <c r="O159" s="169"/>
      <c r="P159" s="169"/>
      <c r="Q159" s="84">
        <f t="shared" si="6"/>
        <v>0</v>
      </c>
    </row>
    <row r="160" spans="1:17" ht="15" customHeight="1">
      <c r="A160" s="75">
        <v>150</v>
      </c>
      <c r="B160" s="76" t="s">
        <v>136</v>
      </c>
      <c r="C160" s="77" t="s">
        <v>19</v>
      </c>
      <c r="D160" s="76"/>
      <c r="E160" s="78" t="s">
        <v>26</v>
      </c>
      <c r="F160" s="99">
        <v>132</v>
      </c>
      <c r="G160" s="14" t="s">
        <v>21</v>
      </c>
      <c r="H160" s="163"/>
      <c r="I160" s="168"/>
      <c r="J160" s="168"/>
      <c r="K160" s="169"/>
      <c r="L160" s="169"/>
      <c r="M160" s="83">
        <f t="shared" si="5"/>
        <v>0</v>
      </c>
      <c r="N160" s="168"/>
      <c r="O160" s="169"/>
      <c r="P160" s="169"/>
      <c r="Q160" s="84">
        <f t="shared" si="6"/>
        <v>0</v>
      </c>
    </row>
    <row r="161" spans="1:17" ht="15" customHeight="1">
      <c r="A161" s="75">
        <v>151</v>
      </c>
      <c r="B161" s="76" t="s">
        <v>137</v>
      </c>
      <c r="C161" s="77" t="s">
        <v>19</v>
      </c>
      <c r="D161" s="76"/>
      <c r="E161" s="78" t="s">
        <v>26</v>
      </c>
      <c r="F161" s="106" t="s">
        <v>386</v>
      </c>
      <c r="G161" s="14" t="s">
        <v>21</v>
      </c>
      <c r="H161" s="163"/>
      <c r="I161" s="168"/>
      <c r="J161" s="168"/>
      <c r="K161" s="169"/>
      <c r="L161" s="169">
        <v>8381.84</v>
      </c>
      <c r="M161" s="83">
        <f t="shared" si="5"/>
        <v>-8381.84</v>
      </c>
      <c r="N161" s="168"/>
      <c r="O161" s="169"/>
      <c r="P161" s="169">
        <v>25772.35</v>
      </c>
      <c r="Q161" s="84">
        <f t="shared" si="6"/>
        <v>-25772.35</v>
      </c>
    </row>
    <row r="162" spans="1:17" ht="15" customHeight="1">
      <c r="A162" s="75">
        <v>152</v>
      </c>
      <c r="B162" s="29" t="s">
        <v>138</v>
      </c>
      <c r="C162" s="7" t="s">
        <v>19</v>
      </c>
      <c r="D162" s="7"/>
      <c r="E162" s="29" t="s">
        <v>35</v>
      </c>
      <c r="F162" s="106" t="s">
        <v>387</v>
      </c>
      <c r="G162" s="14" t="s">
        <v>21</v>
      </c>
      <c r="H162" s="163"/>
      <c r="I162" s="168"/>
      <c r="J162" s="168"/>
      <c r="K162" s="169"/>
      <c r="L162" s="169">
        <v>1395.5</v>
      </c>
      <c r="M162" s="83">
        <f t="shared" si="5"/>
        <v>-1395.5</v>
      </c>
      <c r="N162" s="168"/>
      <c r="O162" s="169"/>
      <c r="P162" s="169"/>
      <c r="Q162" s="84">
        <f t="shared" si="6"/>
        <v>0</v>
      </c>
    </row>
    <row r="163" spans="1:17" ht="15" customHeight="1">
      <c r="A163" s="75">
        <v>153</v>
      </c>
      <c r="B163" s="29" t="s">
        <v>138</v>
      </c>
      <c r="C163" s="7" t="s">
        <v>19</v>
      </c>
      <c r="D163" s="29"/>
      <c r="E163" s="29" t="s">
        <v>35</v>
      </c>
      <c r="F163" s="106" t="s">
        <v>403</v>
      </c>
      <c r="G163" s="19" t="s">
        <v>36</v>
      </c>
      <c r="H163" s="163"/>
      <c r="I163" s="168"/>
      <c r="J163" s="168"/>
      <c r="K163" s="169"/>
      <c r="L163" s="169"/>
      <c r="M163" s="83">
        <f t="shared" si="5"/>
        <v>0</v>
      </c>
      <c r="N163" s="168"/>
      <c r="O163" s="169"/>
      <c r="P163" s="169">
        <v>132.15</v>
      </c>
      <c r="Q163" s="84">
        <f t="shared" si="6"/>
        <v>-132.15</v>
      </c>
    </row>
    <row r="164" spans="1:17" ht="15" customHeight="1">
      <c r="A164" s="75">
        <v>154</v>
      </c>
      <c r="B164" s="29" t="s">
        <v>139</v>
      </c>
      <c r="C164" s="7" t="s">
        <v>19</v>
      </c>
      <c r="D164" s="29"/>
      <c r="E164" s="29" t="s">
        <v>104</v>
      </c>
      <c r="F164" s="106" t="s">
        <v>388</v>
      </c>
      <c r="G164" s="14" t="s">
        <v>21</v>
      </c>
      <c r="H164" s="163"/>
      <c r="I164" s="168"/>
      <c r="J164" s="168"/>
      <c r="K164" s="169"/>
      <c r="L164" s="169"/>
      <c r="M164" s="83">
        <f t="shared" si="5"/>
        <v>0</v>
      </c>
      <c r="N164" s="168"/>
      <c r="O164" s="169"/>
      <c r="P164" s="169">
        <v>16173.5</v>
      </c>
      <c r="Q164" s="84">
        <f t="shared" si="6"/>
        <v>-16173.5</v>
      </c>
    </row>
    <row r="165" spans="1:17" ht="15" customHeight="1">
      <c r="A165" s="75">
        <v>155</v>
      </c>
      <c r="B165" s="29" t="s">
        <v>139</v>
      </c>
      <c r="C165" s="7" t="s">
        <v>19</v>
      </c>
      <c r="D165" s="29"/>
      <c r="E165" s="29" t="s">
        <v>104</v>
      </c>
      <c r="F165" s="106" t="s">
        <v>404</v>
      </c>
      <c r="G165" s="19" t="s">
        <v>36</v>
      </c>
      <c r="H165" s="163"/>
      <c r="I165" s="168"/>
      <c r="J165" s="168"/>
      <c r="K165" s="169"/>
      <c r="L165" s="169"/>
      <c r="M165" s="83">
        <f t="shared" si="5"/>
        <v>0</v>
      </c>
      <c r="N165" s="168"/>
      <c r="O165" s="169">
        <v>1938.2</v>
      </c>
      <c r="P165" s="169">
        <v>7645.96</v>
      </c>
      <c r="Q165" s="84">
        <f t="shared" si="6"/>
        <v>-5707.76</v>
      </c>
    </row>
    <row r="166" spans="1:17" ht="15" customHeight="1">
      <c r="A166" s="75">
        <v>156</v>
      </c>
      <c r="B166" s="29" t="s">
        <v>140</v>
      </c>
      <c r="C166" s="7" t="s">
        <v>19</v>
      </c>
      <c r="D166" s="29"/>
      <c r="E166" s="29" t="s">
        <v>104</v>
      </c>
      <c r="F166" s="106" t="s">
        <v>389</v>
      </c>
      <c r="G166" s="14" t="s">
        <v>21</v>
      </c>
      <c r="H166" s="163"/>
      <c r="I166" s="168"/>
      <c r="J166" s="168"/>
      <c r="K166" s="169"/>
      <c r="L166" s="169"/>
      <c r="M166" s="83">
        <f t="shared" si="5"/>
        <v>0</v>
      </c>
      <c r="N166" s="168"/>
      <c r="O166" s="169"/>
      <c r="P166" s="169">
        <v>11198.88</v>
      </c>
      <c r="Q166" s="84">
        <f t="shared" si="6"/>
        <v>-11198.88</v>
      </c>
    </row>
    <row r="167" spans="1:17" ht="15" customHeight="1">
      <c r="A167" s="75">
        <v>157</v>
      </c>
      <c r="B167" s="29" t="s">
        <v>140</v>
      </c>
      <c r="C167" s="7" t="s">
        <v>19</v>
      </c>
      <c r="D167" s="29"/>
      <c r="E167" s="29" t="s">
        <v>104</v>
      </c>
      <c r="F167" s="106" t="s">
        <v>405</v>
      </c>
      <c r="G167" s="19" t="s">
        <v>36</v>
      </c>
      <c r="H167" s="163"/>
      <c r="I167" s="168"/>
      <c r="J167" s="168"/>
      <c r="K167" s="169"/>
      <c r="L167" s="169"/>
      <c r="M167" s="83">
        <f t="shared" si="5"/>
        <v>0</v>
      </c>
      <c r="N167" s="168"/>
      <c r="O167" s="169"/>
      <c r="P167" s="169">
        <v>6695.6</v>
      </c>
      <c r="Q167" s="84">
        <f t="shared" si="6"/>
        <v>-6695.6</v>
      </c>
    </row>
    <row r="168" spans="1:17" ht="15" customHeight="1">
      <c r="A168" s="75">
        <v>158</v>
      </c>
      <c r="B168" s="29" t="s">
        <v>141</v>
      </c>
      <c r="C168" s="7" t="s">
        <v>19</v>
      </c>
      <c r="D168" s="29"/>
      <c r="E168" s="29" t="s">
        <v>26</v>
      </c>
      <c r="F168" s="106" t="s">
        <v>390</v>
      </c>
      <c r="G168" s="14" t="s">
        <v>21</v>
      </c>
      <c r="H168" s="163"/>
      <c r="I168" s="168"/>
      <c r="J168" s="168"/>
      <c r="K168" s="169"/>
      <c r="L168" s="169"/>
      <c r="M168" s="83">
        <f t="shared" si="5"/>
        <v>0</v>
      </c>
      <c r="N168" s="168"/>
      <c r="O168" s="169"/>
      <c r="P168" s="169">
        <v>16597.84</v>
      </c>
      <c r="Q168" s="84">
        <f t="shared" si="6"/>
        <v>-16597.84</v>
      </c>
    </row>
    <row r="169" spans="1:17" ht="15" customHeight="1">
      <c r="A169" s="75">
        <v>159</v>
      </c>
      <c r="B169" s="29" t="s">
        <v>141</v>
      </c>
      <c r="C169" s="7" t="s">
        <v>19</v>
      </c>
      <c r="D169" s="29"/>
      <c r="E169" s="29" t="s">
        <v>26</v>
      </c>
      <c r="F169" s="114" t="s">
        <v>309</v>
      </c>
      <c r="G169" s="80" t="s">
        <v>33</v>
      </c>
      <c r="H169" s="163"/>
      <c r="I169" s="168"/>
      <c r="J169" s="168"/>
      <c r="K169" s="169"/>
      <c r="L169" s="169"/>
      <c r="M169" s="83">
        <f t="shared" si="5"/>
        <v>0</v>
      </c>
      <c r="N169" s="168"/>
      <c r="O169" s="169"/>
      <c r="P169" s="169"/>
      <c r="Q169" s="84">
        <f t="shared" si="6"/>
        <v>0</v>
      </c>
    </row>
    <row r="170" spans="1:17" ht="15" customHeight="1">
      <c r="A170" s="75">
        <v>160</v>
      </c>
      <c r="B170" s="29" t="s">
        <v>142</v>
      </c>
      <c r="C170" s="7" t="s">
        <v>19</v>
      </c>
      <c r="D170" s="29"/>
      <c r="E170" s="29" t="s">
        <v>26</v>
      </c>
      <c r="F170" s="106" t="s">
        <v>391</v>
      </c>
      <c r="G170" s="14" t="s">
        <v>21</v>
      </c>
      <c r="H170" s="163">
        <v>3</v>
      </c>
      <c r="I170" s="168"/>
      <c r="J170" s="168"/>
      <c r="K170" s="169"/>
      <c r="L170" s="169">
        <v>3008.66</v>
      </c>
      <c r="M170" s="83">
        <f t="shared" si="5"/>
        <v>-3008.66</v>
      </c>
      <c r="N170" s="168"/>
      <c r="O170" s="169"/>
      <c r="P170" s="169">
        <v>32875.089999999997</v>
      </c>
      <c r="Q170" s="84">
        <f t="shared" si="6"/>
        <v>-32875.089999999997</v>
      </c>
    </row>
    <row r="171" spans="1:17" ht="15" customHeight="1">
      <c r="A171" s="75">
        <v>161</v>
      </c>
      <c r="B171" s="29" t="s">
        <v>142</v>
      </c>
      <c r="C171" s="7" t="s">
        <v>19</v>
      </c>
      <c r="D171" s="29"/>
      <c r="E171" s="29" t="s">
        <v>26</v>
      </c>
      <c r="F171" s="107" t="s">
        <v>308</v>
      </c>
      <c r="G171" s="80" t="s">
        <v>33</v>
      </c>
      <c r="H171" s="163"/>
      <c r="I171" s="168"/>
      <c r="J171" s="168"/>
      <c r="K171" s="169"/>
      <c r="L171" s="169"/>
      <c r="M171" s="83">
        <f t="shared" si="5"/>
        <v>0</v>
      </c>
      <c r="N171" s="168"/>
      <c r="O171" s="169"/>
      <c r="P171" s="169"/>
      <c r="Q171" s="84">
        <f t="shared" si="6"/>
        <v>0</v>
      </c>
    </row>
    <row r="172" spans="1:17" ht="15" customHeight="1">
      <c r="A172" s="75">
        <v>162</v>
      </c>
      <c r="B172" s="29" t="s">
        <v>143</v>
      </c>
      <c r="C172" s="7" t="s">
        <v>19</v>
      </c>
      <c r="D172" s="29"/>
      <c r="E172" s="29" t="s">
        <v>35</v>
      </c>
      <c r="F172" s="106" t="s">
        <v>392</v>
      </c>
      <c r="G172" s="14" t="s">
        <v>21</v>
      </c>
      <c r="H172" s="163"/>
      <c r="I172" s="168"/>
      <c r="J172" s="168"/>
      <c r="K172" s="169"/>
      <c r="L172" s="169"/>
      <c r="M172" s="83">
        <f t="shared" si="5"/>
        <v>0</v>
      </c>
      <c r="N172" s="168"/>
      <c r="O172" s="169"/>
      <c r="P172" s="169">
        <v>2010.69</v>
      </c>
      <c r="Q172" s="84">
        <f t="shared" si="6"/>
        <v>-2010.69</v>
      </c>
    </row>
    <row r="173" spans="1:17" ht="15" customHeight="1">
      <c r="A173" s="75">
        <v>163</v>
      </c>
      <c r="B173" s="30" t="s">
        <v>143</v>
      </c>
      <c r="C173" s="26" t="s">
        <v>19</v>
      </c>
      <c r="D173" s="30"/>
      <c r="E173" s="30" t="s">
        <v>35</v>
      </c>
      <c r="F173" s="106" t="s">
        <v>406</v>
      </c>
      <c r="G173" s="31" t="s">
        <v>36</v>
      </c>
      <c r="H173" s="163"/>
      <c r="I173" s="168"/>
      <c r="J173" s="168"/>
      <c r="K173" s="169"/>
      <c r="L173" s="169">
        <v>881</v>
      </c>
      <c r="M173" s="83">
        <f t="shared" si="5"/>
        <v>-881</v>
      </c>
      <c r="N173" s="168"/>
      <c r="O173" s="169"/>
      <c r="P173" s="169">
        <v>1585.8</v>
      </c>
      <c r="Q173" s="84">
        <f t="shared" si="6"/>
        <v>-1585.8</v>
      </c>
    </row>
    <row r="174" spans="1:17" ht="51">
      <c r="A174" s="168">
        <v>164</v>
      </c>
      <c r="B174" s="153" t="s">
        <v>144</v>
      </c>
      <c r="C174" s="148" t="s">
        <v>500</v>
      </c>
      <c r="D174" s="148" t="s">
        <v>525</v>
      </c>
      <c r="E174" s="153" t="s">
        <v>26</v>
      </c>
      <c r="F174" s="107">
        <v>140</v>
      </c>
      <c r="G174" s="14" t="s">
        <v>21</v>
      </c>
      <c r="H174" s="163"/>
      <c r="I174" s="168"/>
      <c r="J174" s="168"/>
      <c r="K174" s="169"/>
      <c r="L174" s="169"/>
      <c r="M174" s="152">
        <f t="shared" si="5"/>
        <v>0</v>
      </c>
      <c r="N174" s="168"/>
      <c r="O174" s="169"/>
      <c r="P174" s="169"/>
      <c r="Q174" s="152">
        <f t="shared" si="6"/>
        <v>0</v>
      </c>
    </row>
    <row r="175" spans="1:17" ht="15" customHeight="1">
      <c r="A175" s="75">
        <v>165</v>
      </c>
      <c r="B175" s="30" t="s">
        <v>144</v>
      </c>
      <c r="C175" s="26" t="s">
        <v>19</v>
      </c>
      <c r="D175" s="30"/>
      <c r="E175" s="30" t="s">
        <v>26</v>
      </c>
      <c r="F175" s="106" t="s">
        <v>469</v>
      </c>
      <c r="G175" s="33" t="s">
        <v>33</v>
      </c>
      <c r="H175" s="163"/>
      <c r="I175" s="168"/>
      <c r="J175" s="168"/>
      <c r="K175" s="169"/>
      <c r="L175" s="169"/>
      <c r="M175" s="83">
        <f t="shared" si="5"/>
        <v>0</v>
      </c>
      <c r="N175" s="168"/>
      <c r="O175" s="169"/>
      <c r="P175" s="169"/>
      <c r="Q175" s="84">
        <f t="shared" si="6"/>
        <v>0</v>
      </c>
    </row>
    <row r="176" spans="1:17" ht="15" customHeight="1">
      <c r="A176" s="75">
        <v>166</v>
      </c>
      <c r="B176" s="30" t="s">
        <v>145</v>
      </c>
      <c r="C176" s="26" t="s">
        <v>19</v>
      </c>
      <c r="D176" s="30"/>
      <c r="E176" s="30" t="s">
        <v>146</v>
      </c>
      <c r="F176" s="107">
        <v>141</v>
      </c>
      <c r="G176" s="32" t="s">
        <v>21</v>
      </c>
      <c r="H176" s="163"/>
      <c r="I176" s="168"/>
      <c r="J176" s="168"/>
      <c r="K176" s="169"/>
      <c r="L176" s="169"/>
      <c r="M176" s="83">
        <f t="shared" si="5"/>
        <v>0</v>
      </c>
      <c r="N176" s="168"/>
      <c r="O176" s="169"/>
      <c r="P176" s="169"/>
      <c r="Q176" s="84">
        <f t="shared" si="6"/>
        <v>0</v>
      </c>
    </row>
    <row r="177" spans="1:17" ht="15" customHeight="1">
      <c r="A177" s="75">
        <v>167</v>
      </c>
      <c r="B177" s="30" t="s">
        <v>147</v>
      </c>
      <c r="C177" s="26" t="s">
        <v>19</v>
      </c>
      <c r="D177" s="30"/>
      <c r="E177" s="30" t="s">
        <v>26</v>
      </c>
      <c r="F177" s="106" t="s">
        <v>393</v>
      </c>
      <c r="G177" s="32" t="s">
        <v>21</v>
      </c>
      <c r="H177" s="163">
        <v>3</v>
      </c>
      <c r="I177" s="168"/>
      <c r="J177" s="168"/>
      <c r="K177" s="169"/>
      <c r="L177" s="169">
        <v>7055.14</v>
      </c>
      <c r="M177" s="83">
        <f t="shared" si="5"/>
        <v>-7055.14</v>
      </c>
      <c r="N177" s="168"/>
      <c r="O177" s="169"/>
      <c r="P177" s="169">
        <v>17141.55</v>
      </c>
      <c r="Q177" s="84">
        <f t="shared" si="6"/>
        <v>-17141.55</v>
      </c>
    </row>
    <row r="178" spans="1:17" ht="15" customHeight="1">
      <c r="A178" s="75">
        <v>168</v>
      </c>
      <c r="B178" s="30" t="s">
        <v>148</v>
      </c>
      <c r="C178" s="26" t="s">
        <v>19</v>
      </c>
      <c r="D178" s="30"/>
      <c r="E178" s="30" t="s">
        <v>26</v>
      </c>
      <c r="F178" s="106" t="s">
        <v>394</v>
      </c>
      <c r="G178" s="32" t="s">
        <v>21</v>
      </c>
      <c r="H178" s="163"/>
      <c r="I178" s="168"/>
      <c r="J178" s="168"/>
      <c r="K178" s="169"/>
      <c r="L178" s="169">
        <v>792.9</v>
      </c>
      <c r="M178" s="83">
        <f t="shared" si="5"/>
        <v>-792.9</v>
      </c>
      <c r="N178" s="168"/>
      <c r="O178" s="169"/>
      <c r="P178" s="169">
        <v>20406.75</v>
      </c>
      <c r="Q178" s="84">
        <f t="shared" si="6"/>
        <v>-20406.75</v>
      </c>
    </row>
    <row r="179" spans="1:17" ht="15" customHeight="1">
      <c r="A179" s="75">
        <v>169</v>
      </c>
      <c r="B179" s="30" t="s">
        <v>148</v>
      </c>
      <c r="C179" s="26" t="s">
        <v>19</v>
      </c>
      <c r="D179" s="30"/>
      <c r="E179" s="30" t="s">
        <v>26</v>
      </c>
      <c r="F179" s="109" t="s">
        <v>464</v>
      </c>
      <c r="G179" s="33" t="s">
        <v>33</v>
      </c>
      <c r="H179" s="163">
        <v>-1</v>
      </c>
      <c r="I179" s="168"/>
      <c r="J179" s="168"/>
      <c r="K179" s="169"/>
      <c r="L179" s="169"/>
      <c r="M179" s="83">
        <f t="shared" si="5"/>
        <v>0</v>
      </c>
      <c r="N179" s="168">
        <v>2</v>
      </c>
      <c r="O179" s="169">
        <v>3347.8</v>
      </c>
      <c r="P179" s="169"/>
      <c r="Q179" s="84">
        <f t="shared" si="6"/>
        <v>3347.8</v>
      </c>
    </row>
    <row r="180" spans="1:17" ht="15" customHeight="1">
      <c r="A180" s="75">
        <v>170</v>
      </c>
      <c r="B180" s="34" t="s">
        <v>149</v>
      </c>
      <c r="C180" s="35" t="s">
        <v>19</v>
      </c>
      <c r="D180" s="34"/>
      <c r="E180" s="34" t="s">
        <v>26</v>
      </c>
      <c r="F180" s="116" t="s">
        <v>465</v>
      </c>
      <c r="G180" s="33" t="s">
        <v>33</v>
      </c>
      <c r="H180" s="163">
        <v>1</v>
      </c>
      <c r="I180" s="168"/>
      <c r="J180" s="168"/>
      <c r="K180" s="169"/>
      <c r="L180" s="169"/>
      <c r="M180" s="83">
        <f t="shared" si="5"/>
        <v>0</v>
      </c>
      <c r="N180" s="168">
        <v>1</v>
      </c>
      <c r="O180" s="169">
        <v>528.6</v>
      </c>
      <c r="P180" s="169"/>
      <c r="Q180" s="84">
        <f t="shared" si="6"/>
        <v>528.6</v>
      </c>
    </row>
    <row r="181" spans="1:17" ht="15" customHeight="1">
      <c r="A181" s="75">
        <v>171</v>
      </c>
      <c r="B181" s="30" t="s">
        <v>150</v>
      </c>
      <c r="C181" s="26" t="s">
        <v>19</v>
      </c>
      <c r="D181" s="30"/>
      <c r="E181" s="78" t="s">
        <v>30</v>
      </c>
      <c r="F181" s="103" t="s">
        <v>395</v>
      </c>
      <c r="G181" s="36" t="s">
        <v>21</v>
      </c>
      <c r="H181" s="163">
        <v>1</v>
      </c>
      <c r="I181" s="168"/>
      <c r="J181" s="168"/>
      <c r="K181" s="169"/>
      <c r="L181" s="169">
        <v>2877.51</v>
      </c>
      <c r="M181" s="83">
        <f t="shared" si="5"/>
        <v>-2877.51</v>
      </c>
      <c r="N181" s="168"/>
      <c r="O181" s="169"/>
      <c r="P181" s="169">
        <v>28373.84</v>
      </c>
      <c r="Q181" s="84">
        <f t="shared" si="6"/>
        <v>-28373.84</v>
      </c>
    </row>
    <row r="182" spans="1:17" ht="15" customHeight="1">
      <c r="A182" s="75">
        <v>172</v>
      </c>
      <c r="B182" s="30" t="s">
        <v>150</v>
      </c>
      <c r="C182" s="26" t="s">
        <v>19</v>
      </c>
      <c r="D182" s="26"/>
      <c r="E182" s="78" t="s">
        <v>30</v>
      </c>
      <c r="F182" s="103" t="s">
        <v>420</v>
      </c>
      <c r="G182" s="37" t="s">
        <v>31</v>
      </c>
      <c r="H182" s="163"/>
      <c r="I182" s="168"/>
      <c r="J182" s="168"/>
      <c r="K182" s="169"/>
      <c r="L182" s="169"/>
      <c r="M182" s="83">
        <f t="shared" si="5"/>
        <v>0</v>
      </c>
      <c r="N182" s="168"/>
      <c r="O182" s="169">
        <v>12686.4</v>
      </c>
      <c r="P182" s="169">
        <v>12686.4</v>
      </c>
      <c r="Q182" s="84">
        <f t="shared" si="6"/>
        <v>0</v>
      </c>
    </row>
    <row r="183" spans="1:17" ht="15" customHeight="1">
      <c r="A183" s="75">
        <v>173</v>
      </c>
      <c r="B183" s="30" t="s">
        <v>151</v>
      </c>
      <c r="C183" s="26" t="s">
        <v>19</v>
      </c>
      <c r="D183" s="26"/>
      <c r="E183" s="30" t="s">
        <v>26</v>
      </c>
      <c r="F183" s="103" t="s">
        <v>396</v>
      </c>
      <c r="G183" s="36" t="s">
        <v>21</v>
      </c>
      <c r="H183" s="163">
        <v>1</v>
      </c>
      <c r="I183" s="168"/>
      <c r="J183" s="168"/>
      <c r="K183" s="169"/>
      <c r="L183" s="169">
        <v>4144.2299999999996</v>
      </c>
      <c r="M183" s="83">
        <f t="shared" si="5"/>
        <v>-4144.2299999999996</v>
      </c>
      <c r="N183" s="168"/>
      <c r="O183" s="169"/>
      <c r="P183" s="169">
        <v>8483.1</v>
      </c>
      <c r="Q183" s="84">
        <f t="shared" si="6"/>
        <v>-8483.1</v>
      </c>
    </row>
    <row r="184" spans="1:17" ht="15" customHeight="1">
      <c r="A184" s="75">
        <v>174</v>
      </c>
      <c r="B184" s="30" t="s">
        <v>151</v>
      </c>
      <c r="C184" s="26" t="s">
        <v>19</v>
      </c>
      <c r="D184" s="26"/>
      <c r="E184" s="30" t="s">
        <v>26</v>
      </c>
      <c r="F184" s="103" t="s">
        <v>466</v>
      </c>
      <c r="G184" s="33" t="s">
        <v>33</v>
      </c>
      <c r="H184" s="163"/>
      <c r="I184" s="168"/>
      <c r="J184" s="168"/>
      <c r="K184" s="169"/>
      <c r="L184" s="169"/>
      <c r="M184" s="83">
        <f t="shared" si="5"/>
        <v>0</v>
      </c>
      <c r="N184" s="168"/>
      <c r="O184" s="169"/>
      <c r="P184" s="169"/>
      <c r="Q184" s="84">
        <f t="shared" si="6"/>
        <v>0</v>
      </c>
    </row>
    <row r="185" spans="1:17" ht="15" customHeight="1">
      <c r="A185" s="75">
        <v>175</v>
      </c>
      <c r="B185" s="30" t="s">
        <v>152</v>
      </c>
      <c r="C185" s="26" t="s">
        <v>19</v>
      </c>
      <c r="D185" s="26"/>
      <c r="E185" s="30" t="s">
        <v>26</v>
      </c>
      <c r="F185" s="103" t="s">
        <v>467</v>
      </c>
      <c r="G185" s="33" t="s">
        <v>33</v>
      </c>
      <c r="H185" s="163"/>
      <c r="I185" s="168"/>
      <c r="J185" s="168"/>
      <c r="K185" s="169"/>
      <c r="L185" s="169"/>
      <c r="M185" s="83">
        <f t="shared" si="5"/>
        <v>0</v>
      </c>
      <c r="N185" s="168">
        <v>2</v>
      </c>
      <c r="O185" s="169">
        <v>2819.2</v>
      </c>
      <c r="P185" s="169"/>
      <c r="Q185" s="84">
        <f t="shared" si="6"/>
        <v>2819.2</v>
      </c>
    </row>
    <row r="186" spans="1:17">
      <c r="A186" s="75">
        <v>176</v>
      </c>
      <c r="B186" s="30" t="s">
        <v>156</v>
      </c>
      <c r="C186" s="26" t="s">
        <v>19</v>
      </c>
      <c r="D186" s="26"/>
      <c r="E186" s="30" t="s">
        <v>26</v>
      </c>
      <c r="F186" s="103" t="s">
        <v>397</v>
      </c>
      <c r="G186" s="36" t="s">
        <v>21</v>
      </c>
      <c r="H186" s="163"/>
      <c r="I186" s="168"/>
      <c r="J186" s="168"/>
      <c r="K186" s="169"/>
      <c r="L186" s="169">
        <v>3712.54</v>
      </c>
      <c r="M186" s="83">
        <f t="shared" si="5"/>
        <v>-3712.54</v>
      </c>
      <c r="N186" s="168"/>
      <c r="O186" s="169"/>
      <c r="P186" s="169">
        <v>15723.95</v>
      </c>
      <c r="Q186" s="84">
        <f t="shared" si="6"/>
        <v>-15723.95</v>
      </c>
    </row>
    <row r="187" spans="1:17">
      <c r="A187" s="75">
        <v>177</v>
      </c>
      <c r="B187" s="30" t="s">
        <v>441</v>
      </c>
      <c r="C187" s="26" t="s">
        <v>19</v>
      </c>
      <c r="D187" s="26"/>
      <c r="E187" s="30" t="s">
        <v>26</v>
      </c>
      <c r="F187" s="103" t="s">
        <v>442</v>
      </c>
      <c r="G187" s="36" t="s">
        <v>21</v>
      </c>
      <c r="H187" s="163">
        <v>2</v>
      </c>
      <c r="I187" s="168"/>
      <c r="J187" s="168"/>
      <c r="K187" s="169"/>
      <c r="L187" s="169"/>
      <c r="M187" s="83">
        <f>K187-L187</f>
        <v>0</v>
      </c>
      <c r="N187" s="168"/>
      <c r="O187" s="169"/>
      <c r="P187" s="169"/>
      <c r="Q187" s="84">
        <f>O187-P187</f>
        <v>0</v>
      </c>
    </row>
    <row r="188" spans="1:17">
      <c r="A188" s="75">
        <v>178</v>
      </c>
      <c r="B188" s="30" t="s">
        <v>441</v>
      </c>
      <c r="C188" s="26" t="s">
        <v>19</v>
      </c>
      <c r="D188" s="26"/>
      <c r="E188" s="30" t="s">
        <v>26</v>
      </c>
      <c r="F188" s="103" t="s">
        <v>468</v>
      </c>
      <c r="G188" s="33" t="s">
        <v>33</v>
      </c>
      <c r="H188" s="163"/>
      <c r="I188" s="168"/>
      <c r="J188" s="168"/>
      <c r="K188" s="169"/>
      <c r="L188" s="169"/>
      <c r="M188" s="83">
        <f>K188-L188</f>
        <v>0</v>
      </c>
      <c r="N188" s="168"/>
      <c r="O188" s="169"/>
      <c r="P188" s="169"/>
      <c r="Q188" s="84">
        <f>O188-P188</f>
        <v>0</v>
      </c>
    </row>
    <row r="189" spans="1:17" ht="15" customHeight="1">
      <c r="A189" s="75">
        <v>179</v>
      </c>
      <c r="B189" s="30" t="s">
        <v>470</v>
      </c>
      <c r="C189" s="26" t="s">
        <v>19</v>
      </c>
      <c r="D189" s="26"/>
      <c r="E189" s="30" t="s">
        <v>26</v>
      </c>
      <c r="F189" s="103" t="s">
        <v>503</v>
      </c>
      <c r="G189" s="36" t="s">
        <v>21</v>
      </c>
      <c r="H189" s="163">
        <v>1</v>
      </c>
      <c r="I189" s="168"/>
      <c r="J189" s="168"/>
      <c r="K189" s="169"/>
      <c r="L189" s="169"/>
      <c r="M189" s="83">
        <f t="shared" ref="M189:M221" si="7">K189-L189</f>
        <v>0</v>
      </c>
      <c r="N189" s="168"/>
      <c r="O189" s="169"/>
      <c r="P189" s="169"/>
      <c r="Q189" s="84">
        <f t="shared" ref="Q189:Q221" si="8">O189-P189</f>
        <v>0</v>
      </c>
    </row>
    <row r="190" spans="1:17" ht="15" customHeight="1">
      <c r="A190" s="75">
        <v>180</v>
      </c>
      <c r="B190" s="30" t="s">
        <v>470</v>
      </c>
      <c r="C190" s="26" t="s">
        <v>19</v>
      </c>
      <c r="D190" s="26"/>
      <c r="E190" s="30" t="s">
        <v>26</v>
      </c>
      <c r="F190" s="103" t="s">
        <v>491</v>
      </c>
      <c r="G190" s="33" t="s">
        <v>33</v>
      </c>
      <c r="H190" s="163"/>
      <c r="I190" s="168"/>
      <c r="J190" s="168"/>
      <c r="K190" s="169"/>
      <c r="L190" s="169"/>
      <c r="M190" s="83">
        <f t="shared" si="7"/>
        <v>0</v>
      </c>
      <c r="N190" s="168"/>
      <c r="O190" s="169"/>
      <c r="P190" s="169"/>
      <c r="Q190" s="84">
        <f t="shared" si="8"/>
        <v>0</v>
      </c>
    </row>
    <row r="191" spans="1:17">
      <c r="A191" s="75">
        <v>181</v>
      </c>
      <c r="B191" s="30" t="s">
        <v>471</v>
      </c>
      <c r="C191" s="26" t="s">
        <v>19</v>
      </c>
      <c r="D191" s="26"/>
      <c r="E191" s="30" t="s">
        <v>26</v>
      </c>
      <c r="F191" s="103" t="s">
        <v>504</v>
      </c>
      <c r="G191" s="36" t="s">
        <v>21</v>
      </c>
      <c r="H191" s="163">
        <v>1</v>
      </c>
      <c r="I191" s="168"/>
      <c r="J191" s="168"/>
      <c r="K191" s="169"/>
      <c r="L191" s="169">
        <v>264.3</v>
      </c>
      <c r="M191" s="83">
        <f t="shared" si="7"/>
        <v>-264.3</v>
      </c>
      <c r="N191" s="168"/>
      <c r="O191" s="169"/>
      <c r="P191" s="169"/>
      <c r="Q191" s="84">
        <f t="shared" si="8"/>
        <v>0</v>
      </c>
    </row>
    <row r="192" spans="1:17">
      <c r="A192" s="75">
        <v>182</v>
      </c>
      <c r="B192" s="30" t="s">
        <v>471</v>
      </c>
      <c r="C192" s="26" t="s">
        <v>19</v>
      </c>
      <c r="D192" s="26"/>
      <c r="E192" s="30" t="s">
        <v>26</v>
      </c>
      <c r="F192" s="103" t="s">
        <v>479</v>
      </c>
      <c r="G192" s="33" t="s">
        <v>33</v>
      </c>
      <c r="H192" s="163"/>
      <c r="I192" s="168"/>
      <c r="J192" s="168"/>
      <c r="K192" s="169"/>
      <c r="L192" s="169"/>
      <c r="M192" s="83">
        <f t="shared" si="7"/>
        <v>0</v>
      </c>
      <c r="N192" s="168"/>
      <c r="O192" s="169"/>
      <c r="P192" s="169"/>
      <c r="Q192" s="84">
        <f t="shared" si="8"/>
        <v>0</v>
      </c>
    </row>
    <row r="193" spans="1:17">
      <c r="A193" s="75">
        <v>183</v>
      </c>
      <c r="B193" s="30" t="s">
        <v>482</v>
      </c>
      <c r="C193" s="26" t="s">
        <v>19</v>
      </c>
      <c r="D193" s="26"/>
      <c r="E193" s="30" t="s">
        <v>26</v>
      </c>
      <c r="F193" s="103" t="s">
        <v>505</v>
      </c>
      <c r="G193" s="36" t="s">
        <v>21</v>
      </c>
      <c r="H193" s="163"/>
      <c r="I193" s="168"/>
      <c r="J193" s="168"/>
      <c r="K193" s="169"/>
      <c r="L193" s="169"/>
      <c r="M193" s="83">
        <f t="shared" si="7"/>
        <v>0</v>
      </c>
      <c r="N193" s="168"/>
      <c r="O193" s="169"/>
      <c r="P193" s="169"/>
      <c r="Q193" s="84">
        <f t="shared" si="8"/>
        <v>0</v>
      </c>
    </row>
    <row r="194" spans="1:17">
      <c r="A194" s="135">
        <v>184</v>
      </c>
      <c r="B194" s="29" t="s">
        <v>482</v>
      </c>
      <c r="C194" s="7" t="s">
        <v>19</v>
      </c>
      <c r="D194" s="7"/>
      <c r="E194" s="29" t="s">
        <v>26</v>
      </c>
      <c r="F194" s="103" t="s">
        <v>485</v>
      </c>
      <c r="G194" s="16" t="s">
        <v>22</v>
      </c>
      <c r="H194" s="164">
        <v>1</v>
      </c>
      <c r="I194" s="168"/>
      <c r="J194" s="168"/>
      <c r="K194" s="170"/>
      <c r="L194" s="170"/>
      <c r="M194" s="83">
        <f t="shared" si="7"/>
        <v>0</v>
      </c>
      <c r="N194" s="168"/>
      <c r="O194" s="170"/>
      <c r="P194" s="170"/>
      <c r="Q194" s="83">
        <f t="shared" si="8"/>
        <v>0</v>
      </c>
    </row>
    <row r="195" spans="1:17" hidden="1">
      <c r="A195" s="168"/>
      <c r="B195" s="153" t="s">
        <v>483</v>
      </c>
      <c r="C195" s="148" t="s">
        <v>19</v>
      </c>
      <c r="D195" s="148"/>
      <c r="E195" s="149" t="s">
        <v>94</v>
      </c>
      <c r="F195" s="99" t="s">
        <v>526</v>
      </c>
      <c r="G195" s="14" t="s">
        <v>21</v>
      </c>
      <c r="H195" s="164"/>
      <c r="I195" s="168"/>
      <c r="J195" s="168"/>
      <c r="K195" s="170"/>
      <c r="L195" s="170"/>
      <c r="M195" s="152">
        <f t="shared" si="7"/>
        <v>0</v>
      </c>
      <c r="N195" s="168"/>
      <c r="O195" s="170"/>
      <c r="P195" s="170"/>
      <c r="Q195" s="152">
        <f t="shared" si="8"/>
        <v>0</v>
      </c>
    </row>
    <row r="196" spans="1:17">
      <c r="A196" s="135">
        <v>185</v>
      </c>
      <c r="B196" s="29" t="s">
        <v>483</v>
      </c>
      <c r="C196" s="7" t="s">
        <v>19</v>
      </c>
      <c r="D196" s="7"/>
      <c r="E196" s="78" t="s">
        <v>94</v>
      </c>
      <c r="F196" s="103" t="s">
        <v>492</v>
      </c>
      <c r="G196" s="16" t="s">
        <v>22</v>
      </c>
      <c r="H196" s="164"/>
      <c r="I196" s="168"/>
      <c r="J196" s="168"/>
      <c r="K196" s="170"/>
      <c r="L196" s="170"/>
      <c r="M196" s="83">
        <f t="shared" si="7"/>
        <v>0</v>
      </c>
      <c r="N196" s="168"/>
      <c r="O196" s="170"/>
      <c r="P196" s="170"/>
      <c r="Q196" s="83">
        <f t="shared" si="8"/>
        <v>0</v>
      </c>
    </row>
    <row r="197" spans="1:17">
      <c r="A197" s="135">
        <v>186</v>
      </c>
      <c r="B197" s="29" t="s">
        <v>473</v>
      </c>
      <c r="C197" s="7" t="s">
        <v>19</v>
      </c>
      <c r="D197" s="7"/>
      <c r="E197" s="29" t="s">
        <v>26</v>
      </c>
      <c r="F197" s="103" t="s">
        <v>506</v>
      </c>
      <c r="G197" s="102" t="s">
        <v>21</v>
      </c>
      <c r="H197" s="164"/>
      <c r="I197" s="168"/>
      <c r="J197" s="168"/>
      <c r="K197" s="170"/>
      <c r="L197" s="170">
        <v>528.6</v>
      </c>
      <c r="M197" s="83">
        <f t="shared" si="7"/>
        <v>-528.6</v>
      </c>
      <c r="N197" s="168"/>
      <c r="O197" s="170"/>
      <c r="P197" s="170"/>
      <c r="Q197" s="83">
        <f t="shared" si="8"/>
        <v>0</v>
      </c>
    </row>
    <row r="198" spans="1:17">
      <c r="A198" s="135">
        <v>187</v>
      </c>
      <c r="B198" s="29" t="s">
        <v>473</v>
      </c>
      <c r="C198" s="7" t="s">
        <v>19</v>
      </c>
      <c r="D198" s="7"/>
      <c r="E198" s="29" t="s">
        <v>26</v>
      </c>
      <c r="F198" s="103" t="s">
        <v>472</v>
      </c>
      <c r="G198" s="80" t="s">
        <v>33</v>
      </c>
      <c r="H198" s="164"/>
      <c r="I198" s="168"/>
      <c r="J198" s="168"/>
      <c r="K198" s="170"/>
      <c r="L198" s="170"/>
      <c r="M198" s="83">
        <f t="shared" si="7"/>
        <v>0</v>
      </c>
      <c r="N198" s="168"/>
      <c r="O198" s="170"/>
      <c r="P198" s="170"/>
      <c r="Q198" s="83">
        <f t="shared" si="8"/>
        <v>0</v>
      </c>
    </row>
    <row r="199" spans="1:17" ht="63.75">
      <c r="A199" s="135">
        <v>188</v>
      </c>
      <c r="B199" s="29" t="s">
        <v>484</v>
      </c>
      <c r="C199" s="7" t="s">
        <v>487</v>
      </c>
      <c r="D199" s="7" t="s">
        <v>486</v>
      </c>
      <c r="E199" s="29" t="s">
        <v>20</v>
      </c>
      <c r="F199" s="103" t="s">
        <v>507</v>
      </c>
      <c r="G199" s="102" t="s">
        <v>21</v>
      </c>
      <c r="H199" s="164"/>
      <c r="I199" s="168"/>
      <c r="J199" s="168"/>
      <c r="K199" s="170"/>
      <c r="L199" s="170"/>
      <c r="M199" s="83">
        <f t="shared" si="7"/>
        <v>0</v>
      </c>
      <c r="N199" s="168"/>
      <c r="O199" s="170"/>
      <c r="P199" s="170"/>
      <c r="Q199" s="83">
        <f t="shared" si="8"/>
        <v>0</v>
      </c>
    </row>
    <row r="200" spans="1:17" ht="63.75">
      <c r="A200" s="135">
        <v>189</v>
      </c>
      <c r="B200" s="29" t="s">
        <v>484</v>
      </c>
      <c r="C200" s="7" t="s">
        <v>487</v>
      </c>
      <c r="D200" s="7" t="s">
        <v>486</v>
      </c>
      <c r="E200" s="29" t="s">
        <v>20</v>
      </c>
      <c r="F200" s="103" t="s">
        <v>493</v>
      </c>
      <c r="G200" s="16" t="s">
        <v>22</v>
      </c>
      <c r="H200" s="164"/>
      <c r="I200" s="168"/>
      <c r="J200" s="168"/>
      <c r="K200" s="170"/>
      <c r="L200" s="170"/>
      <c r="M200" s="83">
        <f t="shared" si="7"/>
        <v>0</v>
      </c>
      <c r="N200" s="168"/>
      <c r="O200" s="170"/>
      <c r="P200" s="170"/>
      <c r="Q200" s="83">
        <f t="shared" si="8"/>
        <v>0</v>
      </c>
    </row>
    <row r="201" spans="1:17">
      <c r="A201" s="135">
        <v>190</v>
      </c>
      <c r="B201" s="29" t="s">
        <v>480</v>
      </c>
      <c r="C201" s="7" t="s">
        <v>19</v>
      </c>
      <c r="D201" s="7"/>
      <c r="E201" s="29" t="s">
        <v>26</v>
      </c>
      <c r="F201" s="103" t="s">
        <v>476</v>
      </c>
      <c r="G201" s="80" t="s">
        <v>33</v>
      </c>
      <c r="H201" s="164"/>
      <c r="I201" s="168"/>
      <c r="J201" s="168"/>
      <c r="K201" s="170"/>
      <c r="L201" s="170"/>
      <c r="M201" s="83">
        <f t="shared" si="7"/>
        <v>0</v>
      </c>
      <c r="N201" s="168"/>
      <c r="O201" s="170"/>
      <c r="P201" s="170"/>
      <c r="Q201" s="83">
        <f t="shared" si="8"/>
        <v>0</v>
      </c>
    </row>
    <row r="202" spans="1:17">
      <c r="A202" s="135">
        <v>191</v>
      </c>
      <c r="B202" s="29" t="s">
        <v>477</v>
      </c>
      <c r="C202" s="7" t="s">
        <v>19</v>
      </c>
      <c r="D202" s="7"/>
      <c r="E202" s="29" t="s">
        <v>26</v>
      </c>
      <c r="F202" s="103" t="s">
        <v>515</v>
      </c>
      <c r="G202" s="14" t="s">
        <v>21</v>
      </c>
      <c r="H202" s="164"/>
      <c r="I202" s="168"/>
      <c r="J202" s="168"/>
      <c r="K202" s="170"/>
      <c r="L202" s="170"/>
      <c r="M202" s="83">
        <f t="shared" si="7"/>
        <v>0</v>
      </c>
      <c r="N202" s="168"/>
      <c r="O202" s="170"/>
      <c r="P202" s="170"/>
      <c r="Q202" s="83">
        <f t="shared" si="8"/>
        <v>0</v>
      </c>
    </row>
    <row r="203" spans="1:17">
      <c r="A203" s="135">
        <v>192</v>
      </c>
      <c r="B203" s="29" t="s">
        <v>477</v>
      </c>
      <c r="C203" s="7" t="s">
        <v>19</v>
      </c>
      <c r="D203" s="7"/>
      <c r="E203" s="29" t="s">
        <v>26</v>
      </c>
      <c r="F203" s="103" t="s">
        <v>475</v>
      </c>
      <c r="G203" s="80" t="s">
        <v>33</v>
      </c>
      <c r="H203" s="164"/>
      <c r="I203" s="168"/>
      <c r="J203" s="168"/>
      <c r="K203" s="170"/>
      <c r="L203" s="170"/>
      <c r="M203" s="83">
        <f t="shared" si="7"/>
        <v>0</v>
      </c>
      <c r="N203" s="168"/>
      <c r="O203" s="170"/>
      <c r="P203" s="170"/>
      <c r="Q203" s="83">
        <f t="shared" si="8"/>
        <v>0</v>
      </c>
    </row>
    <row r="204" spans="1:17" ht="15" customHeight="1">
      <c r="A204" s="135">
        <v>193</v>
      </c>
      <c r="B204" s="29" t="s">
        <v>481</v>
      </c>
      <c r="C204" s="7" t="s">
        <v>19</v>
      </c>
      <c r="D204" s="7"/>
      <c r="E204" s="29" t="s">
        <v>26</v>
      </c>
      <c r="F204" s="103" t="s">
        <v>490</v>
      </c>
      <c r="G204" s="80" t="s">
        <v>33</v>
      </c>
      <c r="H204" s="164"/>
      <c r="I204" s="168">
        <v>1</v>
      </c>
      <c r="J204" s="168">
        <v>1</v>
      </c>
      <c r="K204" s="170">
        <v>528.6</v>
      </c>
      <c r="L204" s="170"/>
      <c r="M204" s="83">
        <f t="shared" si="7"/>
        <v>528.6</v>
      </c>
      <c r="N204" s="168"/>
      <c r="O204" s="170"/>
      <c r="P204" s="170"/>
      <c r="Q204" s="83">
        <f t="shared" si="8"/>
        <v>0</v>
      </c>
    </row>
    <row r="205" spans="1:17" ht="15" customHeight="1">
      <c r="A205" s="135">
        <v>194</v>
      </c>
      <c r="B205" s="29" t="s">
        <v>478</v>
      </c>
      <c r="C205" s="7" t="s">
        <v>19</v>
      </c>
      <c r="D205" s="7"/>
      <c r="E205" s="29" t="s">
        <v>26</v>
      </c>
      <c r="F205" s="103" t="s">
        <v>508</v>
      </c>
      <c r="G205" s="14" t="s">
        <v>21</v>
      </c>
      <c r="H205" s="164"/>
      <c r="I205" s="168"/>
      <c r="J205" s="168"/>
      <c r="K205" s="170"/>
      <c r="L205" s="170"/>
      <c r="M205" s="83">
        <f t="shared" si="7"/>
        <v>0</v>
      </c>
      <c r="N205" s="168"/>
      <c r="O205" s="170"/>
      <c r="P205" s="170"/>
      <c r="Q205" s="83">
        <f t="shared" si="8"/>
        <v>0</v>
      </c>
    </row>
    <row r="206" spans="1:17">
      <c r="A206" s="135">
        <v>195</v>
      </c>
      <c r="B206" s="29" t="s">
        <v>488</v>
      </c>
      <c r="C206" s="7" t="s">
        <v>19</v>
      </c>
      <c r="D206" s="7"/>
      <c r="E206" s="29" t="s">
        <v>26</v>
      </c>
      <c r="F206" s="103" t="s">
        <v>509</v>
      </c>
      <c r="G206" s="14" t="s">
        <v>21</v>
      </c>
      <c r="H206" s="164"/>
      <c r="I206" s="168"/>
      <c r="J206" s="168"/>
      <c r="K206" s="170"/>
      <c r="L206" s="170"/>
      <c r="M206" s="83">
        <f t="shared" si="7"/>
        <v>0</v>
      </c>
      <c r="N206" s="168"/>
      <c r="O206" s="170"/>
      <c r="P206" s="170"/>
      <c r="Q206" s="83">
        <f t="shared" si="8"/>
        <v>0</v>
      </c>
    </row>
    <row r="207" spans="1:17">
      <c r="A207" s="135">
        <v>196</v>
      </c>
      <c r="B207" s="29" t="s">
        <v>495</v>
      </c>
      <c r="C207" s="7" t="s">
        <v>19</v>
      </c>
      <c r="D207" s="7"/>
      <c r="E207" s="29" t="s">
        <v>104</v>
      </c>
      <c r="F207" s="103" t="s">
        <v>494</v>
      </c>
      <c r="G207" s="19" t="s">
        <v>36</v>
      </c>
      <c r="H207" s="164"/>
      <c r="I207" s="168"/>
      <c r="J207" s="168"/>
      <c r="K207" s="170"/>
      <c r="L207" s="170"/>
      <c r="M207" s="83">
        <f t="shared" si="7"/>
        <v>0</v>
      </c>
      <c r="N207" s="168"/>
      <c r="O207" s="170"/>
      <c r="P207" s="170"/>
      <c r="Q207" s="83">
        <f t="shared" si="8"/>
        <v>0</v>
      </c>
    </row>
    <row r="208" spans="1:17" ht="51">
      <c r="A208" s="135">
        <v>197</v>
      </c>
      <c r="B208" s="29" t="s">
        <v>496</v>
      </c>
      <c r="C208" s="7" t="s">
        <v>500</v>
      </c>
      <c r="D208" s="7" t="s">
        <v>501</v>
      </c>
      <c r="E208" s="29" t="s">
        <v>26</v>
      </c>
      <c r="F208" s="103" t="s">
        <v>502</v>
      </c>
      <c r="G208" s="14" t="s">
        <v>21</v>
      </c>
      <c r="H208" s="164"/>
      <c r="I208" s="168"/>
      <c r="J208" s="168"/>
      <c r="K208" s="170"/>
      <c r="L208" s="170"/>
      <c r="M208" s="83">
        <f t="shared" si="7"/>
        <v>0</v>
      </c>
      <c r="N208" s="168"/>
      <c r="O208" s="170"/>
      <c r="P208" s="170"/>
      <c r="Q208" s="83">
        <f t="shared" si="8"/>
        <v>0</v>
      </c>
    </row>
    <row r="209" spans="1:17" ht="51">
      <c r="A209" s="135">
        <v>198</v>
      </c>
      <c r="B209" s="29" t="s">
        <v>496</v>
      </c>
      <c r="C209" s="7" t="s">
        <v>500</v>
      </c>
      <c r="D209" s="7" t="s">
        <v>501</v>
      </c>
      <c r="E209" s="29" t="s">
        <v>26</v>
      </c>
      <c r="F209" s="103" t="s">
        <v>499</v>
      </c>
      <c r="G209" s="80" t="s">
        <v>33</v>
      </c>
      <c r="H209" s="164"/>
      <c r="I209" s="168">
        <v>1</v>
      </c>
      <c r="J209" s="168">
        <v>1</v>
      </c>
      <c r="K209" s="170">
        <v>2537.2800000000002</v>
      </c>
      <c r="L209" s="170"/>
      <c r="M209" s="83">
        <f t="shared" si="7"/>
        <v>2537.2800000000002</v>
      </c>
      <c r="N209" s="168"/>
      <c r="O209" s="170"/>
      <c r="P209" s="170"/>
      <c r="Q209" s="83">
        <f t="shared" si="8"/>
        <v>0</v>
      </c>
    </row>
    <row r="210" spans="1:17" hidden="1">
      <c r="A210" s="192"/>
      <c r="B210" s="30" t="s">
        <v>498</v>
      </c>
      <c r="C210" s="26" t="s">
        <v>19</v>
      </c>
      <c r="D210" s="26"/>
      <c r="E210" s="30" t="s">
        <v>26</v>
      </c>
      <c r="F210" s="97"/>
      <c r="G210" s="32" t="s">
        <v>21</v>
      </c>
      <c r="H210" s="197"/>
      <c r="I210" s="192"/>
      <c r="J210" s="192"/>
      <c r="K210" s="193"/>
      <c r="L210" s="193"/>
      <c r="M210" s="152"/>
      <c r="N210" s="192"/>
      <c r="O210" s="193"/>
      <c r="P210" s="193"/>
      <c r="Q210" s="152"/>
    </row>
    <row r="211" spans="1:17">
      <c r="A211" s="135">
        <v>199</v>
      </c>
      <c r="B211" s="29" t="s">
        <v>498</v>
      </c>
      <c r="C211" s="7" t="s">
        <v>19</v>
      </c>
      <c r="D211" s="7"/>
      <c r="E211" s="29" t="s">
        <v>26</v>
      </c>
      <c r="F211" s="103" t="s">
        <v>514</v>
      </c>
      <c r="G211" s="80" t="s">
        <v>33</v>
      </c>
      <c r="H211" s="164"/>
      <c r="I211" s="168"/>
      <c r="J211" s="168"/>
      <c r="K211" s="170"/>
      <c r="L211" s="170"/>
      <c r="M211" s="83">
        <f t="shared" si="7"/>
        <v>0</v>
      </c>
      <c r="N211" s="168"/>
      <c r="O211" s="170"/>
      <c r="P211" s="170"/>
      <c r="Q211" s="83">
        <f t="shared" si="8"/>
        <v>0</v>
      </c>
    </row>
    <row r="212" spans="1:17">
      <c r="A212" s="135">
        <v>200</v>
      </c>
      <c r="B212" s="29" t="s">
        <v>511</v>
      </c>
      <c r="C212" s="7" t="s">
        <v>19</v>
      </c>
      <c r="D212" s="7"/>
      <c r="E212" s="78" t="s">
        <v>30</v>
      </c>
      <c r="F212" s="103" t="s">
        <v>510</v>
      </c>
      <c r="G212" s="14" t="s">
        <v>21</v>
      </c>
      <c r="H212" s="164"/>
      <c r="I212" s="168"/>
      <c r="J212" s="168"/>
      <c r="K212" s="170"/>
      <c r="L212" s="170"/>
      <c r="M212" s="83">
        <f t="shared" si="7"/>
        <v>0</v>
      </c>
      <c r="N212" s="168"/>
      <c r="O212" s="170"/>
      <c r="P212" s="170"/>
      <c r="Q212" s="83">
        <f t="shared" si="8"/>
        <v>0</v>
      </c>
    </row>
    <row r="213" spans="1:17">
      <c r="A213" s="151">
        <v>201</v>
      </c>
      <c r="B213" s="153" t="s">
        <v>511</v>
      </c>
      <c r="C213" s="148" t="s">
        <v>19</v>
      </c>
      <c r="D213" s="148"/>
      <c r="E213" s="149" t="s">
        <v>30</v>
      </c>
      <c r="F213" s="160" t="s">
        <v>519</v>
      </c>
      <c r="G213" s="154" t="s">
        <v>31</v>
      </c>
      <c r="H213" s="164"/>
      <c r="I213" s="168"/>
      <c r="J213" s="168"/>
      <c r="K213" s="170"/>
      <c r="L213" s="170"/>
      <c r="M213" s="152">
        <f t="shared" si="7"/>
        <v>0</v>
      </c>
      <c r="N213" s="168"/>
      <c r="O213" s="170"/>
      <c r="P213" s="170"/>
      <c r="Q213" s="152">
        <f t="shared" si="8"/>
        <v>0</v>
      </c>
    </row>
    <row r="214" spans="1:17">
      <c r="A214" s="151">
        <v>202</v>
      </c>
      <c r="B214" s="29" t="s">
        <v>512</v>
      </c>
      <c r="C214" s="7" t="s">
        <v>19</v>
      </c>
      <c r="D214" s="7"/>
      <c r="E214" s="29" t="s">
        <v>26</v>
      </c>
      <c r="F214" s="103" t="s">
        <v>513</v>
      </c>
      <c r="G214" s="14" t="s">
        <v>21</v>
      </c>
      <c r="H214" s="164">
        <v>1</v>
      </c>
      <c r="I214" s="168"/>
      <c r="J214" s="168"/>
      <c r="K214" s="170"/>
      <c r="L214" s="170">
        <v>707.91</v>
      </c>
      <c r="M214" s="83">
        <f t="shared" si="7"/>
        <v>-707.91</v>
      </c>
      <c r="N214" s="168"/>
      <c r="O214" s="170"/>
      <c r="P214" s="170"/>
      <c r="Q214" s="83">
        <f t="shared" si="8"/>
        <v>0</v>
      </c>
    </row>
    <row r="215" spans="1:17">
      <c r="A215" s="151">
        <v>203</v>
      </c>
      <c r="B215" s="29" t="s">
        <v>512</v>
      </c>
      <c r="C215" s="7" t="s">
        <v>19</v>
      </c>
      <c r="D215" s="119"/>
      <c r="E215" s="29" t="s">
        <v>26</v>
      </c>
      <c r="F215" s="103" t="s">
        <v>518</v>
      </c>
      <c r="G215" s="80" t="s">
        <v>33</v>
      </c>
      <c r="H215" s="164">
        <v>1</v>
      </c>
      <c r="I215" s="168"/>
      <c r="J215" s="168"/>
      <c r="K215" s="170"/>
      <c r="L215" s="170"/>
      <c r="M215" s="83">
        <f t="shared" si="7"/>
        <v>0</v>
      </c>
      <c r="N215" s="168"/>
      <c r="O215" s="170"/>
      <c r="P215" s="170"/>
      <c r="Q215" s="83">
        <f t="shared" si="8"/>
        <v>0</v>
      </c>
    </row>
    <row r="216" spans="1:17" hidden="1">
      <c r="A216" s="192"/>
      <c r="B216" s="162" t="s">
        <v>524</v>
      </c>
      <c r="C216" s="26" t="s">
        <v>19</v>
      </c>
      <c r="D216" s="120"/>
      <c r="E216" s="30" t="s">
        <v>26</v>
      </c>
      <c r="F216" s="97"/>
      <c r="G216" s="32" t="s">
        <v>21</v>
      </c>
      <c r="H216" s="197"/>
      <c r="I216" s="192"/>
      <c r="J216" s="192"/>
      <c r="K216" s="193"/>
      <c r="L216" s="193"/>
      <c r="M216" s="152"/>
      <c r="N216" s="192"/>
      <c r="O216" s="193"/>
      <c r="P216" s="193"/>
      <c r="Q216" s="152"/>
    </row>
    <row r="217" spans="1:17">
      <c r="A217" s="158">
        <v>204</v>
      </c>
      <c r="B217" s="162" t="s">
        <v>524</v>
      </c>
      <c r="C217" s="148" t="s">
        <v>19</v>
      </c>
      <c r="D217" s="119"/>
      <c r="E217" s="153" t="s">
        <v>26</v>
      </c>
      <c r="F217" s="160" t="s">
        <v>521</v>
      </c>
      <c r="G217" s="80" t="s">
        <v>33</v>
      </c>
      <c r="H217" s="164"/>
      <c r="I217" s="168"/>
      <c r="J217" s="168"/>
      <c r="K217" s="170"/>
      <c r="L217" s="170"/>
      <c r="M217" s="152">
        <f t="shared" si="7"/>
        <v>0</v>
      </c>
      <c r="N217" s="168"/>
      <c r="O217" s="170"/>
      <c r="P217" s="170"/>
      <c r="Q217" s="152">
        <f t="shared" si="8"/>
        <v>0</v>
      </c>
    </row>
    <row r="218" spans="1:17">
      <c r="A218" s="158">
        <v>205</v>
      </c>
      <c r="B218" s="162" t="s">
        <v>523</v>
      </c>
      <c r="C218" s="148" t="s">
        <v>19</v>
      </c>
      <c r="D218" s="119"/>
      <c r="E218" s="153" t="s">
        <v>26</v>
      </c>
      <c r="F218" s="160" t="s">
        <v>522</v>
      </c>
      <c r="G218" s="80" t="s">
        <v>33</v>
      </c>
      <c r="H218" s="164"/>
      <c r="I218" s="168"/>
      <c r="J218" s="168"/>
      <c r="K218" s="170"/>
      <c r="L218" s="170"/>
      <c r="M218" s="152">
        <f t="shared" si="7"/>
        <v>0</v>
      </c>
      <c r="N218" s="168"/>
      <c r="O218" s="170"/>
      <c r="P218" s="170"/>
      <c r="Q218" s="152">
        <f t="shared" si="8"/>
        <v>0</v>
      </c>
    </row>
    <row r="219" spans="1:17" hidden="1">
      <c r="A219" s="161"/>
      <c r="B219" s="153" t="s">
        <v>529</v>
      </c>
      <c r="C219" s="148" t="s">
        <v>19</v>
      </c>
      <c r="D219" s="148"/>
      <c r="E219" s="153" t="s">
        <v>52</v>
      </c>
      <c r="F219" s="171" t="s">
        <v>527</v>
      </c>
      <c r="G219" s="14" t="s">
        <v>21</v>
      </c>
      <c r="H219" s="164"/>
      <c r="I219" s="168"/>
      <c r="J219" s="168"/>
      <c r="K219" s="170"/>
      <c r="L219" s="170"/>
      <c r="M219" s="152">
        <f t="shared" si="7"/>
        <v>0</v>
      </c>
      <c r="N219" s="168"/>
      <c r="O219" s="170"/>
      <c r="P219" s="170"/>
      <c r="Q219" s="152">
        <f t="shared" si="8"/>
        <v>0</v>
      </c>
    </row>
    <row r="220" spans="1:17" hidden="1">
      <c r="A220" s="104"/>
      <c r="B220" s="153" t="s">
        <v>529</v>
      </c>
      <c r="C220" s="148" t="s">
        <v>19</v>
      </c>
      <c r="D220" s="148"/>
      <c r="E220" s="153" t="s">
        <v>52</v>
      </c>
      <c r="F220" s="172" t="s">
        <v>536</v>
      </c>
      <c r="G220" s="80" t="s">
        <v>33</v>
      </c>
      <c r="H220" s="180"/>
      <c r="I220" s="182"/>
      <c r="J220" s="182"/>
      <c r="K220" s="184"/>
      <c r="L220" s="184"/>
      <c r="M220" s="152"/>
      <c r="N220" s="182"/>
      <c r="O220" s="184"/>
      <c r="P220" s="184"/>
      <c r="Q220" s="152"/>
    </row>
    <row r="221" spans="1:17" hidden="1">
      <c r="A221" s="161"/>
      <c r="B221" s="153" t="s">
        <v>530</v>
      </c>
      <c r="C221" s="148" t="s">
        <v>19</v>
      </c>
      <c r="D221" s="148"/>
      <c r="E221" s="149" t="s">
        <v>30</v>
      </c>
      <c r="F221" s="171" t="s">
        <v>528</v>
      </c>
      <c r="G221" s="14" t="s">
        <v>21</v>
      </c>
      <c r="H221" s="164"/>
      <c r="I221" s="168"/>
      <c r="J221" s="168"/>
      <c r="K221" s="170"/>
      <c r="L221" s="170"/>
      <c r="M221" s="152">
        <f t="shared" si="7"/>
        <v>0</v>
      </c>
      <c r="N221" s="168"/>
      <c r="O221" s="170"/>
      <c r="P221" s="170"/>
      <c r="Q221" s="152">
        <f t="shared" si="8"/>
        <v>0</v>
      </c>
    </row>
    <row r="222" spans="1:17" hidden="1">
      <c r="A222" s="75"/>
      <c r="B222" s="153" t="s">
        <v>531</v>
      </c>
      <c r="C222" s="26" t="s">
        <v>19</v>
      </c>
      <c r="D222" s="148"/>
      <c r="E222" s="30" t="s">
        <v>26</v>
      </c>
      <c r="F222" s="99" t="s">
        <v>532</v>
      </c>
      <c r="G222" s="32" t="s">
        <v>21</v>
      </c>
      <c r="H222" s="180"/>
      <c r="I222" s="182"/>
      <c r="J222" s="182"/>
      <c r="K222" s="184"/>
      <c r="L222" s="184"/>
      <c r="M222" s="152"/>
      <c r="N222" s="182"/>
      <c r="O222" s="184"/>
      <c r="P222" s="184"/>
      <c r="Q222" s="152"/>
    </row>
    <row r="223" spans="1:17" s="199" customFormat="1" hidden="1">
      <c r="A223" s="75"/>
      <c r="B223" s="217" t="s">
        <v>531</v>
      </c>
      <c r="C223" s="216" t="s">
        <v>19</v>
      </c>
      <c r="D223" s="241"/>
      <c r="E223" s="218" t="s">
        <v>26</v>
      </c>
      <c r="F223" s="244"/>
      <c r="G223" s="210" t="s">
        <v>33</v>
      </c>
      <c r="H223" s="225"/>
      <c r="I223" s="248"/>
      <c r="J223" s="248"/>
      <c r="K223" s="249"/>
      <c r="L223" s="249"/>
      <c r="M223" s="215"/>
      <c r="N223" s="248"/>
      <c r="O223" s="249"/>
      <c r="P223" s="249"/>
      <c r="Q223" s="215"/>
    </row>
    <row r="224" spans="1:17" hidden="1">
      <c r="A224" s="75"/>
      <c r="B224" s="162" t="s">
        <v>534</v>
      </c>
      <c r="C224" s="26" t="s">
        <v>19</v>
      </c>
      <c r="D224" s="119"/>
      <c r="E224" s="30" t="s">
        <v>26</v>
      </c>
      <c r="F224" s="171"/>
      <c r="G224" s="32" t="s">
        <v>21</v>
      </c>
      <c r="H224" s="197"/>
      <c r="I224" s="192"/>
      <c r="J224" s="192"/>
      <c r="K224" s="193"/>
      <c r="L224" s="193"/>
      <c r="M224" s="152"/>
      <c r="N224" s="192"/>
      <c r="O224" s="193"/>
      <c r="P224" s="193"/>
      <c r="Q224" s="152"/>
    </row>
    <row r="225" spans="1:17" hidden="1">
      <c r="A225" s="75"/>
      <c r="B225" s="162" t="s">
        <v>534</v>
      </c>
      <c r="C225" s="26" t="s">
        <v>19</v>
      </c>
      <c r="D225" s="119"/>
      <c r="E225" s="30" t="s">
        <v>26</v>
      </c>
      <c r="F225" s="171" t="s">
        <v>538</v>
      </c>
      <c r="G225" s="80" t="s">
        <v>33</v>
      </c>
      <c r="H225" s="180"/>
      <c r="I225" s="182"/>
      <c r="J225" s="182"/>
      <c r="K225" s="184"/>
      <c r="L225" s="184"/>
      <c r="M225" s="152"/>
      <c r="N225" s="182"/>
      <c r="O225" s="184"/>
      <c r="P225" s="184"/>
      <c r="Q225" s="152"/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38">
        <f>SUM(H10:H218)</f>
        <v>64</v>
      </c>
      <c r="I226" s="156">
        <f>SUM(I10:I218)</f>
        <v>20</v>
      </c>
      <c r="J226" s="156">
        <f>SUM(J10:J218)</f>
        <v>24</v>
      </c>
      <c r="K226" s="84">
        <f>SUM(K10:K218)</f>
        <v>32428.729999999996</v>
      </c>
      <c r="L226" s="84">
        <f t="shared" ref="L226:M226" si="9">SUM(L10:L218)</f>
        <v>254739.91000000006</v>
      </c>
      <c r="M226" s="84">
        <f t="shared" si="9"/>
        <v>-222311.18000000005</v>
      </c>
      <c r="N226" s="156">
        <f>SUM(N10:N218)</f>
        <v>31</v>
      </c>
      <c r="O226" s="84">
        <f>SUM(O10:O218)</f>
        <v>161414.14000000001</v>
      </c>
      <c r="P226" s="84">
        <f t="shared" ref="P226:Q226" si="10">SUM(P10:P218)</f>
        <v>1464319.9000000004</v>
      </c>
      <c r="Q226" s="84">
        <f t="shared" si="10"/>
        <v>-1302905.76</v>
      </c>
    </row>
  </sheetData>
  <autoFilter ref="A9:Q186" xr:uid="{00000000-0009-0000-0000-000010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7"/>
  <dimension ref="A1:Q226"/>
  <sheetViews>
    <sheetView topLeftCell="A69" workbookViewId="0">
      <selection activeCell="A81" sqref="A81:XFD81"/>
    </sheetView>
  </sheetViews>
  <sheetFormatPr defaultRowHeight="15"/>
  <cols>
    <col min="1" max="1" width="4.5703125" style="73" customWidth="1"/>
    <col min="2" max="2" width="34.28515625" style="73" customWidth="1"/>
    <col min="3" max="3" width="9.5703125" style="73" customWidth="1"/>
    <col min="4" max="4" width="11.28515625" style="73" customWidth="1"/>
    <col min="5" max="5" width="23.85546875" style="73" customWidth="1"/>
    <col min="6" max="6" width="17.85546875" style="73" customWidth="1"/>
    <col min="7" max="7" width="24.7109375" style="73" customWidth="1"/>
    <col min="8" max="8" width="17.7109375" style="73" customWidth="1"/>
    <col min="9" max="17" width="13.7109375" style="73" customWidth="1"/>
    <col min="18" max="16384" width="9.140625" style="73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75">
        <v>1</v>
      </c>
      <c r="B10" s="76" t="s">
        <v>18</v>
      </c>
      <c r="C10" s="77" t="s">
        <v>19</v>
      </c>
      <c r="D10" s="76"/>
      <c r="E10" s="78" t="s">
        <v>20</v>
      </c>
      <c r="F10" s="106" t="s">
        <v>315</v>
      </c>
      <c r="G10" s="14" t="s">
        <v>21</v>
      </c>
      <c r="H10" s="174"/>
      <c r="I10" s="175"/>
      <c r="J10" s="175"/>
      <c r="K10" s="176"/>
      <c r="L10" s="176">
        <v>4388.97</v>
      </c>
      <c r="M10" s="83">
        <f t="shared" ref="M10:M74" si="1">K10-L10</f>
        <v>-4388.97</v>
      </c>
      <c r="N10" s="182">
        <v>2</v>
      </c>
      <c r="O10" s="183">
        <v>8384.52</v>
      </c>
      <c r="P10" s="183"/>
      <c r="Q10" s="84">
        <f t="shared" ref="Q10:Q74" si="2">O10-P10</f>
        <v>8384.52</v>
      </c>
    </row>
    <row r="11" spans="1:17" ht="15" customHeight="1">
      <c r="A11" s="75">
        <v>2</v>
      </c>
      <c r="B11" s="76" t="s">
        <v>18</v>
      </c>
      <c r="C11" s="77" t="s">
        <v>19</v>
      </c>
      <c r="D11" s="76"/>
      <c r="E11" s="78" t="s">
        <v>20</v>
      </c>
      <c r="F11" s="106" t="s">
        <v>423</v>
      </c>
      <c r="G11" s="16" t="s">
        <v>22</v>
      </c>
      <c r="H11" s="174"/>
      <c r="I11" s="175"/>
      <c r="J11" s="175">
        <v>1</v>
      </c>
      <c r="K11" s="176">
        <v>1938.2</v>
      </c>
      <c r="L11" s="176"/>
      <c r="M11" s="83">
        <f t="shared" si="1"/>
        <v>1938.2</v>
      </c>
      <c r="N11" s="182">
        <v>1</v>
      </c>
      <c r="O11" s="183">
        <v>1453.65</v>
      </c>
      <c r="P11" s="183"/>
      <c r="Q11" s="84">
        <f t="shared" si="2"/>
        <v>1453.65</v>
      </c>
    </row>
    <row r="12" spans="1:17" ht="15" customHeight="1">
      <c r="A12" s="75">
        <v>3</v>
      </c>
      <c r="B12" s="76" t="s">
        <v>23</v>
      </c>
      <c r="C12" s="77" t="s">
        <v>19</v>
      </c>
      <c r="D12" s="76"/>
      <c r="E12" s="78" t="s">
        <v>24</v>
      </c>
      <c r="F12" s="107">
        <v>2</v>
      </c>
      <c r="G12" s="14" t="s">
        <v>21</v>
      </c>
      <c r="H12" s="174"/>
      <c r="I12" s="175"/>
      <c r="J12" s="175"/>
      <c r="K12" s="176"/>
      <c r="L12" s="176"/>
      <c r="M12" s="83">
        <f t="shared" si="1"/>
        <v>0</v>
      </c>
      <c r="N12" s="182"/>
      <c r="O12" s="183"/>
      <c r="P12" s="183"/>
      <c r="Q12" s="84">
        <f t="shared" si="2"/>
        <v>0</v>
      </c>
    </row>
    <row r="13" spans="1:17" ht="15" customHeight="1">
      <c r="A13" s="75">
        <v>4</v>
      </c>
      <c r="B13" s="76" t="s">
        <v>25</v>
      </c>
      <c r="C13" s="77" t="s">
        <v>19</v>
      </c>
      <c r="D13" s="76"/>
      <c r="E13" s="78" t="s">
        <v>26</v>
      </c>
      <c r="F13" s="106" t="s">
        <v>316</v>
      </c>
      <c r="G13" s="14" t="s">
        <v>21</v>
      </c>
      <c r="H13" s="174"/>
      <c r="I13" s="175"/>
      <c r="J13" s="175"/>
      <c r="K13" s="176"/>
      <c r="L13" s="176"/>
      <c r="M13" s="83">
        <f t="shared" si="1"/>
        <v>0</v>
      </c>
      <c r="N13" s="182"/>
      <c r="O13" s="183"/>
      <c r="P13" s="183"/>
      <c r="Q13" s="84">
        <f t="shared" si="2"/>
        <v>0</v>
      </c>
    </row>
    <row r="14" spans="1:17" ht="15" customHeight="1">
      <c r="A14" s="75">
        <v>5</v>
      </c>
      <c r="B14" s="76" t="s">
        <v>27</v>
      </c>
      <c r="C14" s="77" t="s">
        <v>19</v>
      </c>
      <c r="D14" s="76"/>
      <c r="E14" s="78" t="s">
        <v>26</v>
      </c>
      <c r="F14" s="106" t="s">
        <v>317</v>
      </c>
      <c r="G14" s="14" t="s">
        <v>21</v>
      </c>
      <c r="H14" s="174"/>
      <c r="I14" s="175"/>
      <c r="J14" s="175"/>
      <c r="K14" s="176"/>
      <c r="L14" s="176">
        <v>2267.69</v>
      </c>
      <c r="M14" s="83">
        <f t="shared" si="1"/>
        <v>-2267.69</v>
      </c>
      <c r="N14" s="182"/>
      <c r="O14" s="183"/>
      <c r="P14" s="183"/>
      <c r="Q14" s="84">
        <f t="shared" si="2"/>
        <v>0</v>
      </c>
    </row>
    <row r="15" spans="1:17" ht="15" customHeight="1">
      <c r="A15" s="75">
        <v>6</v>
      </c>
      <c r="B15" s="76" t="s">
        <v>28</v>
      </c>
      <c r="C15" s="77" t="s">
        <v>19</v>
      </c>
      <c r="D15" s="76"/>
      <c r="E15" s="78" t="s">
        <v>26</v>
      </c>
      <c r="F15" s="106" t="s">
        <v>318</v>
      </c>
      <c r="G15" s="14" t="s">
        <v>21</v>
      </c>
      <c r="H15" s="174"/>
      <c r="I15" s="175"/>
      <c r="J15" s="175"/>
      <c r="K15" s="176"/>
      <c r="L15" s="176"/>
      <c r="M15" s="83">
        <f t="shared" si="1"/>
        <v>0</v>
      </c>
      <c r="N15" s="182">
        <v>1</v>
      </c>
      <c r="O15" s="183">
        <v>38012.400000000001</v>
      </c>
      <c r="P15" s="183"/>
      <c r="Q15" s="84">
        <f t="shared" si="2"/>
        <v>38012.400000000001</v>
      </c>
    </row>
    <row r="16" spans="1:17" ht="15" customHeight="1">
      <c r="A16" s="75">
        <v>7</v>
      </c>
      <c r="B16" s="76" t="s">
        <v>29</v>
      </c>
      <c r="C16" s="77" t="s">
        <v>19</v>
      </c>
      <c r="D16" s="76"/>
      <c r="E16" s="78" t="s">
        <v>30</v>
      </c>
      <c r="F16" s="106" t="s">
        <v>319</v>
      </c>
      <c r="G16" s="14" t="s">
        <v>21</v>
      </c>
      <c r="H16" s="174"/>
      <c r="I16" s="175">
        <v>1</v>
      </c>
      <c r="J16" s="175">
        <v>1</v>
      </c>
      <c r="K16" s="176">
        <v>2878.23</v>
      </c>
      <c r="L16" s="176"/>
      <c r="M16" s="83">
        <f t="shared" si="1"/>
        <v>2878.23</v>
      </c>
      <c r="N16" s="182">
        <v>1</v>
      </c>
      <c r="O16" s="183">
        <v>7884.43</v>
      </c>
      <c r="P16" s="183"/>
      <c r="Q16" s="84">
        <f t="shared" si="2"/>
        <v>7884.43</v>
      </c>
    </row>
    <row r="17" spans="1:17" ht="15" customHeight="1">
      <c r="A17" s="75">
        <v>8</v>
      </c>
      <c r="B17" s="76" t="s">
        <v>29</v>
      </c>
      <c r="C17" s="77" t="s">
        <v>19</v>
      </c>
      <c r="D17" s="76"/>
      <c r="E17" s="78" t="s">
        <v>30</v>
      </c>
      <c r="F17" s="106" t="s">
        <v>407</v>
      </c>
      <c r="G17" s="17" t="s">
        <v>31</v>
      </c>
      <c r="H17" s="174"/>
      <c r="I17" s="175"/>
      <c r="J17" s="175"/>
      <c r="K17" s="176"/>
      <c r="L17" s="176"/>
      <c r="M17" s="83">
        <f t="shared" si="1"/>
        <v>0</v>
      </c>
      <c r="N17" s="182"/>
      <c r="O17" s="183">
        <v>2290.6</v>
      </c>
      <c r="P17" s="183"/>
      <c r="Q17" s="84">
        <f t="shared" si="2"/>
        <v>2290.6</v>
      </c>
    </row>
    <row r="18" spans="1:17" ht="15" customHeight="1">
      <c r="A18" s="75">
        <v>9</v>
      </c>
      <c r="B18" s="76" t="s">
        <v>32</v>
      </c>
      <c r="C18" s="77" t="s">
        <v>19</v>
      </c>
      <c r="D18" s="76"/>
      <c r="E18" s="78" t="s">
        <v>26</v>
      </c>
      <c r="F18" s="106" t="s">
        <v>320</v>
      </c>
      <c r="G18" s="14" t="s">
        <v>21</v>
      </c>
      <c r="H18" s="174"/>
      <c r="I18" s="175"/>
      <c r="J18" s="175"/>
      <c r="K18" s="176"/>
      <c r="L18" s="176">
        <v>15945.88</v>
      </c>
      <c r="M18" s="83">
        <f t="shared" si="1"/>
        <v>-15945.88</v>
      </c>
      <c r="N18" s="182"/>
      <c r="O18" s="183"/>
      <c r="P18" s="183">
        <v>8917.08</v>
      </c>
      <c r="Q18" s="84">
        <f t="shared" si="2"/>
        <v>-8917.08</v>
      </c>
    </row>
    <row r="19" spans="1:17" ht="15" customHeight="1">
      <c r="A19" s="75">
        <v>10</v>
      </c>
      <c r="B19" s="76" t="s">
        <v>32</v>
      </c>
      <c r="C19" s="77" t="s">
        <v>19</v>
      </c>
      <c r="D19" s="76"/>
      <c r="E19" s="78" t="s">
        <v>26</v>
      </c>
      <c r="F19" s="106" t="s">
        <v>443</v>
      </c>
      <c r="G19" s="80" t="s">
        <v>33</v>
      </c>
      <c r="H19" s="174"/>
      <c r="I19" s="175"/>
      <c r="J19" s="175"/>
      <c r="K19" s="176"/>
      <c r="L19" s="176">
        <v>1762</v>
      </c>
      <c r="M19" s="83">
        <f t="shared" si="1"/>
        <v>-1762</v>
      </c>
      <c r="N19" s="182"/>
      <c r="O19" s="183"/>
      <c r="P19" s="183">
        <v>2687.05</v>
      </c>
      <c r="Q19" s="84">
        <f t="shared" si="2"/>
        <v>-2687.05</v>
      </c>
    </row>
    <row r="20" spans="1:17" ht="15" customHeight="1">
      <c r="A20" s="75">
        <v>11</v>
      </c>
      <c r="B20" s="76" t="s">
        <v>34</v>
      </c>
      <c r="C20" s="77" t="s">
        <v>19</v>
      </c>
      <c r="D20" s="76"/>
      <c r="E20" s="78" t="s">
        <v>35</v>
      </c>
      <c r="F20" s="106" t="s">
        <v>321</v>
      </c>
      <c r="G20" s="14" t="s">
        <v>21</v>
      </c>
      <c r="H20" s="174">
        <v>1</v>
      </c>
      <c r="I20" s="175">
        <v>1</v>
      </c>
      <c r="J20" s="175">
        <v>1</v>
      </c>
      <c r="K20" s="176">
        <v>3118.74</v>
      </c>
      <c r="L20" s="176"/>
      <c r="M20" s="83">
        <f t="shared" si="1"/>
        <v>3118.74</v>
      </c>
      <c r="N20" s="182"/>
      <c r="O20" s="183"/>
      <c r="P20" s="183"/>
      <c r="Q20" s="84">
        <f t="shared" si="2"/>
        <v>0</v>
      </c>
    </row>
    <row r="21" spans="1:17" ht="15" customHeight="1">
      <c r="A21" s="75">
        <v>12</v>
      </c>
      <c r="B21" s="76" t="s">
        <v>34</v>
      </c>
      <c r="C21" s="77" t="s">
        <v>19</v>
      </c>
      <c r="D21" s="76"/>
      <c r="E21" s="78" t="s">
        <v>35</v>
      </c>
      <c r="F21" s="106" t="s">
        <v>398</v>
      </c>
      <c r="G21" s="19" t="s">
        <v>36</v>
      </c>
      <c r="H21" s="174"/>
      <c r="I21" s="175"/>
      <c r="J21" s="175"/>
      <c r="K21" s="176"/>
      <c r="L21" s="176"/>
      <c r="M21" s="83">
        <f t="shared" si="1"/>
        <v>0</v>
      </c>
      <c r="N21" s="182">
        <v>1</v>
      </c>
      <c r="O21" s="183"/>
      <c r="P21" s="183"/>
      <c r="Q21" s="84">
        <f t="shared" si="2"/>
        <v>0</v>
      </c>
    </row>
    <row r="22" spans="1:17" ht="15" customHeight="1">
      <c r="A22" s="75">
        <v>13</v>
      </c>
      <c r="B22" s="76" t="s">
        <v>37</v>
      </c>
      <c r="C22" s="77" t="s">
        <v>19</v>
      </c>
      <c r="D22" s="76"/>
      <c r="E22" s="78" t="s">
        <v>26</v>
      </c>
      <c r="F22" s="106" t="s">
        <v>322</v>
      </c>
      <c r="G22" s="14" t="s">
        <v>21</v>
      </c>
      <c r="H22" s="174"/>
      <c r="I22" s="175">
        <v>1</v>
      </c>
      <c r="J22" s="175">
        <v>1</v>
      </c>
      <c r="K22" s="176">
        <v>2010.69</v>
      </c>
      <c r="L22" s="176">
        <v>1395.5</v>
      </c>
      <c r="M22" s="83">
        <f t="shared" si="1"/>
        <v>615.19000000000005</v>
      </c>
      <c r="N22" s="182"/>
      <c r="O22" s="183"/>
      <c r="P22" s="183">
        <v>7155.48</v>
      </c>
      <c r="Q22" s="84">
        <f t="shared" si="2"/>
        <v>-7155.48</v>
      </c>
    </row>
    <row r="23" spans="1:17" ht="15" customHeight="1">
      <c r="A23" s="75">
        <v>14</v>
      </c>
      <c r="B23" s="76" t="s">
        <v>37</v>
      </c>
      <c r="C23" s="77" t="s">
        <v>19</v>
      </c>
      <c r="D23" s="76"/>
      <c r="E23" s="78" t="s">
        <v>26</v>
      </c>
      <c r="F23" s="106" t="s">
        <v>444</v>
      </c>
      <c r="G23" s="80" t="s">
        <v>33</v>
      </c>
      <c r="H23" s="174"/>
      <c r="I23" s="175"/>
      <c r="J23" s="175"/>
      <c r="K23" s="176"/>
      <c r="L23" s="176">
        <v>528.6</v>
      </c>
      <c r="M23" s="83">
        <f t="shared" si="1"/>
        <v>-528.6</v>
      </c>
      <c r="N23" s="182"/>
      <c r="O23" s="183"/>
      <c r="P23" s="183">
        <v>11981.6</v>
      </c>
      <c r="Q23" s="84">
        <f t="shared" si="2"/>
        <v>-11981.6</v>
      </c>
    </row>
    <row r="24" spans="1:17" ht="15" customHeight="1">
      <c r="A24" s="75">
        <v>15</v>
      </c>
      <c r="B24" s="76" t="s">
        <v>38</v>
      </c>
      <c r="C24" s="77" t="s">
        <v>19</v>
      </c>
      <c r="D24" s="76"/>
      <c r="E24" s="78" t="s">
        <v>39</v>
      </c>
      <c r="F24" s="106" t="s">
        <v>323</v>
      </c>
      <c r="G24" s="14" t="s">
        <v>21</v>
      </c>
      <c r="H24" s="174"/>
      <c r="I24" s="175"/>
      <c r="J24" s="175"/>
      <c r="K24" s="176"/>
      <c r="L24" s="176">
        <v>872.19</v>
      </c>
      <c r="M24" s="83">
        <f t="shared" si="1"/>
        <v>-872.19</v>
      </c>
      <c r="N24" s="182">
        <v>1</v>
      </c>
      <c r="O24" s="183">
        <v>2549.9699999999998</v>
      </c>
      <c r="P24" s="183"/>
      <c r="Q24" s="84">
        <f t="shared" si="2"/>
        <v>2549.9699999999998</v>
      </c>
    </row>
    <row r="25" spans="1:17" ht="15" customHeight="1">
      <c r="A25" s="75">
        <v>16</v>
      </c>
      <c r="B25" s="76" t="s">
        <v>38</v>
      </c>
      <c r="C25" s="77" t="s">
        <v>19</v>
      </c>
      <c r="D25" s="76"/>
      <c r="E25" s="78" t="s">
        <v>39</v>
      </c>
      <c r="F25" s="106" t="s">
        <v>445</v>
      </c>
      <c r="G25" s="80" t="s">
        <v>33</v>
      </c>
      <c r="H25" s="174">
        <v>1</v>
      </c>
      <c r="I25" s="175"/>
      <c r="J25" s="175"/>
      <c r="K25" s="176"/>
      <c r="L25" s="176"/>
      <c r="M25" s="83">
        <f t="shared" si="1"/>
        <v>0</v>
      </c>
      <c r="N25" s="182"/>
      <c r="O25" s="183"/>
      <c r="P25" s="183">
        <v>2731.1</v>
      </c>
      <c r="Q25" s="84">
        <f t="shared" si="2"/>
        <v>-2731.1</v>
      </c>
    </row>
    <row r="26" spans="1:17" ht="15" customHeight="1">
      <c r="A26" s="75">
        <v>17</v>
      </c>
      <c r="B26" s="76" t="s">
        <v>40</v>
      </c>
      <c r="C26" s="77" t="s">
        <v>19</v>
      </c>
      <c r="D26" s="76"/>
      <c r="E26" s="78" t="s">
        <v>20</v>
      </c>
      <c r="F26" s="106" t="s">
        <v>324</v>
      </c>
      <c r="G26" s="14" t="s">
        <v>21</v>
      </c>
      <c r="H26" s="174"/>
      <c r="I26" s="175">
        <v>1</v>
      </c>
      <c r="J26" s="175">
        <v>1</v>
      </c>
      <c r="K26" s="176">
        <v>599.08000000000004</v>
      </c>
      <c r="L26" s="176">
        <v>2356.6799999999998</v>
      </c>
      <c r="M26" s="83">
        <f t="shared" si="1"/>
        <v>-1757.6</v>
      </c>
      <c r="N26" s="182"/>
      <c r="O26" s="183"/>
      <c r="P26" s="183"/>
      <c r="Q26" s="84">
        <f t="shared" si="2"/>
        <v>0</v>
      </c>
    </row>
    <row r="27" spans="1:17" ht="15" customHeight="1">
      <c r="A27" s="75">
        <v>18</v>
      </c>
      <c r="B27" s="76" t="s">
        <v>40</v>
      </c>
      <c r="C27" s="77" t="s">
        <v>19</v>
      </c>
      <c r="D27" s="76"/>
      <c r="E27" s="78" t="s">
        <v>20</v>
      </c>
      <c r="F27" s="106" t="s">
        <v>424</v>
      </c>
      <c r="G27" s="16" t="s">
        <v>22</v>
      </c>
      <c r="H27" s="174">
        <v>1</v>
      </c>
      <c r="I27" s="175"/>
      <c r="J27" s="175"/>
      <c r="K27" s="176"/>
      <c r="L27" s="176"/>
      <c r="M27" s="83">
        <f t="shared" si="1"/>
        <v>0</v>
      </c>
      <c r="N27" s="182"/>
      <c r="O27" s="183"/>
      <c r="P27" s="183"/>
      <c r="Q27" s="84">
        <f t="shared" si="2"/>
        <v>0</v>
      </c>
    </row>
    <row r="28" spans="1:17" ht="15" customHeight="1">
      <c r="A28" s="75">
        <v>19</v>
      </c>
      <c r="B28" s="76" t="s">
        <v>41</v>
      </c>
      <c r="C28" s="77" t="s">
        <v>19</v>
      </c>
      <c r="D28" s="76"/>
      <c r="E28" s="78" t="s">
        <v>24</v>
      </c>
      <c r="F28" s="106" t="s">
        <v>325</v>
      </c>
      <c r="G28" s="14" t="s">
        <v>21</v>
      </c>
      <c r="H28" s="174"/>
      <c r="I28" s="175"/>
      <c r="J28" s="175"/>
      <c r="K28" s="176"/>
      <c r="L28" s="176"/>
      <c r="M28" s="83">
        <f t="shared" si="1"/>
        <v>0</v>
      </c>
      <c r="N28" s="182"/>
      <c r="O28" s="183"/>
      <c r="P28" s="183"/>
      <c r="Q28" s="84">
        <f t="shared" si="2"/>
        <v>0</v>
      </c>
    </row>
    <row r="29" spans="1:17" ht="15" customHeight="1">
      <c r="A29" s="75">
        <v>20</v>
      </c>
      <c r="B29" s="76" t="s">
        <v>41</v>
      </c>
      <c r="C29" s="77" t="s">
        <v>19</v>
      </c>
      <c r="D29" s="76"/>
      <c r="E29" s="78" t="s">
        <v>24</v>
      </c>
      <c r="F29" s="106" t="s">
        <v>425</v>
      </c>
      <c r="G29" s="16" t="s">
        <v>22</v>
      </c>
      <c r="H29" s="174"/>
      <c r="I29" s="175"/>
      <c r="J29" s="175"/>
      <c r="K29" s="176"/>
      <c r="L29" s="176"/>
      <c r="M29" s="83">
        <f t="shared" si="1"/>
        <v>0</v>
      </c>
      <c r="N29" s="182"/>
      <c r="O29" s="183"/>
      <c r="P29" s="183"/>
      <c r="Q29" s="84">
        <f t="shared" si="2"/>
        <v>0</v>
      </c>
    </row>
    <row r="30" spans="1:17" ht="15" customHeight="1">
      <c r="A30" s="75">
        <v>21</v>
      </c>
      <c r="B30" s="76" t="s">
        <v>42</v>
      </c>
      <c r="C30" s="77" t="s">
        <v>19</v>
      </c>
      <c r="D30" s="76"/>
      <c r="E30" s="78" t="s">
        <v>26</v>
      </c>
      <c r="F30" s="107">
        <v>21</v>
      </c>
      <c r="G30" s="14" t="s">
        <v>21</v>
      </c>
      <c r="H30" s="174"/>
      <c r="I30" s="175"/>
      <c r="J30" s="175"/>
      <c r="K30" s="176"/>
      <c r="L30" s="176"/>
      <c r="M30" s="83">
        <f t="shared" si="1"/>
        <v>0</v>
      </c>
      <c r="N30" s="182"/>
      <c r="O30" s="183"/>
      <c r="P30" s="183"/>
      <c r="Q30" s="84">
        <f t="shared" si="2"/>
        <v>0</v>
      </c>
    </row>
    <row r="31" spans="1:17" ht="15" customHeight="1">
      <c r="A31" s="75">
        <v>22</v>
      </c>
      <c r="B31" s="76" t="s">
        <v>43</v>
      </c>
      <c r="C31" s="77" t="s">
        <v>19</v>
      </c>
      <c r="D31" s="76"/>
      <c r="E31" s="78" t="s">
        <v>35</v>
      </c>
      <c r="F31" s="106" t="s">
        <v>326</v>
      </c>
      <c r="G31" s="14" t="s">
        <v>21</v>
      </c>
      <c r="H31" s="174"/>
      <c r="I31" s="175"/>
      <c r="J31" s="175"/>
      <c r="K31" s="176"/>
      <c r="L31" s="176">
        <v>1395.5</v>
      </c>
      <c r="M31" s="83">
        <f t="shared" si="1"/>
        <v>-1395.5</v>
      </c>
      <c r="N31" s="182">
        <v>1</v>
      </c>
      <c r="O31" s="183">
        <v>6531.69</v>
      </c>
      <c r="P31" s="183"/>
      <c r="Q31" s="84">
        <f t="shared" si="2"/>
        <v>6531.69</v>
      </c>
    </row>
    <row r="32" spans="1:17" ht="15" customHeight="1">
      <c r="A32" s="75">
        <v>23</v>
      </c>
      <c r="B32" s="76" t="s">
        <v>43</v>
      </c>
      <c r="C32" s="77" t="s">
        <v>19</v>
      </c>
      <c r="D32" s="76"/>
      <c r="E32" s="78" t="s">
        <v>35</v>
      </c>
      <c r="F32" s="106" t="s">
        <v>399</v>
      </c>
      <c r="G32" s="19" t="s">
        <v>36</v>
      </c>
      <c r="H32" s="174"/>
      <c r="I32" s="175"/>
      <c r="J32" s="175"/>
      <c r="K32" s="176"/>
      <c r="L32" s="176"/>
      <c r="M32" s="83">
        <f t="shared" si="1"/>
        <v>0</v>
      </c>
      <c r="N32" s="182"/>
      <c r="O32" s="183"/>
      <c r="P32" s="183"/>
      <c r="Q32" s="84">
        <f t="shared" si="2"/>
        <v>0</v>
      </c>
    </row>
    <row r="33" spans="1:17" ht="15" customHeight="1">
      <c r="A33" s="75">
        <v>24</v>
      </c>
      <c r="B33" s="76" t="s">
        <v>44</v>
      </c>
      <c r="C33" s="77" t="s">
        <v>19</v>
      </c>
      <c r="D33" s="76"/>
      <c r="E33" s="78" t="s">
        <v>35</v>
      </c>
      <c r="F33" s="106" t="s">
        <v>327</v>
      </c>
      <c r="G33" s="14" t="s">
        <v>21</v>
      </c>
      <c r="H33" s="174"/>
      <c r="I33" s="175"/>
      <c r="J33" s="175"/>
      <c r="K33" s="176"/>
      <c r="L33" s="176"/>
      <c r="M33" s="83">
        <f t="shared" si="1"/>
        <v>0</v>
      </c>
      <c r="N33" s="182"/>
      <c r="O33" s="183"/>
      <c r="P33" s="183">
        <v>13850.84</v>
      </c>
      <c r="Q33" s="84">
        <f t="shared" si="2"/>
        <v>-13850.84</v>
      </c>
    </row>
    <row r="34" spans="1:17" ht="15" customHeight="1">
      <c r="A34" s="75">
        <v>25</v>
      </c>
      <c r="B34" s="76" t="s">
        <v>44</v>
      </c>
      <c r="C34" s="77" t="s">
        <v>19</v>
      </c>
      <c r="D34" s="76"/>
      <c r="E34" s="78" t="s">
        <v>35</v>
      </c>
      <c r="F34" s="106" t="s">
        <v>400</v>
      </c>
      <c r="G34" s="19" t="s">
        <v>36</v>
      </c>
      <c r="H34" s="174"/>
      <c r="I34" s="175"/>
      <c r="J34" s="175"/>
      <c r="K34" s="176"/>
      <c r="L34" s="176"/>
      <c r="M34" s="83">
        <f t="shared" si="1"/>
        <v>0</v>
      </c>
      <c r="N34" s="182"/>
      <c r="O34" s="183"/>
      <c r="P34" s="183"/>
      <c r="Q34" s="84">
        <f t="shared" si="2"/>
        <v>0</v>
      </c>
    </row>
    <row r="35" spans="1:17" ht="15" customHeight="1">
      <c r="A35" s="75">
        <v>26</v>
      </c>
      <c r="B35" s="76" t="s">
        <v>45</v>
      </c>
      <c r="C35" s="77" t="s">
        <v>19</v>
      </c>
      <c r="D35" s="76"/>
      <c r="E35" s="78" t="s">
        <v>26</v>
      </c>
      <c r="F35" s="106" t="s">
        <v>328</v>
      </c>
      <c r="G35" s="14" t="s">
        <v>21</v>
      </c>
      <c r="H35" s="174">
        <v>1</v>
      </c>
      <c r="I35" s="175"/>
      <c r="J35" s="175"/>
      <c r="K35" s="176"/>
      <c r="L35" s="176"/>
      <c r="M35" s="83">
        <f t="shared" si="1"/>
        <v>0</v>
      </c>
      <c r="N35" s="182"/>
      <c r="O35" s="183"/>
      <c r="P35" s="183"/>
      <c r="Q35" s="84">
        <f t="shared" si="2"/>
        <v>0</v>
      </c>
    </row>
    <row r="36" spans="1:17" ht="15" customHeight="1">
      <c r="A36" s="75">
        <v>27</v>
      </c>
      <c r="B36" s="76" t="s">
        <v>46</v>
      </c>
      <c r="C36" s="77" t="s">
        <v>19</v>
      </c>
      <c r="D36" s="76"/>
      <c r="E36" s="78" t="s">
        <v>26</v>
      </c>
      <c r="F36" s="106" t="s">
        <v>329</v>
      </c>
      <c r="G36" s="14" t="s">
        <v>21</v>
      </c>
      <c r="H36" s="174">
        <v>2</v>
      </c>
      <c r="I36" s="175"/>
      <c r="J36" s="175"/>
      <c r="K36" s="176"/>
      <c r="L36" s="176"/>
      <c r="M36" s="83">
        <f t="shared" si="1"/>
        <v>0</v>
      </c>
      <c r="N36" s="182"/>
      <c r="O36" s="183"/>
      <c r="P36" s="183"/>
      <c r="Q36" s="84">
        <f t="shared" si="2"/>
        <v>0</v>
      </c>
    </row>
    <row r="37" spans="1:17" ht="15" customHeight="1">
      <c r="A37" s="75">
        <v>28</v>
      </c>
      <c r="B37" s="76" t="s">
        <v>47</v>
      </c>
      <c r="C37" s="77" t="s">
        <v>19</v>
      </c>
      <c r="D37" s="76"/>
      <c r="E37" s="78" t="s">
        <v>48</v>
      </c>
      <c r="F37" s="106" t="s">
        <v>330</v>
      </c>
      <c r="G37" s="14" t="s">
        <v>21</v>
      </c>
      <c r="H37" s="174">
        <v>1</v>
      </c>
      <c r="I37" s="175"/>
      <c r="J37" s="175"/>
      <c r="K37" s="176"/>
      <c r="L37" s="176"/>
      <c r="M37" s="83">
        <f t="shared" si="1"/>
        <v>0</v>
      </c>
      <c r="N37" s="182"/>
      <c r="O37" s="183"/>
      <c r="P37" s="183"/>
      <c r="Q37" s="84">
        <f t="shared" si="2"/>
        <v>0</v>
      </c>
    </row>
    <row r="38" spans="1:17" ht="15" hidden="1" customHeight="1">
      <c r="A38" s="75">
        <v>29</v>
      </c>
      <c r="B38" s="76" t="s">
        <v>47</v>
      </c>
      <c r="C38" s="77" t="s">
        <v>19</v>
      </c>
      <c r="D38" s="76"/>
      <c r="E38" s="78" t="s">
        <v>48</v>
      </c>
      <c r="F38" s="108" t="s">
        <v>297</v>
      </c>
      <c r="G38" s="19" t="s">
        <v>36</v>
      </c>
      <c r="H38" s="174"/>
      <c r="I38" s="175"/>
      <c r="J38" s="175"/>
      <c r="K38" s="176"/>
      <c r="L38" s="176"/>
      <c r="M38" s="83">
        <f t="shared" si="1"/>
        <v>0</v>
      </c>
      <c r="N38" s="182"/>
      <c r="O38" s="183"/>
      <c r="P38" s="183"/>
      <c r="Q38" s="84">
        <f t="shared" si="2"/>
        <v>0</v>
      </c>
    </row>
    <row r="39" spans="1:17" ht="15" customHeight="1">
      <c r="A39" s="75">
        <v>30</v>
      </c>
      <c r="B39" s="76" t="s">
        <v>47</v>
      </c>
      <c r="C39" s="77" t="s">
        <v>19</v>
      </c>
      <c r="D39" s="76"/>
      <c r="E39" s="78" t="s">
        <v>48</v>
      </c>
      <c r="F39" s="109" t="s">
        <v>446</v>
      </c>
      <c r="G39" s="80" t="s">
        <v>33</v>
      </c>
      <c r="H39" s="174"/>
      <c r="I39" s="175"/>
      <c r="J39" s="175"/>
      <c r="K39" s="176"/>
      <c r="L39" s="176">
        <v>3171.6</v>
      </c>
      <c r="M39" s="83">
        <f t="shared" si="1"/>
        <v>-3171.6</v>
      </c>
      <c r="N39" s="182"/>
      <c r="O39" s="183"/>
      <c r="P39" s="183">
        <v>2021.54</v>
      </c>
      <c r="Q39" s="84">
        <f t="shared" si="2"/>
        <v>-2021.54</v>
      </c>
    </row>
    <row r="40" spans="1:17" ht="15" customHeight="1">
      <c r="A40" s="75">
        <v>31</v>
      </c>
      <c r="B40" s="76" t="s">
        <v>49</v>
      </c>
      <c r="C40" s="77" t="s">
        <v>19</v>
      </c>
      <c r="D40" s="76"/>
      <c r="E40" s="78" t="s">
        <v>50</v>
      </c>
      <c r="F40" s="106" t="s">
        <v>331</v>
      </c>
      <c r="G40" s="14" t="s">
        <v>21</v>
      </c>
      <c r="H40" s="174"/>
      <c r="I40" s="175"/>
      <c r="J40" s="175">
        <v>1</v>
      </c>
      <c r="K40" s="176">
        <v>264.3</v>
      </c>
      <c r="L40" s="176">
        <v>4987.78</v>
      </c>
      <c r="M40" s="83">
        <f t="shared" si="1"/>
        <v>-4723.4799999999996</v>
      </c>
      <c r="N40" s="182">
        <v>2</v>
      </c>
      <c r="O40" s="183">
        <v>0</v>
      </c>
      <c r="P40" s="183">
        <v>5166.55</v>
      </c>
      <c r="Q40" s="84">
        <f t="shared" si="2"/>
        <v>-5166.55</v>
      </c>
    </row>
    <row r="41" spans="1:17" ht="15" customHeight="1">
      <c r="A41" s="75">
        <v>32</v>
      </c>
      <c r="B41" s="76" t="s">
        <v>49</v>
      </c>
      <c r="C41" s="77" t="s">
        <v>19</v>
      </c>
      <c r="D41" s="76"/>
      <c r="E41" s="78" t="s">
        <v>50</v>
      </c>
      <c r="F41" s="106" t="s">
        <v>426</v>
      </c>
      <c r="G41" s="16" t="s">
        <v>22</v>
      </c>
      <c r="H41" s="174"/>
      <c r="I41" s="175"/>
      <c r="J41" s="175">
        <v>1</v>
      </c>
      <c r="K41" s="176">
        <v>2241.84</v>
      </c>
      <c r="L41" s="176"/>
      <c r="M41" s="83">
        <f t="shared" si="1"/>
        <v>2241.84</v>
      </c>
      <c r="N41" s="182"/>
      <c r="O41" s="183"/>
      <c r="P41" s="183"/>
      <c r="Q41" s="84">
        <f t="shared" si="2"/>
        <v>0</v>
      </c>
    </row>
    <row r="42" spans="1:17" ht="15" customHeight="1">
      <c r="A42" s="75">
        <v>33</v>
      </c>
      <c r="B42" s="76" t="s">
        <v>51</v>
      </c>
      <c r="C42" s="77" t="s">
        <v>19</v>
      </c>
      <c r="D42" s="76"/>
      <c r="E42" s="78" t="s">
        <v>52</v>
      </c>
      <c r="F42" s="106" t="s">
        <v>332</v>
      </c>
      <c r="G42" s="14" t="s">
        <v>21</v>
      </c>
      <c r="H42" s="174"/>
      <c r="I42" s="175">
        <v>1</v>
      </c>
      <c r="J42" s="175">
        <v>1</v>
      </c>
      <c r="K42" s="176">
        <v>1511.8</v>
      </c>
      <c r="L42" s="176"/>
      <c r="M42" s="83">
        <f t="shared" si="1"/>
        <v>1511.8</v>
      </c>
      <c r="N42" s="182"/>
      <c r="O42" s="183"/>
      <c r="P42" s="183">
        <v>4719.34</v>
      </c>
      <c r="Q42" s="84">
        <f t="shared" si="2"/>
        <v>-4719.34</v>
      </c>
    </row>
    <row r="43" spans="1:17" ht="15" customHeight="1">
      <c r="A43" s="75">
        <v>34</v>
      </c>
      <c r="B43" s="76" t="s">
        <v>51</v>
      </c>
      <c r="C43" s="77" t="s">
        <v>19</v>
      </c>
      <c r="D43" s="76"/>
      <c r="E43" s="78" t="s">
        <v>52</v>
      </c>
      <c r="F43" s="109" t="s">
        <v>447</v>
      </c>
      <c r="G43" s="80" t="s">
        <v>33</v>
      </c>
      <c r="H43" s="174"/>
      <c r="I43" s="175"/>
      <c r="J43" s="175"/>
      <c r="K43" s="176"/>
      <c r="L43" s="176"/>
      <c r="M43" s="83">
        <f t="shared" si="1"/>
        <v>0</v>
      </c>
      <c r="N43" s="182"/>
      <c r="O43" s="183"/>
      <c r="P43" s="183">
        <v>1321.5</v>
      </c>
      <c r="Q43" s="84">
        <f t="shared" si="2"/>
        <v>-1321.5</v>
      </c>
    </row>
    <row r="44" spans="1:17" ht="15" customHeight="1">
      <c r="A44" s="75">
        <v>35</v>
      </c>
      <c r="B44" s="76" t="s">
        <v>53</v>
      </c>
      <c r="C44" s="77" t="s">
        <v>19</v>
      </c>
      <c r="D44" s="76"/>
      <c r="E44" s="78" t="s">
        <v>30</v>
      </c>
      <c r="F44" s="106" t="s">
        <v>333</v>
      </c>
      <c r="G44" s="14" t="s">
        <v>21</v>
      </c>
      <c r="H44" s="174"/>
      <c r="I44" s="175"/>
      <c r="J44" s="175">
        <v>1</v>
      </c>
      <c r="K44" s="176">
        <v>1475.68</v>
      </c>
      <c r="L44" s="176">
        <v>581.46</v>
      </c>
      <c r="M44" s="83">
        <f t="shared" si="1"/>
        <v>894.22</v>
      </c>
      <c r="N44" s="182"/>
      <c r="O44" s="183"/>
      <c r="P44" s="183">
        <v>1233.4000000000001</v>
      </c>
      <c r="Q44" s="84">
        <f t="shared" si="2"/>
        <v>-1233.4000000000001</v>
      </c>
    </row>
    <row r="45" spans="1:17" ht="15" customHeight="1">
      <c r="A45" s="75">
        <v>36</v>
      </c>
      <c r="B45" s="76" t="s">
        <v>54</v>
      </c>
      <c r="C45" s="77" t="s">
        <v>19</v>
      </c>
      <c r="D45" s="76"/>
      <c r="E45" s="78" t="s">
        <v>26</v>
      </c>
      <c r="F45" s="110">
        <v>36</v>
      </c>
      <c r="G45" s="14" t="s">
        <v>21</v>
      </c>
      <c r="H45" s="174"/>
      <c r="I45" s="175"/>
      <c r="J45" s="175"/>
      <c r="K45" s="176"/>
      <c r="L45" s="176"/>
      <c r="M45" s="83">
        <f t="shared" si="1"/>
        <v>0</v>
      </c>
      <c r="N45" s="182"/>
      <c r="O45" s="183"/>
      <c r="P45" s="183"/>
      <c r="Q45" s="84">
        <f t="shared" si="2"/>
        <v>0</v>
      </c>
    </row>
    <row r="46" spans="1:17" ht="15" customHeight="1">
      <c r="A46" s="75">
        <v>37</v>
      </c>
      <c r="B46" s="76" t="s">
        <v>55</v>
      </c>
      <c r="C46" s="77" t="s">
        <v>19</v>
      </c>
      <c r="D46" s="76"/>
      <c r="E46" s="78" t="s">
        <v>56</v>
      </c>
      <c r="F46" s="110">
        <v>37</v>
      </c>
      <c r="G46" s="14" t="s">
        <v>21</v>
      </c>
      <c r="H46" s="174"/>
      <c r="I46" s="175"/>
      <c r="J46" s="175"/>
      <c r="K46" s="176"/>
      <c r="L46" s="176"/>
      <c r="M46" s="83">
        <f t="shared" si="1"/>
        <v>0</v>
      </c>
      <c r="N46" s="182"/>
      <c r="O46" s="183"/>
      <c r="P46" s="183"/>
      <c r="Q46" s="84">
        <f t="shared" si="2"/>
        <v>0</v>
      </c>
    </row>
    <row r="47" spans="1:17" ht="15" customHeight="1">
      <c r="A47" s="75">
        <v>38</v>
      </c>
      <c r="B47" s="76" t="s">
        <v>57</v>
      </c>
      <c r="C47" s="77" t="s">
        <v>19</v>
      </c>
      <c r="D47" s="76"/>
      <c r="E47" s="78" t="s">
        <v>58</v>
      </c>
      <c r="F47" s="106" t="s">
        <v>334</v>
      </c>
      <c r="G47" s="14" t="s">
        <v>21</v>
      </c>
      <c r="H47" s="174"/>
      <c r="I47" s="175"/>
      <c r="J47" s="175"/>
      <c r="K47" s="176"/>
      <c r="L47" s="176">
        <v>1652.76</v>
      </c>
      <c r="M47" s="83">
        <f t="shared" si="1"/>
        <v>-1652.76</v>
      </c>
      <c r="N47" s="182"/>
      <c r="O47" s="183"/>
      <c r="P47" s="183"/>
      <c r="Q47" s="84">
        <f t="shared" si="2"/>
        <v>0</v>
      </c>
    </row>
    <row r="48" spans="1:17" ht="15" customHeight="1">
      <c r="A48" s="75">
        <v>39</v>
      </c>
      <c r="B48" s="76" t="s">
        <v>57</v>
      </c>
      <c r="C48" s="77" t="s">
        <v>19</v>
      </c>
      <c r="D48" s="76"/>
      <c r="E48" s="78" t="s">
        <v>58</v>
      </c>
      <c r="F48" s="106" t="s">
        <v>408</v>
      </c>
      <c r="G48" s="17" t="s">
        <v>31</v>
      </c>
      <c r="H48" s="174"/>
      <c r="I48" s="175"/>
      <c r="J48" s="175"/>
      <c r="K48" s="176"/>
      <c r="L48" s="176"/>
      <c r="M48" s="83">
        <f t="shared" si="1"/>
        <v>0</v>
      </c>
      <c r="N48" s="182"/>
      <c r="O48" s="183"/>
      <c r="P48" s="183"/>
      <c r="Q48" s="84">
        <f t="shared" si="2"/>
        <v>0</v>
      </c>
    </row>
    <row r="49" spans="1:17" ht="15" customHeight="1">
      <c r="A49" s="75">
        <v>40</v>
      </c>
      <c r="B49" s="76" t="s">
        <v>59</v>
      </c>
      <c r="C49" s="77" t="s">
        <v>19</v>
      </c>
      <c r="D49" s="76"/>
      <c r="E49" s="78" t="s">
        <v>26</v>
      </c>
      <c r="F49" s="106" t="s">
        <v>335</v>
      </c>
      <c r="G49" s="14" t="s">
        <v>21</v>
      </c>
      <c r="H49" s="174"/>
      <c r="I49" s="175"/>
      <c r="J49" s="175"/>
      <c r="K49" s="176"/>
      <c r="L49" s="176"/>
      <c r="M49" s="83">
        <f t="shared" si="1"/>
        <v>0</v>
      </c>
      <c r="N49" s="182">
        <v>1</v>
      </c>
      <c r="O49" s="183">
        <v>9945.76</v>
      </c>
      <c r="P49" s="183"/>
      <c r="Q49" s="84">
        <f t="shared" si="2"/>
        <v>9945.76</v>
      </c>
    </row>
    <row r="50" spans="1:17" ht="15" customHeight="1">
      <c r="A50" s="75">
        <v>41</v>
      </c>
      <c r="B50" s="76" t="s">
        <v>60</v>
      </c>
      <c r="C50" s="77" t="s">
        <v>19</v>
      </c>
      <c r="D50" s="76"/>
      <c r="E50" s="78" t="s">
        <v>61</v>
      </c>
      <c r="F50" s="106" t="s">
        <v>336</v>
      </c>
      <c r="G50" s="14" t="s">
        <v>21</v>
      </c>
      <c r="H50" s="174"/>
      <c r="I50" s="175"/>
      <c r="J50" s="175"/>
      <c r="K50" s="176"/>
      <c r="L50" s="176"/>
      <c r="M50" s="83">
        <f t="shared" si="1"/>
        <v>0</v>
      </c>
      <c r="N50" s="182"/>
      <c r="O50" s="183"/>
      <c r="P50" s="183">
        <v>31818.01</v>
      </c>
      <c r="Q50" s="84">
        <f t="shared" si="2"/>
        <v>-31818.01</v>
      </c>
    </row>
    <row r="51" spans="1:17" ht="15" customHeight="1">
      <c r="A51" s="75">
        <v>42</v>
      </c>
      <c r="B51" s="76" t="s">
        <v>60</v>
      </c>
      <c r="C51" s="77" t="s">
        <v>19</v>
      </c>
      <c r="D51" s="76"/>
      <c r="E51" s="78" t="s">
        <v>61</v>
      </c>
      <c r="F51" s="106" t="s">
        <v>427</v>
      </c>
      <c r="G51" s="16" t="s">
        <v>22</v>
      </c>
      <c r="H51" s="174"/>
      <c r="I51" s="175"/>
      <c r="J51" s="175"/>
      <c r="K51" s="176"/>
      <c r="L51" s="176"/>
      <c r="M51" s="83">
        <f t="shared" si="1"/>
        <v>0</v>
      </c>
      <c r="N51" s="182"/>
      <c r="O51" s="183"/>
      <c r="P51" s="183"/>
      <c r="Q51" s="84">
        <f t="shared" si="2"/>
        <v>0</v>
      </c>
    </row>
    <row r="52" spans="1:17" ht="15" customHeight="1">
      <c r="A52" s="75">
        <v>43</v>
      </c>
      <c r="B52" s="76" t="s">
        <v>62</v>
      </c>
      <c r="C52" s="77" t="s">
        <v>19</v>
      </c>
      <c r="D52" s="76"/>
      <c r="E52" s="78" t="s">
        <v>26</v>
      </c>
      <c r="F52" s="110">
        <v>42</v>
      </c>
      <c r="G52" s="14" t="s">
        <v>21</v>
      </c>
      <c r="H52" s="174"/>
      <c r="I52" s="175"/>
      <c r="J52" s="175"/>
      <c r="K52" s="176"/>
      <c r="L52" s="176"/>
      <c r="M52" s="83">
        <f t="shared" si="1"/>
        <v>0</v>
      </c>
      <c r="N52" s="182"/>
      <c r="O52" s="183"/>
      <c r="P52" s="183"/>
      <c r="Q52" s="84">
        <f t="shared" si="2"/>
        <v>0</v>
      </c>
    </row>
    <row r="53" spans="1:17" ht="15" customHeight="1">
      <c r="A53" s="75">
        <v>44</v>
      </c>
      <c r="B53" s="76" t="s">
        <v>63</v>
      </c>
      <c r="C53" s="77" t="s">
        <v>19</v>
      </c>
      <c r="D53" s="76"/>
      <c r="E53" s="78" t="s">
        <v>26</v>
      </c>
      <c r="F53" s="106" t="s">
        <v>337</v>
      </c>
      <c r="G53" s="14" t="s">
        <v>21</v>
      </c>
      <c r="H53" s="174"/>
      <c r="I53" s="175"/>
      <c r="J53" s="175"/>
      <c r="K53" s="176"/>
      <c r="L53" s="176">
        <v>528.6</v>
      </c>
      <c r="M53" s="83">
        <f t="shared" si="1"/>
        <v>-528.6</v>
      </c>
      <c r="N53" s="182"/>
      <c r="O53" s="183"/>
      <c r="P53" s="183">
        <v>2715.24</v>
      </c>
      <c r="Q53" s="84">
        <f t="shared" si="2"/>
        <v>-2715.24</v>
      </c>
    </row>
    <row r="54" spans="1:17" ht="15" customHeight="1">
      <c r="A54" s="75">
        <v>45</v>
      </c>
      <c r="B54" s="76" t="s">
        <v>63</v>
      </c>
      <c r="C54" s="77" t="s">
        <v>19</v>
      </c>
      <c r="D54" s="76"/>
      <c r="E54" s="78" t="s">
        <v>26</v>
      </c>
      <c r="F54" s="106" t="s">
        <v>448</v>
      </c>
      <c r="G54" s="80" t="s">
        <v>33</v>
      </c>
      <c r="H54" s="174"/>
      <c r="I54" s="175"/>
      <c r="J54" s="175"/>
      <c r="K54" s="176"/>
      <c r="L54" s="176"/>
      <c r="M54" s="83">
        <f t="shared" si="1"/>
        <v>0</v>
      </c>
      <c r="N54" s="182"/>
      <c r="O54" s="183"/>
      <c r="P54" s="183">
        <v>2466.8000000000002</v>
      </c>
      <c r="Q54" s="84">
        <f t="shared" si="2"/>
        <v>-2466.8000000000002</v>
      </c>
    </row>
    <row r="55" spans="1:17" ht="15" customHeight="1">
      <c r="A55" s="75">
        <v>46</v>
      </c>
      <c r="B55" s="76" t="s">
        <v>64</v>
      </c>
      <c r="C55" s="77" t="s">
        <v>19</v>
      </c>
      <c r="D55" s="76"/>
      <c r="E55" s="78" t="s">
        <v>26</v>
      </c>
      <c r="F55" s="106" t="s">
        <v>338</v>
      </c>
      <c r="G55" s="14" t="s">
        <v>21</v>
      </c>
      <c r="H55" s="174">
        <v>1</v>
      </c>
      <c r="I55" s="175"/>
      <c r="J55" s="175"/>
      <c r="K55" s="176"/>
      <c r="L55" s="176"/>
      <c r="M55" s="83">
        <f t="shared" si="1"/>
        <v>0</v>
      </c>
      <c r="N55" s="182">
        <v>1</v>
      </c>
      <c r="O55" s="183">
        <v>2337.4699999999998</v>
      </c>
      <c r="P55" s="183">
        <v>7001.11</v>
      </c>
      <c r="Q55" s="84">
        <f t="shared" si="2"/>
        <v>-4663.6399999999994</v>
      </c>
    </row>
    <row r="56" spans="1:17" ht="15" customHeight="1">
      <c r="A56" s="75">
        <v>47</v>
      </c>
      <c r="B56" s="76" t="s">
        <v>65</v>
      </c>
      <c r="C56" s="77" t="s">
        <v>19</v>
      </c>
      <c r="D56" s="76"/>
      <c r="E56" s="78" t="s">
        <v>56</v>
      </c>
      <c r="F56" s="106" t="s">
        <v>339</v>
      </c>
      <c r="G56" s="14" t="s">
        <v>21</v>
      </c>
      <c r="H56" s="174"/>
      <c r="I56" s="175">
        <v>2</v>
      </c>
      <c r="J56" s="175">
        <v>4</v>
      </c>
      <c r="K56" s="176">
        <v>9572.77</v>
      </c>
      <c r="L56" s="176">
        <v>2281.79</v>
      </c>
      <c r="M56" s="83">
        <f t="shared" si="1"/>
        <v>7290.9800000000005</v>
      </c>
      <c r="N56" s="182"/>
      <c r="O56" s="183"/>
      <c r="P56" s="183"/>
      <c r="Q56" s="84">
        <f t="shared" si="2"/>
        <v>0</v>
      </c>
    </row>
    <row r="57" spans="1:17" ht="15" customHeight="1">
      <c r="A57" s="75">
        <v>48</v>
      </c>
      <c r="B57" s="76" t="s">
        <v>65</v>
      </c>
      <c r="C57" s="77" t="s">
        <v>19</v>
      </c>
      <c r="D57" s="76"/>
      <c r="E57" s="78" t="s">
        <v>56</v>
      </c>
      <c r="F57" s="106" t="s">
        <v>421</v>
      </c>
      <c r="G57" s="17" t="s">
        <v>31</v>
      </c>
      <c r="H57" s="174"/>
      <c r="I57" s="175"/>
      <c r="J57" s="175"/>
      <c r="K57" s="176"/>
      <c r="L57" s="176"/>
      <c r="M57" s="83">
        <f t="shared" si="1"/>
        <v>0</v>
      </c>
      <c r="N57" s="182"/>
      <c r="O57" s="183"/>
      <c r="P57" s="183"/>
      <c r="Q57" s="84">
        <f t="shared" si="2"/>
        <v>0</v>
      </c>
    </row>
    <row r="58" spans="1:17" ht="15" customHeight="1">
      <c r="A58" s="75">
        <v>49</v>
      </c>
      <c r="B58" s="76" t="s">
        <v>66</v>
      </c>
      <c r="C58" s="77" t="s">
        <v>19</v>
      </c>
      <c r="D58" s="76"/>
      <c r="E58" s="78" t="s">
        <v>20</v>
      </c>
      <c r="F58" s="111">
        <v>48</v>
      </c>
      <c r="G58" s="14" t="s">
        <v>21</v>
      </c>
      <c r="H58" s="174"/>
      <c r="I58" s="175"/>
      <c r="J58" s="175"/>
      <c r="K58" s="176"/>
      <c r="L58" s="176"/>
      <c r="M58" s="83">
        <f t="shared" si="1"/>
        <v>0</v>
      </c>
      <c r="N58" s="182"/>
      <c r="O58" s="183"/>
      <c r="P58" s="183"/>
      <c r="Q58" s="84">
        <f t="shared" si="2"/>
        <v>0</v>
      </c>
    </row>
    <row r="59" spans="1:17" ht="15" customHeight="1">
      <c r="A59" s="75">
        <v>50</v>
      </c>
      <c r="B59" s="76" t="s">
        <v>67</v>
      </c>
      <c r="C59" s="77" t="s">
        <v>19</v>
      </c>
      <c r="D59" s="76"/>
      <c r="E59" s="78" t="s">
        <v>68</v>
      </c>
      <c r="F59" s="106" t="s">
        <v>340</v>
      </c>
      <c r="G59" s="14" t="s">
        <v>21</v>
      </c>
      <c r="H59" s="174">
        <v>1</v>
      </c>
      <c r="I59" s="175">
        <v>1</v>
      </c>
      <c r="J59" s="175">
        <v>1</v>
      </c>
      <c r="K59" s="176">
        <v>1480.08</v>
      </c>
      <c r="L59" s="176"/>
      <c r="M59" s="83">
        <f t="shared" si="1"/>
        <v>1480.08</v>
      </c>
      <c r="N59" s="182"/>
      <c r="O59" s="183"/>
      <c r="P59" s="183"/>
      <c r="Q59" s="84">
        <f t="shared" si="2"/>
        <v>0</v>
      </c>
    </row>
    <row r="60" spans="1:17" ht="15" customHeight="1">
      <c r="A60" s="75">
        <v>51</v>
      </c>
      <c r="B60" s="76" t="s">
        <v>67</v>
      </c>
      <c r="C60" s="77" t="s">
        <v>19</v>
      </c>
      <c r="D60" s="76"/>
      <c r="E60" s="78" t="s">
        <v>68</v>
      </c>
      <c r="F60" s="106" t="s">
        <v>428</v>
      </c>
      <c r="G60" s="16" t="s">
        <v>22</v>
      </c>
      <c r="H60" s="174">
        <v>1</v>
      </c>
      <c r="I60" s="175"/>
      <c r="J60" s="175">
        <v>1</v>
      </c>
      <c r="K60" s="176">
        <v>1585.8</v>
      </c>
      <c r="L60" s="176"/>
      <c r="M60" s="83">
        <f t="shared" si="1"/>
        <v>1585.8</v>
      </c>
      <c r="N60" s="182"/>
      <c r="O60" s="183"/>
      <c r="P60" s="183"/>
      <c r="Q60" s="84">
        <f t="shared" si="2"/>
        <v>0</v>
      </c>
    </row>
    <row r="61" spans="1:17" ht="15" customHeight="1">
      <c r="A61" s="75">
        <v>52</v>
      </c>
      <c r="B61" s="76" t="s">
        <v>69</v>
      </c>
      <c r="C61" s="77" t="s">
        <v>19</v>
      </c>
      <c r="D61" s="76"/>
      <c r="E61" s="78" t="s">
        <v>20</v>
      </c>
      <c r="F61" s="106" t="s">
        <v>341</v>
      </c>
      <c r="G61" s="14" t="s">
        <v>21</v>
      </c>
      <c r="H61" s="174">
        <v>1</v>
      </c>
      <c r="I61" s="175">
        <v>3</v>
      </c>
      <c r="J61" s="175">
        <v>3</v>
      </c>
      <c r="K61" s="176">
        <v>9089.2800000000007</v>
      </c>
      <c r="L61" s="176"/>
      <c r="M61" s="83">
        <f t="shared" si="1"/>
        <v>9089.2800000000007</v>
      </c>
      <c r="N61" s="182"/>
      <c r="O61" s="183"/>
      <c r="P61" s="183">
        <v>4020.99</v>
      </c>
      <c r="Q61" s="84">
        <f t="shared" si="2"/>
        <v>-4020.99</v>
      </c>
    </row>
    <row r="62" spans="1:17" ht="15" customHeight="1">
      <c r="A62" s="75">
        <v>53</v>
      </c>
      <c r="B62" s="76" t="s">
        <v>70</v>
      </c>
      <c r="C62" s="77" t="s">
        <v>19</v>
      </c>
      <c r="D62" s="76"/>
      <c r="E62" s="78" t="s">
        <v>26</v>
      </c>
      <c r="F62" s="107">
        <v>53</v>
      </c>
      <c r="G62" s="14" t="s">
        <v>21</v>
      </c>
      <c r="H62" s="174"/>
      <c r="I62" s="175"/>
      <c r="J62" s="175"/>
      <c r="K62" s="176"/>
      <c r="L62" s="176"/>
      <c r="M62" s="83">
        <f t="shared" si="1"/>
        <v>0</v>
      </c>
      <c r="N62" s="182"/>
      <c r="O62" s="183"/>
      <c r="P62" s="183"/>
      <c r="Q62" s="84">
        <f t="shared" si="2"/>
        <v>0</v>
      </c>
    </row>
    <row r="63" spans="1:17" ht="15" customHeight="1">
      <c r="A63" s="75">
        <v>54</v>
      </c>
      <c r="B63" s="76" t="s">
        <v>70</v>
      </c>
      <c r="C63" s="77" t="s">
        <v>19</v>
      </c>
      <c r="D63" s="76"/>
      <c r="E63" s="78" t="s">
        <v>26</v>
      </c>
      <c r="F63" s="107" t="s">
        <v>304</v>
      </c>
      <c r="G63" s="80" t="s">
        <v>33</v>
      </c>
      <c r="H63" s="174"/>
      <c r="I63" s="175"/>
      <c r="J63" s="175"/>
      <c r="K63" s="176"/>
      <c r="L63" s="176"/>
      <c r="M63" s="83">
        <f t="shared" si="1"/>
        <v>0</v>
      </c>
      <c r="N63" s="182"/>
      <c r="O63" s="183"/>
      <c r="P63" s="183"/>
      <c r="Q63" s="84">
        <f t="shared" si="2"/>
        <v>0</v>
      </c>
    </row>
    <row r="64" spans="1:17" ht="15" customHeight="1">
      <c r="A64" s="75">
        <v>55</v>
      </c>
      <c r="B64" s="76" t="s">
        <v>71</v>
      </c>
      <c r="C64" s="77" t="s">
        <v>19</v>
      </c>
      <c r="D64" s="76"/>
      <c r="E64" s="78" t="s">
        <v>52</v>
      </c>
      <c r="F64" s="106" t="s">
        <v>342</v>
      </c>
      <c r="G64" s="14" t="s">
        <v>21</v>
      </c>
      <c r="H64" s="174"/>
      <c r="I64" s="175"/>
      <c r="J64" s="175"/>
      <c r="K64" s="176"/>
      <c r="L64" s="176"/>
      <c r="M64" s="83">
        <f t="shared" si="1"/>
        <v>0</v>
      </c>
      <c r="N64" s="182">
        <v>1</v>
      </c>
      <c r="O64" s="183">
        <v>1593.73</v>
      </c>
      <c r="P64" s="183"/>
      <c r="Q64" s="84">
        <f t="shared" si="2"/>
        <v>1593.73</v>
      </c>
    </row>
    <row r="65" spans="1:17" ht="15" customHeight="1">
      <c r="A65" s="75">
        <v>56</v>
      </c>
      <c r="B65" s="76" t="s">
        <v>71</v>
      </c>
      <c r="C65" s="77" t="s">
        <v>19</v>
      </c>
      <c r="D65" s="76"/>
      <c r="E65" s="78" t="s">
        <v>52</v>
      </c>
      <c r="F65" s="106" t="s">
        <v>449</v>
      </c>
      <c r="G65" s="80" t="s">
        <v>33</v>
      </c>
      <c r="H65" s="174"/>
      <c r="I65" s="175"/>
      <c r="J65" s="175"/>
      <c r="K65" s="176"/>
      <c r="L65" s="176"/>
      <c r="M65" s="83">
        <f t="shared" si="1"/>
        <v>0</v>
      </c>
      <c r="N65" s="182"/>
      <c r="O65" s="183"/>
      <c r="P65" s="183"/>
      <c r="Q65" s="84">
        <f t="shared" si="2"/>
        <v>0</v>
      </c>
    </row>
    <row r="66" spans="1:17" ht="15" customHeight="1">
      <c r="A66" s="75">
        <v>57</v>
      </c>
      <c r="B66" s="76" t="s">
        <v>72</v>
      </c>
      <c r="C66" s="77" t="s">
        <v>19</v>
      </c>
      <c r="D66" s="76"/>
      <c r="E66" s="78" t="s">
        <v>20</v>
      </c>
      <c r="F66" s="106" t="s">
        <v>343</v>
      </c>
      <c r="G66" s="14" t="s">
        <v>21</v>
      </c>
      <c r="H66" s="174"/>
      <c r="I66" s="175"/>
      <c r="J66" s="175"/>
      <c r="K66" s="176"/>
      <c r="L66" s="176">
        <v>1770.81</v>
      </c>
      <c r="M66" s="83">
        <f t="shared" si="1"/>
        <v>-1770.81</v>
      </c>
      <c r="N66" s="182"/>
      <c r="O66" s="183"/>
      <c r="P66" s="183">
        <v>8419.9599999999991</v>
      </c>
      <c r="Q66" s="84">
        <f t="shared" si="2"/>
        <v>-8419.9599999999991</v>
      </c>
    </row>
    <row r="67" spans="1:17" ht="15" customHeight="1">
      <c r="A67" s="75">
        <v>58</v>
      </c>
      <c r="B67" s="76" t="s">
        <v>73</v>
      </c>
      <c r="C67" s="77" t="s">
        <v>19</v>
      </c>
      <c r="D67" s="76"/>
      <c r="E67" s="78" t="s">
        <v>74</v>
      </c>
      <c r="F67" s="112" t="s">
        <v>439</v>
      </c>
      <c r="G67" s="14" t="s">
        <v>21</v>
      </c>
      <c r="H67" s="174"/>
      <c r="I67" s="175"/>
      <c r="J67" s="175"/>
      <c r="K67" s="176"/>
      <c r="L67" s="176"/>
      <c r="M67" s="83">
        <f t="shared" si="1"/>
        <v>0</v>
      </c>
      <c r="N67" s="182"/>
      <c r="O67" s="183"/>
      <c r="P67" s="183"/>
      <c r="Q67" s="84">
        <f t="shared" si="2"/>
        <v>0</v>
      </c>
    </row>
    <row r="68" spans="1:17" ht="15" customHeight="1">
      <c r="A68" s="75">
        <v>59</v>
      </c>
      <c r="B68" s="76" t="s">
        <v>73</v>
      </c>
      <c r="C68" s="77" t="s">
        <v>19</v>
      </c>
      <c r="D68" s="76"/>
      <c r="E68" s="78" t="s">
        <v>74</v>
      </c>
      <c r="F68" s="107" t="s">
        <v>450</v>
      </c>
      <c r="G68" s="80" t="s">
        <v>33</v>
      </c>
      <c r="H68" s="174"/>
      <c r="I68" s="175"/>
      <c r="J68" s="175"/>
      <c r="K68" s="176"/>
      <c r="L68" s="176"/>
      <c r="M68" s="83">
        <f t="shared" si="1"/>
        <v>0</v>
      </c>
      <c r="N68" s="182"/>
      <c r="O68" s="183"/>
      <c r="P68" s="183"/>
      <c r="Q68" s="84">
        <f t="shared" si="2"/>
        <v>0</v>
      </c>
    </row>
    <row r="69" spans="1:17" ht="15" customHeight="1">
      <c r="A69" s="75">
        <v>60</v>
      </c>
      <c r="B69" s="76" t="s">
        <v>75</v>
      </c>
      <c r="C69" s="77" t="s">
        <v>19</v>
      </c>
      <c r="D69" s="76"/>
      <c r="E69" s="78" t="s">
        <v>26</v>
      </c>
      <c r="F69" s="106" t="s">
        <v>344</v>
      </c>
      <c r="G69" s="14" t="s">
        <v>21</v>
      </c>
      <c r="H69" s="174"/>
      <c r="I69" s="175"/>
      <c r="J69" s="175"/>
      <c r="K69" s="176"/>
      <c r="L69" s="176">
        <v>2325.84</v>
      </c>
      <c r="M69" s="83">
        <f t="shared" si="1"/>
        <v>-2325.84</v>
      </c>
      <c r="N69" s="182"/>
      <c r="O69" s="183"/>
      <c r="P69" s="183"/>
      <c r="Q69" s="84">
        <f t="shared" si="2"/>
        <v>0</v>
      </c>
    </row>
    <row r="70" spans="1:17" ht="15" customHeight="1">
      <c r="A70" s="75">
        <v>61</v>
      </c>
      <c r="B70" s="76" t="s">
        <v>76</v>
      </c>
      <c r="C70" s="77" t="s">
        <v>19</v>
      </c>
      <c r="D70" s="76"/>
      <c r="E70" s="78" t="s">
        <v>58</v>
      </c>
      <c r="F70" s="106" t="s">
        <v>345</v>
      </c>
      <c r="G70" s="14" t="s">
        <v>21</v>
      </c>
      <c r="H70" s="174"/>
      <c r="I70" s="175">
        <v>2</v>
      </c>
      <c r="J70" s="175">
        <v>2</v>
      </c>
      <c r="K70" s="176">
        <v>3035.22</v>
      </c>
      <c r="L70" s="176">
        <v>6243.76</v>
      </c>
      <c r="M70" s="83">
        <f t="shared" si="1"/>
        <v>-3208.5400000000004</v>
      </c>
      <c r="N70" s="182">
        <v>1</v>
      </c>
      <c r="O70" s="183">
        <v>4309.4799999999996</v>
      </c>
      <c r="P70" s="183">
        <v>12222.75</v>
      </c>
      <c r="Q70" s="84">
        <f t="shared" si="2"/>
        <v>-7913.27</v>
      </c>
    </row>
    <row r="71" spans="1:17" ht="15" customHeight="1">
      <c r="A71" s="75">
        <v>62</v>
      </c>
      <c r="B71" s="76" t="s">
        <v>76</v>
      </c>
      <c r="C71" s="77" t="s">
        <v>19</v>
      </c>
      <c r="D71" s="76"/>
      <c r="E71" s="78" t="s">
        <v>58</v>
      </c>
      <c r="F71" s="106" t="s">
        <v>409</v>
      </c>
      <c r="G71" s="17" t="s">
        <v>31</v>
      </c>
      <c r="H71" s="174"/>
      <c r="I71" s="175"/>
      <c r="J71" s="175"/>
      <c r="K71" s="176"/>
      <c r="L71" s="176">
        <v>2643</v>
      </c>
      <c r="M71" s="83">
        <f t="shared" si="1"/>
        <v>-2643</v>
      </c>
      <c r="N71" s="182"/>
      <c r="O71" s="183"/>
      <c r="P71" s="183">
        <v>2643</v>
      </c>
      <c r="Q71" s="84">
        <f t="shared" si="2"/>
        <v>-2643</v>
      </c>
    </row>
    <row r="72" spans="1:17" ht="15" customHeight="1">
      <c r="A72" s="75">
        <v>63</v>
      </c>
      <c r="B72" s="76" t="s">
        <v>77</v>
      </c>
      <c r="C72" s="77" t="s">
        <v>19</v>
      </c>
      <c r="D72" s="76"/>
      <c r="E72" s="78" t="s">
        <v>30</v>
      </c>
      <c r="F72" s="107">
        <v>65</v>
      </c>
      <c r="G72" s="14" t="s">
        <v>21</v>
      </c>
      <c r="H72" s="174"/>
      <c r="I72" s="175"/>
      <c r="J72" s="175"/>
      <c r="K72" s="176"/>
      <c r="L72" s="176"/>
      <c r="M72" s="83">
        <f t="shared" si="1"/>
        <v>0</v>
      </c>
      <c r="N72" s="182"/>
      <c r="O72" s="183"/>
      <c r="P72" s="183"/>
      <c r="Q72" s="84">
        <f t="shared" si="2"/>
        <v>0</v>
      </c>
    </row>
    <row r="73" spans="1:17" ht="15" customHeight="1">
      <c r="A73" s="75">
        <v>64</v>
      </c>
      <c r="B73" s="76" t="s">
        <v>78</v>
      </c>
      <c r="C73" s="77" t="s">
        <v>19</v>
      </c>
      <c r="D73" s="76"/>
      <c r="E73" s="78" t="s">
        <v>26</v>
      </c>
      <c r="F73" s="106" t="s">
        <v>346</v>
      </c>
      <c r="G73" s="14" t="s">
        <v>21</v>
      </c>
      <c r="H73" s="174">
        <v>3</v>
      </c>
      <c r="I73" s="175"/>
      <c r="J73" s="175">
        <v>1</v>
      </c>
      <c r="K73" s="176">
        <v>3069.4</v>
      </c>
      <c r="L73" s="176">
        <v>16748.59</v>
      </c>
      <c r="M73" s="83">
        <f t="shared" si="1"/>
        <v>-13679.19</v>
      </c>
      <c r="N73" s="182"/>
      <c r="O73" s="183"/>
      <c r="P73" s="183">
        <v>16056.76</v>
      </c>
      <c r="Q73" s="84">
        <f t="shared" si="2"/>
        <v>-16056.76</v>
      </c>
    </row>
    <row r="74" spans="1:17" ht="15" customHeight="1">
      <c r="A74" s="75">
        <v>65</v>
      </c>
      <c r="B74" s="76" t="s">
        <v>78</v>
      </c>
      <c r="C74" s="77" t="s">
        <v>19</v>
      </c>
      <c r="D74" s="76"/>
      <c r="E74" s="78" t="s">
        <v>26</v>
      </c>
      <c r="F74" s="106" t="s">
        <v>516</v>
      </c>
      <c r="G74" s="80" t="s">
        <v>33</v>
      </c>
      <c r="H74" s="174"/>
      <c r="I74" s="175"/>
      <c r="J74" s="175"/>
      <c r="K74" s="176"/>
      <c r="L74" s="176"/>
      <c r="M74" s="83">
        <f t="shared" si="1"/>
        <v>0</v>
      </c>
      <c r="N74" s="182"/>
      <c r="O74" s="183"/>
      <c r="P74" s="183">
        <v>792.9</v>
      </c>
      <c r="Q74" s="84">
        <f t="shared" si="2"/>
        <v>-792.9</v>
      </c>
    </row>
    <row r="75" spans="1:17" ht="15" customHeight="1">
      <c r="A75" s="75">
        <v>66</v>
      </c>
      <c r="B75" s="76" t="s">
        <v>79</v>
      </c>
      <c r="C75" s="77" t="s">
        <v>19</v>
      </c>
      <c r="D75" s="76"/>
      <c r="E75" s="78" t="s">
        <v>30</v>
      </c>
      <c r="F75" s="106" t="s">
        <v>347</v>
      </c>
      <c r="G75" s="14" t="s">
        <v>21</v>
      </c>
      <c r="H75" s="174"/>
      <c r="I75" s="175"/>
      <c r="J75" s="175">
        <v>1</v>
      </c>
      <c r="K75" s="176">
        <v>3683.28</v>
      </c>
      <c r="L75" s="176"/>
      <c r="M75" s="83">
        <f t="shared" ref="M75:M141" si="3">K75-L75</f>
        <v>3683.28</v>
      </c>
      <c r="N75" s="182">
        <v>1</v>
      </c>
      <c r="O75" s="183">
        <v>5268.03</v>
      </c>
      <c r="P75" s="183">
        <v>2164.19</v>
      </c>
      <c r="Q75" s="84">
        <f t="shared" ref="Q75:Q141" si="4">O75-P75</f>
        <v>3103.8399999999997</v>
      </c>
    </row>
    <row r="76" spans="1:17" ht="15" customHeight="1">
      <c r="A76" s="75">
        <v>67</v>
      </c>
      <c r="B76" s="76" t="s">
        <v>79</v>
      </c>
      <c r="C76" s="77" t="s">
        <v>19</v>
      </c>
      <c r="D76" s="76"/>
      <c r="E76" s="78" t="s">
        <v>30</v>
      </c>
      <c r="F76" s="106" t="s">
        <v>410</v>
      </c>
      <c r="G76" s="17" t="s">
        <v>31</v>
      </c>
      <c r="H76" s="174"/>
      <c r="I76" s="175"/>
      <c r="J76" s="175"/>
      <c r="K76" s="176">
        <v>4228.8</v>
      </c>
      <c r="L76" s="176">
        <v>2290.6</v>
      </c>
      <c r="M76" s="83">
        <f t="shared" si="3"/>
        <v>1938.2000000000003</v>
      </c>
      <c r="N76" s="182"/>
      <c r="O76" s="183">
        <v>2004.28</v>
      </c>
      <c r="P76" s="183">
        <v>7153.72</v>
      </c>
      <c r="Q76" s="84">
        <f t="shared" si="4"/>
        <v>-5149.4400000000005</v>
      </c>
    </row>
    <row r="77" spans="1:17" ht="15" customHeight="1">
      <c r="A77" s="75">
        <v>68</v>
      </c>
      <c r="B77" s="76" t="s">
        <v>80</v>
      </c>
      <c r="C77" s="77" t="s">
        <v>19</v>
      </c>
      <c r="D77" s="76"/>
      <c r="E77" s="78" t="s">
        <v>30</v>
      </c>
      <c r="F77" s="106" t="s">
        <v>348</v>
      </c>
      <c r="G77" s="14" t="s">
        <v>21</v>
      </c>
      <c r="H77" s="174">
        <v>1</v>
      </c>
      <c r="I77" s="175"/>
      <c r="J77" s="175"/>
      <c r="K77" s="176"/>
      <c r="L77" s="176"/>
      <c r="M77" s="83">
        <f t="shared" si="3"/>
        <v>0</v>
      </c>
      <c r="N77" s="182"/>
      <c r="O77" s="183"/>
      <c r="P77" s="183">
        <v>2168.64</v>
      </c>
      <c r="Q77" s="84">
        <f t="shared" si="4"/>
        <v>-2168.64</v>
      </c>
    </row>
    <row r="78" spans="1:17" ht="15" customHeight="1">
      <c r="A78" s="75">
        <v>69</v>
      </c>
      <c r="B78" s="76" t="s">
        <v>80</v>
      </c>
      <c r="C78" s="77" t="s">
        <v>19</v>
      </c>
      <c r="D78" s="76"/>
      <c r="E78" s="78" t="s">
        <v>30</v>
      </c>
      <c r="F78" s="106" t="s">
        <v>411</v>
      </c>
      <c r="G78" s="17" t="s">
        <v>31</v>
      </c>
      <c r="H78" s="174"/>
      <c r="I78" s="175">
        <v>1</v>
      </c>
      <c r="J78" s="175">
        <v>1</v>
      </c>
      <c r="K78" s="176">
        <v>2466.8000000000002</v>
      </c>
      <c r="L78" s="176">
        <v>3347.8</v>
      </c>
      <c r="M78" s="83">
        <f t="shared" si="3"/>
        <v>-881</v>
      </c>
      <c r="N78" s="182">
        <v>2</v>
      </c>
      <c r="O78" s="183">
        <v>5109.8</v>
      </c>
      <c r="P78" s="183">
        <v>5109.8</v>
      </c>
      <c r="Q78" s="84">
        <f t="shared" si="4"/>
        <v>0</v>
      </c>
    </row>
    <row r="79" spans="1:17" ht="15" customHeight="1">
      <c r="A79" s="75">
        <v>70</v>
      </c>
      <c r="B79" s="76" t="s">
        <v>81</v>
      </c>
      <c r="C79" s="77" t="s">
        <v>19</v>
      </c>
      <c r="D79" s="76"/>
      <c r="E79" s="78" t="s">
        <v>26</v>
      </c>
      <c r="F79" s="106" t="s">
        <v>349</v>
      </c>
      <c r="G79" s="14" t="s">
        <v>21</v>
      </c>
      <c r="H79" s="174"/>
      <c r="I79" s="175">
        <v>1</v>
      </c>
      <c r="J79" s="175">
        <v>1</v>
      </c>
      <c r="K79" s="176">
        <v>3664.96</v>
      </c>
      <c r="L79" s="176"/>
      <c r="M79" s="83">
        <f t="shared" si="3"/>
        <v>3664.96</v>
      </c>
      <c r="N79" s="182">
        <v>3</v>
      </c>
      <c r="O79" s="183">
        <v>9388.89</v>
      </c>
      <c r="P79" s="183">
        <v>5530.56</v>
      </c>
      <c r="Q79" s="84">
        <f t="shared" si="4"/>
        <v>3858.329999999999</v>
      </c>
    </row>
    <row r="80" spans="1:17" ht="15" customHeight="1">
      <c r="A80" s="75">
        <v>71</v>
      </c>
      <c r="B80" s="76" t="s">
        <v>82</v>
      </c>
      <c r="C80" s="77" t="s">
        <v>19</v>
      </c>
      <c r="D80" s="76"/>
      <c r="E80" s="78" t="s">
        <v>26</v>
      </c>
      <c r="F80" s="106" t="s">
        <v>350</v>
      </c>
      <c r="G80" s="14" t="s">
        <v>21</v>
      </c>
      <c r="H80" s="174">
        <v>1</v>
      </c>
      <c r="I80" s="175"/>
      <c r="J80" s="175"/>
      <c r="K80" s="176"/>
      <c r="L80" s="176">
        <v>3524</v>
      </c>
      <c r="M80" s="83">
        <f t="shared" si="3"/>
        <v>-3524</v>
      </c>
      <c r="N80" s="182"/>
      <c r="O80" s="183"/>
      <c r="P80" s="183">
        <v>5626.11</v>
      </c>
      <c r="Q80" s="84">
        <f t="shared" si="4"/>
        <v>-5626.11</v>
      </c>
    </row>
    <row r="81" spans="1:17" s="199" customFormat="1" ht="15" hidden="1" customHeight="1">
      <c r="A81" s="75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174"/>
      <c r="I81" s="248"/>
      <c r="J81" s="248"/>
      <c r="K81" s="183"/>
      <c r="L81" s="183"/>
      <c r="M81" s="215"/>
      <c r="N81" s="248"/>
      <c r="O81" s="183"/>
      <c r="P81" s="183"/>
      <c r="Q81" s="84"/>
    </row>
    <row r="82" spans="1:17" ht="15" customHeight="1">
      <c r="A82" s="75">
        <v>72</v>
      </c>
      <c r="B82" s="76" t="s">
        <v>83</v>
      </c>
      <c r="C82" s="77" t="s">
        <v>19</v>
      </c>
      <c r="D82" s="76"/>
      <c r="E82" s="78" t="s">
        <v>84</v>
      </c>
      <c r="F82" s="106" t="s">
        <v>351</v>
      </c>
      <c r="G82" s="14" t="s">
        <v>21</v>
      </c>
      <c r="H82" s="174">
        <v>1</v>
      </c>
      <c r="I82" s="175"/>
      <c r="J82" s="175"/>
      <c r="K82" s="176"/>
      <c r="L82" s="176"/>
      <c r="M82" s="83">
        <f t="shared" si="3"/>
        <v>0</v>
      </c>
      <c r="N82" s="182"/>
      <c r="O82" s="183"/>
      <c r="P82" s="183">
        <v>11272.54</v>
      </c>
      <c r="Q82" s="84">
        <f t="shared" si="4"/>
        <v>-11272.54</v>
      </c>
    </row>
    <row r="83" spans="1:17" ht="15" customHeight="1">
      <c r="A83" s="75">
        <v>73</v>
      </c>
      <c r="B83" s="41" t="s">
        <v>83</v>
      </c>
      <c r="C83" s="42" t="s">
        <v>19</v>
      </c>
      <c r="D83" s="41"/>
      <c r="E83" s="43" t="s">
        <v>84</v>
      </c>
      <c r="F83" s="109" t="s">
        <v>489</v>
      </c>
      <c r="G83" s="44" t="s">
        <v>33</v>
      </c>
      <c r="H83" s="174"/>
      <c r="I83" s="175"/>
      <c r="J83" s="175"/>
      <c r="K83" s="176"/>
      <c r="L83" s="176"/>
      <c r="M83" s="83">
        <f t="shared" si="3"/>
        <v>0</v>
      </c>
      <c r="N83" s="182"/>
      <c r="O83" s="183"/>
      <c r="P83" s="183">
        <v>13303.1</v>
      </c>
      <c r="Q83" s="84">
        <f t="shared" si="4"/>
        <v>-13303.1</v>
      </c>
    </row>
    <row r="84" spans="1:17" ht="15" customHeight="1">
      <c r="A84" s="75">
        <v>74</v>
      </c>
      <c r="B84" s="76" t="s">
        <v>85</v>
      </c>
      <c r="C84" s="77" t="s">
        <v>19</v>
      </c>
      <c r="D84" s="76"/>
      <c r="E84" s="78" t="s">
        <v>26</v>
      </c>
      <c r="F84" s="103" t="s">
        <v>352</v>
      </c>
      <c r="G84" s="14" t="s">
        <v>21</v>
      </c>
      <c r="H84" s="174"/>
      <c r="I84" s="175"/>
      <c r="J84" s="175"/>
      <c r="K84" s="176"/>
      <c r="L84" s="176"/>
      <c r="M84" s="83">
        <f t="shared" si="3"/>
        <v>0</v>
      </c>
      <c r="N84" s="182"/>
      <c r="O84" s="183"/>
      <c r="P84" s="183">
        <v>7275.78</v>
      </c>
      <c r="Q84" s="84">
        <f t="shared" si="4"/>
        <v>-7275.78</v>
      </c>
    </row>
    <row r="85" spans="1:17" ht="15" customHeight="1">
      <c r="A85" s="75">
        <v>75</v>
      </c>
      <c r="B85" s="76" t="s">
        <v>86</v>
      </c>
      <c r="C85" s="77" t="s">
        <v>19</v>
      </c>
      <c r="D85" s="76"/>
      <c r="E85" s="78" t="s">
        <v>87</v>
      </c>
      <c r="F85" s="106" t="s">
        <v>353</v>
      </c>
      <c r="G85" s="14" t="s">
        <v>21</v>
      </c>
      <c r="H85" s="174">
        <v>1</v>
      </c>
      <c r="I85" s="175"/>
      <c r="J85" s="175"/>
      <c r="K85" s="176"/>
      <c r="L85" s="176"/>
      <c r="M85" s="83">
        <f t="shared" si="3"/>
        <v>0</v>
      </c>
      <c r="N85" s="182"/>
      <c r="O85" s="183"/>
      <c r="P85" s="183"/>
      <c r="Q85" s="84">
        <f t="shared" si="4"/>
        <v>0</v>
      </c>
    </row>
    <row r="86" spans="1:17" ht="15" customHeight="1">
      <c r="A86" s="75">
        <v>76</v>
      </c>
      <c r="B86" s="76" t="s">
        <v>88</v>
      </c>
      <c r="C86" s="77" t="s">
        <v>19</v>
      </c>
      <c r="D86" s="76"/>
      <c r="E86" s="78" t="s">
        <v>89</v>
      </c>
      <c r="F86" s="106" t="s">
        <v>354</v>
      </c>
      <c r="G86" s="14" t="s">
        <v>21</v>
      </c>
      <c r="H86" s="174"/>
      <c r="I86" s="175">
        <v>1</v>
      </c>
      <c r="J86" s="175">
        <v>1</v>
      </c>
      <c r="K86" s="176">
        <v>1567.3</v>
      </c>
      <c r="L86" s="176"/>
      <c r="M86" s="83">
        <f t="shared" si="3"/>
        <v>1567.3</v>
      </c>
      <c r="N86" s="182"/>
      <c r="O86" s="183"/>
      <c r="P86" s="183"/>
      <c r="Q86" s="84">
        <f t="shared" si="4"/>
        <v>0</v>
      </c>
    </row>
    <row r="87" spans="1:17" ht="15" customHeight="1">
      <c r="A87" s="75">
        <v>77</v>
      </c>
      <c r="B87" s="76" t="s">
        <v>88</v>
      </c>
      <c r="C87" s="77" t="s">
        <v>19</v>
      </c>
      <c r="D87" s="76"/>
      <c r="E87" s="78" t="s">
        <v>89</v>
      </c>
      <c r="F87" s="109" t="s">
        <v>452</v>
      </c>
      <c r="G87" s="80" t="s">
        <v>33</v>
      </c>
      <c r="H87" s="174"/>
      <c r="I87" s="175"/>
      <c r="J87" s="175"/>
      <c r="K87" s="176"/>
      <c r="L87" s="176">
        <v>1057.2</v>
      </c>
      <c r="M87" s="83">
        <f t="shared" si="3"/>
        <v>-1057.2</v>
      </c>
      <c r="N87" s="182"/>
      <c r="O87" s="183"/>
      <c r="P87" s="183">
        <v>4581.2</v>
      </c>
      <c r="Q87" s="84">
        <f t="shared" si="4"/>
        <v>-4581.2</v>
      </c>
    </row>
    <row r="88" spans="1:17" ht="15" customHeight="1">
      <c r="A88" s="75">
        <v>78</v>
      </c>
      <c r="B88" s="76" t="s">
        <v>90</v>
      </c>
      <c r="C88" s="77" t="s">
        <v>19</v>
      </c>
      <c r="D88" s="76"/>
      <c r="E88" s="78" t="s">
        <v>30</v>
      </c>
      <c r="F88" s="107">
        <v>79</v>
      </c>
      <c r="G88" s="14" t="s">
        <v>21</v>
      </c>
      <c r="H88" s="174"/>
      <c r="I88" s="175"/>
      <c r="J88" s="175"/>
      <c r="K88" s="176"/>
      <c r="L88" s="176"/>
      <c r="M88" s="83">
        <f t="shared" si="3"/>
        <v>0</v>
      </c>
      <c r="N88" s="182"/>
      <c r="O88" s="183"/>
      <c r="P88" s="183"/>
      <c r="Q88" s="84">
        <f t="shared" si="4"/>
        <v>0</v>
      </c>
    </row>
    <row r="89" spans="1:17" ht="15" customHeight="1">
      <c r="A89" s="75">
        <v>79</v>
      </c>
      <c r="B89" s="76" t="s">
        <v>91</v>
      </c>
      <c r="C89" s="77" t="s">
        <v>19</v>
      </c>
      <c r="D89" s="76"/>
      <c r="E89" s="78" t="s">
        <v>30</v>
      </c>
      <c r="F89" s="107">
        <v>80</v>
      </c>
      <c r="G89" s="14" t="s">
        <v>21</v>
      </c>
      <c r="H89" s="174"/>
      <c r="I89" s="175"/>
      <c r="J89" s="175"/>
      <c r="K89" s="176"/>
      <c r="L89" s="176"/>
      <c r="M89" s="83">
        <f t="shared" si="3"/>
        <v>0</v>
      </c>
      <c r="N89" s="182"/>
      <c r="O89" s="183"/>
      <c r="P89" s="183"/>
      <c r="Q89" s="84">
        <f t="shared" si="4"/>
        <v>0</v>
      </c>
    </row>
    <row r="90" spans="1:17" ht="15" customHeight="1">
      <c r="A90" s="75">
        <v>80</v>
      </c>
      <c r="B90" s="76" t="s">
        <v>92</v>
      </c>
      <c r="C90" s="77" t="s">
        <v>19</v>
      </c>
      <c r="D90" s="76"/>
      <c r="E90" s="78" t="s">
        <v>26</v>
      </c>
      <c r="F90" s="106" t="s">
        <v>355</v>
      </c>
      <c r="G90" s="14" t="s">
        <v>21</v>
      </c>
      <c r="H90" s="174"/>
      <c r="I90" s="175"/>
      <c r="J90" s="175">
        <v>1</v>
      </c>
      <c r="K90" s="176">
        <v>1480.08</v>
      </c>
      <c r="L90" s="176"/>
      <c r="M90" s="83">
        <f t="shared" si="3"/>
        <v>1480.08</v>
      </c>
      <c r="N90" s="182"/>
      <c r="O90" s="183"/>
      <c r="P90" s="183"/>
      <c r="Q90" s="84">
        <f t="shared" si="4"/>
        <v>0</v>
      </c>
    </row>
    <row r="91" spans="1:17" ht="15" customHeight="1">
      <c r="A91" s="75">
        <v>81</v>
      </c>
      <c r="B91" s="76" t="s">
        <v>92</v>
      </c>
      <c r="C91" s="77" t="s">
        <v>19</v>
      </c>
      <c r="D91" s="76"/>
      <c r="E91" s="78" t="s">
        <v>26</v>
      </c>
      <c r="F91" s="106" t="s">
        <v>454</v>
      </c>
      <c r="G91" s="80" t="s">
        <v>33</v>
      </c>
      <c r="H91" s="174"/>
      <c r="I91" s="175"/>
      <c r="J91" s="175"/>
      <c r="K91" s="176"/>
      <c r="L91" s="176"/>
      <c r="M91" s="83">
        <f t="shared" si="3"/>
        <v>0</v>
      </c>
      <c r="N91" s="182"/>
      <c r="O91" s="183"/>
      <c r="P91" s="183"/>
      <c r="Q91" s="84">
        <f t="shared" si="4"/>
        <v>0</v>
      </c>
    </row>
    <row r="92" spans="1:17" ht="15" customHeight="1">
      <c r="A92" s="75">
        <v>82</v>
      </c>
      <c r="B92" s="76" t="s">
        <v>93</v>
      </c>
      <c r="C92" s="77" t="s">
        <v>19</v>
      </c>
      <c r="D92" s="76"/>
      <c r="E92" s="78" t="s">
        <v>94</v>
      </c>
      <c r="F92" s="112" t="s">
        <v>356</v>
      </c>
      <c r="G92" s="14" t="s">
        <v>21</v>
      </c>
      <c r="H92" s="174"/>
      <c r="I92" s="175"/>
      <c r="J92" s="175"/>
      <c r="K92" s="176"/>
      <c r="L92" s="176"/>
      <c r="M92" s="83">
        <f t="shared" si="3"/>
        <v>0</v>
      </c>
      <c r="N92" s="182"/>
      <c r="O92" s="183"/>
      <c r="P92" s="183"/>
      <c r="Q92" s="84">
        <f t="shared" si="4"/>
        <v>0</v>
      </c>
    </row>
    <row r="93" spans="1:17" ht="15" customHeight="1">
      <c r="A93" s="75">
        <v>83</v>
      </c>
      <c r="B93" s="76" t="s">
        <v>93</v>
      </c>
      <c r="C93" s="77" t="s">
        <v>19</v>
      </c>
      <c r="D93" s="76"/>
      <c r="E93" s="78" t="s">
        <v>94</v>
      </c>
      <c r="F93" s="106" t="s">
        <v>401</v>
      </c>
      <c r="G93" s="19" t="s">
        <v>36</v>
      </c>
      <c r="H93" s="174"/>
      <c r="I93" s="175"/>
      <c r="J93" s="175"/>
      <c r="K93" s="176"/>
      <c r="L93" s="176"/>
      <c r="M93" s="83">
        <f t="shared" si="3"/>
        <v>0</v>
      </c>
      <c r="N93" s="182"/>
      <c r="O93" s="183"/>
      <c r="P93" s="183"/>
      <c r="Q93" s="84">
        <f t="shared" si="4"/>
        <v>0</v>
      </c>
    </row>
    <row r="94" spans="1:17" ht="15" customHeight="1">
      <c r="A94" s="75">
        <v>84</v>
      </c>
      <c r="B94" s="76" t="s">
        <v>93</v>
      </c>
      <c r="C94" s="77" t="s">
        <v>19</v>
      </c>
      <c r="D94" s="76"/>
      <c r="E94" s="78" t="s">
        <v>94</v>
      </c>
      <c r="F94" s="106" t="s">
        <v>429</v>
      </c>
      <c r="G94" s="16" t="s">
        <v>22</v>
      </c>
      <c r="H94" s="174"/>
      <c r="I94" s="175"/>
      <c r="J94" s="175"/>
      <c r="K94" s="176"/>
      <c r="L94" s="176"/>
      <c r="M94" s="83">
        <f t="shared" si="3"/>
        <v>0</v>
      </c>
      <c r="N94" s="182"/>
      <c r="O94" s="183"/>
      <c r="P94" s="183"/>
      <c r="Q94" s="84">
        <f t="shared" si="4"/>
        <v>0</v>
      </c>
    </row>
    <row r="95" spans="1:17" ht="15" customHeight="1">
      <c r="A95" s="75">
        <v>85</v>
      </c>
      <c r="B95" s="76" t="s">
        <v>95</v>
      </c>
      <c r="C95" s="77" t="s">
        <v>19</v>
      </c>
      <c r="D95" s="76"/>
      <c r="E95" s="78" t="s">
        <v>26</v>
      </c>
      <c r="F95" s="106" t="s">
        <v>357</v>
      </c>
      <c r="G95" s="14" t="s">
        <v>21</v>
      </c>
      <c r="H95" s="174"/>
      <c r="I95" s="175">
        <v>2</v>
      </c>
      <c r="J95" s="175">
        <v>2</v>
      </c>
      <c r="K95" s="176">
        <v>6369.63</v>
      </c>
      <c r="L95" s="176"/>
      <c r="M95" s="83">
        <f t="shared" si="3"/>
        <v>6369.63</v>
      </c>
      <c r="N95" s="182">
        <v>3</v>
      </c>
      <c r="O95" s="183">
        <v>3624.08</v>
      </c>
      <c r="P95" s="183">
        <v>9680.2900000000009</v>
      </c>
      <c r="Q95" s="84">
        <f t="shared" si="4"/>
        <v>-6056.2100000000009</v>
      </c>
    </row>
    <row r="96" spans="1:17" ht="15" customHeight="1">
      <c r="A96" s="75">
        <v>86</v>
      </c>
      <c r="B96" s="76" t="s">
        <v>95</v>
      </c>
      <c r="C96" s="77" t="s">
        <v>19</v>
      </c>
      <c r="D96" s="76"/>
      <c r="E96" s="78" t="s">
        <v>26</v>
      </c>
      <c r="F96" s="106" t="s">
        <v>453</v>
      </c>
      <c r="G96" s="80" t="s">
        <v>33</v>
      </c>
      <c r="H96" s="174"/>
      <c r="I96" s="175"/>
      <c r="J96" s="175"/>
      <c r="K96" s="176"/>
      <c r="L96" s="176"/>
      <c r="M96" s="83">
        <f t="shared" si="3"/>
        <v>0</v>
      </c>
      <c r="N96" s="182"/>
      <c r="O96" s="183"/>
      <c r="P96" s="183"/>
      <c r="Q96" s="84">
        <f t="shared" si="4"/>
        <v>0</v>
      </c>
    </row>
    <row r="97" spans="1:17" ht="15" customHeight="1">
      <c r="A97" s="75">
        <v>87</v>
      </c>
      <c r="B97" s="76" t="s">
        <v>96</v>
      </c>
      <c r="C97" s="77" t="s">
        <v>19</v>
      </c>
      <c r="D97" s="76"/>
      <c r="E97" s="78" t="s">
        <v>61</v>
      </c>
      <c r="F97" s="106" t="s">
        <v>358</v>
      </c>
      <c r="G97" s="14" t="s">
        <v>21</v>
      </c>
      <c r="H97" s="174">
        <v>3</v>
      </c>
      <c r="I97" s="175">
        <v>1</v>
      </c>
      <c r="J97" s="175">
        <v>1</v>
      </c>
      <c r="K97" s="176">
        <v>872.19</v>
      </c>
      <c r="L97" s="176">
        <v>872.19</v>
      </c>
      <c r="M97" s="83">
        <f t="shared" si="3"/>
        <v>0</v>
      </c>
      <c r="N97" s="182">
        <v>2</v>
      </c>
      <c r="O97" s="183">
        <v>10464.1</v>
      </c>
      <c r="P97" s="183">
        <v>1614.88</v>
      </c>
      <c r="Q97" s="84">
        <f t="shared" si="4"/>
        <v>8849.2200000000012</v>
      </c>
    </row>
    <row r="98" spans="1:17" ht="15" customHeight="1">
      <c r="A98" s="75">
        <v>88</v>
      </c>
      <c r="B98" s="76" t="s">
        <v>96</v>
      </c>
      <c r="C98" s="77" t="s">
        <v>19</v>
      </c>
      <c r="D98" s="76"/>
      <c r="E98" s="78" t="s">
        <v>61</v>
      </c>
      <c r="F98" s="106" t="s">
        <v>430</v>
      </c>
      <c r="G98" s="16" t="s">
        <v>22</v>
      </c>
      <c r="H98" s="174"/>
      <c r="I98" s="175"/>
      <c r="J98" s="175"/>
      <c r="K98" s="176"/>
      <c r="L98" s="176"/>
      <c r="M98" s="83">
        <f t="shared" si="3"/>
        <v>0</v>
      </c>
      <c r="N98" s="182"/>
      <c r="O98" s="183"/>
      <c r="P98" s="183"/>
      <c r="Q98" s="84">
        <f t="shared" si="4"/>
        <v>0</v>
      </c>
    </row>
    <row r="99" spans="1:17" ht="15" customHeight="1">
      <c r="A99" s="75">
        <v>89</v>
      </c>
      <c r="B99" s="76" t="s">
        <v>97</v>
      </c>
      <c r="C99" s="77" t="s">
        <v>19</v>
      </c>
      <c r="D99" s="76"/>
      <c r="E99" s="78" t="s">
        <v>58</v>
      </c>
      <c r="F99" s="106" t="s">
        <v>359</v>
      </c>
      <c r="G99" s="14" t="s">
        <v>21</v>
      </c>
      <c r="H99" s="174">
        <v>1</v>
      </c>
      <c r="I99" s="175">
        <v>2</v>
      </c>
      <c r="J99" s="175">
        <v>2</v>
      </c>
      <c r="K99" s="176">
        <v>5179.2299999999996</v>
      </c>
      <c r="L99" s="176"/>
      <c r="M99" s="83">
        <f t="shared" si="3"/>
        <v>5179.2299999999996</v>
      </c>
      <c r="N99" s="182"/>
      <c r="O99" s="183"/>
      <c r="P99" s="183">
        <v>10384.200000000001</v>
      </c>
      <c r="Q99" s="84">
        <f t="shared" si="4"/>
        <v>-10384.200000000001</v>
      </c>
    </row>
    <row r="100" spans="1:17" ht="15" customHeight="1">
      <c r="A100" s="75">
        <v>90</v>
      </c>
      <c r="B100" s="76" t="s">
        <v>97</v>
      </c>
      <c r="C100" s="77" t="s">
        <v>19</v>
      </c>
      <c r="D100" s="76"/>
      <c r="E100" s="78" t="s">
        <v>58</v>
      </c>
      <c r="F100" s="106" t="s">
        <v>412</v>
      </c>
      <c r="G100" s="17" t="s">
        <v>31</v>
      </c>
      <c r="H100" s="174"/>
      <c r="I100" s="175"/>
      <c r="J100" s="175"/>
      <c r="K100" s="176"/>
      <c r="L100" s="176"/>
      <c r="M100" s="83">
        <f t="shared" si="3"/>
        <v>0</v>
      </c>
      <c r="N100" s="182"/>
      <c r="O100" s="183"/>
      <c r="P100" s="183"/>
      <c r="Q100" s="84">
        <f t="shared" si="4"/>
        <v>0</v>
      </c>
    </row>
    <row r="101" spans="1:17" ht="15" customHeight="1">
      <c r="A101" s="75">
        <v>91</v>
      </c>
      <c r="B101" s="76" t="s">
        <v>98</v>
      </c>
      <c r="C101" s="77" t="s">
        <v>19</v>
      </c>
      <c r="D101" s="76"/>
      <c r="E101" s="78" t="s">
        <v>30</v>
      </c>
      <c r="F101" s="106" t="s">
        <v>360</v>
      </c>
      <c r="G101" s="14" t="s">
        <v>21</v>
      </c>
      <c r="H101" s="174">
        <v>1</v>
      </c>
      <c r="I101" s="175"/>
      <c r="J101" s="175"/>
      <c r="K101" s="176"/>
      <c r="L101" s="176"/>
      <c r="M101" s="83">
        <f t="shared" si="3"/>
        <v>0</v>
      </c>
      <c r="N101" s="182"/>
      <c r="O101" s="183"/>
      <c r="P101" s="183"/>
      <c r="Q101" s="84">
        <f t="shared" si="4"/>
        <v>0</v>
      </c>
    </row>
    <row r="102" spans="1:17" ht="15" customHeight="1">
      <c r="A102" s="75">
        <v>92</v>
      </c>
      <c r="B102" s="76" t="s">
        <v>99</v>
      </c>
      <c r="C102" s="77" t="s">
        <v>19</v>
      </c>
      <c r="D102" s="76"/>
      <c r="E102" s="78" t="s">
        <v>30</v>
      </c>
      <c r="F102" s="106" t="s">
        <v>361</v>
      </c>
      <c r="G102" s="14" t="s">
        <v>21</v>
      </c>
      <c r="H102" s="174">
        <v>2</v>
      </c>
      <c r="I102" s="175"/>
      <c r="J102" s="175"/>
      <c r="K102" s="176"/>
      <c r="L102" s="176"/>
      <c r="M102" s="83">
        <f t="shared" si="3"/>
        <v>0</v>
      </c>
      <c r="N102" s="182"/>
      <c r="O102" s="183"/>
      <c r="P102" s="183"/>
      <c r="Q102" s="84">
        <f t="shared" si="4"/>
        <v>0</v>
      </c>
    </row>
    <row r="103" spans="1:17" ht="15" customHeight="1">
      <c r="A103" s="75">
        <v>93</v>
      </c>
      <c r="B103" s="76" t="s">
        <v>99</v>
      </c>
      <c r="C103" s="77" t="s">
        <v>19</v>
      </c>
      <c r="D103" s="76"/>
      <c r="E103" s="78" t="s">
        <v>30</v>
      </c>
      <c r="F103" s="106" t="s">
        <v>413</v>
      </c>
      <c r="G103" s="17" t="s">
        <v>31</v>
      </c>
      <c r="H103" s="174"/>
      <c r="I103" s="175">
        <v>1</v>
      </c>
      <c r="J103" s="175">
        <v>1</v>
      </c>
      <c r="K103" s="176">
        <v>1015.95</v>
      </c>
      <c r="L103" s="176">
        <v>1585.8</v>
      </c>
      <c r="M103" s="83">
        <f t="shared" si="3"/>
        <v>-569.84999999999991</v>
      </c>
      <c r="N103" s="182">
        <v>1</v>
      </c>
      <c r="O103" s="183">
        <v>5109.8</v>
      </c>
      <c r="P103" s="183">
        <v>16034.2</v>
      </c>
      <c r="Q103" s="84">
        <f t="shared" si="4"/>
        <v>-10924.400000000001</v>
      </c>
    </row>
    <row r="104" spans="1:17" ht="15" customHeight="1">
      <c r="A104" s="75">
        <v>94</v>
      </c>
      <c r="B104" s="76" t="s">
        <v>100</v>
      </c>
      <c r="C104" s="77" t="s">
        <v>19</v>
      </c>
      <c r="D104" s="76"/>
      <c r="E104" s="78" t="s">
        <v>26</v>
      </c>
      <c r="F104" s="106" t="s">
        <v>362</v>
      </c>
      <c r="G104" s="14" t="s">
        <v>21</v>
      </c>
      <c r="H104" s="174">
        <v>1</v>
      </c>
      <c r="I104" s="175">
        <v>5</v>
      </c>
      <c r="J104" s="175">
        <v>5</v>
      </c>
      <c r="K104" s="176">
        <v>12794.28</v>
      </c>
      <c r="L104" s="176"/>
      <c r="M104" s="83">
        <f t="shared" si="3"/>
        <v>12794.28</v>
      </c>
      <c r="N104" s="182">
        <v>2</v>
      </c>
      <c r="O104" s="183">
        <v>23830.98</v>
      </c>
      <c r="P104" s="183"/>
      <c r="Q104" s="84">
        <f t="shared" si="4"/>
        <v>23830.98</v>
      </c>
    </row>
    <row r="105" spans="1:17" ht="15" customHeight="1">
      <c r="A105" s="75">
        <v>95</v>
      </c>
      <c r="B105" s="76" t="s">
        <v>101</v>
      </c>
      <c r="C105" s="77" t="s">
        <v>19</v>
      </c>
      <c r="D105" s="76"/>
      <c r="E105" s="78" t="s">
        <v>61</v>
      </c>
      <c r="F105" s="106" t="s">
        <v>363</v>
      </c>
      <c r="G105" s="14" t="s">
        <v>21</v>
      </c>
      <c r="H105" s="174"/>
      <c r="I105" s="175"/>
      <c r="J105" s="175"/>
      <c r="K105" s="176"/>
      <c r="L105" s="176"/>
      <c r="M105" s="83">
        <f t="shared" si="3"/>
        <v>0</v>
      </c>
      <c r="N105" s="182"/>
      <c r="O105" s="183"/>
      <c r="P105" s="183"/>
      <c r="Q105" s="84">
        <f t="shared" si="4"/>
        <v>0</v>
      </c>
    </row>
    <row r="106" spans="1:17" ht="15" customHeight="1">
      <c r="A106" s="75">
        <v>96</v>
      </c>
      <c r="B106" s="76" t="s">
        <v>101</v>
      </c>
      <c r="C106" s="77" t="s">
        <v>19</v>
      </c>
      <c r="D106" s="76"/>
      <c r="E106" s="78" t="s">
        <v>61</v>
      </c>
      <c r="F106" s="106" t="s">
        <v>431</v>
      </c>
      <c r="G106" s="16" t="s">
        <v>22</v>
      </c>
      <c r="H106" s="174"/>
      <c r="I106" s="175"/>
      <c r="J106" s="175"/>
      <c r="K106" s="176"/>
      <c r="L106" s="176"/>
      <c r="M106" s="83">
        <f t="shared" si="3"/>
        <v>0</v>
      </c>
      <c r="N106" s="182"/>
      <c r="O106" s="183"/>
      <c r="P106" s="183"/>
      <c r="Q106" s="84">
        <f t="shared" si="4"/>
        <v>0</v>
      </c>
    </row>
    <row r="107" spans="1:17" ht="15" customHeight="1">
      <c r="A107" s="75">
        <v>97</v>
      </c>
      <c r="B107" s="76" t="s">
        <v>102</v>
      </c>
      <c r="C107" s="77" t="s">
        <v>19</v>
      </c>
      <c r="D107" s="76"/>
      <c r="E107" s="78" t="s">
        <v>26</v>
      </c>
      <c r="F107" s="106" t="s">
        <v>364</v>
      </c>
      <c r="G107" s="14" t="s">
        <v>21</v>
      </c>
      <c r="H107" s="174">
        <v>1</v>
      </c>
      <c r="I107" s="175"/>
      <c r="J107" s="175"/>
      <c r="K107" s="176"/>
      <c r="L107" s="176">
        <v>1990.18</v>
      </c>
      <c r="M107" s="83">
        <f t="shared" si="3"/>
        <v>-1990.18</v>
      </c>
      <c r="N107" s="182"/>
      <c r="O107" s="183"/>
      <c r="P107" s="183">
        <v>2479.13</v>
      </c>
      <c r="Q107" s="84">
        <f t="shared" si="4"/>
        <v>-2479.13</v>
      </c>
    </row>
    <row r="108" spans="1:17" ht="15" customHeight="1">
      <c r="A108" s="75">
        <v>98</v>
      </c>
      <c r="B108" s="76" t="s">
        <v>102</v>
      </c>
      <c r="C108" s="77" t="s">
        <v>19</v>
      </c>
      <c r="D108" s="76"/>
      <c r="E108" s="78" t="s">
        <v>26</v>
      </c>
      <c r="F108" s="106" t="s">
        <v>520</v>
      </c>
      <c r="G108" s="80" t="s">
        <v>33</v>
      </c>
      <c r="H108" s="174"/>
      <c r="I108" s="175"/>
      <c r="J108" s="175"/>
      <c r="K108" s="176"/>
      <c r="L108" s="176"/>
      <c r="M108" s="83">
        <f t="shared" si="3"/>
        <v>0</v>
      </c>
      <c r="N108" s="182"/>
      <c r="O108" s="183"/>
      <c r="P108" s="183">
        <v>6167</v>
      </c>
      <c r="Q108" s="84">
        <f t="shared" si="4"/>
        <v>-6167</v>
      </c>
    </row>
    <row r="109" spans="1:17" ht="15" customHeight="1">
      <c r="A109" s="75">
        <v>99</v>
      </c>
      <c r="B109" s="76" t="s">
        <v>103</v>
      </c>
      <c r="C109" s="77" t="s">
        <v>19</v>
      </c>
      <c r="D109" s="76"/>
      <c r="E109" s="78" t="s">
        <v>104</v>
      </c>
      <c r="F109" s="106" t="s">
        <v>365</v>
      </c>
      <c r="G109" s="14" t="s">
        <v>21</v>
      </c>
      <c r="H109" s="174">
        <v>1</v>
      </c>
      <c r="I109" s="175">
        <v>1</v>
      </c>
      <c r="J109" s="175">
        <v>1</v>
      </c>
      <c r="K109" s="176">
        <v>2733.02</v>
      </c>
      <c r="L109" s="176"/>
      <c r="M109" s="83">
        <f t="shared" si="3"/>
        <v>2733.02</v>
      </c>
      <c r="N109" s="182"/>
      <c r="O109" s="183"/>
      <c r="P109" s="183">
        <v>3270.13</v>
      </c>
      <c r="Q109" s="84">
        <f t="shared" si="4"/>
        <v>-3270.13</v>
      </c>
    </row>
    <row r="110" spans="1:17" ht="15" customHeight="1">
      <c r="A110" s="75">
        <v>100</v>
      </c>
      <c r="B110" s="76" t="s">
        <v>105</v>
      </c>
      <c r="C110" s="77" t="s">
        <v>19</v>
      </c>
      <c r="D110" s="76"/>
      <c r="E110" s="78" t="s">
        <v>39</v>
      </c>
      <c r="F110" s="106" t="s">
        <v>366</v>
      </c>
      <c r="G110" s="14" t="s">
        <v>21</v>
      </c>
      <c r="H110" s="174"/>
      <c r="I110" s="175"/>
      <c r="J110" s="175"/>
      <c r="K110" s="176"/>
      <c r="L110" s="176">
        <v>1162.92</v>
      </c>
      <c r="M110" s="83">
        <f t="shared" si="3"/>
        <v>-1162.92</v>
      </c>
      <c r="N110" s="182">
        <v>1</v>
      </c>
      <c r="O110" s="183">
        <v>4082.31</v>
      </c>
      <c r="P110" s="183"/>
      <c r="Q110" s="84">
        <f t="shared" si="4"/>
        <v>4082.31</v>
      </c>
    </row>
    <row r="111" spans="1:17" ht="15" customHeight="1">
      <c r="A111" s="75">
        <v>101</v>
      </c>
      <c r="B111" s="76" t="s">
        <v>105</v>
      </c>
      <c r="C111" s="77" t="s">
        <v>19</v>
      </c>
      <c r="D111" s="76"/>
      <c r="E111" s="78" t="s">
        <v>39</v>
      </c>
      <c r="F111" s="106" t="s">
        <v>455</v>
      </c>
      <c r="G111" s="80" t="s">
        <v>33</v>
      </c>
      <c r="H111" s="174"/>
      <c r="I111" s="175"/>
      <c r="J111" s="175"/>
      <c r="K111" s="176"/>
      <c r="L111" s="176"/>
      <c r="M111" s="83">
        <f t="shared" si="3"/>
        <v>0</v>
      </c>
      <c r="N111" s="182"/>
      <c r="O111" s="183"/>
      <c r="P111" s="183">
        <v>7840.9</v>
      </c>
      <c r="Q111" s="84">
        <f t="shared" si="4"/>
        <v>-7840.9</v>
      </c>
    </row>
    <row r="112" spans="1:17" ht="15" customHeight="1">
      <c r="A112" s="75">
        <v>102</v>
      </c>
      <c r="B112" s="76" t="s">
        <v>106</v>
      </c>
      <c r="C112" s="77" t="s">
        <v>19</v>
      </c>
      <c r="D112" s="76"/>
      <c r="E112" s="78" t="s">
        <v>30</v>
      </c>
      <c r="F112" s="106" t="s">
        <v>367</v>
      </c>
      <c r="G112" s="14" t="s">
        <v>21</v>
      </c>
      <c r="H112" s="174"/>
      <c r="I112" s="175"/>
      <c r="J112" s="175"/>
      <c r="K112" s="176"/>
      <c r="L112" s="176"/>
      <c r="M112" s="83">
        <f t="shared" si="3"/>
        <v>0</v>
      </c>
      <c r="N112" s="182">
        <v>1</v>
      </c>
      <c r="O112" s="183">
        <v>5528.95</v>
      </c>
      <c r="P112" s="183"/>
      <c r="Q112" s="84">
        <f t="shared" si="4"/>
        <v>5528.95</v>
      </c>
    </row>
    <row r="113" spans="1:17" ht="15" customHeight="1">
      <c r="A113" s="75">
        <v>103</v>
      </c>
      <c r="B113" s="76" t="s">
        <v>106</v>
      </c>
      <c r="C113" s="77" t="s">
        <v>19</v>
      </c>
      <c r="D113" s="76"/>
      <c r="E113" s="78" t="s">
        <v>30</v>
      </c>
      <c r="F113" s="106" t="s">
        <v>414</v>
      </c>
      <c r="G113" s="17" t="s">
        <v>31</v>
      </c>
      <c r="H113" s="174"/>
      <c r="I113" s="175"/>
      <c r="J113" s="175"/>
      <c r="K113" s="176"/>
      <c r="L113" s="176"/>
      <c r="M113" s="83">
        <f t="shared" si="3"/>
        <v>0</v>
      </c>
      <c r="N113" s="182">
        <v>2</v>
      </c>
      <c r="O113" s="183">
        <v>1110.06</v>
      </c>
      <c r="P113" s="183"/>
      <c r="Q113" s="84">
        <f t="shared" si="4"/>
        <v>1110.06</v>
      </c>
    </row>
    <row r="114" spans="1:17" ht="15" customHeight="1">
      <c r="A114" s="75">
        <v>104</v>
      </c>
      <c r="B114" s="76" t="s">
        <v>107</v>
      </c>
      <c r="C114" s="77" t="s">
        <v>19</v>
      </c>
      <c r="D114" s="76"/>
      <c r="E114" s="78" t="s">
        <v>26</v>
      </c>
      <c r="F114" s="106" t="s">
        <v>368</v>
      </c>
      <c r="G114" s="14" t="s">
        <v>21</v>
      </c>
      <c r="H114" s="174"/>
      <c r="I114" s="175"/>
      <c r="J114" s="175"/>
      <c r="K114" s="176"/>
      <c r="L114" s="176">
        <v>3779.49</v>
      </c>
      <c r="M114" s="83">
        <f t="shared" si="3"/>
        <v>-3779.49</v>
      </c>
      <c r="N114" s="182"/>
      <c r="O114" s="183"/>
      <c r="P114" s="183">
        <v>8697.92</v>
      </c>
      <c r="Q114" s="84">
        <f t="shared" si="4"/>
        <v>-8697.92</v>
      </c>
    </row>
    <row r="115" spans="1:17" ht="15" customHeight="1">
      <c r="A115" s="75">
        <v>105</v>
      </c>
      <c r="B115" s="76" t="s">
        <v>108</v>
      </c>
      <c r="C115" s="77" t="s">
        <v>19</v>
      </c>
      <c r="D115" s="76"/>
      <c r="E115" s="78" t="s">
        <v>26</v>
      </c>
      <c r="F115" s="106" t="s">
        <v>369</v>
      </c>
      <c r="G115" s="14" t="s">
        <v>21</v>
      </c>
      <c r="H115" s="174"/>
      <c r="I115" s="175"/>
      <c r="J115" s="175"/>
      <c r="K115" s="176"/>
      <c r="L115" s="176">
        <v>477.5</v>
      </c>
      <c r="M115" s="83">
        <f t="shared" si="3"/>
        <v>-477.5</v>
      </c>
      <c r="N115" s="182"/>
      <c r="O115" s="183"/>
      <c r="P115" s="183"/>
      <c r="Q115" s="84">
        <f t="shared" si="4"/>
        <v>0</v>
      </c>
    </row>
    <row r="116" spans="1:17" ht="15" customHeight="1">
      <c r="A116" s="75">
        <v>106</v>
      </c>
      <c r="B116" s="76" t="s">
        <v>109</v>
      </c>
      <c r="C116" s="77" t="s">
        <v>19</v>
      </c>
      <c r="D116" s="76"/>
      <c r="E116" s="78" t="s">
        <v>30</v>
      </c>
      <c r="F116" s="107">
        <v>99</v>
      </c>
      <c r="G116" s="14" t="s">
        <v>21</v>
      </c>
      <c r="H116" s="174"/>
      <c r="I116" s="175"/>
      <c r="J116" s="175"/>
      <c r="K116" s="176"/>
      <c r="L116" s="176"/>
      <c r="M116" s="83">
        <f t="shared" si="3"/>
        <v>0</v>
      </c>
      <c r="N116" s="182"/>
      <c r="O116" s="183"/>
      <c r="P116" s="183"/>
      <c r="Q116" s="84">
        <f t="shared" si="4"/>
        <v>0</v>
      </c>
    </row>
    <row r="117" spans="1:17" ht="15" customHeight="1">
      <c r="A117" s="75">
        <v>107</v>
      </c>
      <c r="B117" s="76" t="s">
        <v>110</v>
      </c>
      <c r="C117" s="77" t="s">
        <v>19</v>
      </c>
      <c r="D117" s="76"/>
      <c r="E117" s="78" t="s">
        <v>30</v>
      </c>
      <c r="F117" s="106" t="s">
        <v>370</v>
      </c>
      <c r="G117" s="14" t="s">
        <v>21</v>
      </c>
      <c r="H117" s="174">
        <v>1</v>
      </c>
      <c r="I117" s="175"/>
      <c r="J117" s="175"/>
      <c r="K117" s="176"/>
      <c r="L117" s="176"/>
      <c r="M117" s="83">
        <f t="shared" si="3"/>
        <v>0</v>
      </c>
      <c r="N117" s="182"/>
      <c r="O117" s="183"/>
      <c r="P117" s="183">
        <v>852.81</v>
      </c>
      <c r="Q117" s="84">
        <f t="shared" si="4"/>
        <v>-852.81</v>
      </c>
    </row>
    <row r="118" spans="1:17" ht="15" customHeight="1">
      <c r="A118" s="75">
        <v>108</v>
      </c>
      <c r="B118" s="76" t="s">
        <v>110</v>
      </c>
      <c r="C118" s="77" t="s">
        <v>19</v>
      </c>
      <c r="D118" s="76"/>
      <c r="E118" s="78" t="s">
        <v>30</v>
      </c>
      <c r="F118" s="106" t="s">
        <v>415</v>
      </c>
      <c r="G118" s="17" t="s">
        <v>31</v>
      </c>
      <c r="H118" s="174"/>
      <c r="I118" s="175"/>
      <c r="J118" s="175"/>
      <c r="K118" s="176"/>
      <c r="L118" s="176"/>
      <c r="M118" s="83">
        <f t="shared" si="3"/>
        <v>0</v>
      </c>
      <c r="N118" s="182"/>
      <c r="O118" s="183"/>
      <c r="P118" s="183"/>
      <c r="Q118" s="84">
        <f t="shared" si="4"/>
        <v>0</v>
      </c>
    </row>
    <row r="119" spans="1:17" ht="15" customHeight="1">
      <c r="A119" s="75">
        <v>109</v>
      </c>
      <c r="B119" s="76" t="s">
        <v>111</v>
      </c>
      <c r="C119" s="77" t="s">
        <v>19</v>
      </c>
      <c r="D119" s="76"/>
      <c r="E119" s="78" t="s">
        <v>112</v>
      </c>
      <c r="F119" s="106" t="s">
        <v>371</v>
      </c>
      <c r="G119" s="14" t="s">
        <v>21</v>
      </c>
      <c r="H119" s="174"/>
      <c r="I119" s="175"/>
      <c r="J119" s="175"/>
      <c r="K119" s="176"/>
      <c r="L119" s="176"/>
      <c r="M119" s="83">
        <f t="shared" si="3"/>
        <v>0</v>
      </c>
      <c r="N119" s="182"/>
      <c r="O119" s="183"/>
      <c r="P119" s="183"/>
      <c r="Q119" s="84">
        <f t="shared" si="4"/>
        <v>0</v>
      </c>
    </row>
    <row r="120" spans="1:17" ht="15" customHeight="1">
      <c r="A120" s="75">
        <v>110</v>
      </c>
      <c r="B120" s="76" t="s">
        <v>111</v>
      </c>
      <c r="C120" s="77" t="s">
        <v>19</v>
      </c>
      <c r="D120" s="76"/>
      <c r="E120" s="78" t="s">
        <v>112</v>
      </c>
      <c r="F120" s="106" t="s">
        <v>432</v>
      </c>
      <c r="G120" s="16" t="s">
        <v>22</v>
      </c>
      <c r="H120" s="174"/>
      <c r="I120" s="175"/>
      <c r="J120" s="175"/>
      <c r="K120" s="176"/>
      <c r="L120" s="176"/>
      <c r="M120" s="83">
        <f t="shared" si="3"/>
        <v>0</v>
      </c>
      <c r="N120" s="182"/>
      <c r="O120" s="183"/>
      <c r="P120" s="183"/>
      <c r="Q120" s="84">
        <f t="shared" si="4"/>
        <v>0</v>
      </c>
    </row>
    <row r="121" spans="1:17" ht="15" customHeight="1">
      <c r="A121" s="75">
        <v>111</v>
      </c>
      <c r="B121" s="76" t="s">
        <v>113</v>
      </c>
      <c r="C121" s="77" t="s">
        <v>19</v>
      </c>
      <c r="D121" s="76"/>
      <c r="E121" s="78" t="s">
        <v>26</v>
      </c>
      <c r="F121" s="106" t="s">
        <v>372</v>
      </c>
      <c r="G121" s="14" t="s">
        <v>21</v>
      </c>
      <c r="H121" s="174">
        <v>3</v>
      </c>
      <c r="I121" s="175">
        <v>1</v>
      </c>
      <c r="J121" s="175">
        <v>1</v>
      </c>
      <c r="K121" s="176">
        <v>2778.45</v>
      </c>
      <c r="L121" s="176">
        <v>3047.38</v>
      </c>
      <c r="M121" s="83">
        <f t="shared" si="3"/>
        <v>-268.93000000000029</v>
      </c>
      <c r="N121" s="182">
        <v>1</v>
      </c>
      <c r="O121" s="183">
        <v>4825.1899999999996</v>
      </c>
      <c r="P121" s="183">
        <v>27704.43</v>
      </c>
      <c r="Q121" s="84">
        <f t="shared" si="4"/>
        <v>-22879.24</v>
      </c>
    </row>
    <row r="122" spans="1:17" ht="15" customHeight="1">
      <c r="A122" s="75">
        <v>112</v>
      </c>
      <c r="B122" s="76" t="s">
        <v>114</v>
      </c>
      <c r="C122" s="77" t="s">
        <v>19</v>
      </c>
      <c r="D122" s="76"/>
      <c r="E122" s="78" t="s">
        <v>26</v>
      </c>
      <c r="F122" s="106" t="s">
        <v>373</v>
      </c>
      <c r="G122" s="14" t="s">
        <v>21</v>
      </c>
      <c r="H122" s="174">
        <v>1</v>
      </c>
      <c r="I122" s="175">
        <v>1</v>
      </c>
      <c r="J122" s="175">
        <v>1</v>
      </c>
      <c r="K122" s="176">
        <v>352.4</v>
      </c>
      <c r="L122" s="176"/>
      <c r="M122" s="83">
        <f t="shared" si="3"/>
        <v>352.4</v>
      </c>
      <c r="N122" s="182"/>
      <c r="O122" s="183"/>
      <c r="P122" s="183">
        <v>4674.9399999999996</v>
      </c>
      <c r="Q122" s="84">
        <f t="shared" si="4"/>
        <v>-4674.9399999999996</v>
      </c>
    </row>
    <row r="123" spans="1:17" ht="15" customHeight="1">
      <c r="A123" s="75">
        <v>113</v>
      </c>
      <c r="B123" s="76" t="s">
        <v>114</v>
      </c>
      <c r="C123" s="77" t="s">
        <v>19</v>
      </c>
      <c r="D123" s="76"/>
      <c r="E123" s="78" t="s">
        <v>26</v>
      </c>
      <c r="F123" s="106" t="s">
        <v>457</v>
      </c>
      <c r="G123" s="80" t="s">
        <v>33</v>
      </c>
      <c r="H123" s="174"/>
      <c r="I123" s="175"/>
      <c r="J123" s="175"/>
      <c r="K123" s="176"/>
      <c r="L123" s="176"/>
      <c r="M123" s="83">
        <f t="shared" si="3"/>
        <v>0</v>
      </c>
      <c r="N123" s="182"/>
      <c r="O123" s="183"/>
      <c r="P123" s="183">
        <v>13105.55</v>
      </c>
      <c r="Q123" s="84">
        <f t="shared" si="4"/>
        <v>-13105.55</v>
      </c>
    </row>
    <row r="124" spans="1:17" ht="15" customHeight="1">
      <c r="A124" s="75">
        <v>114</v>
      </c>
      <c r="B124" s="76" t="s">
        <v>115</v>
      </c>
      <c r="C124" s="77" t="s">
        <v>19</v>
      </c>
      <c r="D124" s="76"/>
      <c r="E124" s="78" t="s">
        <v>116</v>
      </c>
      <c r="F124" s="106" t="s">
        <v>374</v>
      </c>
      <c r="G124" s="14" t="s">
        <v>21</v>
      </c>
      <c r="H124" s="174">
        <v>2</v>
      </c>
      <c r="I124" s="175">
        <v>1</v>
      </c>
      <c r="J124" s="175">
        <v>1</v>
      </c>
      <c r="K124" s="176">
        <v>1395.5</v>
      </c>
      <c r="L124" s="176">
        <v>1046.6300000000001</v>
      </c>
      <c r="M124" s="83">
        <f t="shared" si="3"/>
        <v>348.86999999999989</v>
      </c>
      <c r="N124" s="182"/>
      <c r="O124" s="183"/>
      <c r="P124" s="183">
        <v>14344.06</v>
      </c>
      <c r="Q124" s="84">
        <f t="shared" si="4"/>
        <v>-14344.06</v>
      </c>
    </row>
    <row r="125" spans="1:17" ht="15" customHeight="1">
      <c r="A125" s="75">
        <v>115</v>
      </c>
      <c r="B125" s="76" t="s">
        <v>115</v>
      </c>
      <c r="C125" s="77" t="s">
        <v>19</v>
      </c>
      <c r="D125" s="76"/>
      <c r="E125" s="78" t="s">
        <v>116</v>
      </c>
      <c r="F125" s="106" t="s">
        <v>402</v>
      </c>
      <c r="G125" s="19" t="s">
        <v>36</v>
      </c>
      <c r="H125" s="174"/>
      <c r="I125" s="175">
        <v>1</v>
      </c>
      <c r="J125" s="175">
        <v>1</v>
      </c>
      <c r="K125" s="176">
        <v>1409.6</v>
      </c>
      <c r="L125" s="176"/>
      <c r="M125" s="83">
        <f t="shared" si="3"/>
        <v>1409.6</v>
      </c>
      <c r="N125" s="182">
        <v>1</v>
      </c>
      <c r="O125" s="183">
        <v>1233.4000000000001</v>
      </c>
      <c r="P125" s="183"/>
      <c r="Q125" s="84">
        <f t="shared" si="4"/>
        <v>1233.4000000000001</v>
      </c>
    </row>
    <row r="126" spans="1:17" ht="15" customHeight="1">
      <c r="A126" s="75">
        <v>116</v>
      </c>
      <c r="B126" s="76" t="s">
        <v>117</v>
      </c>
      <c r="C126" s="77" t="s">
        <v>19</v>
      </c>
      <c r="D126" s="76"/>
      <c r="E126" s="78" t="s">
        <v>61</v>
      </c>
      <c r="F126" s="106" t="s">
        <v>375</v>
      </c>
      <c r="G126" s="14" t="s">
        <v>21</v>
      </c>
      <c r="H126" s="174"/>
      <c r="I126" s="175"/>
      <c r="J126" s="175"/>
      <c r="K126" s="176"/>
      <c r="L126" s="176"/>
      <c r="M126" s="83">
        <f t="shared" si="3"/>
        <v>0</v>
      </c>
      <c r="N126" s="182"/>
      <c r="O126" s="183"/>
      <c r="P126" s="183">
        <v>3987.01</v>
      </c>
      <c r="Q126" s="84">
        <f t="shared" si="4"/>
        <v>-3987.01</v>
      </c>
    </row>
    <row r="127" spans="1:17" ht="15" customHeight="1">
      <c r="A127" s="75">
        <v>117</v>
      </c>
      <c r="B127" s="76" t="s">
        <v>117</v>
      </c>
      <c r="C127" s="77" t="s">
        <v>19</v>
      </c>
      <c r="D127" s="76"/>
      <c r="E127" s="78" t="s">
        <v>61</v>
      </c>
      <c r="F127" s="106" t="s">
        <v>433</v>
      </c>
      <c r="G127" s="16" t="s">
        <v>22</v>
      </c>
      <c r="H127" s="174"/>
      <c r="I127" s="175"/>
      <c r="J127" s="175"/>
      <c r="K127" s="176"/>
      <c r="L127" s="176"/>
      <c r="M127" s="83">
        <f t="shared" si="3"/>
        <v>0</v>
      </c>
      <c r="N127" s="182"/>
      <c r="O127" s="183"/>
      <c r="P127" s="183"/>
      <c r="Q127" s="84">
        <f t="shared" si="4"/>
        <v>0</v>
      </c>
    </row>
    <row r="128" spans="1:17" ht="15" customHeight="1">
      <c r="A128" s="75">
        <v>118</v>
      </c>
      <c r="B128" s="76" t="s">
        <v>118</v>
      </c>
      <c r="C128" s="77" t="s">
        <v>19</v>
      </c>
      <c r="D128" s="76"/>
      <c r="E128" s="78" t="s">
        <v>87</v>
      </c>
      <c r="F128" s="106" t="s">
        <v>440</v>
      </c>
      <c r="G128" s="14" t="s">
        <v>21</v>
      </c>
      <c r="H128" s="174"/>
      <c r="I128" s="175">
        <v>3</v>
      </c>
      <c r="J128" s="175">
        <v>6</v>
      </c>
      <c r="K128" s="176">
        <v>8487.2000000000007</v>
      </c>
      <c r="L128" s="176"/>
      <c r="M128" s="83">
        <f t="shared" si="3"/>
        <v>8487.2000000000007</v>
      </c>
      <c r="N128" s="182">
        <v>2</v>
      </c>
      <c r="O128" s="183">
        <v>4568.6899999999996</v>
      </c>
      <c r="P128" s="183">
        <v>419.72</v>
      </c>
      <c r="Q128" s="84">
        <f t="shared" si="4"/>
        <v>4148.9699999999993</v>
      </c>
    </row>
    <row r="129" spans="1:17" ht="15" customHeight="1">
      <c r="A129" s="75">
        <v>119</v>
      </c>
      <c r="B129" s="76" t="s">
        <v>118</v>
      </c>
      <c r="C129" s="77" t="s">
        <v>19</v>
      </c>
      <c r="D129" s="76"/>
      <c r="E129" s="78" t="s">
        <v>87</v>
      </c>
      <c r="F129" s="106" t="s">
        <v>416</v>
      </c>
      <c r="G129" s="17" t="s">
        <v>31</v>
      </c>
      <c r="H129" s="174"/>
      <c r="I129" s="175"/>
      <c r="J129" s="175"/>
      <c r="K129" s="176"/>
      <c r="L129" s="176"/>
      <c r="M129" s="83">
        <f t="shared" si="3"/>
        <v>0</v>
      </c>
      <c r="N129" s="182"/>
      <c r="O129" s="183"/>
      <c r="P129" s="183"/>
      <c r="Q129" s="84">
        <f t="shared" si="4"/>
        <v>0</v>
      </c>
    </row>
    <row r="130" spans="1:17" ht="15" customHeight="1">
      <c r="A130" s="75">
        <v>120</v>
      </c>
      <c r="B130" s="76" t="s">
        <v>119</v>
      </c>
      <c r="C130" s="77" t="s">
        <v>19</v>
      </c>
      <c r="D130" s="76"/>
      <c r="E130" s="78" t="s">
        <v>84</v>
      </c>
      <c r="F130" s="106" t="s">
        <v>376</v>
      </c>
      <c r="G130" s="14" t="s">
        <v>21</v>
      </c>
      <c r="H130" s="174">
        <v>1</v>
      </c>
      <c r="I130" s="175">
        <v>1</v>
      </c>
      <c r="J130" s="175">
        <v>1</v>
      </c>
      <c r="K130" s="176">
        <v>1908.96</v>
      </c>
      <c r="L130" s="176">
        <v>1744.38</v>
      </c>
      <c r="M130" s="83">
        <f t="shared" si="3"/>
        <v>164.57999999999993</v>
      </c>
      <c r="N130" s="182"/>
      <c r="O130" s="183"/>
      <c r="P130" s="183">
        <v>4574.8900000000003</v>
      </c>
      <c r="Q130" s="84">
        <f t="shared" si="4"/>
        <v>-4574.8900000000003</v>
      </c>
    </row>
    <row r="131" spans="1:17" ht="15" customHeight="1">
      <c r="A131" s="75">
        <v>121</v>
      </c>
      <c r="B131" s="76" t="s">
        <v>119</v>
      </c>
      <c r="C131" s="77" t="s">
        <v>19</v>
      </c>
      <c r="D131" s="76"/>
      <c r="E131" s="78" t="s">
        <v>84</v>
      </c>
      <c r="F131" s="106" t="s">
        <v>458</v>
      </c>
      <c r="G131" s="80" t="s">
        <v>33</v>
      </c>
      <c r="H131" s="174"/>
      <c r="I131" s="175"/>
      <c r="J131" s="175"/>
      <c r="K131" s="176"/>
      <c r="L131" s="176"/>
      <c r="M131" s="83">
        <f t="shared" si="3"/>
        <v>0</v>
      </c>
      <c r="N131" s="182"/>
      <c r="O131" s="183"/>
      <c r="P131" s="183">
        <v>4581.2</v>
      </c>
      <c r="Q131" s="84">
        <f t="shared" si="4"/>
        <v>-4581.2</v>
      </c>
    </row>
    <row r="132" spans="1:17" ht="15" customHeight="1">
      <c r="A132" s="75">
        <v>122</v>
      </c>
      <c r="B132" s="76" t="s">
        <v>120</v>
      </c>
      <c r="C132" s="77" t="s">
        <v>19</v>
      </c>
      <c r="D132" s="76"/>
      <c r="E132" s="78" t="s">
        <v>24</v>
      </c>
      <c r="F132" s="106" t="s">
        <v>377</v>
      </c>
      <c r="G132" s="14" t="s">
        <v>21</v>
      </c>
      <c r="H132" s="174"/>
      <c r="I132" s="175">
        <v>2</v>
      </c>
      <c r="J132" s="175">
        <v>2</v>
      </c>
      <c r="K132" s="176">
        <v>1892.39</v>
      </c>
      <c r="L132" s="176"/>
      <c r="M132" s="83">
        <f t="shared" si="3"/>
        <v>1892.39</v>
      </c>
      <c r="N132" s="182">
        <v>2</v>
      </c>
      <c r="O132" s="183">
        <v>9303.36</v>
      </c>
      <c r="P132" s="183"/>
      <c r="Q132" s="84">
        <f t="shared" si="4"/>
        <v>9303.36</v>
      </c>
    </row>
    <row r="133" spans="1:17" ht="15" customHeight="1">
      <c r="A133" s="75">
        <v>123</v>
      </c>
      <c r="B133" s="76" t="s">
        <v>120</v>
      </c>
      <c r="C133" s="77" t="s">
        <v>19</v>
      </c>
      <c r="D133" s="76"/>
      <c r="E133" s="78" t="s">
        <v>24</v>
      </c>
      <c r="F133" s="106" t="s">
        <v>434</v>
      </c>
      <c r="G133" s="16" t="s">
        <v>22</v>
      </c>
      <c r="H133" s="174">
        <v>1</v>
      </c>
      <c r="I133" s="175"/>
      <c r="J133" s="175"/>
      <c r="K133" s="176"/>
      <c r="L133" s="176"/>
      <c r="M133" s="83">
        <f t="shared" si="3"/>
        <v>0</v>
      </c>
      <c r="N133" s="182"/>
      <c r="O133" s="183"/>
      <c r="P133" s="183"/>
      <c r="Q133" s="84">
        <f t="shared" si="4"/>
        <v>0</v>
      </c>
    </row>
    <row r="134" spans="1:17" ht="15" customHeight="1">
      <c r="A134" s="75">
        <v>124</v>
      </c>
      <c r="B134" s="76" t="s">
        <v>121</v>
      </c>
      <c r="C134" s="77" t="s">
        <v>19</v>
      </c>
      <c r="D134" s="76"/>
      <c r="E134" s="78" t="s">
        <v>30</v>
      </c>
      <c r="F134" s="106" t="s">
        <v>378</v>
      </c>
      <c r="G134" s="14" t="s">
        <v>21</v>
      </c>
      <c r="H134" s="174">
        <v>1</v>
      </c>
      <c r="I134" s="175">
        <v>1</v>
      </c>
      <c r="J134" s="175">
        <v>1</v>
      </c>
      <c r="K134" s="176">
        <v>528.6</v>
      </c>
      <c r="L134" s="176"/>
      <c r="M134" s="83">
        <f t="shared" si="3"/>
        <v>528.6</v>
      </c>
      <c r="N134" s="182"/>
      <c r="O134" s="183"/>
      <c r="P134" s="183"/>
      <c r="Q134" s="84">
        <f t="shared" si="4"/>
        <v>0</v>
      </c>
    </row>
    <row r="135" spans="1:17" ht="15" customHeight="1">
      <c r="A135" s="75">
        <v>125</v>
      </c>
      <c r="B135" s="76" t="s">
        <v>121</v>
      </c>
      <c r="C135" s="77" t="s">
        <v>19</v>
      </c>
      <c r="D135" s="76"/>
      <c r="E135" s="78" t="s">
        <v>30</v>
      </c>
      <c r="F135" s="106" t="s">
        <v>417</v>
      </c>
      <c r="G135" s="17" t="s">
        <v>31</v>
      </c>
      <c r="H135" s="174"/>
      <c r="I135" s="175"/>
      <c r="J135" s="175"/>
      <c r="K135" s="176"/>
      <c r="L135" s="176"/>
      <c r="M135" s="83">
        <f t="shared" si="3"/>
        <v>0</v>
      </c>
      <c r="N135" s="182"/>
      <c r="O135" s="183">
        <v>1938.2</v>
      </c>
      <c r="P135" s="183">
        <v>243.96</v>
      </c>
      <c r="Q135" s="84">
        <f t="shared" si="4"/>
        <v>1694.24</v>
      </c>
    </row>
    <row r="136" spans="1:17" ht="15" customHeight="1">
      <c r="A136" s="75">
        <v>126</v>
      </c>
      <c r="B136" s="76" t="s">
        <v>122</v>
      </c>
      <c r="C136" s="77" t="s">
        <v>19</v>
      </c>
      <c r="D136" s="76"/>
      <c r="E136" s="78" t="s">
        <v>58</v>
      </c>
      <c r="F136" s="106" t="s">
        <v>379</v>
      </c>
      <c r="G136" s="14" t="s">
        <v>21</v>
      </c>
      <c r="H136" s="174">
        <v>1</v>
      </c>
      <c r="I136" s="175"/>
      <c r="J136" s="175"/>
      <c r="K136" s="176"/>
      <c r="L136" s="176">
        <v>4521.9399999999996</v>
      </c>
      <c r="M136" s="83">
        <f t="shared" si="3"/>
        <v>-4521.9399999999996</v>
      </c>
      <c r="N136" s="182"/>
      <c r="O136" s="183"/>
      <c r="P136" s="183">
        <v>13918.69</v>
      </c>
      <c r="Q136" s="84">
        <f t="shared" si="4"/>
        <v>-13918.69</v>
      </c>
    </row>
    <row r="137" spans="1:17" ht="15" customHeight="1">
      <c r="A137" s="75">
        <v>127</v>
      </c>
      <c r="B137" s="76" t="s">
        <v>122</v>
      </c>
      <c r="C137" s="77" t="s">
        <v>19</v>
      </c>
      <c r="D137" s="76"/>
      <c r="E137" s="78" t="s">
        <v>58</v>
      </c>
      <c r="F137" s="106" t="s">
        <v>418</v>
      </c>
      <c r="G137" s="17" t="s">
        <v>31</v>
      </c>
      <c r="H137" s="174"/>
      <c r="I137" s="175"/>
      <c r="J137" s="175"/>
      <c r="K137" s="176"/>
      <c r="L137" s="176"/>
      <c r="M137" s="83">
        <f t="shared" si="3"/>
        <v>0</v>
      </c>
      <c r="N137" s="182"/>
      <c r="O137" s="183">
        <v>528.6</v>
      </c>
      <c r="P137" s="183"/>
      <c r="Q137" s="84">
        <f t="shared" si="4"/>
        <v>528.6</v>
      </c>
    </row>
    <row r="138" spans="1:17" ht="15" customHeight="1">
      <c r="A138" s="75">
        <v>128</v>
      </c>
      <c r="B138" s="76" t="s">
        <v>123</v>
      </c>
      <c r="C138" s="77" t="s">
        <v>19</v>
      </c>
      <c r="D138" s="76"/>
      <c r="E138" s="78" t="s">
        <v>124</v>
      </c>
      <c r="F138" s="106" t="s">
        <v>380</v>
      </c>
      <c r="G138" s="14" t="s">
        <v>21</v>
      </c>
      <c r="H138" s="174"/>
      <c r="I138" s="175"/>
      <c r="J138" s="175"/>
      <c r="K138" s="176"/>
      <c r="L138" s="176">
        <v>2383.9899999999998</v>
      </c>
      <c r="M138" s="83">
        <f t="shared" si="3"/>
        <v>-2383.9899999999998</v>
      </c>
      <c r="N138" s="182">
        <v>1</v>
      </c>
      <c r="O138" s="183">
        <v>10301.51</v>
      </c>
      <c r="P138" s="183"/>
      <c r="Q138" s="84">
        <f t="shared" si="4"/>
        <v>10301.51</v>
      </c>
    </row>
    <row r="139" spans="1:17" ht="15" customHeight="1">
      <c r="A139" s="75">
        <v>129</v>
      </c>
      <c r="B139" s="76" t="s">
        <v>123</v>
      </c>
      <c r="C139" s="77" t="s">
        <v>19</v>
      </c>
      <c r="D139" s="76"/>
      <c r="E139" s="78" t="s">
        <v>124</v>
      </c>
      <c r="F139" s="106" t="s">
        <v>435</v>
      </c>
      <c r="G139" s="16" t="s">
        <v>22</v>
      </c>
      <c r="H139" s="174"/>
      <c r="I139" s="175"/>
      <c r="J139" s="175"/>
      <c r="K139" s="176"/>
      <c r="L139" s="176"/>
      <c r="M139" s="83">
        <f t="shared" si="3"/>
        <v>0</v>
      </c>
      <c r="N139" s="182"/>
      <c r="O139" s="183"/>
      <c r="P139" s="183"/>
      <c r="Q139" s="84">
        <f t="shared" si="4"/>
        <v>0</v>
      </c>
    </row>
    <row r="140" spans="1:17" ht="15" customHeight="1">
      <c r="A140" s="75">
        <v>130</v>
      </c>
      <c r="B140" s="76" t="s">
        <v>125</v>
      </c>
      <c r="C140" s="77" t="s">
        <v>19</v>
      </c>
      <c r="D140" s="76"/>
      <c r="E140" s="78" t="s">
        <v>61</v>
      </c>
      <c r="F140" s="106" t="s">
        <v>381</v>
      </c>
      <c r="G140" s="14" t="s">
        <v>21</v>
      </c>
      <c r="H140" s="174"/>
      <c r="I140" s="175"/>
      <c r="J140" s="175"/>
      <c r="K140" s="176"/>
      <c r="L140" s="176"/>
      <c r="M140" s="83">
        <f t="shared" si="3"/>
        <v>0</v>
      </c>
      <c r="N140" s="182"/>
      <c r="O140" s="183"/>
      <c r="P140" s="183">
        <v>21567.7</v>
      </c>
      <c r="Q140" s="84">
        <f t="shared" si="4"/>
        <v>-21567.7</v>
      </c>
    </row>
    <row r="141" spans="1:17" ht="15" customHeight="1">
      <c r="A141" s="75">
        <v>131</v>
      </c>
      <c r="B141" s="76" t="s">
        <v>125</v>
      </c>
      <c r="C141" s="77" t="s">
        <v>19</v>
      </c>
      <c r="D141" s="76"/>
      <c r="E141" s="78" t="s">
        <v>61</v>
      </c>
      <c r="F141" s="106" t="s">
        <v>436</v>
      </c>
      <c r="G141" s="16" t="s">
        <v>22</v>
      </c>
      <c r="H141" s="174"/>
      <c r="I141" s="175"/>
      <c r="J141" s="175"/>
      <c r="K141" s="176"/>
      <c r="L141" s="176"/>
      <c r="M141" s="83">
        <f t="shared" si="3"/>
        <v>0</v>
      </c>
      <c r="N141" s="182"/>
      <c r="O141" s="183"/>
      <c r="P141" s="183"/>
      <c r="Q141" s="84">
        <f t="shared" si="4"/>
        <v>0</v>
      </c>
    </row>
    <row r="142" spans="1:17" ht="15" customHeight="1">
      <c r="A142" s="75">
        <v>132</v>
      </c>
      <c r="B142" s="76" t="s">
        <v>126</v>
      </c>
      <c r="C142" s="77" t="s">
        <v>19</v>
      </c>
      <c r="D142" s="76"/>
      <c r="E142" s="78" t="s">
        <v>24</v>
      </c>
      <c r="F142" s="106" t="s">
        <v>382</v>
      </c>
      <c r="G142" s="14" t="s">
        <v>21</v>
      </c>
      <c r="H142" s="174">
        <v>2</v>
      </c>
      <c r="I142" s="175"/>
      <c r="J142" s="175"/>
      <c r="K142" s="176"/>
      <c r="L142" s="176">
        <v>9314.76</v>
      </c>
      <c r="M142" s="83">
        <f t="shared" ref="M142:M186" si="5">K142-L142</f>
        <v>-9314.76</v>
      </c>
      <c r="N142" s="182"/>
      <c r="O142" s="183"/>
      <c r="P142" s="183">
        <v>14800.8</v>
      </c>
      <c r="Q142" s="84">
        <f t="shared" ref="Q142:Q186" si="6">O142-P142</f>
        <v>-14800.8</v>
      </c>
    </row>
    <row r="143" spans="1:17" ht="15" customHeight="1">
      <c r="A143" s="75">
        <v>133</v>
      </c>
      <c r="B143" s="76" t="s">
        <v>126</v>
      </c>
      <c r="C143" s="77" t="s">
        <v>19</v>
      </c>
      <c r="D143" s="76"/>
      <c r="E143" s="78" t="s">
        <v>24</v>
      </c>
      <c r="F143" s="106" t="s">
        <v>437</v>
      </c>
      <c r="G143" s="16" t="s">
        <v>22</v>
      </c>
      <c r="H143" s="174">
        <v>1</v>
      </c>
      <c r="I143" s="175"/>
      <c r="J143" s="175"/>
      <c r="K143" s="176"/>
      <c r="L143" s="176"/>
      <c r="M143" s="83">
        <f t="shared" si="5"/>
        <v>0</v>
      </c>
      <c r="N143" s="182"/>
      <c r="O143" s="183"/>
      <c r="P143" s="183"/>
      <c r="Q143" s="84">
        <f t="shared" si="6"/>
        <v>0</v>
      </c>
    </row>
    <row r="144" spans="1:17" ht="15" customHeight="1">
      <c r="A144" s="75">
        <v>134</v>
      </c>
      <c r="B144" s="76" t="s">
        <v>127</v>
      </c>
      <c r="C144" s="77" t="s">
        <v>19</v>
      </c>
      <c r="D144" s="76"/>
      <c r="E144" s="78" t="s">
        <v>26</v>
      </c>
      <c r="F144" s="106" t="s">
        <v>383</v>
      </c>
      <c r="G144" s="14" t="s">
        <v>21</v>
      </c>
      <c r="H144" s="174"/>
      <c r="I144" s="175">
        <v>1</v>
      </c>
      <c r="J144" s="175">
        <v>1</v>
      </c>
      <c r="K144" s="176">
        <v>422.88</v>
      </c>
      <c r="L144" s="176"/>
      <c r="M144" s="83">
        <f t="shared" si="5"/>
        <v>422.88</v>
      </c>
      <c r="N144" s="182"/>
      <c r="O144" s="183"/>
      <c r="P144" s="183"/>
      <c r="Q144" s="84">
        <f t="shared" si="6"/>
        <v>0</v>
      </c>
    </row>
    <row r="145" spans="1:17" ht="15" customHeight="1">
      <c r="A145" s="75">
        <v>135</v>
      </c>
      <c r="B145" s="76" t="s">
        <v>127</v>
      </c>
      <c r="C145" s="77" t="s">
        <v>19</v>
      </c>
      <c r="D145" s="76"/>
      <c r="E145" s="78" t="s">
        <v>26</v>
      </c>
      <c r="F145" s="106" t="s">
        <v>459</v>
      </c>
      <c r="G145" s="80" t="s">
        <v>33</v>
      </c>
      <c r="H145" s="174"/>
      <c r="I145" s="175"/>
      <c r="J145" s="175"/>
      <c r="K145" s="176"/>
      <c r="L145" s="176">
        <v>881</v>
      </c>
      <c r="M145" s="83">
        <f t="shared" si="5"/>
        <v>-881</v>
      </c>
      <c r="N145" s="182"/>
      <c r="O145" s="183"/>
      <c r="P145" s="183"/>
      <c r="Q145" s="84">
        <f t="shared" si="6"/>
        <v>0</v>
      </c>
    </row>
    <row r="146" spans="1:17" ht="15" customHeight="1">
      <c r="A146" s="75">
        <v>136</v>
      </c>
      <c r="B146" s="76" t="s">
        <v>128</v>
      </c>
      <c r="C146" s="77" t="s">
        <v>19</v>
      </c>
      <c r="D146" s="76"/>
      <c r="E146" s="78" t="s">
        <v>26</v>
      </c>
      <c r="F146" s="110">
        <v>124</v>
      </c>
      <c r="G146" s="14" t="s">
        <v>21</v>
      </c>
      <c r="H146" s="174"/>
      <c r="I146" s="175"/>
      <c r="J146" s="175"/>
      <c r="K146" s="176"/>
      <c r="L146" s="176"/>
      <c r="M146" s="83">
        <f t="shared" si="5"/>
        <v>0</v>
      </c>
      <c r="N146" s="182">
        <v>1</v>
      </c>
      <c r="O146" s="183">
        <v>2518.6</v>
      </c>
      <c r="P146" s="183">
        <v>2443.7199999999998</v>
      </c>
      <c r="Q146" s="84">
        <f t="shared" si="6"/>
        <v>74.880000000000109</v>
      </c>
    </row>
    <row r="147" spans="1:17" ht="15" customHeight="1">
      <c r="A147" s="75">
        <v>137</v>
      </c>
      <c r="B147" s="76" t="s">
        <v>128</v>
      </c>
      <c r="C147" s="77" t="s">
        <v>19</v>
      </c>
      <c r="D147" s="76"/>
      <c r="E147" s="78" t="s">
        <v>26</v>
      </c>
      <c r="F147" s="107" t="s">
        <v>299</v>
      </c>
      <c r="G147" s="80" t="s">
        <v>33</v>
      </c>
      <c r="H147" s="174"/>
      <c r="I147" s="175"/>
      <c r="J147" s="175"/>
      <c r="K147" s="176"/>
      <c r="L147" s="176"/>
      <c r="M147" s="83">
        <f t="shared" si="5"/>
        <v>0</v>
      </c>
      <c r="N147" s="182"/>
      <c r="O147" s="183"/>
      <c r="P147" s="183">
        <v>925.05</v>
      </c>
      <c r="Q147" s="84">
        <f t="shared" si="6"/>
        <v>-925.05</v>
      </c>
    </row>
    <row r="148" spans="1:17" ht="15" customHeight="1">
      <c r="A148" s="75">
        <v>138</v>
      </c>
      <c r="B148" s="76" t="s">
        <v>129</v>
      </c>
      <c r="C148" s="77" t="s">
        <v>19</v>
      </c>
      <c r="D148" s="76"/>
      <c r="E148" s="78" t="s">
        <v>26</v>
      </c>
      <c r="F148" s="107">
        <v>125</v>
      </c>
      <c r="G148" s="14" t="s">
        <v>21</v>
      </c>
      <c r="H148" s="174"/>
      <c r="I148" s="175"/>
      <c r="J148" s="175"/>
      <c r="K148" s="176"/>
      <c r="L148" s="176"/>
      <c r="M148" s="83">
        <f t="shared" si="5"/>
        <v>0</v>
      </c>
      <c r="N148" s="182"/>
      <c r="O148" s="183"/>
      <c r="P148" s="183"/>
      <c r="Q148" s="84">
        <f t="shared" si="6"/>
        <v>0</v>
      </c>
    </row>
    <row r="149" spans="1:17" ht="15" customHeight="1">
      <c r="A149" s="75">
        <v>139</v>
      </c>
      <c r="B149" s="76" t="s">
        <v>129</v>
      </c>
      <c r="C149" s="77" t="s">
        <v>19</v>
      </c>
      <c r="D149" s="76"/>
      <c r="E149" s="78" t="s">
        <v>26</v>
      </c>
      <c r="F149" s="106" t="s">
        <v>517</v>
      </c>
      <c r="G149" s="80" t="s">
        <v>33</v>
      </c>
      <c r="H149" s="174"/>
      <c r="I149" s="175"/>
      <c r="J149" s="175"/>
      <c r="K149" s="176"/>
      <c r="L149" s="176"/>
      <c r="M149" s="83">
        <f t="shared" si="5"/>
        <v>0</v>
      </c>
      <c r="N149" s="182"/>
      <c r="O149" s="183"/>
      <c r="P149" s="183"/>
      <c r="Q149" s="84">
        <f t="shared" si="6"/>
        <v>0</v>
      </c>
    </row>
    <row r="150" spans="1:17" ht="15" customHeight="1">
      <c r="A150" s="75">
        <v>140</v>
      </c>
      <c r="B150" s="76" t="s">
        <v>130</v>
      </c>
      <c r="C150" s="77" t="s">
        <v>19</v>
      </c>
      <c r="D150" s="76"/>
      <c r="E150" s="78" t="s">
        <v>26</v>
      </c>
      <c r="F150" s="107">
        <v>126</v>
      </c>
      <c r="G150" s="14" t="s">
        <v>21</v>
      </c>
      <c r="H150" s="174"/>
      <c r="I150" s="175"/>
      <c r="J150" s="175"/>
      <c r="K150" s="176"/>
      <c r="L150" s="176"/>
      <c r="M150" s="83">
        <f t="shared" si="5"/>
        <v>0</v>
      </c>
      <c r="N150" s="182"/>
      <c r="O150" s="183"/>
      <c r="P150" s="183"/>
      <c r="Q150" s="84">
        <f t="shared" si="6"/>
        <v>0</v>
      </c>
    </row>
    <row r="151" spans="1:17" ht="15" customHeight="1">
      <c r="A151" s="75">
        <v>141</v>
      </c>
      <c r="B151" s="76" t="s">
        <v>131</v>
      </c>
      <c r="C151" s="77" t="s">
        <v>19</v>
      </c>
      <c r="D151" s="76"/>
      <c r="E151" s="78" t="s">
        <v>26</v>
      </c>
      <c r="F151" s="107">
        <v>127</v>
      </c>
      <c r="G151" s="14" t="s">
        <v>21</v>
      </c>
      <c r="H151" s="174"/>
      <c r="I151" s="175"/>
      <c r="J151" s="175"/>
      <c r="K151" s="176"/>
      <c r="L151" s="176"/>
      <c r="M151" s="83">
        <f t="shared" si="5"/>
        <v>0</v>
      </c>
      <c r="N151" s="182"/>
      <c r="O151" s="183"/>
      <c r="P151" s="183"/>
      <c r="Q151" s="84">
        <f t="shared" si="6"/>
        <v>0</v>
      </c>
    </row>
    <row r="152" spans="1:17" ht="15" customHeight="1">
      <c r="A152" s="75">
        <v>142</v>
      </c>
      <c r="B152" s="76" t="s">
        <v>131</v>
      </c>
      <c r="C152" s="77" t="s">
        <v>19</v>
      </c>
      <c r="D152" s="76"/>
      <c r="E152" s="78" t="s">
        <v>26</v>
      </c>
      <c r="F152" s="106" t="s">
        <v>461</v>
      </c>
      <c r="G152" s="80" t="s">
        <v>33</v>
      </c>
      <c r="H152" s="174"/>
      <c r="I152" s="175"/>
      <c r="J152" s="175"/>
      <c r="K152" s="176"/>
      <c r="L152" s="176">
        <v>528.6</v>
      </c>
      <c r="M152" s="83">
        <f t="shared" si="5"/>
        <v>-528.6</v>
      </c>
      <c r="N152" s="182"/>
      <c r="O152" s="183"/>
      <c r="P152" s="183">
        <v>3700.2</v>
      </c>
      <c r="Q152" s="84">
        <f t="shared" si="6"/>
        <v>-3700.2</v>
      </c>
    </row>
    <row r="153" spans="1:17" ht="15" customHeight="1">
      <c r="A153" s="75">
        <v>143</v>
      </c>
      <c r="B153" s="76" t="s">
        <v>132</v>
      </c>
      <c r="C153" s="77" t="s">
        <v>19</v>
      </c>
      <c r="D153" s="76"/>
      <c r="E153" s="78" t="s">
        <v>26</v>
      </c>
      <c r="F153" s="107">
        <v>128</v>
      </c>
      <c r="G153" s="14" t="s">
        <v>21</v>
      </c>
      <c r="H153" s="174"/>
      <c r="I153" s="175"/>
      <c r="J153" s="175"/>
      <c r="K153" s="176"/>
      <c r="L153" s="176"/>
      <c r="M153" s="83">
        <f t="shared" si="5"/>
        <v>0</v>
      </c>
      <c r="N153" s="182"/>
      <c r="O153" s="183"/>
      <c r="P153" s="183"/>
      <c r="Q153" s="84">
        <f t="shared" si="6"/>
        <v>0</v>
      </c>
    </row>
    <row r="154" spans="1:17" ht="15" customHeight="1">
      <c r="A154" s="75">
        <v>144</v>
      </c>
      <c r="B154" s="76" t="s">
        <v>132</v>
      </c>
      <c r="C154" s="77" t="s">
        <v>19</v>
      </c>
      <c r="D154" s="76"/>
      <c r="E154" s="78" t="s">
        <v>26</v>
      </c>
      <c r="F154" s="106" t="s">
        <v>462</v>
      </c>
      <c r="G154" s="80" t="s">
        <v>33</v>
      </c>
      <c r="H154" s="174"/>
      <c r="I154" s="175"/>
      <c r="J154" s="175"/>
      <c r="K154" s="176"/>
      <c r="L154" s="176">
        <v>528.6</v>
      </c>
      <c r="M154" s="83">
        <f t="shared" si="5"/>
        <v>-528.6</v>
      </c>
      <c r="N154" s="182"/>
      <c r="O154" s="183"/>
      <c r="P154" s="183">
        <v>3171.6</v>
      </c>
      <c r="Q154" s="84">
        <f t="shared" si="6"/>
        <v>-3171.6</v>
      </c>
    </row>
    <row r="155" spans="1:17" ht="15" customHeight="1">
      <c r="A155" s="75">
        <v>145</v>
      </c>
      <c r="B155" s="76" t="s">
        <v>133</v>
      </c>
      <c r="C155" s="77" t="s">
        <v>19</v>
      </c>
      <c r="D155" s="76"/>
      <c r="E155" s="78" t="s">
        <v>30</v>
      </c>
      <c r="F155" s="106" t="s">
        <v>384</v>
      </c>
      <c r="G155" s="14" t="s">
        <v>21</v>
      </c>
      <c r="H155" s="174">
        <v>1</v>
      </c>
      <c r="I155" s="175">
        <v>3</v>
      </c>
      <c r="J155" s="175">
        <v>3</v>
      </c>
      <c r="K155" s="176">
        <v>4228.8</v>
      </c>
      <c r="L155" s="176"/>
      <c r="M155" s="83">
        <f t="shared" si="5"/>
        <v>4228.8</v>
      </c>
      <c r="N155" s="182"/>
      <c r="O155" s="183"/>
      <c r="P155" s="183"/>
      <c r="Q155" s="84">
        <f t="shared" si="6"/>
        <v>0</v>
      </c>
    </row>
    <row r="156" spans="1:17" ht="15" customHeight="1">
      <c r="A156" s="75">
        <v>146</v>
      </c>
      <c r="B156" s="76" t="s">
        <v>133</v>
      </c>
      <c r="C156" s="77" t="s">
        <v>19</v>
      </c>
      <c r="D156" s="76"/>
      <c r="E156" s="78" t="s">
        <v>30</v>
      </c>
      <c r="F156" s="106" t="s">
        <v>419</v>
      </c>
      <c r="G156" s="17" t="s">
        <v>31</v>
      </c>
      <c r="H156" s="174">
        <v>2</v>
      </c>
      <c r="I156" s="175"/>
      <c r="J156" s="175"/>
      <c r="K156" s="176">
        <v>881</v>
      </c>
      <c r="L156" s="176"/>
      <c r="M156" s="83">
        <f t="shared" si="5"/>
        <v>881</v>
      </c>
      <c r="N156" s="182"/>
      <c r="O156" s="183">
        <v>1277.45</v>
      </c>
      <c r="P156" s="183">
        <v>2466.8000000000002</v>
      </c>
      <c r="Q156" s="84">
        <f t="shared" si="6"/>
        <v>-1189.3500000000001</v>
      </c>
    </row>
    <row r="157" spans="1:17" ht="15" customHeight="1">
      <c r="A157" s="75">
        <v>147</v>
      </c>
      <c r="B157" s="76" t="s">
        <v>134</v>
      </c>
      <c r="C157" s="77" t="s">
        <v>19</v>
      </c>
      <c r="D157" s="76"/>
      <c r="E157" s="78" t="s">
        <v>52</v>
      </c>
      <c r="F157" s="106" t="s">
        <v>385</v>
      </c>
      <c r="G157" s="14" t="s">
        <v>21</v>
      </c>
      <c r="H157" s="174"/>
      <c r="I157" s="175"/>
      <c r="J157" s="175"/>
      <c r="K157" s="176"/>
      <c r="L157" s="176">
        <v>2061.54</v>
      </c>
      <c r="M157" s="83">
        <f t="shared" si="5"/>
        <v>-2061.54</v>
      </c>
      <c r="N157" s="182"/>
      <c r="O157" s="183"/>
      <c r="P157" s="183">
        <v>7588.97</v>
      </c>
      <c r="Q157" s="84">
        <f t="shared" si="6"/>
        <v>-7588.97</v>
      </c>
    </row>
    <row r="158" spans="1:17" ht="15" customHeight="1">
      <c r="A158" s="75">
        <v>148</v>
      </c>
      <c r="B158" s="76" t="s">
        <v>134</v>
      </c>
      <c r="C158" s="77" t="s">
        <v>19</v>
      </c>
      <c r="D158" s="76"/>
      <c r="E158" s="78" t="s">
        <v>52</v>
      </c>
      <c r="F158" s="106" t="s">
        <v>463</v>
      </c>
      <c r="G158" s="80" t="s">
        <v>33</v>
      </c>
      <c r="H158" s="174"/>
      <c r="I158" s="175"/>
      <c r="J158" s="175"/>
      <c r="K158" s="176"/>
      <c r="L158" s="176"/>
      <c r="M158" s="83">
        <f t="shared" si="5"/>
        <v>0</v>
      </c>
      <c r="N158" s="182"/>
      <c r="O158" s="183"/>
      <c r="P158" s="183">
        <v>1673.9</v>
      </c>
      <c r="Q158" s="84">
        <f t="shared" si="6"/>
        <v>-1673.9</v>
      </c>
    </row>
    <row r="159" spans="1:17" ht="15" customHeight="1">
      <c r="A159" s="75">
        <v>149</v>
      </c>
      <c r="B159" s="76" t="s">
        <v>135</v>
      </c>
      <c r="C159" s="77" t="s">
        <v>19</v>
      </c>
      <c r="D159" s="76"/>
      <c r="E159" s="78" t="s">
        <v>26</v>
      </c>
      <c r="F159" s="107">
        <v>131</v>
      </c>
      <c r="G159" s="14" t="s">
        <v>21</v>
      </c>
      <c r="H159" s="174"/>
      <c r="I159" s="175"/>
      <c r="J159" s="175"/>
      <c r="K159" s="176"/>
      <c r="L159" s="176"/>
      <c r="M159" s="83">
        <f t="shared" si="5"/>
        <v>0</v>
      </c>
      <c r="N159" s="182"/>
      <c r="O159" s="183"/>
      <c r="P159" s="183"/>
      <c r="Q159" s="84">
        <f t="shared" si="6"/>
        <v>0</v>
      </c>
    </row>
    <row r="160" spans="1:17" ht="15" customHeight="1">
      <c r="A160" s="75">
        <v>150</v>
      </c>
      <c r="B160" s="76" t="s">
        <v>136</v>
      </c>
      <c r="C160" s="77" t="s">
        <v>19</v>
      </c>
      <c r="D160" s="76"/>
      <c r="E160" s="78" t="s">
        <v>26</v>
      </c>
      <c r="F160" s="99">
        <v>132</v>
      </c>
      <c r="G160" s="14" t="s">
        <v>21</v>
      </c>
      <c r="H160" s="174"/>
      <c r="I160" s="175"/>
      <c r="J160" s="175"/>
      <c r="K160" s="176"/>
      <c r="L160" s="176"/>
      <c r="M160" s="83">
        <f t="shared" si="5"/>
        <v>0</v>
      </c>
      <c r="N160" s="182"/>
      <c r="O160" s="183"/>
      <c r="P160" s="183"/>
      <c r="Q160" s="84">
        <f t="shared" si="6"/>
        <v>0</v>
      </c>
    </row>
    <row r="161" spans="1:17" ht="15" customHeight="1">
      <c r="A161" s="75">
        <v>151</v>
      </c>
      <c r="B161" s="76" t="s">
        <v>137</v>
      </c>
      <c r="C161" s="77" t="s">
        <v>19</v>
      </c>
      <c r="D161" s="76"/>
      <c r="E161" s="78" t="s">
        <v>26</v>
      </c>
      <c r="F161" s="106" t="s">
        <v>386</v>
      </c>
      <c r="G161" s="14" t="s">
        <v>21</v>
      </c>
      <c r="H161" s="174"/>
      <c r="I161" s="175"/>
      <c r="J161" s="175"/>
      <c r="K161" s="176"/>
      <c r="L161" s="176">
        <v>2479.13</v>
      </c>
      <c r="M161" s="83">
        <f t="shared" si="5"/>
        <v>-2479.13</v>
      </c>
      <c r="N161" s="182"/>
      <c r="O161" s="183"/>
      <c r="P161" s="183"/>
      <c r="Q161" s="84">
        <f t="shared" si="6"/>
        <v>0</v>
      </c>
    </row>
    <row r="162" spans="1:17" ht="15" customHeight="1">
      <c r="A162" s="75">
        <v>152</v>
      </c>
      <c r="B162" s="29" t="s">
        <v>138</v>
      </c>
      <c r="C162" s="7" t="s">
        <v>19</v>
      </c>
      <c r="D162" s="7"/>
      <c r="E162" s="29" t="s">
        <v>35</v>
      </c>
      <c r="F162" s="106" t="s">
        <v>387</v>
      </c>
      <c r="G162" s="14" t="s">
        <v>21</v>
      </c>
      <c r="H162" s="174"/>
      <c r="I162" s="175"/>
      <c r="J162" s="175"/>
      <c r="K162" s="176"/>
      <c r="L162" s="176"/>
      <c r="M162" s="83">
        <f t="shared" si="5"/>
        <v>0</v>
      </c>
      <c r="N162" s="182"/>
      <c r="O162" s="183"/>
      <c r="P162" s="183">
        <v>434.9</v>
      </c>
      <c r="Q162" s="84">
        <f t="shared" si="6"/>
        <v>-434.9</v>
      </c>
    </row>
    <row r="163" spans="1:17" ht="15" customHeight="1">
      <c r="A163" s="75">
        <v>153</v>
      </c>
      <c r="B163" s="29" t="s">
        <v>138</v>
      </c>
      <c r="C163" s="7" t="s">
        <v>19</v>
      </c>
      <c r="D163" s="29"/>
      <c r="E163" s="29" t="s">
        <v>35</v>
      </c>
      <c r="F163" s="106" t="s">
        <v>403</v>
      </c>
      <c r="G163" s="19" t="s">
        <v>36</v>
      </c>
      <c r="H163" s="174"/>
      <c r="I163" s="175"/>
      <c r="J163" s="175"/>
      <c r="K163" s="176"/>
      <c r="L163" s="176"/>
      <c r="M163" s="83">
        <f t="shared" si="5"/>
        <v>0</v>
      </c>
      <c r="N163" s="182">
        <v>1</v>
      </c>
      <c r="O163" s="183"/>
      <c r="P163" s="183"/>
      <c r="Q163" s="84">
        <f t="shared" si="6"/>
        <v>0</v>
      </c>
    </row>
    <row r="164" spans="1:17" ht="15" customHeight="1">
      <c r="A164" s="75">
        <v>154</v>
      </c>
      <c r="B164" s="29" t="s">
        <v>139</v>
      </c>
      <c r="C164" s="7" t="s">
        <v>19</v>
      </c>
      <c r="D164" s="29"/>
      <c r="E164" s="29" t="s">
        <v>104</v>
      </c>
      <c r="F164" s="106" t="s">
        <v>388</v>
      </c>
      <c r="G164" s="14" t="s">
        <v>21</v>
      </c>
      <c r="H164" s="174"/>
      <c r="I164" s="175"/>
      <c r="J164" s="175"/>
      <c r="K164" s="176"/>
      <c r="L164" s="176"/>
      <c r="M164" s="83">
        <f t="shared" si="5"/>
        <v>0</v>
      </c>
      <c r="N164" s="182"/>
      <c r="O164" s="183"/>
      <c r="P164" s="183"/>
      <c r="Q164" s="84">
        <f t="shared" si="6"/>
        <v>0</v>
      </c>
    </row>
    <row r="165" spans="1:17" ht="15" customHeight="1">
      <c r="A165" s="75">
        <v>155</v>
      </c>
      <c r="B165" s="29" t="s">
        <v>139</v>
      </c>
      <c r="C165" s="7" t="s">
        <v>19</v>
      </c>
      <c r="D165" s="29"/>
      <c r="E165" s="29" t="s">
        <v>104</v>
      </c>
      <c r="F165" s="106" t="s">
        <v>404</v>
      </c>
      <c r="G165" s="19" t="s">
        <v>36</v>
      </c>
      <c r="H165" s="174"/>
      <c r="I165" s="175"/>
      <c r="J165" s="175"/>
      <c r="K165" s="176"/>
      <c r="L165" s="176"/>
      <c r="M165" s="83">
        <f t="shared" si="5"/>
        <v>0</v>
      </c>
      <c r="N165" s="182">
        <v>1</v>
      </c>
      <c r="O165" s="183"/>
      <c r="P165" s="183"/>
      <c r="Q165" s="84">
        <f t="shared" si="6"/>
        <v>0</v>
      </c>
    </row>
    <row r="166" spans="1:17" ht="15" customHeight="1">
      <c r="A166" s="75">
        <v>156</v>
      </c>
      <c r="B166" s="29" t="s">
        <v>140</v>
      </c>
      <c r="C166" s="7" t="s">
        <v>19</v>
      </c>
      <c r="D166" s="29"/>
      <c r="E166" s="29" t="s">
        <v>104</v>
      </c>
      <c r="F166" s="106" t="s">
        <v>389</v>
      </c>
      <c r="G166" s="14" t="s">
        <v>21</v>
      </c>
      <c r="H166" s="174"/>
      <c r="I166" s="175"/>
      <c r="J166" s="175"/>
      <c r="K166" s="176"/>
      <c r="L166" s="176">
        <v>7677.48</v>
      </c>
      <c r="M166" s="83">
        <f t="shared" si="5"/>
        <v>-7677.48</v>
      </c>
      <c r="N166" s="182"/>
      <c r="O166" s="183"/>
      <c r="P166" s="183">
        <v>3116.63</v>
      </c>
      <c r="Q166" s="84">
        <f t="shared" si="6"/>
        <v>-3116.63</v>
      </c>
    </row>
    <row r="167" spans="1:17" ht="15" customHeight="1">
      <c r="A167" s="75">
        <v>157</v>
      </c>
      <c r="B167" s="29" t="s">
        <v>140</v>
      </c>
      <c r="C167" s="7" t="s">
        <v>19</v>
      </c>
      <c r="D167" s="29"/>
      <c r="E167" s="29" t="s">
        <v>104</v>
      </c>
      <c r="F167" s="106" t="s">
        <v>405</v>
      </c>
      <c r="G167" s="19" t="s">
        <v>36</v>
      </c>
      <c r="H167" s="174"/>
      <c r="I167" s="175"/>
      <c r="J167" s="175"/>
      <c r="K167" s="176"/>
      <c r="L167" s="176"/>
      <c r="M167" s="83">
        <f t="shared" si="5"/>
        <v>0</v>
      </c>
      <c r="N167" s="182"/>
      <c r="O167" s="183"/>
      <c r="P167" s="183"/>
      <c r="Q167" s="84">
        <f t="shared" si="6"/>
        <v>0</v>
      </c>
    </row>
    <row r="168" spans="1:17" ht="15" customHeight="1">
      <c r="A168" s="75">
        <v>158</v>
      </c>
      <c r="B168" s="29" t="s">
        <v>141</v>
      </c>
      <c r="C168" s="7" t="s">
        <v>19</v>
      </c>
      <c r="D168" s="29"/>
      <c r="E168" s="29" t="s">
        <v>26</v>
      </c>
      <c r="F168" s="106" t="s">
        <v>390</v>
      </c>
      <c r="G168" s="14" t="s">
        <v>21</v>
      </c>
      <c r="H168" s="174"/>
      <c r="I168" s="175"/>
      <c r="J168" s="175"/>
      <c r="K168" s="176"/>
      <c r="L168" s="176">
        <v>1877.42</v>
      </c>
      <c r="M168" s="83">
        <f t="shared" si="5"/>
        <v>-1877.42</v>
      </c>
      <c r="N168" s="182"/>
      <c r="O168" s="183"/>
      <c r="P168" s="183"/>
      <c r="Q168" s="84">
        <f t="shared" si="6"/>
        <v>0</v>
      </c>
    </row>
    <row r="169" spans="1:17" ht="15" customHeight="1">
      <c r="A169" s="75">
        <v>159</v>
      </c>
      <c r="B169" s="29" t="s">
        <v>141</v>
      </c>
      <c r="C169" s="7" t="s">
        <v>19</v>
      </c>
      <c r="D169" s="29"/>
      <c r="E169" s="29" t="s">
        <v>26</v>
      </c>
      <c r="F169" s="114" t="s">
        <v>309</v>
      </c>
      <c r="G169" s="80" t="s">
        <v>33</v>
      </c>
      <c r="H169" s="174"/>
      <c r="I169" s="175"/>
      <c r="J169" s="175"/>
      <c r="K169" s="176"/>
      <c r="L169" s="176"/>
      <c r="M169" s="83">
        <f t="shared" si="5"/>
        <v>0</v>
      </c>
      <c r="N169" s="182"/>
      <c r="O169" s="183"/>
      <c r="P169" s="183"/>
      <c r="Q169" s="84">
        <f t="shared" si="6"/>
        <v>0</v>
      </c>
    </row>
    <row r="170" spans="1:17" ht="15" customHeight="1">
      <c r="A170" s="75">
        <v>160</v>
      </c>
      <c r="B170" s="29" t="s">
        <v>142</v>
      </c>
      <c r="C170" s="7" t="s">
        <v>19</v>
      </c>
      <c r="D170" s="29"/>
      <c r="E170" s="29" t="s">
        <v>26</v>
      </c>
      <c r="F170" s="106" t="s">
        <v>391</v>
      </c>
      <c r="G170" s="14" t="s">
        <v>21</v>
      </c>
      <c r="H170" s="174">
        <v>1</v>
      </c>
      <c r="I170" s="175">
        <v>1</v>
      </c>
      <c r="J170" s="175">
        <v>1</v>
      </c>
      <c r="K170" s="176">
        <v>925.05</v>
      </c>
      <c r="L170" s="176">
        <v>1046.6300000000001</v>
      </c>
      <c r="M170" s="83">
        <f t="shared" si="5"/>
        <v>-121.58000000000015</v>
      </c>
      <c r="N170" s="182"/>
      <c r="O170" s="183"/>
      <c r="P170" s="183">
        <v>3805.92</v>
      </c>
      <c r="Q170" s="84">
        <f t="shared" si="6"/>
        <v>-3805.92</v>
      </c>
    </row>
    <row r="171" spans="1:17" ht="15" customHeight="1">
      <c r="A171" s="75">
        <v>161</v>
      </c>
      <c r="B171" s="29" t="s">
        <v>142</v>
      </c>
      <c r="C171" s="7" t="s">
        <v>19</v>
      </c>
      <c r="D171" s="29"/>
      <c r="E171" s="29" t="s">
        <v>26</v>
      </c>
      <c r="F171" s="107" t="s">
        <v>308</v>
      </c>
      <c r="G171" s="80" t="s">
        <v>33</v>
      </c>
      <c r="H171" s="174"/>
      <c r="I171" s="175"/>
      <c r="J171" s="175"/>
      <c r="K171" s="176"/>
      <c r="L171" s="176"/>
      <c r="M171" s="83">
        <f t="shared" si="5"/>
        <v>0</v>
      </c>
      <c r="N171" s="182"/>
      <c r="O171" s="183"/>
      <c r="P171" s="183">
        <v>1938.2</v>
      </c>
      <c r="Q171" s="84">
        <f t="shared" si="6"/>
        <v>-1938.2</v>
      </c>
    </row>
    <row r="172" spans="1:17" ht="15" customHeight="1">
      <c r="A172" s="75">
        <v>162</v>
      </c>
      <c r="B172" s="29" t="s">
        <v>143</v>
      </c>
      <c r="C172" s="7" t="s">
        <v>19</v>
      </c>
      <c r="D172" s="29"/>
      <c r="E172" s="29" t="s">
        <v>35</v>
      </c>
      <c r="F172" s="106" t="s">
        <v>392</v>
      </c>
      <c r="G172" s="14" t="s">
        <v>21</v>
      </c>
      <c r="H172" s="174">
        <v>1</v>
      </c>
      <c r="I172" s="175"/>
      <c r="J172" s="175"/>
      <c r="K172" s="176"/>
      <c r="L172" s="176"/>
      <c r="M172" s="83">
        <f t="shared" si="5"/>
        <v>0</v>
      </c>
      <c r="N172" s="182"/>
      <c r="O172" s="183"/>
      <c r="P172" s="183"/>
      <c r="Q172" s="84">
        <f t="shared" si="6"/>
        <v>0</v>
      </c>
    </row>
    <row r="173" spans="1:17" ht="15" customHeight="1">
      <c r="A173" s="75">
        <v>163</v>
      </c>
      <c r="B173" s="30" t="s">
        <v>143</v>
      </c>
      <c r="C173" s="26" t="s">
        <v>19</v>
      </c>
      <c r="D173" s="30"/>
      <c r="E173" s="30" t="s">
        <v>35</v>
      </c>
      <c r="F173" s="106" t="s">
        <v>406</v>
      </c>
      <c r="G173" s="31" t="s">
        <v>36</v>
      </c>
      <c r="H173" s="174"/>
      <c r="I173" s="175"/>
      <c r="J173" s="175"/>
      <c r="K173" s="176"/>
      <c r="L173" s="176"/>
      <c r="M173" s="83">
        <f t="shared" si="5"/>
        <v>0</v>
      </c>
      <c r="N173" s="182"/>
      <c r="O173" s="183"/>
      <c r="P173" s="183"/>
      <c r="Q173" s="84">
        <f t="shared" si="6"/>
        <v>0</v>
      </c>
    </row>
    <row r="174" spans="1:17" ht="51">
      <c r="A174" s="168">
        <v>164</v>
      </c>
      <c r="B174" s="153" t="s">
        <v>144</v>
      </c>
      <c r="C174" s="148" t="s">
        <v>500</v>
      </c>
      <c r="D174" s="148" t="s">
        <v>525</v>
      </c>
      <c r="E174" s="153" t="s">
        <v>26</v>
      </c>
      <c r="F174" s="107">
        <v>140</v>
      </c>
      <c r="G174" s="14" t="s">
        <v>21</v>
      </c>
      <c r="H174" s="177"/>
      <c r="I174" s="175"/>
      <c r="J174" s="175"/>
      <c r="K174" s="178"/>
      <c r="L174" s="178"/>
      <c r="M174" s="152">
        <f t="shared" si="5"/>
        <v>0</v>
      </c>
      <c r="N174" s="182"/>
      <c r="O174" s="184"/>
      <c r="P174" s="184">
        <v>3031.2</v>
      </c>
      <c r="Q174" s="152">
        <f t="shared" si="6"/>
        <v>-3031.2</v>
      </c>
    </row>
    <row r="175" spans="1:17" ht="15" customHeight="1">
      <c r="A175" s="75">
        <v>165</v>
      </c>
      <c r="B175" s="30" t="s">
        <v>144</v>
      </c>
      <c r="C175" s="26" t="s">
        <v>19</v>
      </c>
      <c r="D175" s="30"/>
      <c r="E175" s="30" t="s">
        <v>26</v>
      </c>
      <c r="F175" s="106" t="s">
        <v>469</v>
      </c>
      <c r="G175" s="33" t="s">
        <v>33</v>
      </c>
      <c r="H175" s="174"/>
      <c r="I175" s="175"/>
      <c r="J175" s="175"/>
      <c r="K175" s="176"/>
      <c r="L175" s="176"/>
      <c r="M175" s="83">
        <f t="shared" si="5"/>
        <v>0</v>
      </c>
      <c r="N175" s="182"/>
      <c r="O175" s="183"/>
      <c r="P175" s="183"/>
      <c r="Q175" s="84">
        <f t="shared" si="6"/>
        <v>0</v>
      </c>
    </row>
    <row r="176" spans="1:17" ht="15" customHeight="1">
      <c r="A176" s="75">
        <v>166</v>
      </c>
      <c r="B176" s="30" t="s">
        <v>145</v>
      </c>
      <c r="C176" s="26" t="s">
        <v>19</v>
      </c>
      <c r="D176" s="30"/>
      <c r="E176" s="30" t="s">
        <v>146</v>
      </c>
      <c r="F176" s="107">
        <v>141</v>
      </c>
      <c r="G176" s="32" t="s">
        <v>21</v>
      </c>
      <c r="H176" s="174"/>
      <c r="I176" s="175"/>
      <c r="J176" s="175"/>
      <c r="K176" s="176"/>
      <c r="L176" s="176"/>
      <c r="M176" s="83">
        <f t="shared" si="5"/>
        <v>0</v>
      </c>
      <c r="N176" s="182"/>
      <c r="O176" s="183"/>
      <c r="P176" s="183"/>
      <c r="Q176" s="84">
        <f t="shared" si="6"/>
        <v>0</v>
      </c>
    </row>
    <row r="177" spans="1:17" ht="15" customHeight="1">
      <c r="A177" s="75">
        <v>167</v>
      </c>
      <c r="B177" s="30" t="s">
        <v>147</v>
      </c>
      <c r="C177" s="26" t="s">
        <v>19</v>
      </c>
      <c r="D177" s="30"/>
      <c r="E177" s="30" t="s">
        <v>26</v>
      </c>
      <c r="F177" s="106" t="s">
        <v>393</v>
      </c>
      <c r="G177" s="32" t="s">
        <v>21</v>
      </c>
      <c r="H177" s="174"/>
      <c r="I177" s="175"/>
      <c r="J177" s="175"/>
      <c r="K177" s="176"/>
      <c r="L177" s="176">
        <v>528.6</v>
      </c>
      <c r="M177" s="83">
        <f t="shared" si="5"/>
        <v>-528.6</v>
      </c>
      <c r="N177" s="182"/>
      <c r="O177" s="183"/>
      <c r="P177" s="183">
        <v>2549.9699999999998</v>
      </c>
      <c r="Q177" s="84">
        <f t="shared" si="6"/>
        <v>-2549.9699999999998</v>
      </c>
    </row>
    <row r="178" spans="1:17" ht="15" customHeight="1">
      <c r="A178" s="75">
        <v>168</v>
      </c>
      <c r="B178" s="30" t="s">
        <v>148</v>
      </c>
      <c r="C178" s="26" t="s">
        <v>19</v>
      </c>
      <c r="D178" s="30"/>
      <c r="E178" s="30" t="s">
        <v>26</v>
      </c>
      <c r="F178" s="106" t="s">
        <v>394</v>
      </c>
      <c r="G178" s="32" t="s">
        <v>21</v>
      </c>
      <c r="H178" s="174">
        <v>2</v>
      </c>
      <c r="I178" s="175">
        <v>3</v>
      </c>
      <c r="J178" s="175">
        <v>4</v>
      </c>
      <c r="K178" s="176">
        <v>3957.99</v>
      </c>
      <c r="L178" s="176">
        <v>2939.02</v>
      </c>
      <c r="M178" s="83">
        <f t="shared" si="5"/>
        <v>1018.9699999999998</v>
      </c>
      <c r="N178" s="182">
        <v>3</v>
      </c>
      <c r="O178" s="183">
        <v>9316.5400000000009</v>
      </c>
      <c r="P178" s="183">
        <v>7704.79</v>
      </c>
      <c r="Q178" s="84">
        <f t="shared" si="6"/>
        <v>1611.7500000000009</v>
      </c>
    </row>
    <row r="179" spans="1:17" ht="15" customHeight="1">
      <c r="A179" s="75">
        <v>169</v>
      </c>
      <c r="B179" s="30" t="s">
        <v>148</v>
      </c>
      <c r="C179" s="26" t="s">
        <v>19</v>
      </c>
      <c r="D179" s="30"/>
      <c r="E179" s="30" t="s">
        <v>26</v>
      </c>
      <c r="F179" s="109" t="s">
        <v>464</v>
      </c>
      <c r="G179" s="33" t="s">
        <v>33</v>
      </c>
      <c r="H179" s="174"/>
      <c r="I179" s="175"/>
      <c r="J179" s="175"/>
      <c r="K179" s="176"/>
      <c r="L179" s="176"/>
      <c r="M179" s="83">
        <f t="shared" si="5"/>
        <v>0</v>
      </c>
      <c r="N179" s="182"/>
      <c r="O179" s="183"/>
      <c r="P179" s="183">
        <v>2756.8</v>
      </c>
      <c r="Q179" s="84">
        <f t="shared" si="6"/>
        <v>-2756.8</v>
      </c>
    </row>
    <row r="180" spans="1:17" ht="15" customHeight="1">
      <c r="A180" s="75">
        <v>170</v>
      </c>
      <c r="B180" s="34" t="s">
        <v>149</v>
      </c>
      <c r="C180" s="35" t="s">
        <v>19</v>
      </c>
      <c r="D180" s="34"/>
      <c r="E180" s="34" t="s">
        <v>26</v>
      </c>
      <c r="F180" s="116" t="s">
        <v>465</v>
      </c>
      <c r="G180" s="33" t="s">
        <v>33</v>
      </c>
      <c r="H180" s="174"/>
      <c r="I180" s="175"/>
      <c r="J180" s="175"/>
      <c r="K180" s="176"/>
      <c r="L180" s="176">
        <v>528.6</v>
      </c>
      <c r="M180" s="83">
        <f t="shared" si="5"/>
        <v>-528.6</v>
      </c>
      <c r="N180" s="182"/>
      <c r="O180" s="183"/>
      <c r="P180" s="183">
        <v>792.9</v>
      </c>
      <c r="Q180" s="84">
        <f t="shared" si="6"/>
        <v>-792.9</v>
      </c>
    </row>
    <row r="181" spans="1:17" ht="15" customHeight="1">
      <c r="A181" s="75">
        <v>171</v>
      </c>
      <c r="B181" s="30" t="s">
        <v>150</v>
      </c>
      <c r="C181" s="26" t="s">
        <v>19</v>
      </c>
      <c r="D181" s="30"/>
      <c r="E181" s="78" t="s">
        <v>30</v>
      </c>
      <c r="F181" s="103" t="s">
        <v>395</v>
      </c>
      <c r="G181" s="36" t="s">
        <v>21</v>
      </c>
      <c r="H181" s="174">
        <v>1</v>
      </c>
      <c r="I181" s="175"/>
      <c r="J181" s="175"/>
      <c r="K181" s="176"/>
      <c r="L181" s="176"/>
      <c r="M181" s="83">
        <f t="shared" si="5"/>
        <v>0</v>
      </c>
      <c r="N181" s="182">
        <v>2</v>
      </c>
      <c r="O181" s="183">
        <v>3866.24</v>
      </c>
      <c r="P181" s="183"/>
      <c r="Q181" s="84">
        <f t="shared" si="6"/>
        <v>3866.24</v>
      </c>
    </row>
    <row r="182" spans="1:17" ht="15" customHeight="1">
      <c r="A182" s="75">
        <v>172</v>
      </c>
      <c r="B182" s="30" t="s">
        <v>150</v>
      </c>
      <c r="C182" s="26" t="s">
        <v>19</v>
      </c>
      <c r="D182" s="26"/>
      <c r="E182" s="78" t="s">
        <v>30</v>
      </c>
      <c r="F182" s="103" t="s">
        <v>420</v>
      </c>
      <c r="G182" s="37" t="s">
        <v>31</v>
      </c>
      <c r="H182" s="174"/>
      <c r="I182" s="175"/>
      <c r="J182" s="175"/>
      <c r="K182" s="176"/>
      <c r="L182" s="176"/>
      <c r="M182" s="83">
        <f t="shared" si="5"/>
        <v>0</v>
      </c>
      <c r="N182" s="182">
        <v>1</v>
      </c>
      <c r="O182" s="183"/>
      <c r="P182" s="183"/>
      <c r="Q182" s="84">
        <f t="shared" si="6"/>
        <v>0</v>
      </c>
    </row>
    <row r="183" spans="1:17" ht="15" customHeight="1">
      <c r="A183" s="75">
        <v>173</v>
      </c>
      <c r="B183" s="30" t="s">
        <v>151</v>
      </c>
      <c r="C183" s="26" t="s">
        <v>19</v>
      </c>
      <c r="D183" s="26"/>
      <c r="E183" s="30" t="s">
        <v>26</v>
      </c>
      <c r="F183" s="103" t="s">
        <v>396</v>
      </c>
      <c r="G183" s="36" t="s">
        <v>21</v>
      </c>
      <c r="H183" s="174"/>
      <c r="I183" s="175"/>
      <c r="J183" s="175"/>
      <c r="K183" s="176"/>
      <c r="L183" s="176"/>
      <c r="M183" s="83">
        <f t="shared" si="5"/>
        <v>0</v>
      </c>
      <c r="N183" s="182"/>
      <c r="O183" s="183"/>
      <c r="P183" s="183"/>
      <c r="Q183" s="84">
        <f t="shared" si="6"/>
        <v>0</v>
      </c>
    </row>
    <row r="184" spans="1:17" ht="15" customHeight="1">
      <c r="A184" s="75">
        <v>174</v>
      </c>
      <c r="B184" s="30" t="s">
        <v>151</v>
      </c>
      <c r="C184" s="26" t="s">
        <v>19</v>
      </c>
      <c r="D184" s="26"/>
      <c r="E184" s="30" t="s">
        <v>26</v>
      </c>
      <c r="F184" s="103" t="s">
        <v>466</v>
      </c>
      <c r="G184" s="33" t="s">
        <v>33</v>
      </c>
      <c r="H184" s="174"/>
      <c r="I184" s="175"/>
      <c r="J184" s="175"/>
      <c r="K184" s="176"/>
      <c r="L184" s="176">
        <v>528.6</v>
      </c>
      <c r="M184" s="83">
        <f t="shared" si="5"/>
        <v>-528.6</v>
      </c>
      <c r="N184" s="182"/>
      <c r="O184" s="183"/>
      <c r="P184" s="183">
        <v>5109.8</v>
      </c>
      <c r="Q184" s="84">
        <f t="shared" si="6"/>
        <v>-5109.8</v>
      </c>
    </row>
    <row r="185" spans="1:17" ht="15" customHeight="1">
      <c r="A185" s="75">
        <v>175</v>
      </c>
      <c r="B185" s="30" t="s">
        <v>152</v>
      </c>
      <c r="C185" s="26" t="s">
        <v>19</v>
      </c>
      <c r="D185" s="26"/>
      <c r="E185" s="30" t="s">
        <v>26</v>
      </c>
      <c r="F185" s="103" t="s">
        <v>467</v>
      </c>
      <c r="G185" s="33" t="s">
        <v>33</v>
      </c>
      <c r="H185" s="174"/>
      <c r="I185" s="175"/>
      <c r="J185" s="175"/>
      <c r="K185" s="176"/>
      <c r="L185" s="176"/>
      <c r="M185" s="83">
        <f t="shared" si="5"/>
        <v>0</v>
      </c>
      <c r="N185" s="182"/>
      <c r="O185" s="183"/>
      <c r="P185" s="183">
        <v>8623.07</v>
      </c>
      <c r="Q185" s="84">
        <f t="shared" si="6"/>
        <v>-8623.07</v>
      </c>
    </row>
    <row r="186" spans="1:17">
      <c r="A186" s="75">
        <v>176</v>
      </c>
      <c r="B186" s="30" t="s">
        <v>156</v>
      </c>
      <c r="C186" s="26" t="s">
        <v>19</v>
      </c>
      <c r="D186" s="26"/>
      <c r="E186" s="30" t="s">
        <v>26</v>
      </c>
      <c r="F186" s="103" t="s">
        <v>397</v>
      </c>
      <c r="G186" s="36" t="s">
        <v>21</v>
      </c>
      <c r="H186" s="174"/>
      <c r="I186" s="175"/>
      <c r="J186" s="175"/>
      <c r="K186" s="176"/>
      <c r="L186" s="176">
        <v>845.76</v>
      </c>
      <c r="M186" s="83">
        <f t="shared" si="5"/>
        <v>-845.76</v>
      </c>
      <c r="N186" s="182"/>
      <c r="O186" s="183"/>
      <c r="P186" s="183"/>
      <c r="Q186" s="84">
        <f t="shared" si="6"/>
        <v>0</v>
      </c>
    </row>
    <row r="187" spans="1:17">
      <c r="A187" s="75">
        <v>177</v>
      </c>
      <c r="B187" s="30" t="s">
        <v>441</v>
      </c>
      <c r="C187" s="26" t="s">
        <v>19</v>
      </c>
      <c r="D187" s="26"/>
      <c r="E187" s="30" t="s">
        <v>26</v>
      </c>
      <c r="F187" s="103" t="s">
        <v>442</v>
      </c>
      <c r="G187" s="36" t="s">
        <v>21</v>
      </c>
      <c r="H187" s="174">
        <v>-1</v>
      </c>
      <c r="I187" s="175">
        <v>3</v>
      </c>
      <c r="J187" s="175">
        <v>3</v>
      </c>
      <c r="K187" s="176">
        <v>1823.67</v>
      </c>
      <c r="L187" s="176"/>
      <c r="M187" s="83">
        <f>K187-L187</f>
        <v>1823.67</v>
      </c>
      <c r="N187" s="182"/>
      <c r="O187" s="183"/>
      <c r="P187" s="183"/>
      <c r="Q187" s="84">
        <f>O187-P187</f>
        <v>0</v>
      </c>
    </row>
    <row r="188" spans="1:17">
      <c r="A188" s="75">
        <v>178</v>
      </c>
      <c r="B188" s="30" t="s">
        <v>441</v>
      </c>
      <c r="C188" s="26" t="s">
        <v>19</v>
      </c>
      <c r="D188" s="26"/>
      <c r="E188" s="30" t="s">
        <v>26</v>
      </c>
      <c r="F188" s="103" t="s">
        <v>468</v>
      </c>
      <c r="G188" s="33" t="s">
        <v>33</v>
      </c>
      <c r="H188" s="174"/>
      <c r="I188" s="175"/>
      <c r="J188" s="175"/>
      <c r="K188" s="176"/>
      <c r="L188" s="176"/>
      <c r="M188" s="83">
        <f>K188-L188</f>
        <v>0</v>
      </c>
      <c r="N188" s="182"/>
      <c r="O188" s="183"/>
      <c r="P188" s="183"/>
      <c r="Q188" s="84">
        <f>O188-P188</f>
        <v>0</v>
      </c>
    </row>
    <row r="189" spans="1:17" ht="15" customHeight="1">
      <c r="A189" s="75">
        <v>179</v>
      </c>
      <c r="B189" s="30" t="s">
        <v>470</v>
      </c>
      <c r="C189" s="26" t="s">
        <v>19</v>
      </c>
      <c r="D189" s="26"/>
      <c r="E189" s="30" t="s">
        <v>26</v>
      </c>
      <c r="F189" s="103" t="s">
        <v>503</v>
      </c>
      <c r="G189" s="36" t="s">
        <v>21</v>
      </c>
      <c r="H189" s="174">
        <v>1</v>
      </c>
      <c r="I189" s="175"/>
      <c r="J189" s="175"/>
      <c r="K189" s="176"/>
      <c r="L189" s="176"/>
      <c r="M189" s="83">
        <f t="shared" ref="M189:M221" si="7">K189-L189</f>
        <v>0</v>
      </c>
      <c r="N189" s="182"/>
      <c r="O189" s="183"/>
      <c r="P189" s="183"/>
      <c r="Q189" s="84">
        <f t="shared" ref="Q189:Q221" si="8">O189-P189</f>
        <v>0</v>
      </c>
    </row>
    <row r="190" spans="1:17" ht="15" customHeight="1">
      <c r="A190" s="75">
        <v>180</v>
      </c>
      <c r="B190" s="30" t="s">
        <v>470</v>
      </c>
      <c r="C190" s="26" t="s">
        <v>19</v>
      </c>
      <c r="D190" s="26"/>
      <c r="E190" s="30" t="s">
        <v>26</v>
      </c>
      <c r="F190" s="103" t="s">
        <v>491</v>
      </c>
      <c r="G190" s="33" t="s">
        <v>33</v>
      </c>
      <c r="H190" s="174"/>
      <c r="I190" s="175"/>
      <c r="J190" s="175"/>
      <c r="K190" s="176"/>
      <c r="L190" s="176"/>
      <c r="M190" s="83">
        <f t="shared" si="7"/>
        <v>0</v>
      </c>
      <c r="N190" s="182"/>
      <c r="O190" s="183"/>
      <c r="P190" s="183"/>
      <c r="Q190" s="84">
        <f t="shared" si="8"/>
        <v>0</v>
      </c>
    </row>
    <row r="191" spans="1:17">
      <c r="A191" s="75">
        <v>181</v>
      </c>
      <c r="B191" s="30" t="s">
        <v>471</v>
      </c>
      <c r="C191" s="26" t="s">
        <v>19</v>
      </c>
      <c r="D191" s="26"/>
      <c r="E191" s="30" t="s">
        <v>26</v>
      </c>
      <c r="F191" s="103" t="s">
        <v>504</v>
      </c>
      <c r="G191" s="36" t="s">
        <v>21</v>
      </c>
      <c r="H191" s="174">
        <v>1</v>
      </c>
      <c r="I191" s="175"/>
      <c r="J191" s="175"/>
      <c r="K191" s="176"/>
      <c r="L191" s="176"/>
      <c r="M191" s="83">
        <f t="shared" si="7"/>
        <v>0</v>
      </c>
      <c r="N191" s="182"/>
      <c r="O191" s="183"/>
      <c r="P191" s="183"/>
      <c r="Q191" s="84">
        <f t="shared" si="8"/>
        <v>0</v>
      </c>
    </row>
    <row r="192" spans="1:17">
      <c r="A192" s="75">
        <v>182</v>
      </c>
      <c r="B192" s="30" t="s">
        <v>471</v>
      </c>
      <c r="C192" s="26" t="s">
        <v>19</v>
      </c>
      <c r="D192" s="26"/>
      <c r="E192" s="30" t="s">
        <v>26</v>
      </c>
      <c r="F192" s="103" t="s">
        <v>479</v>
      </c>
      <c r="G192" s="33" t="s">
        <v>33</v>
      </c>
      <c r="H192" s="174"/>
      <c r="I192" s="175"/>
      <c r="J192" s="175"/>
      <c r="K192" s="176"/>
      <c r="L192" s="176"/>
      <c r="M192" s="83">
        <f t="shared" si="7"/>
        <v>0</v>
      </c>
      <c r="N192" s="182"/>
      <c r="O192" s="183"/>
      <c r="P192" s="183"/>
      <c r="Q192" s="84">
        <f t="shared" si="8"/>
        <v>0</v>
      </c>
    </row>
    <row r="193" spans="1:17">
      <c r="A193" s="75">
        <v>183</v>
      </c>
      <c r="B193" s="30" t="s">
        <v>482</v>
      </c>
      <c r="C193" s="26" t="s">
        <v>19</v>
      </c>
      <c r="D193" s="26"/>
      <c r="E193" s="30" t="s">
        <v>26</v>
      </c>
      <c r="F193" s="103" t="s">
        <v>505</v>
      </c>
      <c r="G193" s="36" t="s">
        <v>21</v>
      </c>
      <c r="H193" s="174"/>
      <c r="I193" s="175"/>
      <c r="J193" s="175"/>
      <c r="K193" s="176"/>
      <c r="L193" s="176"/>
      <c r="M193" s="83">
        <f t="shared" si="7"/>
        <v>0</v>
      </c>
      <c r="N193" s="182"/>
      <c r="O193" s="183"/>
      <c r="P193" s="183"/>
      <c r="Q193" s="84">
        <f t="shared" si="8"/>
        <v>0</v>
      </c>
    </row>
    <row r="194" spans="1:17">
      <c r="A194" s="135">
        <v>184</v>
      </c>
      <c r="B194" s="29" t="s">
        <v>482</v>
      </c>
      <c r="C194" s="7" t="s">
        <v>19</v>
      </c>
      <c r="D194" s="7"/>
      <c r="E194" s="29" t="s">
        <v>26</v>
      </c>
      <c r="F194" s="103" t="s">
        <v>485</v>
      </c>
      <c r="G194" s="16" t="s">
        <v>22</v>
      </c>
      <c r="H194" s="177">
        <v>1</v>
      </c>
      <c r="I194" s="175"/>
      <c r="J194" s="175"/>
      <c r="K194" s="178"/>
      <c r="L194" s="178"/>
      <c r="M194" s="83">
        <f t="shared" si="7"/>
        <v>0</v>
      </c>
      <c r="N194" s="182"/>
      <c r="O194" s="184"/>
      <c r="P194" s="184"/>
      <c r="Q194" s="83">
        <f t="shared" si="8"/>
        <v>0</v>
      </c>
    </row>
    <row r="195" spans="1:17" hidden="1">
      <c r="A195" s="168"/>
      <c r="B195" s="153" t="s">
        <v>483</v>
      </c>
      <c r="C195" s="148" t="s">
        <v>19</v>
      </c>
      <c r="D195" s="148"/>
      <c r="E195" s="149" t="s">
        <v>94</v>
      </c>
      <c r="F195" s="99" t="s">
        <v>526</v>
      </c>
      <c r="G195" s="14" t="s">
        <v>21</v>
      </c>
      <c r="H195" s="164"/>
      <c r="I195" s="168"/>
      <c r="J195" s="168"/>
      <c r="K195" s="170"/>
      <c r="L195" s="170"/>
      <c r="M195" s="152">
        <f t="shared" si="7"/>
        <v>0</v>
      </c>
      <c r="N195" s="182"/>
      <c r="O195" s="184"/>
      <c r="P195" s="184"/>
      <c r="Q195" s="152">
        <f t="shared" si="8"/>
        <v>0</v>
      </c>
    </row>
    <row r="196" spans="1:17">
      <c r="A196" s="135">
        <v>185</v>
      </c>
      <c r="B196" s="29" t="s">
        <v>483</v>
      </c>
      <c r="C196" s="7" t="s">
        <v>19</v>
      </c>
      <c r="D196" s="7"/>
      <c r="E196" s="78" t="s">
        <v>94</v>
      </c>
      <c r="F196" s="103" t="s">
        <v>492</v>
      </c>
      <c r="G196" s="16" t="s">
        <v>22</v>
      </c>
      <c r="H196" s="180"/>
      <c r="I196" s="179"/>
      <c r="J196" s="179"/>
      <c r="K196" s="181"/>
      <c r="L196" s="181"/>
      <c r="M196" s="83">
        <f t="shared" si="7"/>
        <v>0</v>
      </c>
      <c r="N196" s="182"/>
      <c r="O196" s="184"/>
      <c r="P196" s="184"/>
      <c r="Q196" s="83">
        <f t="shared" si="8"/>
        <v>0</v>
      </c>
    </row>
    <row r="197" spans="1:17">
      <c r="A197" s="135">
        <v>186</v>
      </c>
      <c r="B197" s="29" t="s">
        <v>473</v>
      </c>
      <c r="C197" s="7" t="s">
        <v>19</v>
      </c>
      <c r="D197" s="7"/>
      <c r="E197" s="29" t="s">
        <v>26</v>
      </c>
      <c r="F197" s="103" t="s">
        <v>506</v>
      </c>
      <c r="G197" s="102" t="s">
        <v>21</v>
      </c>
      <c r="H197" s="180"/>
      <c r="I197" s="179"/>
      <c r="J197" s="179"/>
      <c r="K197" s="181"/>
      <c r="L197" s="181"/>
      <c r="M197" s="83">
        <f t="shared" si="7"/>
        <v>0</v>
      </c>
      <c r="N197" s="182"/>
      <c r="O197" s="184"/>
      <c r="P197" s="184"/>
      <c r="Q197" s="83">
        <f t="shared" si="8"/>
        <v>0</v>
      </c>
    </row>
    <row r="198" spans="1:17">
      <c r="A198" s="135">
        <v>187</v>
      </c>
      <c r="B198" s="29" t="s">
        <v>473</v>
      </c>
      <c r="C198" s="7" t="s">
        <v>19</v>
      </c>
      <c r="D198" s="7"/>
      <c r="E198" s="29" t="s">
        <v>26</v>
      </c>
      <c r="F198" s="103" t="s">
        <v>472</v>
      </c>
      <c r="G198" s="80" t="s">
        <v>33</v>
      </c>
      <c r="H198" s="180">
        <v>1</v>
      </c>
      <c r="I198" s="179"/>
      <c r="J198" s="179"/>
      <c r="K198" s="181"/>
      <c r="L198" s="181"/>
      <c r="M198" s="83">
        <f t="shared" si="7"/>
        <v>0</v>
      </c>
      <c r="N198" s="182"/>
      <c r="O198" s="184"/>
      <c r="P198" s="184"/>
      <c r="Q198" s="83">
        <f t="shared" si="8"/>
        <v>0</v>
      </c>
    </row>
    <row r="199" spans="1:17" ht="63.75">
      <c r="A199" s="135">
        <v>188</v>
      </c>
      <c r="B199" s="29" t="s">
        <v>484</v>
      </c>
      <c r="C199" s="7" t="s">
        <v>487</v>
      </c>
      <c r="D199" s="7" t="s">
        <v>486</v>
      </c>
      <c r="E199" s="29" t="s">
        <v>20</v>
      </c>
      <c r="F199" s="103" t="s">
        <v>507</v>
      </c>
      <c r="G199" s="102" t="s">
        <v>21</v>
      </c>
      <c r="H199" s="180"/>
      <c r="I199" s="179"/>
      <c r="J199" s="179"/>
      <c r="K199" s="181"/>
      <c r="L199" s="181"/>
      <c r="M199" s="83">
        <f t="shared" si="7"/>
        <v>0</v>
      </c>
      <c r="N199" s="182"/>
      <c r="O199" s="184"/>
      <c r="P199" s="184"/>
      <c r="Q199" s="83">
        <f t="shared" si="8"/>
        <v>0</v>
      </c>
    </row>
    <row r="200" spans="1:17" ht="63.75">
      <c r="A200" s="135">
        <v>189</v>
      </c>
      <c r="B200" s="29" t="s">
        <v>484</v>
      </c>
      <c r="C200" s="7" t="s">
        <v>487</v>
      </c>
      <c r="D200" s="7" t="s">
        <v>486</v>
      </c>
      <c r="E200" s="29" t="s">
        <v>20</v>
      </c>
      <c r="F200" s="103" t="s">
        <v>493</v>
      </c>
      <c r="G200" s="16" t="s">
        <v>22</v>
      </c>
      <c r="H200" s="180">
        <v>1</v>
      </c>
      <c r="I200" s="179"/>
      <c r="J200" s="179"/>
      <c r="K200" s="181"/>
      <c r="L200" s="181"/>
      <c r="M200" s="83">
        <f t="shared" si="7"/>
        <v>0</v>
      </c>
      <c r="N200" s="182"/>
      <c r="O200" s="184"/>
      <c r="P200" s="184"/>
      <c r="Q200" s="83">
        <f t="shared" si="8"/>
        <v>0</v>
      </c>
    </row>
    <row r="201" spans="1:17">
      <c r="A201" s="135">
        <v>190</v>
      </c>
      <c r="B201" s="29" t="s">
        <v>480</v>
      </c>
      <c r="C201" s="7" t="s">
        <v>19</v>
      </c>
      <c r="D201" s="7"/>
      <c r="E201" s="29" t="s">
        <v>26</v>
      </c>
      <c r="F201" s="103" t="s">
        <v>476</v>
      </c>
      <c r="G201" s="80" t="s">
        <v>33</v>
      </c>
      <c r="H201" s="180">
        <v>3</v>
      </c>
      <c r="I201" s="179"/>
      <c r="J201" s="179"/>
      <c r="K201" s="181"/>
      <c r="L201" s="181"/>
      <c r="M201" s="83">
        <f t="shared" si="7"/>
        <v>0</v>
      </c>
      <c r="N201" s="182"/>
      <c r="O201" s="184"/>
      <c r="P201" s="184"/>
      <c r="Q201" s="83">
        <f t="shared" si="8"/>
        <v>0</v>
      </c>
    </row>
    <row r="202" spans="1:17">
      <c r="A202" s="135">
        <v>191</v>
      </c>
      <c r="B202" s="29" t="s">
        <v>477</v>
      </c>
      <c r="C202" s="7" t="s">
        <v>19</v>
      </c>
      <c r="D202" s="7"/>
      <c r="E202" s="29" t="s">
        <v>26</v>
      </c>
      <c r="F202" s="103" t="s">
        <v>515</v>
      </c>
      <c r="G202" s="14" t="s">
        <v>21</v>
      </c>
      <c r="H202" s="180"/>
      <c r="I202" s="179"/>
      <c r="J202" s="179"/>
      <c r="K202" s="181"/>
      <c r="L202" s="181"/>
      <c r="M202" s="83">
        <f t="shared" si="7"/>
        <v>0</v>
      </c>
      <c r="N202" s="182"/>
      <c r="O202" s="184"/>
      <c r="P202" s="184"/>
      <c r="Q202" s="83">
        <f t="shared" si="8"/>
        <v>0</v>
      </c>
    </row>
    <row r="203" spans="1:17">
      <c r="A203" s="135">
        <v>192</v>
      </c>
      <c r="B203" s="29" t="s">
        <v>477</v>
      </c>
      <c r="C203" s="7" t="s">
        <v>19</v>
      </c>
      <c r="D203" s="7"/>
      <c r="E203" s="29" t="s">
        <v>26</v>
      </c>
      <c r="F203" s="103" t="s">
        <v>475</v>
      </c>
      <c r="G203" s="80" t="s">
        <v>33</v>
      </c>
      <c r="H203" s="180"/>
      <c r="I203" s="179"/>
      <c r="J203" s="179"/>
      <c r="K203" s="181"/>
      <c r="L203" s="181">
        <v>1057.2</v>
      </c>
      <c r="M203" s="83">
        <f t="shared" si="7"/>
        <v>-1057.2</v>
      </c>
      <c r="N203" s="182"/>
      <c r="O203" s="184"/>
      <c r="P203" s="184"/>
      <c r="Q203" s="83">
        <f t="shared" si="8"/>
        <v>0</v>
      </c>
    </row>
    <row r="204" spans="1:17" ht="15" customHeight="1">
      <c r="A204" s="135">
        <v>193</v>
      </c>
      <c r="B204" s="29" t="s">
        <v>481</v>
      </c>
      <c r="C204" s="7" t="s">
        <v>19</v>
      </c>
      <c r="D204" s="7"/>
      <c r="E204" s="29" t="s">
        <v>26</v>
      </c>
      <c r="F204" s="103" t="s">
        <v>490</v>
      </c>
      <c r="G204" s="80" t="s">
        <v>33</v>
      </c>
      <c r="H204" s="180">
        <v>1</v>
      </c>
      <c r="I204" s="179"/>
      <c r="J204" s="179"/>
      <c r="K204" s="181"/>
      <c r="L204" s="181"/>
      <c r="M204" s="83">
        <f t="shared" si="7"/>
        <v>0</v>
      </c>
      <c r="N204" s="182"/>
      <c r="O204" s="184"/>
      <c r="P204" s="184"/>
      <c r="Q204" s="83">
        <f t="shared" si="8"/>
        <v>0</v>
      </c>
    </row>
    <row r="205" spans="1:17" ht="15" customHeight="1">
      <c r="A205" s="135">
        <v>194</v>
      </c>
      <c r="B205" s="29" t="s">
        <v>478</v>
      </c>
      <c r="C205" s="7" t="s">
        <v>19</v>
      </c>
      <c r="D205" s="7"/>
      <c r="E205" s="29" t="s">
        <v>26</v>
      </c>
      <c r="F205" s="103" t="s">
        <v>508</v>
      </c>
      <c r="G205" s="14" t="s">
        <v>21</v>
      </c>
      <c r="H205" s="180"/>
      <c r="I205" s="179">
        <v>1</v>
      </c>
      <c r="J205" s="179">
        <v>1</v>
      </c>
      <c r="K205" s="181">
        <v>528.6</v>
      </c>
      <c r="L205" s="181"/>
      <c r="M205" s="83">
        <f t="shared" si="7"/>
        <v>528.6</v>
      </c>
      <c r="N205" s="182"/>
      <c r="O205" s="184"/>
      <c r="P205" s="184"/>
      <c r="Q205" s="83">
        <f t="shared" si="8"/>
        <v>0</v>
      </c>
    </row>
    <row r="206" spans="1:17">
      <c r="A206" s="135">
        <v>195</v>
      </c>
      <c r="B206" s="29" t="s">
        <v>488</v>
      </c>
      <c r="C206" s="7" t="s">
        <v>19</v>
      </c>
      <c r="D206" s="7"/>
      <c r="E206" s="29" t="s">
        <v>26</v>
      </c>
      <c r="F206" s="103" t="s">
        <v>509</v>
      </c>
      <c r="G206" s="14" t="s">
        <v>21</v>
      </c>
      <c r="H206" s="180"/>
      <c r="I206" s="179"/>
      <c r="J206" s="179"/>
      <c r="K206" s="181"/>
      <c r="L206" s="181"/>
      <c r="M206" s="83">
        <f t="shared" si="7"/>
        <v>0</v>
      </c>
      <c r="N206" s="182"/>
      <c r="O206" s="184"/>
      <c r="P206" s="184"/>
      <c r="Q206" s="83">
        <f t="shared" si="8"/>
        <v>0</v>
      </c>
    </row>
    <row r="207" spans="1:17">
      <c r="A207" s="135">
        <v>196</v>
      </c>
      <c r="B207" s="29" t="s">
        <v>495</v>
      </c>
      <c r="C207" s="7" t="s">
        <v>19</v>
      </c>
      <c r="D207" s="7"/>
      <c r="E207" s="29" t="s">
        <v>104</v>
      </c>
      <c r="F207" s="103" t="s">
        <v>494</v>
      </c>
      <c r="G207" s="19" t="s">
        <v>36</v>
      </c>
      <c r="H207" s="180"/>
      <c r="I207" s="179"/>
      <c r="J207" s="179"/>
      <c r="K207" s="181"/>
      <c r="L207" s="181"/>
      <c r="M207" s="83">
        <f t="shared" si="7"/>
        <v>0</v>
      </c>
      <c r="N207" s="182"/>
      <c r="O207" s="184"/>
      <c r="P207" s="184"/>
      <c r="Q207" s="83">
        <f t="shared" si="8"/>
        <v>0</v>
      </c>
    </row>
    <row r="208" spans="1:17" ht="51">
      <c r="A208" s="135">
        <v>197</v>
      </c>
      <c r="B208" s="29" t="s">
        <v>496</v>
      </c>
      <c r="C208" s="7" t="s">
        <v>500</v>
      </c>
      <c r="D208" s="7" t="s">
        <v>501</v>
      </c>
      <c r="E208" s="29" t="s">
        <v>26</v>
      </c>
      <c r="F208" s="103" t="s">
        <v>502</v>
      </c>
      <c r="G208" s="14" t="s">
        <v>21</v>
      </c>
      <c r="H208" s="180">
        <v>1</v>
      </c>
      <c r="I208" s="179"/>
      <c r="J208" s="179"/>
      <c r="K208" s="181"/>
      <c r="L208" s="181"/>
      <c r="M208" s="83">
        <f t="shared" si="7"/>
        <v>0</v>
      </c>
      <c r="N208" s="182"/>
      <c r="O208" s="184"/>
      <c r="P208" s="184"/>
      <c r="Q208" s="83">
        <f t="shared" si="8"/>
        <v>0</v>
      </c>
    </row>
    <row r="209" spans="1:17" ht="51">
      <c r="A209" s="135">
        <v>198</v>
      </c>
      <c r="B209" s="29" t="s">
        <v>496</v>
      </c>
      <c r="C209" s="7" t="s">
        <v>500</v>
      </c>
      <c r="D209" s="7" t="s">
        <v>501</v>
      </c>
      <c r="E209" s="29" t="s">
        <v>26</v>
      </c>
      <c r="F209" s="103" t="s">
        <v>499</v>
      </c>
      <c r="G209" s="80" t="s">
        <v>33</v>
      </c>
      <c r="H209" s="180">
        <v>1</v>
      </c>
      <c r="I209" s="179"/>
      <c r="J209" s="179"/>
      <c r="K209" s="181"/>
      <c r="L209" s="181">
        <v>1762</v>
      </c>
      <c r="M209" s="83">
        <f t="shared" si="7"/>
        <v>-1762</v>
      </c>
      <c r="N209" s="135"/>
      <c r="O209" s="137"/>
      <c r="P209" s="137"/>
      <c r="Q209" s="83">
        <f t="shared" si="8"/>
        <v>0</v>
      </c>
    </row>
    <row r="210" spans="1:17" hidden="1">
      <c r="A210" s="192"/>
      <c r="B210" s="30" t="s">
        <v>498</v>
      </c>
      <c r="C210" s="26" t="s">
        <v>19</v>
      </c>
      <c r="D210" s="26"/>
      <c r="E210" s="30" t="s">
        <v>26</v>
      </c>
      <c r="F210" s="97"/>
      <c r="G210" s="32" t="s">
        <v>21</v>
      </c>
      <c r="H210" s="197"/>
      <c r="I210" s="192"/>
      <c r="J210" s="192"/>
      <c r="K210" s="193"/>
      <c r="L210" s="193"/>
      <c r="M210" s="152"/>
      <c r="N210" s="192"/>
      <c r="O210" s="193"/>
      <c r="P210" s="193"/>
      <c r="Q210" s="152"/>
    </row>
    <row r="211" spans="1:17">
      <c r="A211" s="135">
        <v>199</v>
      </c>
      <c r="B211" s="29" t="s">
        <v>498</v>
      </c>
      <c r="C211" s="7" t="s">
        <v>19</v>
      </c>
      <c r="D211" s="7"/>
      <c r="E211" s="29" t="s">
        <v>26</v>
      </c>
      <c r="F211" s="103" t="s">
        <v>514</v>
      </c>
      <c r="G211" s="80" t="s">
        <v>33</v>
      </c>
      <c r="H211" s="180"/>
      <c r="I211" s="179"/>
      <c r="J211" s="179"/>
      <c r="K211" s="181"/>
      <c r="L211" s="181"/>
      <c r="M211" s="83">
        <f t="shared" si="7"/>
        <v>0</v>
      </c>
      <c r="N211" s="135"/>
      <c r="O211" s="137"/>
      <c r="P211" s="137"/>
      <c r="Q211" s="83">
        <f t="shared" si="8"/>
        <v>0</v>
      </c>
    </row>
    <row r="212" spans="1:17">
      <c r="A212" s="135">
        <v>200</v>
      </c>
      <c r="B212" s="29" t="s">
        <v>511</v>
      </c>
      <c r="C212" s="7" t="s">
        <v>19</v>
      </c>
      <c r="D212" s="7"/>
      <c r="E212" s="78" t="s">
        <v>30</v>
      </c>
      <c r="F212" s="103" t="s">
        <v>510</v>
      </c>
      <c r="G212" s="14" t="s">
        <v>21</v>
      </c>
      <c r="H212" s="180">
        <v>1</v>
      </c>
      <c r="I212" s="179"/>
      <c r="J212" s="179"/>
      <c r="K212" s="181"/>
      <c r="L212" s="181"/>
      <c r="M212" s="83">
        <f t="shared" si="7"/>
        <v>0</v>
      </c>
      <c r="N212" s="135"/>
      <c r="O212" s="137"/>
      <c r="P212" s="137"/>
      <c r="Q212" s="83">
        <f t="shared" si="8"/>
        <v>0</v>
      </c>
    </row>
    <row r="213" spans="1:17">
      <c r="A213" s="151">
        <v>201</v>
      </c>
      <c r="B213" s="153" t="s">
        <v>511</v>
      </c>
      <c r="C213" s="148" t="s">
        <v>19</v>
      </c>
      <c r="D213" s="148"/>
      <c r="E213" s="149" t="s">
        <v>30</v>
      </c>
      <c r="F213" s="160" t="s">
        <v>519</v>
      </c>
      <c r="G213" s="154" t="s">
        <v>31</v>
      </c>
      <c r="H213" s="180"/>
      <c r="I213" s="179"/>
      <c r="J213" s="179"/>
      <c r="K213" s="181"/>
      <c r="L213" s="181"/>
      <c r="M213" s="152">
        <f t="shared" si="7"/>
        <v>0</v>
      </c>
      <c r="N213" s="145"/>
      <c r="O213" s="147"/>
      <c r="P213" s="147"/>
      <c r="Q213" s="152">
        <f t="shared" si="8"/>
        <v>0</v>
      </c>
    </row>
    <row r="214" spans="1:17">
      <c r="A214" s="151">
        <v>202</v>
      </c>
      <c r="B214" s="29" t="s">
        <v>512</v>
      </c>
      <c r="C214" s="7" t="s">
        <v>19</v>
      </c>
      <c r="D214" s="7"/>
      <c r="E214" s="29" t="s">
        <v>26</v>
      </c>
      <c r="F214" s="103" t="s">
        <v>513</v>
      </c>
      <c r="G214" s="14" t="s">
        <v>21</v>
      </c>
      <c r="H214" s="180">
        <v>3</v>
      </c>
      <c r="I214" s="179"/>
      <c r="J214" s="179"/>
      <c r="K214" s="181"/>
      <c r="L214" s="181"/>
      <c r="M214" s="83">
        <f t="shared" si="7"/>
        <v>0</v>
      </c>
      <c r="N214" s="135"/>
      <c r="O214" s="137"/>
      <c r="P214" s="137"/>
      <c r="Q214" s="83">
        <f t="shared" si="8"/>
        <v>0</v>
      </c>
    </row>
    <row r="215" spans="1:17">
      <c r="A215" s="151">
        <v>203</v>
      </c>
      <c r="B215" s="29" t="s">
        <v>512</v>
      </c>
      <c r="C215" s="7" t="s">
        <v>19</v>
      </c>
      <c r="D215" s="119"/>
      <c r="E215" s="29" t="s">
        <v>26</v>
      </c>
      <c r="F215" s="103" t="s">
        <v>518</v>
      </c>
      <c r="G215" s="80" t="s">
        <v>33</v>
      </c>
      <c r="H215" s="180"/>
      <c r="I215" s="179"/>
      <c r="J215" s="179"/>
      <c r="K215" s="181"/>
      <c r="L215" s="181"/>
      <c r="M215" s="83">
        <f t="shared" si="7"/>
        <v>0</v>
      </c>
      <c r="N215" s="135"/>
      <c r="O215" s="137"/>
      <c r="P215" s="137"/>
      <c r="Q215" s="83">
        <f t="shared" si="8"/>
        <v>0</v>
      </c>
    </row>
    <row r="216" spans="1:17" hidden="1">
      <c r="A216" s="192"/>
      <c r="B216" s="162" t="s">
        <v>524</v>
      </c>
      <c r="C216" s="26" t="s">
        <v>19</v>
      </c>
      <c r="D216" s="120"/>
      <c r="E216" s="30" t="s">
        <v>26</v>
      </c>
      <c r="F216" s="97"/>
      <c r="G216" s="32" t="s">
        <v>21</v>
      </c>
      <c r="H216" s="197"/>
      <c r="I216" s="192"/>
      <c r="J216" s="192"/>
      <c r="K216" s="193"/>
      <c r="L216" s="193"/>
      <c r="M216" s="152"/>
      <c r="N216" s="192"/>
      <c r="O216" s="193"/>
      <c r="P216" s="193"/>
      <c r="Q216" s="152"/>
    </row>
    <row r="217" spans="1:17">
      <c r="A217" s="158">
        <v>204</v>
      </c>
      <c r="B217" s="162" t="s">
        <v>524</v>
      </c>
      <c r="C217" s="148" t="s">
        <v>19</v>
      </c>
      <c r="D217" s="119"/>
      <c r="E217" s="153" t="s">
        <v>26</v>
      </c>
      <c r="F217" s="160" t="s">
        <v>521</v>
      </c>
      <c r="G217" s="80" t="s">
        <v>33</v>
      </c>
      <c r="H217" s="180"/>
      <c r="I217" s="179"/>
      <c r="J217" s="179"/>
      <c r="K217" s="181"/>
      <c r="L217" s="181"/>
      <c r="M217" s="152">
        <f t="shared" si="7"/>
        <v>0</v>
      </c>
      <c r="N217" s="158"/>
      <c r="O217" s="157"/>
      <c r="P217" s="157"/>
      <c r="Q217" s="152">
        <f t="shared" si="8"/>
        <v>0</v>
      </c>
    </row>
    <row r="218" spans="1:17">
      <c r="A218" s="158">
        <v>205</v>
      </c>
      <c r="B218" s="162" t="s">
        <v>523</v>
      </c>
      <c r="C218" s="148" t="s">
        <v>19</v>
      </c>
      <c r="D218" s="119"/>
      <c r="E218" s="153" t="s">
        <v>26</v>
      </c>
      <c r="F218" s="160" t="s">
        <v>522</v>
      </c>
      <c r="G218" s="80" t="s">
        <v>33</v>
      </c>
      <c r="H218" s="180"/>
      <c r="I218" s="179"/>
      <c r="J218" s="179"/>
      <c r="K218" s="181"/>
      <c r="L218" s="181"/>
      <c r="M218" s="152">
        <f t="shared" si="7"/>
        <v>0</v>
      </c>
      <c r="N218" s="158"/>
      <c r="O218" s="157"/>
      <c r="P218" s="157"/>
      <c r="Q218" s="152">
        <f t="shared" si="8"/>
        <v>0</v>
      </c>
    </row>
    <row r="219" spans="1:17" hidden="1">
      <c r="A219" s="161"/>
      <c r="B219" s="153" t="s">
        <v>529</v>
      </c>
      <c r="C219" s="148" t="s">
        <v>19</v>
      </c>
      <c r="D219" s="148"/>
      <c r="E219" s="153" t="s">
        <v>52</v>
      </c>
      <c r="F219" s="171" t="s">
        <v>527</v>
      </c>
      <c r="G219" s="14" t="s">
        <v>21</v>
      </c>
      <c r="H219" s="164"/>
      <c r="I219" s="168"/>
      <c r="J219" s="168"/>
      <c r="K219" s="170"/>
      <c r="L219" s="170"/>
      <c r="M219" s="152">
        <f t="shared" si="7"/>
        <v>0</v>
      </c>
      <c r="N219" s="168"/>
      <c r="O219" s="170"/>
      <c r="P219" s="170"/>
      <c r="Q219" s="152">
        <f t="shared" si="8"/>
        <v>0</v>
      </c>
    </row>
    <row r="220" spans="1:17" hidden="1">
      <c r="A220" s="104"/>
      <c r="B220" s="153" t="s">
        <v>529</v>
      </c>
      <c r="C220" s="148" t="s">
        <v>19</v>
      </c>
      <c r="D220" s="148"/>
      <c r="E220" s="153" t="s">
        <v>52</v>
      </c>
      <c r="F220" s="172" t="s">
        <v>536</v>
      </c>
      <c r="G220" s="80" t="s">
        <v>33</v>
      </c>
      <c r="H220" s="180"/>
      <c r="I220" s="182"/>
      <c r="J220" s="182"/>
      <c r="K220" s="184"/>
      <c r="L220" s="184"/>
      <c r="M220" s="152"/>
      <c r="N220" s="182"/>
      <c r="O220" s="184"/>
      <c r="P220" s="184"/>
      <c r="Q220" s="152"/>
    </row>
    <row r="221" spans="1:17" hidden="1">
      <c r="A221" s="161"/>
      <c r="B221" s="153" t="s">
        <v>530</v>
      </c>
      <c r="C221" s="148" t="s">
        <v>19</v>
      </c>
      <c r="D221" s="148"/>
      <c r="E221" s="149" t="s">
        <v>30</v>
      </c>
      <c r="F221" s="171" t="s">
        <v>528</v>
      </c>
      <c r="G221" s="14" t="s">
        <v>21</v>
      </c>
      <c r="H221" s="164"/>
      <c r="I221" s="168"/>
      <c r="J221" s="168"/>
      <c r="K221" s="170"/>
      <c r="L221" s="170"/>
      <c r="M221" s="152">
        <f t="shared" si="7"/>
        <v>0</v>
      </c>
      <c r="N221" s="168"/>
      <c r="O221" s="170"/>
      <c r="P221" s="170"/>
      <c r="Q221" s="152">
        <f t="shared" si="8"/>
        <v>0</v>
      </c>
    </row>
    <row r="222" spans="1:17" hidden="1">
      <c r="A222" s="75"/>
      <c r="B222" s="153" t="s">
        <v>531</v>
      </c>
      <c r="C222" s="26" t="s">
        <v>19</v>
      </c>
      <c r="D222" s="148"/>
      <c r="E222" s="30" t="s">
        <v>26</v>
      </c>
      <c r="F222" s="99" t="s">
        <v>532</v>
      </c>
      <c r="G222" s="32" t="s">
        <v>21</v>
      </c>
      <c r="H222" s="180"/>
      <c r="I222" s="182"/>
      <c r="J222" s="182"/>
      <c r="K222" s="184"/>
      <c r="L222" s="184"/>
      <c r="M222" s="152"/>
      <c r="N222" s="182"/>
      <c r="O222" s="184"/>
      <c r="P222" s="184"/>
      <c r="Q222" s="152"/>
    </row>
    <row r="223" spans="1:17" s="199" customFormat="1" hidden="1">
      <c r="A223" s="75"/>
      <c r="B223" s="217" t="s">
        <v>531</v>
      </c>
      <c r="C223" s="216" t="s">
        <v>19</v>
      </c>
      <c r="D223" s="241"/>
      <c r="E223" s="218" t="s">
        <v>26</v>
      </c>
      <c r="F223" s="244"/>
      <c r="G223" s="210" t="s">
        <v>33</v>
      </c>
      <c r="H223" s="225"/>
      <c r="I223" s="248"/>
      <c r="J223" s="248"/>
      <c r="K223" s="249"/>
      <c r="L223" s="249"/>
      <c r="M223" s="215"/>
      <c r="N223" s="248"/>
      <c r="O223" s="249"/>
      <c r="P223" s="249"/>
      <c r="Q223" s="215"/>
    </row>
    <row r="224" spans="1:17" hidden="1">
      <c r="A224" s="75"/>
      <c r="B224" s="162" t="s">
        <v>534</v>
      </c>
      <c r="C224" s="26" t="s">
        <v>19</v>
      </c>
      <c r="D224" s="119"/>
      <c r="E224" s="30" t="s">
        <v>26</v>
      </c>
      <c r="F224" s="171"/>
      <c r="G224" s="32" t="s">
        <v>21</v>
      </c>
      <c r="H224" s="197"/>
      <c r="I224" s="192"/>
      <c r="J224" s="192"/>
      <c r="K224" s="193"/>
      <c r="L224" s="193"/>
      <c r="M224" s="152"/>
      <c r="N224" s="192"/>
      <c r="O224" s="193"/>
      <c r="P224" s="193"/>
      <c r="Q224" s="152"/>
    </row>
    <row r="225" spans="1:17" hidden="1">
      <c r="A225" s="75"/>
      <c r="B225" s="162" t="s">
        <v>534</v>
      </c>
      <c r="C225" s="26" t="s">
        <v>19</v>
      </c>
      <c r="D225" s="119"/>
      <c r="E225" s="30" t="s">
        <v>26</v>
      </c>
      <c r="F225" s="171" t="s">
        <v>538</v>
      </c>
      <c r="G225" s="80" t="s">
        <v>33</v>
      </c>
      <c r="H225" s="180"/>
      <c r="I225" s="182"/>
      <c r="J225" s="182"/>
      <c r="K225" s="184"/>
      <c r="L225" s="184"/>
      <c r="M225" s="152"/>
      <c r="N225" s="182"/>
      <c r="O225" s="184"/>
      <c r="P225" s="184"/>
      <c r="Q225" s="152"/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38">
        <f t="shared" ref="H226:O226" si="9">SUM(H10:H218)</f>
        <v>64</v>
      </c>
      <c r="I226" s="156">
        <f t="shared" si="9"/>
        <v>51</v>
      </c>
      <c r="J226" s="156">
        <f t="shared" si="9"/>
        <v>65</v>
      </c>
      <c r="K226" s="84">
        <f t="shared" si="9"/>
        <v>121447.72000000004</v>
      </c>
      <c r="L226" s="84">
        <f t="shared" si="9"/>
        <v>141265.94000000006</v>
      </c>
      <c r="M226" s="84">
        <f t="shared" si="9"/>
        <v>-19818.219999999998</v>
      </c>
      <c r="N226" s="156">
        <f t="shared" si="9"/>
        <v>48</v>
      </c>
      <c r="O226" s="84">
        <f t="shared" si="9"/>
        <v>210492.76000000004</v>
      </c>
      <c r="P226" s="84">
        <f t="shared" ref="P226:Q226" si="10">SUM(P10:P218)</f>
        <v>466907.47000000003</v>
      </c>
      <c r="Q226" s="84">
        <f t="shared" si="10"/>
        <v>-256414.71000000011</v>
      </c>
    </row>
  </sheetData>
  <autoFilter ref="A9:Q186" xr:uid="{00000000-0009-0000-0000-000011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8"/>
  <dimension ref="A1:Q226"/>
  <sheetViews>
    <sheetView topLeftCell="A71" workbookViewId="0">
      <selection activeCell="A81" sqref="A81:XFD81"/>
    </sheetView>
  </sheetViews>
  <sheetFormatPr defaultRowHeight="15"/>
  <cols>
    <col min="1" max="1" width="4.5703125" style="73" customWidth="1"/>
    <col min="2" max="2" width="34.28515625" style="73" customWidth="1"/>
    <col min="3" max="3" width="9.5703125" style="73" customWidth="1"/>
    <col min="4" max="4" width="11.28515625" style="73" customWidth="1"/>
    <col min="5" max="5" width="23.85546875" style="73" customWidth="1"/>
    <col min="6" max="6" width="17.85546875" style="73" customWidth="1"/>
    <col min="7" max="7" width="24.7109375" style="73" customWidth="1"/>
    <col min="8" max="8" width="17.7109375" style="73" customWidth="1"/>
    <col min="9" max="17" width="13.7109375" style="73" customWidth="1"/>
    <col min="18" max="16384" width="9.140625" style="73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182">
        <v>1</v>
      </c>
      <c r="B10" s="149" t="s">
        <v>18</v>
      </c>
      <c r="C10" s="105" t="s">
        <v>19</v>
      </c>
      <c r="D10" s="149"/>
      <c r="E10" s="149" t="s">
        <v>20</v>
      </c>
      <c r="F10" s="106" t="s">
        <v>315</v>
      </c>
      <c r="G10" s="14" t="s">
        <v>21</v>
      </c>
      <c r="H10" s="189"/>
      <c r="I10" s="182"/>
      <c r="J10" s="182"/>
      <c r="K10" s="183"/>
      <c r="L10" s="183"/>
      <c r="M10" s="152">
        <f t="shared" ref="M10:M74" si="1">K10-L10</f>
        <v>0</v>
      </c>
      <c r="N10" s="182"/>
      <c r="O10" s="183"/>
      <c r="P10" s="183"/>
      <c r="Q10" s="152">
        <f t="shared" ref="Q10:Q74" si="2">O10-P10</f>
        <v>0</v>
      </c>
    </row>
    <row r="11" spans="1:17" ht="15" customHeight="1">
      <c r="A11" s="182">
        <v>2</v>
      </c>
      <c r="B11" s="149" t="s">
        <v>18</v>
      </c>
      <c r="C11" s="105" t="s">
        <v>19</v>
      </c>
      <c r="D11" s="149"/>
      <c r="E11" s="149" t="s">
        <v>20</v>
      </c>
      <c r="F11" s="106" t="s">
        <v>423</v>
      </c>
      <c r="G11" s="16" t="s">
        <v>22</v>
      </c>
      <c r="H11" s="189"/>
      <c r="I11" s="182"/>
      <c r="J11" s="182"/>
      <c r="K11" s="183"/>
      <c r="L11" s="183"/>
      <c r="M11" s="152">
        <f t="shared" si="1"/>
        <v>0</v>
      </c>
      <c r="N11" s="182"/>
      <c r="O11" s="183"/>
      <c r="P11" s="183"/>
      <c r="Q11" s="152">
        <f t="shared" si="2"/>
        <v>0</v>
      </c>
    </row>
    <row r="12" spans="1:17" ht="15" customHeight="1">
      <c r="A12" s="182">
        <v>3</v>
      </c>
      <c r="B12" s="149" t="s">
        <v>23</v>
      </c>
      <c r="C12" s="105" t="s">
        <v>19</v>
      </c>
      <c r="D12" s="149"/>
      <c r="E12" s="149" t="s">
        <v>24</v>
      </c>
      <c r="F12" s="107">
        <v>2</v>
      </c>
      <c r="G12" s="14" t="s">
        <v>21</v>
      </c>
      <c r="H12" s="189"/>
      <c r="I12" s="182"/>
      <c r="J12" s="182"/>
      <c r="K12" s="183"/>
      <c r="L12" s="183"/>
      <c r="M12" s="152">
        <f t="shared" si="1"/>
        <v>0</v>
      </c>
      <c r="N12" s="182"/>
      <c r="O12" s="183"/>
      <c r="P12" s="183"/>
      <c r="Q12" s="152">
        <f t="shared" si="2"/>
        <v>0</v>
      </c>
    </row>
    <row r="13" spans="1:17" ht="15" customHeight="1">
      <c r="A13" s="182">
        <v>4</v>
      </c>
      <c r="B13" s="149" t="s">
        <v>25</v>
      </c>
      <c r="C13" s="105" t="s">
        <v>19</v>
      </c>
      <c r="D13" s="149"/>
      <c r="E13" s="149" t="s">
        <v>26</v>
      </c>
      <c r="F13" s="106" t="s">
        <v>316</v>
      </c>
      <c r="G13" s="14" t="s">
        <v>21</v>
      </c>
      <c r="H13" s="189"/>
      <c r="I13" s="182">
        <v>1</v>
      </c>
      <c r="J13" s="182">
        <v>1</v>
      </c>
      <c r="K13" s="183">
        <v>1044.01</v>
      </c>
      <c r="L13" s="183"/>
      <c r="M13" s="152">
        <f t="shared" si="1"/>
        <v>1044.01</v>
      </c>
      <c r="N13" s="182"/>
      <c r="O13" s="183"/>
      <c r="P13" s="183"/>
      <c r="Q13" s="152">
        <f t="shared" si="2"/>
        <v>0</v>
      </c>
    </row>
    <row r="14" spans="1:17" ht="15" customHeight="1">
      <c r="A14" s="182">
        <v>5</v>
      </c>
      <c r="B14" s="149" t="s">
        <v>27</v>
      </c>
      <c r="C14" s="105" t="s">
        <v>19</v>
      </c>
      <c r="D14" s="149"/>
      <c r="E14" s="149" t="s">
        <v>26</v>
      </c>
      <c r="F14" s="106" t="s">
        <v>317</v>
      </c>
      <c r="G14" s="14" t="s">
        <v>21</v>
      </c>
      <c r="H14" s="189">
        <v>2</v>
      </c>
      <c r="I14" s="182"/>
      <c r="J14" s="182"/>
      <c r="K14" s="183"/>
      <c r="L14" s="183"/>
      <c r="M14" s="152">
        <f t="shared" si="1"/>
        <v>0</v>
      </c>
      <c r="N14" s="182"/>
      <c r="O14" s="183"/>
      <c r="P14" s="183"/>
      <c r="Q14" s="152">
        <f t="shared" si="2"/>
        <v>0</v>
      </c>
    </row>
    <row r="15" spans="1:17" ht="15" customHeight="1">
      <c r="A15" s="182">
        <v>6</v>
      </c>
      <c r="B15" s="149" t="s">
        <v>28</v>
      </c>
      <c r="C15" s="105" t="s">
        <v>19</v>
      </c>
      <c r="D15" s="149"/>
      <c r="E15" s="149" t="s">
        <v>26</v>
      </c>
      <c r="F15" s="106" t="s">
        <v>318</v>
      </c>
      <c r="G15" s="14" t="s">
        <v>21</v>
      </c>
      <c r="H15" s="189"/>
      <c r="I15" s="182">
        <v>1</v>
      </c>
      <c r="J15" s="182">
        <v>2</v>
      </c>
      <c r="K15" s="183">
        <v>2110.52</v>
      </c>
      <c r="L15" s="183"/>
      <c r="M15" s="152">
        <f t="shared" si="1"/>
        <v>2110.52</v>
      </c>
      <c r="N15" s="182"/>
      <c r="O15" s="183"/>
      <c r="P15" s="183"/>
      <c r="Q15" s="152">
        <f t="shared" si="2"/>
        <v>0</v>
      </c>
    </row>
    <row r="16" spans="1:17" ht="15" customHeight="1">
      <c r="A16" s="182">
        <v>7</v>
      </c>
      <c r="B16" s="149" t="s">
        <v>29</v>
      </c>
      <c r="C16" s="105" t="s">
        <v>19</v>
      </c>
      <c r="D16" s="149"/>
      <c r="E16" s="149" t="s">
        <v>30</v>
      </c>
      <c r="F16" s="106" t="s">
        <v>319</v>
      </c>
      <c r="G16" s="14" t="s">
        <v>21</v>
      </c>
      <c r="H16" s="189">
        <v>2</v>
      </c>
      <c r="I16" s="182"/>
      <c r="J16" s="182"/>
      <c r="K16" s="183"/>
      <c r="L16" s="183"/>
      <c r="M16" s="152">
        <f t="shared" si="1"/>
        <v>0</v>
      </c>
      <c r="N16" s="182"/>
      <c r="O16" s="183"/>
      <c r="P16" s="183"/>
      <c r="Q16" s="152">
        <f t="shared" si="2"/>
        <v>0</v>
      </c>
    </row>
    <row r="17" spans="1:17" ht="15" customHeight="1">
      <c r="A17" s="182">
        <v>8</v>
      </c>
      <c r="B17" s="149" t="s">
        <v>29</v>
      </c>
      <c r="C17" s="105" t="s">
        <v>19</v>
      </c>
      <c r="D17" s="149"/>
      <c r="E17" s="149" t="s">
        <v>30</v>
      </c>
      <c r="F17" s="106" t="s">
        <v>407</v>
      </c>
      <c r="G17" s="17" t="s">
        <v>31</v>
      </c>
      <c r="H17" s="189"/>
      <c r="I17" s="182"/>
      <c r="J17" s="182"/>
      <c r="K17" s="183"/>
      <c r="L17" s="183"/>
      <c r="M17" s="152">
        <f t="shared" si="1"/>
        <v>0</v>
      </c>
      <c r="N17" s="182"/>
      <c r="O17" s="183"/>
      <c r="P17" s="183"/>
      <c r="Q17" s="152">
        <f t="shared" si="2"/>
        <v>0</v>
      </c>
    </row>
    <row r="18" spans="1:17" ht="15" customHeight="1">
      <c r="A18" s="182">
        <v>9</v>
      </c>
      <c r="B18" s="149" t="s">
        <v>32</v>
      </c>
      <c r="C18" s="105" t="s">
        <v>19</v>
      </c>
      <c r="D18" s="149"/>
      <c r="E18" s="149" t="s">
        <v>26</v>
      </c>
      <c r="F18" s="106" t="s">
        <v>320</v>
      </c>
      <c r="G18" s="14" t="s">
        <v>21</v>
      </c>
      <c r="H18" s="189"/>
      <c r="I18" s="182">
        <v>3</v>
      </c>
      <c r="J18" s="182">
        <v>5</v>
      </c>
      <c r="K18" s="183">
        <v>10061.73</v>
      </c>
      <c r="L18" s="183"/>
      <c r="M18" s="152">
        <f t="shared" si="1"/>
        <v>10061.73</v>
      </c>
      <c r="N18" s="182">
        <v>1</v>
      </c>
      <c r="O18" s="183">
        <v>2727.05</v>
      </c>
      <c r="P18" s="183"/>
      <c r="Q18" s="152">
        <f t="shared" si="2"/>
        <v>2727.05</v>
      </c>
    </row>
    <row r="19" spans="1:17" ht="15" customHeight="1">
      <c r="A19" s="182">
        <v>10</v>
      </c>
      <c r="B19" s="149" t="s">
        <v>32</v>
      </c>
      <c r="C19" s="105" t="s">
        <v>19</v>
      </c>
      <c r="D19" s="149"/>
      <c r="E19" s="149" t="s">
        <v>26</v>
      </c>
      <c r="F19" s="106" t="s">
        <v>443</v>
      </c>
      <c r="G19" s="80" t="s">
        <v>33</v>
      </c>
      <c r="H19" s="189"/>
      <c r="I19" s="182">
        <v>1</v>
      </c>
      <c r="J19" s="182">
        <v>1</v>
      </c>
      <c r="K19" s="183">
        <v>1145.3</v>
      </c>
      <c r="L19" s="183"/>
      <c r="M19" s="152">
        <f t="shared" si="1"/>
        <v>1145.3</v>
      </c>
      <c r="N19" s="182"/>
      <c r="O19" s="183"/>
      <c r="P19" s="183"/>
      <c r="Q19" s="152">
        <f t="shared" si="2"/>
        <v>0</v>
      </c>
    </row>
    <row r="20" spans="1:17" ht="15" customHeight="1">
      <c r="A20" s="182">
        <v>11</v>
      </c>
      <c r="B20" s="149" t="s">
        <v>34</v>
      </c>
      <c r="C20" s="105" t="s">
        <v>19</v>
      </c>
      <c r="D20" s="149"/>
      <c r="E20" s="149" t="s">
        <v>35</v>
      </c>
      <c r="F20" s="106" t="s">
        <v>321</v>
      </c>
      <c r="G20" s="14" t="s">
        <v>21</v>
      </c>
      <c r="H20" s="189"/>
      <c r="I20" s="182"/>
      <c r="J20" s="182"/>
      <c r="K20" s="183"/>
      <c r="L20" s="183"/>
      <c r="M20" s="152">
        <f t="shared" si="1"/>
        <v>0</v>
      </c>
      <c r="N20" s="182"/>
      <c r="O20" s="183"/>
      <c r="P20" s="183"/>
      <c r="Q20" s="152">
        <f t="shared" si="2"/>
        <v>0</v>
      </c>
    </row>
    <row r="21" spans="1:17" ht="15" customHeight="1">
      <c r="A21" s="182">
        <v>12</v>
      </c>
      <c r="B21" s="149" t="s">
        <v>34</v>
      </c>
      <c r="C21" s="105" t="s">
        <v>19</v>
      </c>
      <c r="D21" s="149"/>
      <c r="E21" s="149" t="s">
        <v>35</v>
      </c>
      <c r="F21" s="106" t="s">
        <v>398</v>
      </c>
      <c r="G21" s="19" t="s">
        <v>36</v>
      </c>
      <c r="H21" s="189"/>
      <c r="I21" s="182"/>
      <c r="J21" s="182"/>
      <c r="K21" s="183"/>
      <c r="L21" s="183"/>
      <c r="M21" s="152">
        <f t="shared" si="1"/>
        <v>0</v>
      </c>
      <c r="N21" s="182">
        <v>2</v>
      </c>
      <c r="O21" s="183">
        <v>1938.2</v>
      </c>
      <c r="P21" s="183"/>
      <c r="Q21" s="152">
        <f t="shared" si="2"/>
        <v>1938.2</v>
      </c>
    </row>
    <row r="22" spans="1:17" ht="15" customHeight="1">
      <c r="A22" s="182">
        <v>13</v>
      </c>
      <c r="B22" s="149" t="s">
        <v>37</v>
      </c>
      <c r="C22" s="105" t="s">
        <v>19</v>
      </c>
      <c r="D22" s="149"/>
      <c r="E22" s="149" t="s">
        <v>26</v>
      </c>
      <c r="F22" s="106" t="s">
        <v>322</v>
      </c>
      <c r="G22" s="14" t="s">
        <v>21</v>
      </c>
      <c r="H22" s="189">
        <v>1</v>
      </c>
      <c r="I22" s="182"/>
      <c r="J22" s="182"/>
      <c r="K22" s="183"/>
      <c r="L22" s="183"/>
      <c r="M22" s="152">
        <f t="shared" si="1"/>
        <v>0</v>
      </c>
      <c r="N22" s="182"/>
      <c r="O22" s="183"/>
      <c r="P22" s="183"/>
      <c r="Q22" s="152">
        <f t="shared" si="2"/>
        <v>0</v>
      </c>
    </row>
    <row r="23" spans="1:17" ht="15" customHeight="1">
      <c r="A23" s="182">
        <v>14</v>
      </c>
      <c r="B23" s="149" t="s">
        <v>37</v>
      </c>
      <c r="C23" s="105" t="s">
        <v>19</v>
      </c>
      <c r="D23" s="149"/>
      <c r="E23" s="149" t="s">
        <v>26</v>
      </c>
      <c r="F23" s="106" t="s">
        <v>444</v>
      </c>
      <c r="G23" s="80" t="s">
        <v>33</v>
      </c>
      <c r="H23" s="189">
        <v>1</v>
      </c>
      <c r="I23" s="182">
        <v>1</v>
      </c>
      <c r="J23" s="182">
        <v>1</v>
      </c>
      <c r="K23" s="183">
        <v>528.6</v>
      </c>
      <c r="L23" s="183"/>
      <c r="M23" s="152">
        <f t="shared" si="1"/>
        <v>528.6</v>
      </c>
      <c r="N23" s="182"/>
      <c r="O23" s="183"/>
      <c r="P23" s="183"/>
      <c r="Q23" s="152">
        <f t="shared" si="2"/>
        <v>0</v>
      </c>
    </row>
    <row r="24" spans="1:17" ht="15" customHeight="1">
      <c r="A24" s="182">
        <v>15</v>
      </c>
      <c r="B24" s="149" t="s">
        <v>38</v>
      </c>
      <c r="C24" s="105" t="s">
        <v>19</v>
      </c>
      <c r="D24" s="149"/>
      <c r="E24" s="149" t="s">
        <v>39</v>
      </c>
      <c r="F24" s="106" t="s">
        <v>323</v>
      </c>
      <c r="G24" s="14" t="s">
        <v>21</v>
      </c>
      <c r="H24" s="189">
        <v>1</v>
      </c>
      <c r="I24" s="182"/>
      <c r="J24" s="182"/>
      <c r="K24" s="183"/>
      <c r="L24" s="183"/>
      <c r="M24" s="152">
        <f t="shared" si="1"/>
        <v>0</v>
      </c>
      <c r="N24" s="182">
        <v>1</v>
      </c>
      <c r="O24" s="183">
        <v>4082.31</v>
      </c>
      <c r="P24" s="183"/>
      <c r="Q24" s="152">
        <f t="shared" si="2"/>
        <v>4082.31</v>
      </c>
    </row>
    <row r="25" spans="1:17" ht="15" customHeight="1">
      <c r="A25" s="182">
        <v>16</v>
      </c>
      <c r="B25" s="149" t="s">
        <v>38</v>
      </c>
      <c r="C25" s="105" t="s">
        <v>19</v>
      </c>
      <c r="D25" s="149"/>
      <c r="E25" s="149" t="s">
        <v>39</v>
      </c>
      <c r="F25" s="106" t="s">
        <v>445</v>
      </c>
      <c r="G25" s="80" t="s">
        <v>33</v>
      </c>
      <c r="H25" s="189">
        <v>2</v>
      </c>
      <c r="I25" s="182"/>
      <c r="J25" s="182"/>
      <c r="K25" s="183"/>
      <c r="L25" s="183"/>
      <c r="M25" s="152">
        <f t="shared" si="1"/>
        <v>0</v>
      </c>
      <c r="N25" s="182">
        <v>1</v>
      </c>
      <c r="O25" s="183">
        <v>2643</v>
      </c>
      <c r="P25" s="183"/>
      <c r="Q25" s="152">
        <f t="shared" si="2"/>
        <v>2643</v>
      </c>
    </row>
    <row r="26" spans="1:17" ht="15" customHeight="1">
      <c r="A26" s="182">
        <v>17</v>
      </c>
      <c r="B26" s="149" t="s">
        <v>40</v>
      </c>
      <c r="C26" s="105" t="s">
        <v>19</v>
      </c>
      <c r="D26" s="149"/>
      <c r="E26" s="149" t="s">
        <v>20</v>
      </c>
      <c r="F26" s="106" t="s">
        <v>324</v>
      </c>
      <c r="G26" s="14" t="s">
        <v>21</v>
      </c>
      <c r="H26" s="189"/>
      <c r="I26" s="182"/>
      <c r="J26" s="182"/>
      <c r="K26" s="183"/>
      <c r="L26" s="183"/>
      <c r="M26" s="152">
        <f t="shared" si="1"/>
        <v>0</v>
      </c>
      <c r="N26" s="182"/>
      <c r="O26" s="183"/>
      <c r="P26" s="183"/>
      <c r="Q26" s="152">
        <f t="shared" si="2"/>
        <v>0</v>
      </c>
    </row>
    <row r="27" spans="1:17" ht="15" customHeight="1">
      <c r="A27" s="182">
        <v>18</v>
      </c>
      <c r="B27" s="149" t="s">
        <v>40</v>
      </c>
      <c r="C27" s="105" t="s">
        <v>19</v>
      </c>
      <c r="D27" s="149"/>
      <c r="E27" s="149" t="s">
        <v>20</v>
      </c>
      <c r="F27" s="106" t="s">
        <v>424</v>
      </c>
      <c r="G27" s="16" t="s">
        <v>22</v>
      </c>
      <c r="H27" s="189"/>
      <c r="I27" s="182"/>
      <c r="J27" s="182"/>
      <c r="K27" s="183"/>
      <c r="L27" s="183"/>
      <c r="M27" s="152">
        <f t="shared" si="1"/>
        <v>0</v>
      </c>
      <c r="N27" s="182"/>
      <c r="O27" s="183"/>
      <c r="P27" s="183"/>
      <c r="Q27" s="152">
        <f t="shared" si="2"/>
        <v>0</v>
      </c>
    </row>
    <row r="28" spans="1:17" ht="15" customHeight="1">
      <c r="A28" s="182">
        <v>19</v>
      </c>
      <c r="B28" s="149" t="s">
        <v>41</v>
      </c>
      <c r="C28" s="105" t="s">
        <v>19</v>
      </c>
      <c r="D28" s="149"/>
      <c r="E28" s="149" t="s">
        <v>24</v>
      </c>
      <c r="F28" s="106" t="s">
        <v>325</v>
      </c>
      <c r="G28" s="14" t="s">
        <v>21</v>
      </c>
      <c r="H28" s="189"/>
      <c r="I28" s="182"/>
      <c r="J28" s="182"/>
      <c r="K28" s="183"/>
      <c r="L28" s="183"/>
      <c r="M28" s="152">
        <f t="shared" si="1"/>
        <v>0</v>
      </c>
      <c r="N28" s="182"/>
      <c r="O28" s="183"/>
      <c r="P28" s="183"/>
      <c r="Q28" s="152">
        <f t="shared" si="2"/>
        <v>0</v>
      </c>
    </row>
    <row r="29" spans="1:17" ht="15" customHeight="1">
      <c r="A29" s="182">
        <v>20</v>
      </c>
      <c r="B29" s="149" t="s">
        <v>41</v>
      </c>
      <c r="C29" s="105" t="s">
        <v>19</v>
      </c>
      <c r="D29" s="149"/>
      <c r="E29" s="149" t="s">
        <v>24</v>
      </c>
      <c r="F29" s="106" t="s">
        <v>425</v>
      </c>
      <c r="G29" s="16" t="s">
        <v>22</v>
      </c>
      <c r="H29" s="189"/>
      <c r="I29" s="182"/>
      <c r="J29" s="182"/>
      <c r="K29" s="183"/>
      <c r="L29" s="183"/>
      <c r="M29" s="152">
        <f t="shared" si="1"/>
        <v>0</v>
      </c>
      <c r="N29" s="182"/>
      <c r="O29" s="183"/>
      <c r="P29" s="183"/>
      <c r="Q29" s="152">
        <f t="shared" si="2"/>
        <v>0</v>
      </c>
    </row>
    <row r="30" spans="1:17" ht="15" customHeight="1">
      <c r="A30" s="182">
        <v>21</v>
      </c>
      <c r="B30" s="149" t="s">
        <v>42</v>
      </c>
      <c r="C30" s="105" t="s">
        <v>19</v>
      </c>
      <c r="D30" s="149"/>
      <c r="E30" s="149" t="s">
        <v>26</v>
      </c>
      <c r="F30" s="107">
        <v>21</v>
      </c>
      <c r="G30" s="14" t="s">
        <v>21</v>
      </c>
      <c r="H30" s="189"/>
      <c r="I30" s="182"/>
      <c r="J30" s="182"/>
      <c r="K30" s="183"/>
      <c r="L30" s="183"/>
      <c r="M30" s="152">
        <f t="shared" si="1"/>
        <v>0</v>
      </c>
      <c r="N30" s="182"/>
      <c r="O30" s="183"/>
      <c r="P30" s="183"/>
      <c r="Q30" s="152">
        <f t="shared" si="2"/>
        <v>0</v>
      </c>
    </row>
    <row r="31" spans="1:17" ht="15" customHeight="1">
      <c r="A31" s="182">
        <v>22</v>
      </c>
      <c r="B31" s="149" t="s">
        <v>43</v>
      </c>
      <c r="C31" s="105" t="s">
        <v>19</v>
      </c>
      <c r="D31" s="149"/>
      <c r="E31" s="149" t="s">
        <v>35</v>
      </c>
      <c r="F31" s="106" t="s">
        <v>326</v>
      </c>
      <c r="G31" s="14" t="s">
        <v>21</v>
      </c>
      <c r="H31" s="189"/>
      <c r="I31" s="182"/>
      <c r="J31" s="182"/>
      <c r="K31" s="183"/>
      <c r="L31" s="183"/>
      <c r="M31" s="152">
        <f t="shared" si="1"/>
        <v>0</v>
      </c>
      <c r="N31" s="182"/>
      <c r="O31" s="183"/>
      <c r="P31" s="183"/>
      <c r="Q31" s="152">
        <f t="shared" si="2"/>
        <v>0</v>
      </c>
    </row>
    <row r="32" spans="1:17" ht="15" customHeight="1">
      <c r="A32" s="182">
        <v>23</v>
      </c>
      <c r="B32" s="149" t="s">
        <v>43</v>
      </c>
      <c r="C32" s="105" t="s">
        <v>19</v>
      </c>
      <c r="D32" s="149"/>
      <c r="E32" s="149" t="s">
        <v>35</v>
      </c>
      <c r="F32" s="106" t="s">
        <v>399</v>
      </c>
      <c r="G32" s="19" t="s">
        <v>36</v>
      </c>
      <c r="H32" s="189"/>
      <c r="I32" s="182"/>
      <c r="J32" s="182"/>
      <c r="K32" s="183"/>
      <c r="L32" s="183"/>
      <c r="M32" s="152">
        <f t="shared" si="1"/>
        <v>0</v>
      </c>
      <c r="N32" s="182"/>
      <c r="O32" s="183"/>
      <c r="P32" s="183"/>
      <c r="Q32" s="152">
        <f t="shared" si="2"/>
        <v>0</v>
      </c>
    </row>
    <row r="33" spans="1:17" ht="15" customHeight="1">
      <c r="A33" s="182">
        <v>24</v>
      </c>
      <c r="B33" s="149" t="s">
        <v>44</v>
      </c>
      <c r="C33" s="105" t="s">
        <v>19</v>
      </c>
      <c r="D33" s="149"/>
      <c r="E33" s="149" t="s">
        <v>35</v>
      </c>
      <c r="F33" s="106" t="s">
        <v>327</v>
      </c>
      <c r="G33" s="14" t="s">
        <v>21</v>
      </c>
      <c r="H33" s="189">
        <v>1</v>
      </c>
      <c r="I33" s="182"/>
      <c r="J33" s="182"/>
      <c r="K33" s="183"/>
      <c r="L33" s="183"/>
      <c r="M33" s="152">
        <f t="shared" si="1"/>
        <v>0</v>
      </c>
      <c r="N33" s="182"/>
      <c r="O33" s="183"/>
      <c r="P33" s="183"/>
      <c r="Q33" s="152">
        <f t="shared" si="2"/>
        <v>0</v>
      </c>
    </row>
    <row r="34" spans="1:17" ht="15" customHeight="1">
      <c r="A34" s="182">
        <v>25</v>
      </c>
      <c r="B34" s="149" t="s">
        <v>44</v>
      </c>
      <c r="C34" s="105" t="s">
        <v>19</v>
      </c>
      <c r="D34" s="149"/>
      <c r="E34" s="149" t="s">
        <v>35</v>
      </c>
      <c r="F34" s="106" t="s">
        <v>400</v>
      </c>
      <c r="G34" s="19" t="s">
        <v>36</v>
      </c>
      <c r="H34" s="189"/>
      <c r="I34" s="182"/>
      <c r="J34" s="182"/>
      <c r="K34" s="183"/>
      <c r="L34" s="183"/>
      <c r="M34" s="152">
        <f t="shared" si="1"/>
        <v>0</v>
      </c>
      <c r="N34" s="182"/>
      <c r="O34" s="183"/>
      <c r="P34" s="183"/>
      <c r="Q34" s="152">
        <f t="shared" si="2"/>
        <v>0</v>
      </c>
    </row>
    <row r="35" spans="1:17" ht="15" customHeight="1">
      <c r="A35" s="182">
        <v>26</v>
      </c>
      <c r="B35" s="149" t="s">
        <v>45</v>
      </c>
      <c r="C35" s="105" t="s">
        <v>19</v>
      </c>
      <c r="D35" s="149"/>
      <c r="E35" s="149" t="s">
        <v>26</v>
      </c>
      <c r="F35" s="106" t="s">
        <v>328</v>
      </c>
      <c r="G35" s="14" t="s">
        <v>21</v>
      </c>
      <c r="H35" s="189"/>
      <c r="I35" s="182"/>
      <c r="J35" s="182"/>
      <c r="K35" s="183"/>
      <c r="L35" s="183"/>
      <c r="M35" s="152">
        <f t="shared" si="1"/>
        <v>0</v>
      </c>
      <c r="N35" s="182">
        <v>2</v>
      </c>
      <c r="O35" s="183">
        <v>5939.02</v>
      </c>
      <c r="P35" s="183"/>
      <c r="Q35" s="152">
        <f t="shared" si="2"/>
        <v>5939.02</v>
      </c>
    </row>
    <row r="36" spans="1:17" ht="15" customHeight="1">
      <c r="A36" s="182">
        <v>27</v>
      </c>
      <c r="B36" s="149" t="s">
        <v>46</v>
      </c>
      <c r="C36" s="105" t="s">
        <v>19</v>
      </c>
      <c r="D36" s="149"/>
      <c r="E36" s="149" t="s">
        <v>26</v>
      </c>
      <c r="F36" s="106" t="s">
        <v>329</v>
      </c>
      <c r="G36" s="14" t="s">
        <v>21</v>
      </c>
      <c r="H36" s="189">
        <v>1</v>
      </c>
      <c r="I36" s="182">
        <v>1</v>
      </c>
      <c r="J36" s="182">
        <v>1</v>
      </c>
      <c r="K36" s="183">
        <v>2952.44</v>
      </c>
      <c r="L36" s="183"/>
      <c r="M36" s="152">
        <f t="shared" si="1"/>
        <v>2952.44</v>
      </c>
      <c r="N36" s="182"/>
      <c r="O36" s="183"/>
      <c r="P36" s="183"/>
      <c r="Q36" s="152">
        <f t="shared" si="2"/>
        <v>0</v>
      </c>
    </row>
    <row r="37" spans="1:17" ht="15" customHeight="1">
      <c r="A37" s="182">
        <v>28</v>
      </c>
      <c r="B37" s="149" t="s">
        <v>47</v>
      </c>
      <c r="C37" s="105" t="s">
        <v>19</v>
      </c>
      <c r="D37" s="149"/>
      <c r="E37" s="149" t="s">
        <v>48</v>
      </c>
      <c r="F37" s="106" t="s">
        <v>330</v>
      </c>
      <c r="G37" s="14" t="s">
        <v>21</v>
      </c>
      <c r="H37" s="189">
        <v>2</v>
      </c>
      <c r="I37" s="182">
        <v>2</v>
      </c>
      <c r="J37" s="182">
        <v>2</v>
      </c>
      <c r="K37" s="183">
        <v>4343.2700000000004</v>
      </c>
      <c r="L37" s="183"/>
      <c r="M37" s="152">
        <f t="shared" si="1"/>
        <v>4343.2700000000004</v>
      </c>
      <c r="N37" s="182"/>
      <c r="O37" s="183"/>
      <c r="P37" s="183"/>
      <c r="Q37" s="152">
        <f t="shared" si="2"/>
        <v>0</v>
      </c>
    </row>
    <row r="38" spans="1:17" ht="15" hidden="1" customHeight="1">
      <c r="A38" s="182">
        <v>29</v>
      </c>
      <c r="B38" s="149" t="s">
        <v>47</v>
      </c>
      <c r="C38" s="105" t="s">
        <v>19</v>
      </c>
      <c r="D38" s="149"/>
      <c r="E38" s="149" t="s">
        <v>48</v>
      </c>
      <c r="F38" s="108" t="s">
        <v>297</v>
      </c>
      <c r="G38" s="19" t="s">
        <v>36</v>
      </c>
      <c r="H38" s="189"/>
      <c r="I38" s="182"/>
      <c r="J38" s="182"/>
      <c r="K38" s="183"/>
      <c r="L38" s="183"/>
      <c r="M38" s="152">
        <f t="shared" si="1"/>
        <v>0</v>
      </c>
      <c r="N38" s="182"/>
      <c r="O38" s="183"/>
      <c r="P38" s="183"/>
      <c r="Q38" s="152">
        <f t="shared" si="2"/>
        <v>0</v>
      </c>
    </row>
    <row r="39" spans="1:17" ht="15" customHeight="1">
      <c r="A39" s="182">
        <v>30</v>
      </c>
      <c r="B39" s="149" t="s">
        <v>47</v>
      </c>
      <c r="C39" s="105" t="s">
        <v>19</v>
      </c>
      <c r="D39" s="149"/>
      <c r="E39" s="149" t="s">
        <v>48</v>
      </c>
      <c r="F39" s="109" t="s">
        <v>446</v>
      </c>
      <c r="G39" s="80" t="s">
        <v>33</v>
      </c>
      <c r="H39" s="189">
        <v>1</v>
      </c>
      <c r="I39" s="182"/>
      <c r="J39" s="182"/>
      <c r="K39" s="183"/>
      <c r="L39" s="183"/>
      <c r="M39" s="152">
        <f t="shared" si="1"/>
        <v>0</v>
      </c>
      <c r="N39" s="182"/>
      <c r="O39" s="183"/>
      <c r="P39" s="183"/>
      <c r="Q39" s="152">
        <f t="shared" si="2"/>
        <v>0</v>
      </c>
    </row>
    <row r="40" spans="1:17" ht="15" customHeight="1">
      <c r="A40" s="182">
        <v>31</v>
      </c>
      <c r="B40" s="149" t="s">
        <v>49</v>
      </c>
      <c r="C40" s="105" t="s">
        <v>19</v>
      </c>
      <c r="D40" s="149"/>
      <c r="E40" s="149" t="s">
        <v>50</v>
      </c>
      <c r="F40" s="106" t="s">
        <v>331</v>
      </c>
      <c r="G40" s="14" t="s">
        <v>21</v>
      </c>
      <c r="H40" s="189"/>
      <c r="I40" s="182"/>
      <c r="J40" s="182"/>
      <c r="K40" s="183"/>
      <c r="L40" s="183"/>
      <c r="M40" s="152">
        <f t="shared" si="1"/>
        <v>0</v>
      </c>
      <c r="N40" s="182">
        <v>2</v>
      </c>
      <c r="O40" s="183">
        <v>3572.56</v>
      </c>
      <c r="P40" s="183"/>
      <c r="Q40" s="152">
        <f t="shared" si="2"/>
        <v>3572.56</v>
      </c>
    </row>
    <row r="41" spans="1:17" ht="15" customHeight="1">
      <c r="A41" s="182">
        <v>32</v>
      </c>
      <c r="B41" s="149" t="s">
        <v>49</v>
      </c>
      <c r="C41" s="105" t="s">
        <v>19</v>
      </c>
      <c r="D41" s="149"/>
      <c r="E41" s="149" t="s">
        <v>50</v>
      </c>
      <c r="F41" s="106" t="s">
        <v>426</v>
      </c>
      <c r="G41" s="16" t="s">
        <v>22</v>
      </c>
      <c r="H41" s="189"/>
      <c r="I41" s="182"/>
      <c r="J41" s="182"/>
      <c r="K41" s="183"/>
      <c r="L41" s="183"/>
      <c r="M41" s="152">
        <f t="shared" si="1"/>
        <v>0</v>
      </c>
      <c r="N41" s="182">
        <v>1</v>
      </c>
      <c r="O41" s="183"/>
      <c r="P41" s="183"/>
      <c r="Q41" s="152">
        <f t="shared" si="2"/>
        <v>0</v>
      </c>
    </row>
    <row r="42" spans="1:17" ht="15" customHeight="1">
      <c r="A42" s="182">
        <v>33</v>
      </c>
      <c r="B42" s="149" t="s">
        <v>51</v>
      </c>
      <c r="C42" s="105" t="s">
        <v>19</v>
      </c>
      <c r="D42" s="149"/>
      <c r="E42" s="149" t="s">
        <v>52</v>
      </c>
      <c r="F42" s="106" t="s">
        <v>332</v>
      </c>
      <c r="G42" s="14" t="s">
        <v>21</v>
      </c>
      <c r="H42" s="189"/>
      <c r="I42" s="182"/>
      <c r="J42" s="182"/>
      <c r="K42" s="183"/>
      <c r="L42" s="183"/>
      <c r="M42" s="152">
        <f t="shared" si="1"/>
        <v>0</v>
      </c>
      <c r="N42" s="182"/>
      <c r="O42" s="183"/>
      <c r="P42" s="183"/>
      <c r="Q42" s="152">
        <f t="shared" si="2"/>
        <v>0</v>
      </c>
    </row>
    <row r="43" spans="1:17" ht="15" customHeight="1">
      <c r="A43" s="182">
        <v>34</v>
      </c>
      <c r="B43" s="149" t="s">
        <v>51</v>
      </c>
      <c r="C43" s="105" t="s">
        <v>19</v>
      </c>
      <c r="D43" s="149"/>
      <c r="E43" s="149" t="s">
        <v>52</v>
      </c>
      <c r="F43" s="109" t="s">
        <v>447</v>
      </c>
      <c r="G43" s="80" t="s">
        <v>33</v>
      </c>
      <c r="H43" s="189">
        <v>1</v>
      </c>
      <c r="I43" s="182"/>
      <c r="J43" s="182"/>
      <c r="K43" s="183"/>
      <c r="L43" s="183"/>
      <c r="M43" s="152">
        <f t="shared" si="1"/>
        <v>0</v>
      </c>
      <c r="N43" s="182"/>
      <c r="O43" s="183"/>
      <c r="P43" s="183"/>
      <c r="Q43" s="152">
        <f t="shared" si="2"/>
        <v>0</v>
      </c>
    </row>
    <row r="44" spans="1:17" ht="15" customHeight="1">
      <c r="A44" s="182">
        <v>35</v>
      </c>
      <c r="B44" s="149" t="s">
        <v>53</v>
      </c>
      <c r="C44" s="105" t="s">
        <v>19</v>
      </c>
      <c r="D44" s="149"/>
      <c r="E44" s="149" t="s">
        <v>30</v>
      </c>
      <c r="F44" s="106" t="s">
        <v>333</v>
      </c>
      <c r="G44" s="14" t="s">
        <v>21</v>
      </c>
      <c r="H44" s="189"/>
      <c r="I44" s="182"/>
      <c r="J44" s="182"/>
      <c r="K44" s="183"/>
      <c r="L44" s="183"/>
      <c r="M44" s="152">
        <f t="shared" si="1"/>
        <v>0</v>
      </c>
      <c r="N44" s="182"/>
      <c r="O44" s="183"/>
      <c r="P44" s="183"/>
      <c r="Q44" s="152">
        <f t="shared" si="2"/>
        <v>0</v>
      </c>
    </row>
    <row r="45" spans="1:17" ht="15" customHeight="1">
      <c r="A45" s="182">
        <v>36</v>
      </c>
      <c r="B45" s="149" t="s">
        <v>54</v>
      </c>
      <c r="C45" s="105" t="s">
        <v>19</v>
      </c>
      <c r="D45" s="149"/>
      <c r="E45" s="149" t="s">
        <v>26</v>
      </c>
      <c r="F45" s="110">
        <v>36</v>
      </c>
      <c r="G45" s="14" t="s">
        <v>21</v>
      </c>
      <c r="H45" s="189"/>
      <c r="I45" s="182"/>
      <c r="J45" s="182"/>
      <c r="K45" s="183"/>
      <c r="L45" s="183"/>
      <c r="M45" s="152">
        <f t="shared" si="1"/>
        <v>0</v>
      </c>
      <c r="N45" s="182"/>
      <c r="O45" s="183"/>
      <c r="P45" s="183"/>
      <c r="Q45" s="152">
        <f t="shared" si="2"/>
        <v>0</v>
      </c>
    </row>
    <row r="46" spans="1:17" ht="15" customHeight="1">
      <c r="A46" s="182">
        <v>37</v>
      </c>
      <c r="B46" s="149" t="s">
        <v>55</v>
      </c>
      <c r="C46" s="105" t="s">
        <v>19</v>
      </c>
      <c r="D46" s="149"/>
      <c r="E46" s="149" t="s">
        <v>56</v>
      </c>
      <c r="F46" s="110">
        <v>37</v>
      </c>
      <c r="G46" s="14" t="s">
        <v>21</v>
      </c>
      <c r="H46" s="189"/>
      <c r="I46" s="182"/>
      <c r="J46" s="182"/>
      <c r="K46" s="183"/>
      <c r="L46" s="183"/>
      <c r="M46" s="152">
        <f t="shared" si="1"/>
        <v>0</v>
      </c>
      <c r="N46" s="182"/>
      <c r="O46" s="183"/>
      <c r="P46" s="183"/>
      <c r="Q46" s="152">
        <f t="shared" si="2"/>
        <v>0</v>
      </c>
    </row>
    <row r="47" spans="1:17" ht="15" customHeight="1">
      <c r="A47" s="182">
        <v>38</v>
      </c>
      <c r="B47" s="149" t="s">
        <v>57</v>
      </c>
      <c r="C47" s="105" t="s">
        <v>19</v>
      </c>
      <c r="D47" s="149"/>
      <c r="E47" s="149" t="s">
        <v>58</v>
      </c>
      <c r="F47" s="106" t="s">
        <v>334</v>
      </c>
      <c r="G47" s="14" t="s">
        <v>21</v>
      </c>
      <c r="H47" s="189">
        <v>1</v>
      </c>
      <c r="I47" s="182"/>
      <c r="J47" s="182"/>
      <c r="K47" s="183"/>
      <c r="L47" s="183"/>
      <c r="M47" s="152">
        <f t="shared" si="1"/>
        <v>0</v>
      </c>
      <c r="N47" s="182"/>
      <c r="O47" s="183"/>
      <c r="P47" s="183"/>
      <c r="Q47" s="152">
        <f t="shared" si="2"/>
        <v>0</v>
      </c>
    </row>
    <row r="48" spans="1:17" ht="15" customHeight="1">
      <c r="A48" s="182">
        <v>39</v>
      </c>
      <c r="B48" s="149" t="s">
        <v>57</v>
      </c>
      <c r="C48" s="105" t="s">
        <v>19</v>
      </c>
      <c r="D48" s="149"/>
      <c r="E48" s="149" t="s">
        <v>58</v>
      </c>
      <c r="F48" s="106" t="s">
        <v>408</v>
      </c>
      <c r="G48" s="17" t="s">
        <v>31</v>
      </c>
      <c r="H48" s="189">
        <v>1</v>
      </c>
      <c r="I48" s="182">
        <v>1</v>
      </c>
      <c r="J48" s="182">
        <v>1</v>
      </c>
      <c r="K48" s="183"/>
      <c r="L48" s="183"/>
      <c r="M48" s="152">
        <f t="shared" si="1"/>
        <v>0</v>
      </c>
      <c r="N48" s="182"/>
      <c r="O48" s="183"/>
      <c r="P48" s="183"/>
      <c r="Q48" s="152">
        <f t="shared" si="2"/>
        <v>0</v>
      </c>
    </row>
    <row r="49" spans="1:17" ht="15" customHeight="1">
      <c r="A49" s="182">
        <v>40</v>
      </c>
      <c r="B49" s="149" t="s">
        <v>59</v>
      </c>
      <c r="C49" s="105" t="s">
        <v>19</v>
      </c>
      <c r="D49" s="149"/>
      <c r="E49" s="149" t="s">
        <v>26</v>
      </c>
      <c r="F49" s="106" t="s">
        <v>335</v>
      </c>
      <c r="G49" s="14" t="s">
        <v>21</v>
      </c>
      <c r="H49" s="189">
        <v>1</v>
      </c>
      <c r="I49" s="182">
        <v>1</v>
      </c>
      <c r="J49" s="182">
        <v>1</v>
      </c>
      <c r="K49" s="183">
        <v>2606.6999999999998</v>
      </c>
      <c r="L49" s="183"/>
      <c r="M49" s="152">
        <f t="shared" si="1"/>
        <v>2606.6999999999998</v>
      </c>
      <c r="N49" s="182"/>
      <c r="O49" s="183"/>
      <c r="P49" s="183"/>
      <c r="Q49" s="152">
        <f t="shared" si="2"/>
        <v>0</v>
      </c>
    </row>
    <row r="50" spans="1:17" ht="15" customHeight="1">
      <c r="A50" s="182">
        <v>41</v>
      </c>
      <c r="B50" s="149" t="s">
        <v>60</v>
      </c>
      <c r="C50" s="105" t="s">
        <v>19</v>
      </c>
      <c r="D50" s="149"/>
      <c r="E50" s="149" t="s">
        <v>61</v>
      </c>
      <c r="F50" s="106" t="s">
        <v>336</v>
      </c>
      <c r="G50" s="14" t="s">
        <v>21</v>
      </c>
      <c r="H50" s="189"/>
      <c r="I50" s="182"/>
      <c r="J50" s="182"/>
      <c r="K50" s="183"/>
      <c r="L50" s="183"/>
      <c r="M50" s="152">
        <f t="shared" si="1"/>
        <v>0</v>
      </c>
      <c r="N50" s="182"/>
      <c r="O50" s="183"/>
      <c r="P50" s="183"/>
      <c r="Q50" s="152">
        <f t="shared" si="2"/>
        <v>0</v>
      </c>
    </row>
    <row r="51" spans="1:17" ht="15" customHeight="1">
      <c r="A51" s="182">
        <v>42</v>
      </c>
      <c r="B51" s="149" t="s">
        <v>60</v>
      </c>
      <c r="C51" s="105" t="s">
        <v>19</v>
      </c>
      <c r="D51" s="149"/>
      <c r="E51" s="149" t="s">
        <v>61</v>
      </c>
      <c r="F51" s="106" t="s">
        <v>427</v>
      </c>
      <c r="G51" s="16" t="s">
        <v>22</v>
      </c>
      <c r="H51" s="189"/>
      <c r="I51" s="182"/>
      <c r="J51" s="182"/>
      <c r="K51" s="183"/>
      <c r="L51" s="183"/>
      <c r="M51" s="152">
        <f t="shared" si="1"/>
        <v>0</v>
      </c>
      <c r="N51" s="182"/>
      <c r="O51" s="183"/>
      <c r="P51" s="183"/>
      <c r="Q51" s="152">
        <f t="shared" si="2"/>
        <v>0</v>
      </c>
    </row>
    <row r="52" spans="1:17" ht="15" customHeight="1">
      <c r="A52" s="182">
        <v>43</v>
      </c>
      <c r="B52" s="149" t="s">
        <v>62</v>
      </c>
      <c r="C52" s="105" t="s">
        <v>19</v>
      </c>
      <c r="D52" s="149"/>
      <c r="E52" s="149" t="s">
        <v>26</v>
      </c>
      <c r="F52" s="110">
        <v>42</v>
      </c>
      <c r="G52" s="14" t="s">
        <v>21</v>
      </c>
      <c r="H52" s="189"/>
      <c r="I52" s="182"/>
      <c r="J52" s="182"/>
      <c r="K52" s="183"/>
      <c r="L52" s="183"/>
      <c r="M52" s="152">
        <f t="shared" si="1"/>
        <v>0</v>
      </c>
      <c r="N52" s="182"/>
      <c r="O52" s="183"/>
      <c r="P52" s="183"/>
      <c r="Q52" s="152">
        <f t="shared" si="2"/>
        <v>0</v>
      </c>
    </row>
    <row r="53" spans="1:17" ht="15" customHeight="1">
      <c r="A53" s="182">
        <v>44</v>
      </c>
      <c r="B53" s="149" t="s">
        <v>63</v>
      </c>
      <c r="C53" s="105" t="s">
        <v>19</v>
      </c>
      <c r="D53" s="149"/>
      <c r="E53" s="149" t="s">
        <v>26</v>
      </c>
      <c r="F53" s="106" t="s">
        <v>337</v>
      </c>
      <c r="G53" s="14" t="s">
        <v>21</v>
      </c>
      <c r="H53" s="189">
        <v>2</v>
      </c>
      <c r="I53" s="182"/>
      <c r="J53" s="182"/>
      <c r="K53" s="183"/>
      <c r="L53" s="183"/>
      <c r="M53" s="152">
        <f t="shared" si="1"/>
        <v>0</v>
      </c>
      <c r="N53" s="182"/>
      <c r="O53" s="183"/>
      <c r="P53" s="183"/>
      <c r="Q53" s="152">
        <f t="shared" si="2"/>
        <v>0</v>
      </c>
    </row>
    <row r="54" spans="1:17" ht="15" customHeight="1">
      <c r="A54" s="182">
        <v>45</v>
      </c>
      <c r="B54" s="149" t="s">
        <v>63</v>
      </c>
      <c r="C54" s="105" t="s">
        <v>19</v>
      </c>
      <c r="D54" s="149"/>
      <c r="E54" s="149" t="s">
        <v>26</v>
      </c>
      <c r="F54" s="106" t="s">
        <v>448</v>
      </c>
      <c r="G54" s="80" t="s">
        <v>33</v>
      </c>
      <c r="H54" s="189"/>
      <c r="I54" s="182"/>
      <c r="J54" s="182"/>
      <c r="K54" s="183"/>
      <c r="L54" s="183"/>
      <c r="M54" s="152">
        <f t="shared" si="1"/>
        <v>0</v>
      </c>
      <c r="N54" s="182">
        <v>1</v>
      </c>
      <c r="O54" s="183">
        <v>154.18</v>
      </c>
      <c r="P54" s="183"/>
      <c r="Q54" s="152">
        <f t="shared" si="2"/>
        <v>154.18</v>
      </c>
    </row>
    <row r="55" spans="1:17" ht="15" customHeight="1">
      <c r="A55" s="182">
        <v>46</v>
      </c>
      <c r="B55" s="149" t="s">
        <v>64</v>
      </c>
      <c r="C55" s="105" t="s">
        <v>19</v>
      </c>
      <c r="D55" s="149"/>
      <c r="E55" s="149" t="s">
        <v>26</v>
      </c>
      <c r="F55" s="106" t="s">
        <v>338</v>
      </c>
      <c r="G55" s="14" t="s">
        <v>21</v>
      </c>
      <c r="H55" s="189">
        <v>1</v>
      </c>
      <c r="I55" s="182"/>
      <c r="J55" s="182"/>
      <c r="K55" s="183"/>
      <c r="L55" s="183"/>
      <c r="M55" s="152">
        <f t="shared" si="1"/>
        <v>0</v>
      </c>
      <c r="N55" s="182"/>
      <c r="O55" s="183"/>
      <c r="P55" s="183"/>
      <c r="Q55" s="152">
        <f t="shared" si="2"/>
        <v>0</v>
      </c>
    </row>
    <row r="56" spans="1:17" ht="15" customHeight="1">
      <c r="A56" s="182">
        <v>47</v>
      </c>
      <c r="B56" s="149" t="s">
        <v>65</v>
      </c>
      <c r="C56" s="105" t="s">
        <v>19</v>
      </c>
      <c r="D56" s="149"/>
      <c r="E56" s="149" t="s">
        <v>56</v>
      </c>
      <c r="F56" s="106" t="s">
        <v>339</v>
      </c>
      <c r="G56" s="14" t="s">
        <v>21</v>
      </c>
      <c r="H56" s="189"/>
      <c r="I56" s="182"/>
      <c r="J56" s="182"/>
      <c r="K56" s="183"/>
      <c r="L56" s="183"/>
      <c r="M56" s="152">
        <f t="shared" si="1"/>
        <v>0</v>
      </c>
      <c r="N56" s="182"/>
      <c r="O56" s="183"/>
      <c r="P56" s="183"/>
      <c r="Q56" s="152">
        <f t="shared" si="2"/>
        <v>0</v>
      </c>
    </row>
    <row r="57" spans="1:17" ht="15" customHeight="1">
      <c r="A57" s="182">
        <v>48</v>
      </c>
      <c r="B57" s="149" t="s">
        <v>65</v>
      </c>
      <c r="C57" s="105" t="s">
        <v>19</v>
      </c>
      <c r="D57" s="149"/>
      <c r="E57" s="149" t="s">
        <v>56</v>
      </c>
      <c r="F57" s="106" t="s">
        <v>421</v>
      </c>
      <c r="G57" s="17" t="s">
        <v>31</v>
      </c>
      <c r="H57" s="189"/>
      <c r="I57" s="182"/>
      <c r="J57" s="182"/>
      <c r="K57" s="183"/>
      <c r="L57" s="183"/>
      <c r="M57" s="152">
        <f t="shared" si="1"/>
        <v>0</v>
      </c>
      <c r="N57" s="182"/>
      <c r="O57" s="183"/>
      <c r="P57" s="183"/>
      <c r="Q57" s="152">
        <f t="shared" si="2"/>
        <v>0</v>
      </c>
    </row>
    <row r="58" spans="1:17" ht="15" customHeight="1">
      <c r="A58" s="182">
        <v>49</v>
      </c>
      <c r="B58" s="149" t="s">
        <v>66</v>
      </c>
      <c r="C58" s="105" t="s">
        <v>19</v>
      </c>
      <c r="D58" s="149"/>
      <c r="E58" s="149" t="s">
        <v>20</v>
      </c>
      <c r="F58" s="111">
        <v>48</v>
      </c>
      <c r="G58" s="14" t="s">
        <v>21</v>
      </c>
      <c r="H58" s="189"/>
      <c r="I58" s="182"/>
      <c r="J58" s="182"/>
      <c r="K58" s="183"/>
      <c r="L58" s="183"/>
      <c r="M58" s="152">
        <f t="shared" si="1"/>
        <v>0</v>
      </c>
      <c r="N58" s="182">
        <v>2</v>
      </c>
      <c r="O58" s="183">
        <v>6708.65</v>
      </c>
      <c r="P58" s="183"/>
      <c r="Q58" s="152">
        <f t="shared" si="2"/>
        <v>6708.65</v>
      </c>
    </row>
    <row r="59" spans="1:17" ht="15" customHeight="1">
      <c r="A59" s="182">
        <v>50</v>
      </c>
      <c r="B59" s="149" t="s">
        <v>67</v>
      </c>
      <c r="C59" s="105" t="s">
        <v>19</v>
      </c>
      <c r="D59" s="149"/>
      <c r="E59" s="149" t="s">
        <v>68</v>
      </c>
      <c r="F59" s="106" t="s">
        <v>340</v>
      </c>
      <c r="G59" s="14" t="s">
        <v>21</v>
      </c>
      <c r="H59" s="189">
        <v>1</v>
      </c>
      <c r="I59" s="182">
        <v>1</v>
      </c>
      <c r="J59" s="182">
        <v>1</v>
      </c>
      <c r="K59" s="183">
        <v>1374.36</v>
      </c>
      <c r="L59" s="183"/>
      <c r="M59" s="152">
        <f t="shared" si="1"/>
        <v>1374.36</v>
      </c>
      <c r="N59" s="182">
        <v>1</v>
      </c>
      <c r="O59" s="183">
        <v>1509.3</v>
      </c>
      <c r="P59" s="183"/>
      <c r="Q59" s="152">
        <f t="shared" si="2"/>
        <v>1509.3</v>
      </c>
    </row>
    <row r="60" spans="1:17" ht="15" customHeight="1">
      <c r="A60" s="182">
        <v>51</v>
      </c>
      <c r="B60" s="149" t="s">
        <v>67</v>
      </c>
      <c r="C60" s="105" t="s">
        <v>19</v>
      </c>
      <c r="D60" s="149"/>
      <c r="E60" s="149" t="s">
        <v>68</v>
      </c>
      <c r="F60" s="106" t="s">
        <v>428</v>
      </c>
      <c r="G60" s="16" t="s">
        <v>22</v>
      </c>
      <c r="H60" s="189"/>
      <c r="I60" s="182"/>
      <c r="J60" s="182"/>
      <c r="K60" s="183"/>
      <c r="L60" s="183"/>
      <c r="M60" s="152">
        <f t="shared" si="1"/>
        <v>0</v>
      </c>
      <c r="N60" s="182"/>
      <c r="O60" s="183"/>
      <c r="P60" s="183"/>
      <c r="Q60" s="152">
        <f t="shared" si="2"/>
        <v>0</v>
      </c>
    </row>
    <row r="61" spans="1:17" ht="15" customHeight="1">
      <c r="A61" s="182">
        <v>52</v>
      </c>
      <c r="B61" s="149" t="s">
        <v>69</v>
      </c>
      <c r="C61" s="105" t="s">
        <v>19</v>
      </c>
      <c r="D61" s="149"/>
      <c r="E61" s="149" t="s">
        <v>20</v>
      </c>
      <c r="F61" s="106" t="s">
        <v>341</v>
      </c>
      <c r="G61" s="14" t="s">
        <v>21</v>
      </c>
      <c r="H61" s="189"/>
      <c r="I61" s="182"/>
      <c r="J61" s="182"/>
      <c r="K61" s="183"/>
      <c r="L61" s="183"/>
      <c r="M61" s="152">
        <f t="shared" si="1"/>
        <v>0</v>
      </c>
      <c r="N61" s="182"/>
      <c r="O61" s="183"/>
      <c r="P61" s="183"/>
      <c r="Q61" s="152">
        <f t="shared" si="2"/>
        <v>0</v>
      </c>
    </row>
    <row r="62" spans="1:17" ht="15" customHeight="1">
      <c r="A62" s="182">
        <v>53</v>
      </c>
      <c r="B62" s="149" t="s">
        <v>70</v>
      </c>
      <c r="C62" s="105" t="s">
        <v>19</v>
      </c>
      <c r="D62" s="149"/>
      <c r="E62" s="149" t="s">
        <v>26</v>
      </c>
      <c r="F62" s="107">
        <v>53</v>
      </c>
      <c r="G62" s="14" t="s">
        <v>21</v>
      </c>
      <c r="H62" s="189"/>
      <c r="I62" s="182"/>
      <c r="J62" s="182"/>
      <c r="K62" s="183"/>
      <c r="L62" s="183"/>
      <c r="M62" s="152">
        <f t="shared" si="1"/>
        <v>0</v>
      </c>
      <c r="N62" s="182"/>
      <c r="O62" s="183"/>
      <c r="P62" s="183"/>
      <c r="Q62" s="152">
        <f t="shared" si="2"/>
        <v>0</v>
      </c>
    </row>
    <row r="63" spans="1:17" ht="15" customHeight="1">
      <c r="A63" s="182">
        <v>54</v>
      </c>
      <c r="B63" s="149" t="s">
        <v>70</v>
      </c>
      <c r="C63" s="105" t="s">
        <v>19</v>
      </c>
      <c r="D63" s="149"/>
      <c r="E63" s="149" t="s">
        <v>26</v>
      </c>
      <c r="F63" s="107" t="s">
        <v>304</v>
      </c>
      <c r="G63" s="80" t="s">
        <v>33</v>
      </c>
      <c r="H63" s="189"/>
      <c r="I63" s="182"/>
      <c r="J63" s="182"/>
      <c r="K63" s="183"/>
      <c r="L63" s="183"/>
      <c r="M63" s="152">
        <f t="shared" si="1"/>
        <v>0</v>
      </c>
      <c r="N63" s="182"/>
      <c r="O63" s="183"/>
      <c r="P63" s="183"/>
      <c r="Q63" s="152">
        <f t="shared" si="2"/>
        <v>0</v>
      </c>
    </row>
    <row r="64" spans="1:17" ht="15" customHeight="1">
      <c r="A64" s="182">
        <v>55</v>
      </c>
      <c r="B64" s="149" t="s">
        <v>71</v>
      </c>
      <c r="C64" s="105" t="s">
        <v>19</v>
      </c>
      <c r="D64" s="149"/>
      <c r="E64" s="149" t="s">
        <v>52</v>
      </c>
      <c r="F64" s="106" t="s">
        <v>342</v>
      </c>
      <c r="G64" s="14" t="s">
        <v>21</v>
      </c>
      <c r="H64" s="189"/>
      <c r="I64" s="182"/>
      <c r="J64" s="182"/>
      <c r="K64" s="183"/>
      <c r="L64" s="183"/>
      <c r="M64" s="152">
        <f t="shared" si="1"/>
        <v>0</v>
      </c>
      <c r="N64" s="182">
        <v>1</v>
      </c>
      <c r="O64" s="183">
        <v>2176.9899999999998</v>
      </c>
      <c r="P64" s="183"/>
      <c r="Q64" s="152">
        <f t="shared" si="2"/>
        <v>2176.9899999999998</v>
      </c>
    </row>
    <row r="65" spans="1:17" ht="15" customHeight="1">
      <c r="A65" s="182">
        <v>56</v>
      </c>
      <c r="B65" s="149" t="s">
        <v>71</v>
      </c>
      <c r="C65" s="105" t="s">
        <v>19</v>
      </c>
      <c r="D65" s="149"/>
      <c r="E65" s="149" t="s">
        <v>52</v>
      </c>
      <c r="F65" s="106" t="s">
        <v>449</v>
      </c>
      <c r="G65" s="80" t="s">
        <v>33</v>
      </c>
      <c r="H65" s="189"/>
      <c r="I65" s="182"/>
      <c r="J65" s="182"/>
      <c r="K65" s="183"/>
      <c r="L65" s="183"/>
      <c r="M65" s="152">
        <f t="shared" si="1"/>
        <v>0</v>
      </c>
      <c r="N65" s="182"/>
      <c r="O65" s="183"/>
      <c r="P65" s="183"/>
      <c r="Q65" s="152">
        <f t="shared" si="2"/>
        <v>0</v>
      </c>
    </row>
    <row r="66" spans="1:17" ht="15" customHeight="1">
      <c r="A66" s="182">
        <v>57</v>
      </c>
      <c r="B66" s="149" t="s">
        <v>72</v>
      </c>
      <c r="C66" s="105" t="s">
        <v>19</v>
      </c>
      <c r="D66" s="149"/>
      <c r="E66" s="149" t="s">
        <v>20</v>
      </c>
      <c r="F66" s="106" t="s">
        <v>343</v>
      </c>
      <c r="G66" s="14" t="s">
        <v>21</v>
      </c>
      <c r="H66" s="189"/>
      <c r="I66" s="182">
        <v>3</v>
      </c>
      <c r="J66" s="182">
        <v>5</v>
      </c>
      <c r="K66" s="183">
        <v>5277.19</v>
      </c>
      <c r="L66" s="183"/>
      <c r="M66" s="152">
        <f t="shared" si="1"/>
        <v>5277.19</v>
      </c>
      <c r="N66" s="182"/>
      <c r="O66" s="183"/>
      <c r="P66" s="183"/>
      <c r="Q66" s="152">
        <f t="shared" si="2"/>
        <v>0</v>
      </c>
    </row>
    <row r="67" spans="1:17" ht="15" customHeight="1">
      <c r="A67" s="182">
        <v>58</v>
      </c>
      <c r="B67" s="149" t="s">
        <v>73</v>
      </c>
      <c r="C67" s="105" t="s">
        <v>19</v>
      </c>
      <c r="D67" s="149"/>
      <c r="E67" s="149" t="s">
        <v>74</v>
      </c>
      <c r="F67" s="112" t="s">
        <v>439</v>
      </c>
      <c r="G67" s="14" t="s">
        <v>21</v>
      </c>
      <c r="H67" s="189"/>
      <c r="I67" s="182"/>
      <c r="J67" s="182">
        <v>1</v>
      </c>
      <c r="K67" s="183">
        <v>581.46</v>
      </c>
      <c r="L67" s="183"/>
      <c r="M67" s="152">
        <f t="shared" si="1"/>
        <v>581.46</v>
      </c>
      <c r="N67" s="182">
        <v>1</v>
      </c>
      <c r="O67" s="183">
        <v>629.03</v>
      </c>
      <c r="P67" s="183"/>
      <c r="Q67" s="152">
        <f t="shared" si="2"/>
        <v>629.03</v>
      </c>
    </row>
    <row r="68" spans="1:17" ht="15" customHeight="1">
      <c r="A68" s="182">
        <v>59</v>
      </c>
      <c r="B68" s="149" t="s">
        <v>73</v>
      </c>
      <c r="C68" s="105" t="s">
        <v>19</v>
      </c>
      <c r="D68" s="149"/>
      <c r="E68" s="149" t="s">
        <v>74</v>
      </c>
      <c r="F68" s="107" t="s">
        <v>450</v>
      </c>
      <c r="G68" s="80" t="s">
        <v>33</v>
      </c>
      <c r="H68" s="189">
        <v>1</v>
      </c>
      <c r="I68" s="182"/>
      <c r="J68" s="182"/>
      <c r="K68" s="183"/>
      <c r="L68" s="183"/>
      <c r="M68" s="152">
        <f t="shared" si="1"/>
        <v>0</v>
      </c>
      <c r="N68" s="182"/>
      <c r="O68" s="183"/>
      <c r="P68" s="183"/>
      <c r="Q68" s="152">
        <f t="shared" si="2"/>
        <v>0</v>
      </c>
    </row>
    <row r="69" spans="1:17" ht="15" customHeight="1">
      <c r="A69" s="182">
        <v>60</v>
      </c>
      <c r="B69" s="149" t="s">
        <v>75</v>
      </c>
      <c r="C69" s="105" t="s">
        <v>19</v>
      </c>
      <c r="D69" s="149"/>
      <c r="E69" s="149" t="s">
        <v>26</v>
      </c>
      <c r="F69" s="106" t="s">
        <v>344</v>
      </c>
      <c r="G69" s="14" t="s">
        <v>21</v>
      </c>
      <c r="H69" s="189">
        <v>1</v>
      </c>
      <c r="I69" s="182"/>
      <c r="J69" s="182"/>
      <c r="K69" s="183"/>
      <c r="L69" s="183"/>
      <c r="M69" s="152">
        <f t="shared" si="1"/>
        <v>0</v>
      </c>
      <c r="N69" s="182"/>
      <c r="O69" s="183"/>
      <c r="P69" s="183"/>
      <c r="Q69" s="152">
        <f t="shared" si="2"/>
        <v>0</v>
      </c>
    </row>
    <row r="70" spans="1:17" ht="15" customHeight="1">
      <c r="A70" s="182">
        <v>61</v>
      </c>
      <c r="B70" s="149" t="s">
        <v>76</v>
      </c>
      <c r="C70" s="105" t="s">
        <v>19</v>
      </c>
      <c r="D70" s="149"/>
      <c r="E70" s="149" t="s">
        <v>58</v>
      </c>
      <c r="F70" s="106" t="s">
        <v>345</v>
      </c>
      <c r="G70" s="14" t="s">
        <v>21</v>
      </c>
      <c r="H70" s="189"/>
      <c r="I70" s="182">
        <v>2</v>
      </c>
      <c r="J70" s="182">
        <v>2</v>
      </c>
      <c r="K70" s="183">
        <v>2664.18</v>
      </c>
      <c r="L70" s="183"/>
      <c r="M70" s="152">
        <f t="shared" si="1"/>
        <v>2664.18</v>
      </c>
      <c r="N70" s="182"/>
      <c r="O70" s="183"/>
      <c r="P70" s="183"/>
      <c r="Q70" s="152">
        <f t="shared" si="2"/>
        <v>0</v>
      </c>
    </row>
    <row r="71" spans="1:17" ht="15" customHeight="1">
      <c r="A71" s="182">
        <v>62</v>
      </c>
      <c r="B71" s="149" t="s">
        <v>76</v>
      </c>
      <c r="C71" s="105" t="s">
        <v>19</v>
      </c>
      <c r="D71" s="149"/>
      <c r="E71" s="149" t="s">
        <v>58</v>
      </c>
      <c r="F71" s="106" t="s">
        <v>409</v>
      </c>
      <c r="G71" s="17" t="s">
        <v>31</v>
      </c>
      <c r="H71" s="189">
        <v>1</v>
      </c>
      <c r="I71" s="182"/>
      <c r="J71" s="182"/>
      <c r="K71" s="183"/>
      <c r="L71" s="183"/>
      <c r="M71" s="152">
        <f t="shared" si="1"/>
        <v>0</v>
      </c>
      <c r="N71" s="182"/>
      <c r="O71" s="183"/>
      <c r="P71" s="183"/>
      <c r="Q71" s="152">
        <f t="shared" si="2"/>
        <v>0</v>
      </c>
    </row>
    <row r="72" spans="1:17" ht="15" customHeight="1">
      <c r="A72" s="182">
        <v>63</v>
      </c>
      <c r="B72" s="149" t="s">
        <v>77</v>
      </c>
      <c r="C72" s="105" t="s">
        <v>19</v>
      </c>
      <c r="D72" s="149"/>
      <c r="E72" s="149" t="s">
        <v>30</v>
      </c>
      <c r="F72" s="107">
        <v>65</v>
      </c>
      <c r="G72" s="14" t="s">
        <v>21</v>
      </c>
      <c r="H72" s="189"/>
      <c r="I72" s="182"/>
      <c r="J72" s="182"/>
      <c r="K72" s="183"/>
      <c r="L72" s="183"/>
      <c r="M72" s="152">
        <f t="shared" si="1"/>
        <v>0</v>
      </c>
      <c r="N72" s="182"/>
      <c r="O72" s="183"/>
      <c r="P72" s="183"/>
      <c r="Q72" s="152">
        <f t="shared" si="2"/>
        <v>0</v>
      </c>
    </row>
    <row r="73" spans="1:17" ht="15" customHeight="1">
      <c r="A73" s="182">
        <v>64</v>
      </c>
      <c r="B73" s="149" t="s">
        <v>78</v>
      </c>
      <c r="C73" s="105" t="s">
        <v>19</v>
      </c>
      <c r="D73" s="149"/>
      <c r="E73" s="149" t="s">
        <v>26</v>
      </c>
      <c r="F73" s="106" t="s">
        <v>346</v>
      </c>
      <c r="G73" s="14" t="s">
        <v>21</v>
      </c>
      <c r="H73" s="189">
        <v>8</v>
      </c>
      <c r="I73" s="182"/>
      <c r="J73" s="182"/>
      <c r="K73" s="183"/>
      <c r="L73" s="183"/>
      <c r="M73" s="152">
        <f t="shared" si="1"/>
        <v>0</v>
      </c>
      <c r="N73" s="182"/>
      <c r="O73" s="183"/>
      <c r="P73" s="183"/>
      <c r="Q73" s="152">
        <f t="shared" si="2"/>
        <v>0</v>
      </c>
    </row>
    <row r="74" spans="1:17" ht="15" customHeight="1">
      <c r="A74" s="182">
        <v>65</v>
      </c>
      <c r="B74" s="149" t="s">
        <v>78</v>
      </c>
      <c r="C74" s="105" t="s">
        <v>19</v>
      </c>
      <c r="D74" s="149"/>
      <c r="E74" s="149" t="s">
        <v>26</v>
      </c>
      <c r="F74" s="106" t="s">
        <v>516</v>
      </c>
      <c r="G74" s="80" t="s">
        <v>33</v>
      </c>
      <c r="H74" s="189">
        <v>1</v>
      </c>
      <c r="I74" s="182"/>
      <c r="J74" s="182"/>
      <c r="K74" s="183"/>
      <c r="L74" s="183"/>
      <c r="M74" s="152">
        <f t="shared" si="1"/>
        <v>0</v>
      </c>
      <c r="N74" s="182"/>
      <c r="O74" s="183"/>
      <c r="P74" s="183"/>
      <c r="Q74" s="152">
        <f t="shared" si="2"/>
        <v>0</v>
      </c>
    </row>
    <row r="75" spans="1:17" ht="15" customHeight="1">
      <c r="A75" s="182">
        <v>66</v>
      </c>
      <c r="B75" s="149" t="s">
        <v>79</v>
      </c>
      <c r="C75" s="105" t="s">
        <v>19</v>
      </c>
      <c r="D75" s="149"/>
      <c r="E75" s="149" t="s">
        <v>30</v>
      </c>
      <c r="F75" s="106" t="s">
        <v>347</v>
      </c>
      <c r="G75" s="14" t="s">
        <v>21</v>
      </c>
      <c r="H75" s="189"/>
      <c r="I75" s="182"/>
      <c r="J75" s="182"/>
      <c r="K75" s="183"/>
      <c r="L75" s="183"/>
      <c r="M75" s="152">
        <f t="shared" ref="M75:M141" si="3">K75-L75</f>
        <v>0</v>
      </c>
      <c r="N75" s="182"/>
      <c r="O75" s="183"/>
      <c r="P75" s="183"/>
      <c r="Q75" s="152">
        <f t="shared" ref="Q75:Q141" si="4">O75-P75</f>
        <v>0</v>
      </c>
    </row>
    <row r="76" spans="1:17" ht="15" customHeight="1">
      <c r="A76" s="182">
        <v>67</v>
      </c>
      <c r="B76" s="149" t="s">
        <v>79</v>
      </c>
      <c r="C76" s="105" t="s">
        <v>19</v>
      </c>
      <c r="D76" s="149"/>
      <c r="E76" s="149" t="s">
        <v>30</v>
      </c>
      <c r="F76" s="106" t="s">
        <v>410</v>
      </c>
      <c r="G76" s="17" t="s">
        <v>31</v>
      </c>
      <c r="H76" s="189"/>
      <c r="I76" s="182"/>
      <c r="J76" s="182"/>
      <c r="K76" s="183"/>
      <c r="L76" s="183"/>
      <c r="M76" s="152">
        <f t="shared" si="3"/>
        <v>0</v>
      </c>
      <c r="N76" s="182"/>
      <c r="O76" s="183"/>
      <c r="P76" s="183"/>
      <c r="Q76" s="152">
        <f t="shared" si="4"/>
        <v>0</v>
      </c>
    </row>
    <row r="77" spans="1:17" ht="15" customHeight="1">
      <c r="A77" s="182">
        <v>68</v>
      </c>
      <c r="B77" s="149" t="s">
        <v>80</v>
      </c>
      <c r="C77" s="105" t="s">
        <v>19</v>
      </c>
      <c r="D77" s="149"/>
      <c r="E77" s="149" t="s">
        <v>30</v>
      </c>
      <c r="F77" s="106" t="s">
        <v>348</v>
      </c>
      <c r="G77" s="14" t="s">
        <v>21</v>
      </c>
      <c r="H77" s="189"/>
      <c r="I77" s="182"/>
      <c r="J77" s="182"/>
      <c r="K77" s="183"/>
      <c r="L77" s="183"/>
      <c r="M77" s="152">
        <f t="shared" si="3"/>
        <v>0</v>
      </c>
      <c r="N77" s="182"/>
      <c r="O77" s="183"/>
      <c r="P77" s="183"/>
      <c r="Q77" s="152">
        <f t="shared" si="4"/>
        <v>0</v>
      </c>
    </row>
    <row r="78" spans="1:17" ht="15" customHeight="1">
      <c r="A78" s="182">
        <v>69</v>
      </c>
      <c r="B78" s="149" t="s">
        <v>80</v>
      </c>
      <c r="C78" s="105" t="s">
        <v>19</v>
      </c>
      <c r="D78" s="149"/>
      <c r="E78" s="149" t="s">
        <v>30</v>
      </c>
      <c r="F78" s="106" t="s">
        <v>411</v>
      </c>
      <c r="G78" s="17" t="s">
        <v>31</v>
      </c>
      <c r="H78" s="189"/>
      <c r="I78" s="182"/>
      <c r="J78" s="182"/>
      <c r="K78" s="183"/>
      <c r="L78" s="183"/>
      <c r="M78" s="152">
        <f t="shared" si="3"/>
        <v>0</v>
      </c>
      <c r="N78" s="182"/>
      <c r="O78" s="183"/>
      <c r="P78" s="183"/>
      <c r="Q78" s="152">
        <f t="shared" si="4"/>
        <v>0</v>
      </c>
    </row>
    <row r="79" spans="1:17" ht="15" customHeight="1">
      <c r="A79" s="182">
        <v>70</v>
      </c>
      <c r="B79" s="149" t="s">
        <v>81</v>
      </c>
      <c r="C79" s="105" t="s">
        <v>19</v>
      </c>
      <c r="D79" s="149"/>
      <c r="E79" s="149" t="s">
        <v>26</v>
      </c>
      <c r="F79" s="106" t="s">
        <v>349</v>
      </c>
      <c r="G79" s="14" t="s">
        <v>21</v>
      </c>
      <c r="H79" s="189"/>
      <c r="I79" s="182"/>
      <c r="J79" s="182"/>
      <c r="K79" s="183"/>
      <c r="L79" s="183"/>
      <c r="M79" s="152">
        <f t="shared" si="3"/>
        <v>0</v>
      </c>
      <c r="N79" s="182"/>
      <c r="O79" s="183"/>
      <c r="P79" s="183"/>
      <c r="Q79" s="152">
        <f t="shared" si="4"/>
        <v>0</v>
      </c>
    </row>
    <row r="80" spans="1:17" ht="15" customHeight="1">
      <c r="A80" s="182">
        <v>71</v>
      </c>
      <c r="B80" s="149" t="s">
        <v>82</v>
      </c>
      <c r="C80" s="105" t="s">
        <v>19</v>
      </c>
      <c r="D80" s="149"/>
      <c r="E80" s="149" t="s">
        <v>26</v>
      </c>
      <c r="F80" s="106" t="s">
        <v>350</v>
      </c>
      <c r="G80" s="14" t="s">
        <v>21</v>
      </c>
      <c r="H80" s="189"/>
      <c r="I80" s="182">
        <v>1</v>
      </c>
      <c r="J80" s="182">
        <v>1</v>
      </c>
      <c r="K80" s="183">
        <v>1046.6300000000001</v>
      </c>
      <c r="L80" s="183"/>
      <c r="M80" s="152">
        <f t="shared" si="3"/>
        <v>1046.6300000000001</v>
      </c>
      <c r="N80" s="182"/>
      <c r="O80" s="183"/>
      <c r="P80" s="183"/>
      <c r="Q80" s="152">
        <f t="shared" si="4"/>
        <v>0</v>
      </c>
    </row>
    <row r="81" spans="1:17" s="199" customFormat="1" ht="15" hidden="1" customHeight="1">
      <c r="A81" s="248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250"/>
      <c r="I81" s="248"/>
      <c r="J81" s="248"/>
      <c r="K81" s="183"/>
      <c r="L81" s="183"/>
      <c r="M81" s="215"/>
      <c r="N81" s="248"/>
      <c r="O81" s="183"/>
      <c r="P81" s="183"/>
      <c r="Q81" s="215"/>
    </row>
    <row r="82" spans="1:17" ht="15" customHeight="1">
      <c r="A82" s="182">
        <v>72</v>
      </c>
      <c r="B82" s="149" t="s">
        <v>83</v>
      </c>
      <c r="C82" s="105" t="s">
        <v>19</v>
      </c>
      <c r="D82" s="149"/>
      <c r="E82" s="149" t="s">
        <v>84</v>
      </c>
      <c r="F82" s="106" t="s">
        <v>351</v>
      </c>
      <c r="G82" s="14" t="s">
        <v>21</v>
      </c>
      <c r="H82" s="189">
        <v>3</v>
      </c>
      <c r="I82" s="182">
        <v>2</v>
      </c>
      <c r="J82" s="182">
        <v>2</v>
      </c>
      <c r="K82" s="183">
        <v>2616.5700000000002</v>
      </c>
      <c r="L82" s="183"/>
      <c r="M82" s="152">
        <f t="shared" si="3"/>
        <v>2616.5700000000002</v>
      </c>
      <c r="N82" s="182"/>
      <c r="O82" s="183"/>
      <c r="P82" s="183"/>
      <c r="Q82" s="152">
        <f t="shared" si="4"/>
        <v>0</v>
      </c>
    </row>
    <row r="83" spans="1:17" ht="15" customHeight="1">
      <c r="A83" s="182">
        <v>73</v>
      </c>
      <c r="B83" s="43" t="s">
        <v>83</v>
      </c>
      <c r="C83" s="113" t="s">
        <v>19</v>
      </c>
      <c r="D83" s="43"/>
      <c r="E83" s="43" t="s">
        <v>84</v>
      </c>
      <c r="F83" s="109" t="s">
        <v>489</v>
      </c>
      <c r="G83" s="44" t="s">
        <v>33</v>
      </c>
      <c r="H83" s="189">
        <v>1</v>
      </c>
      <c r="I83" s="182"/>
      <c r="J83" s="182"/>
      <c r="K83" s="183"/>
      <c r="L83" s="183"/>
      <c r="M83" s="152">
        <f t="shared" si="3"/>
        <v>0</v>
      </c>
      <c r="N83" s="182"/>
      <c r="O83" s="183"/>
      <c r="P83" s="183"/>
      <c r="Q83" s="152">
        <f t="shared" si="4"/>
        <v>0</v>
      </c>
    </row>
    <row r="84" spans="1:17" ht="15" customHeight="1">
      <c r="A84" s="182">
        <v>74</v>
      </c>
      <c r="B84" s="149" t="s">
        <v>85</v>
      </c>
      <c r="C84" s="105" t="s">
        <v>19</v>
      </c>
      <c r="D84" s="149"/>
      <c r="E84" s="149" t="s">
        <v>26</v>
      </c>
      <c r="F84" s="160" t="s">
        <v>352</v>
      </c>
      <c r="G84" s="14" t="s">
        <v>21</v>
      </c>
      <c r="H84" s="189"/>
      <c r="I84" s="182"/>
      <c r="J84" s="182"/>
      <c r="K84" s="183"/>
      <c r="L84" s="183"/>
      <c r="M84" s="152">
        <f t="shared" si="3"/>
        <v>0</v>
      </c>
      <c r="N84" s="182"/>
      <c r="O84" s="183"/>
      <c r="P84" s="183"/>
      <c r="Q84" s="152">
        <f t="shared" si="4"/>
        <v>0</v>
      </c>
    </row>
    <row r="85" spans="1:17" ht="15" customHeight="1">
      <c r="A85" s="182">
        <v>75</v>
      </c>
      <c r="B85" s="149" t="s">
        <v>86</v>
      </c>
      <c r="C85" s="105" t="s">
        <v>19</v>
      </c>
      <c r="D85" s="149"/>
      <c r="E85" s="149" t="s">
        <v>87</v>
      </c>
      <c r="F85" s="106" t="s">
        <v>353</v>
      </c>
      <c r="G85" s="14" t="s">
        <v>21</v>
      </c>
      <c r="H85" s="189"/>
      <c r="I85" s="182"/>
      <c r="J85" s="182"/>
      <c r="K85" s="183"/>
      <c r="L85" s="183"/>
      <c r="M85" s="152">
        <f t="shared" si="3"/>
        <v>0</v>
      </c>
      <c r="N85" s="182"/>
      <c r="O85" s="183"/>
      <c r="P85" s="183"/>
      <c r="Q85" s="152">
        <f t="shared" si="4"/>
        <v>0</v>
      </c>
    </row>
    <row r="86" spans="1:17" ht="15" customHeight="1">
      <c r="A86" s="182">
        <v>76</v>
      </c>
      <c r="B86" s="149" t="s">
        <v>88</v>
      </c>
      <c r="C86" s="105" t="s">
        <v>19</v>
      </c>
      <c r="D86" s="149"/>
      <c r="E86" s="149" t="s">
        <v>89</v>
      </c>
      <c r="F86" s="106" t="s">
        <v>354</v>
      </c>
      <c r="G86" s="14" t="s">
        <v>21</v>
      </c>
      <c r="H86" s="189">
        <v>2</v>
      </c>
      <c r="I86" s="182"/>
      <c r="J86" s="182"/>
      <c r="K86" s="183"/>
      <c r="L86" s="183"/>
      <c r="M86" s="152">
        <f t="shared" si="3"/>
        <v>0</v>
      </c>
      <c r="N86" s="182"/>
      <c r="O86" s="183"/>
      <c r="P86" s="183"/>
      <c r="Q86" s="152">
        <f t="shared" si="4"/>
        <v>0</v>
      </c>
    </row>
    <row r="87" spans="1:17" ht="15" customHeight="1">
      <c r="A87" s="182">
        <v>77</v>
      </c>
      <c r="B87" s="149" t="s">
        <v>88</v>
      </c>
      <c r="C87" s="105" t="s">
        <v>19</v>
      </c>
      <c r="D87" s="149"/>
      <c r="E87" s="149" t="s">
        <v>89</v>
      </c>
      <c r="F87" s="109" t="s">
        <v>452</v>
      </c>
      <c r="G87" s="80" t="s">
        <v>33</v>
      </c>
      <c r="H87" s="189"/>
      <c r="I87" s="182"/>
      <c r="J87" s="182"/>
      <c r="K87" s="183"/>
      <c r="L87" s="183"/>
      <c r="M87" s="152">
        <f t="shared" si="3"/>
        <v>0</v>
      </c>
      <c r="N87" s="182"/>
      <c r="O87" s="183"/>
      <c r="P87" s="183"/>
      <c r="Q87" s="152">
        <f t="shared" si="4"/>
        <v>0</v>
      </c>
    </row>
    <row r="88" spans="1:17" ht="15" customHeight="1">
      <c r="A88" s="182">
        <v>78</v>
      </c>
      <c r="B88" s="149" t="s">
        <v>90</v>
      </c>
      <c r="C88" s="105" t="s">
        <v>19</v>
      </c>
      <c r="D88" s="149"/>
      <c r="E88" s="149" t="s">
        <v>30</v>
      </c>
      <c r="F88" s="107">
        <v>79</v>
      </c>
      <c r="G88" s="14" t="s">
        <v>21</v>
      </c>
      <c r="H88" s="189"/>
      <c r="I88" s="182"/>
      <c r="J88" s="182"/>
      <c r="K88" s="183"/>
      <c r="L88" s="183"/>
      <c r="M88" s="152">
        <f t="shared" si="3"/>
        <v>0</v>
      </c>
      <c r="N88" s="182"/>
      <c r="O88" s="183"/>
      <c r="P88" s="183"/>
      <c r="Q88" s="152">
        <f t="shared" si="4"/>
        <v>0</v>
      </c>
    </row>
    <row r="89" spans="1:17" ht="15" customHeight="1">
      <c r="A89" s="182">
        <v>79</v>
      </c>
      <c r="B89" s="149" t="s">
        <v>91</v>
      </c>
      <c r="C89" s="105" t="s">
        <v>19</v>
      </c>
      <c r="D89" s="149"/>
      <c r="E89" s="149" t="s">
        <v>30</v>
      </c>
      <c r="F89" s="107">
        <v>80</v>
      </c>
      <c r="G89" s="14" t="s">
        <v>21</v>
      </c>
      <c r="H89" s="189"/>
      <c r="I89" s="182"/>
      <c r="J89" s="182"/>
      <c r="K89" s="183"/>
      <c r="L89" s="183"/>
      <c r="M89" s="152">
        <f t="shared" si="3"/>
        <v>0</v>
      </c>
      <c r="N89" s="182"/>
      <c r="O89" s="183"/>
      <c r="P89" s="183"/>
      <c r="Q89" s="152">
        <f t="shared" si="4"/>
        <v>0</v>
      </c>
    </row>
    <row r="90" spans="1:17" ht="15" customHeight="1">
      <c r="A90" s="182">
        <v>80</v>
      </c>
      <c r="B90" s="149" t="s">
        <v>92</v>
      </c>
      <c r="C90" s="105" t="s">
        <v>19</v>
      </c>
      <c r="D90" s="149"/>
      <c r="E90" s="149" t="s">
        <v>26</v>
      </c>
      <c r="F90" s="106" t="s">
        <v>355</v>
      </c>
      <c r="G90" s="14" t="s">
        <v>21</v>
      </c>
      <c r="H90" s="189"/>
      <c r="I90" s="182"/>
      <c r="J90" s="182"/>
      <c r="K90" s="183"/>
      <c r="L90" s="183"/>
      <c r="M90" s="152">
        <f t="shared" si="3"/>
        <v>0</v>
      </c>
      <c r="N90" s="182"/>
      <c r="O90" s="183"/>
      <c r="P90" s="183"/>
      <c r="Q90" s="152">
        <f t="shared" si="4"/>
        <v>0</v>
      </c>
    </row>
    <row r="91" spans="1:17" ht="15" customHeight="1">
      <c r="A91" s="182">
        <v>81</v>
      </c>
      <c r="B91" s="149" t="s">
        <v>92</v>
      </c>
      <c r="C91" s="105" t="s">
        <v>19</v>
      </c>
      <c r="D91" s="149"/>
      <c r="E91" s="149" t="s">
        <v>26</v>
      </c>
      <c r="F91" s="106" t="s">
        <v>454</v>
      </c>
      <c r="G91" s="80" t="s">
        <v>33</v>
      </c>
      <c r="H91" s="189"/>
      <c r="I91" s="182"/>
      <c r="J91" s="182"/>
      <c r="K91" s="183"/>
      <c r="L91" s="183"/>
      <c r="M91" s="152">
        <f t="shared" si="3"/>
        <v>0</v>
      </c>
      <c r="N91" s="182"/>
      <c r="O91" s="183"/>
      <c r="P91" s="183"/>
      <c r="Q91" s="152">
        <f t="shared" si="4"/>
        <v>0</v>
      </c>
    </row>
    <row r="92" spans="1:17" ht="15" customHeight="1">
      <c r="A92" s="182">
        <v>82</v>
      </c>
      <c r="B92" s="149" t="s">
        <v>93</v>
      </c>
      <c r="C92" s="105" t="s">
        <v>19</v>
      </c>
      <c r="D92" s="149"/>
      <c r="E92" s="149" t="s">
        <v>94</v>
      </c>
      <c r="F92" s="112" t="s">
        <v>356</v>
      </c>
      <c r="G92" s="14" t="s">
        <v>21</v>
      </c>
      <c r="H92" s="189"/>
      <c r="I92" s="182"/>
      <c r="J92" s="182"/>
      <c r="K92" s="183"/>
      <c r="L92" s="183"/>
      <c r="M92" s="152">
        <f t="shared" si="3"/>
        <v>0</v>
      </c>
      <c r="N92" s="182"/>
      <c r="O92" s="183"/>
      <c r="P92" s="183"/>
      <c r="Q92" s="152">
        <f t="shared" si="4"/>
        <v>0</v>
      </c>
    </row>
    <row r="93" spans="1:17" ht="15" customHeight="1">
      <c r="A93" s="182">
        <v>83</v>
      </c>
      <c r="B93" s="149" t="s">
        <v>93</v>
      </c>
      <c r="C93" s="105" t="s">
        <v>19</v>
      </c>
      <c r="D93" s="149"/>
      <c r="E93" s="149" t="s">
        <v>94</v>
      </c>
      <c r="F93" s="106" t="s">
        <v>401</v>
      </c>
      <c r="G93" s="19" t="s">
        <v>36</v>
      </c>
      <c r="H93" s="189"/>
      <c r="I93" s="182"/>
      <c r="J93" s="182"/>
      <c r="K93" s="183"/>
      <c r="L93" s="183"/>
      <c r="M93" s="152">
        <f t="shared" si="3"/>
        <v>0</v>
      </c>
      <c r="N93" s="182"/>
      <c r="O93" s="183"/>
      <c r="P93" s="183"/>
      <c r="Q93" s="152">
        <f t="shared" si="4"/>
        <v>0</v>
      </c>
    </row>
    <row r="94" spans="1:17" ht="15" customHeight="1">
      <c r="A94" s="182">
        <v>84</v>
      </c>
      <c r="B94" s="149" t="s">
        <v>93</v>
      </c>
      <c r="C94" s="105" t="s">
        <v>19</v>
      </c>
      <c r="D94" s="149"/>
      <c r="E94" s="149" t="s">
        <v>94</v>
      </c>
      <c r="F94" s="106" t="s">
        <v>429</v>
      </c>
      <c r="G94" s="16" t="s">
        <v>22</v>
      </c>
      <c r="H94" s="189"/>
      <c r="I94" s="182"/>
      <c r="J94" s="182"/>
      <c r="K94" s="183"/>
      <c r="L94" s="183"/>
      <c r="M94" s="152">
        <f t="shared" si="3"/>
        <v>0</v>
      </c>
      <c r="N94" s="182"/>
      <c r="O94" s="183"/>
      <c r="P94" s="183"/>
      <c r="Q94" s="152">
        <f t="shared" si="4"/>
        <v>0</v>
      </c>
    </row>
    <row r="95" spans="1:17" ht="15" customHeight="1">
      <c r="A95" s="182">
        <v>85</v>
      </c>
      <c r="B95" s="149" t="s">
        <v>95</v>
      </c>
      <c r="C95" s="105" t="s">
        <v>19</v>
      </c>
      <c r="D95" s="149"/>
      <c r="E95" s="149" t="s">
        <v>26</v>
      </c>
      <c r="F95" s="106" t="s">
        <v>357</v>
      </c>
      <c r="G95" s="14" t="s">
        <v>21</v>
      </c>
      <c r="H95" s="189"/>
      <c r="I95" s="182">
        <v>1</v>
      </c>
      <c r="J95" s="182">
        <v>1</v>
      </c>
      <c r="K95" s="183">
        <v>3638.88</v>
      </c>
      <c r="L95" s="183"/>
      <c r="M95" s="152">
        <f t="shared" si="3"/>
        <v>3638.88</v>
      </c>
      <c r="N95" s="182"/>
      <c r="O95" s="183"/>
      <c r="P95" s="183"/>
      <c r="Q95" s="152">
        <f t="shared" si="4"/>
        <v>0</v>
      </c>
    </row>
    <row r="96" spans="1:17" ht="15" customHeight="1">
      <c r="A96" s="182">
        <v>86</v>
      </c>
      <c r="B96" s="149" t="s">
        <v>95</v>
      </c>
      <c r="C96" s="105" t="s">
        <v>19</v>
      </c>
      <c r="D96" s="149"/>
      <c r="E96" s="149" t="s">
        <v>26</v>
      </c>
      <c r="F96" s="106" t="s">
        <v>453</v>
      </c>
      <c r="G96" s="80" t="s">
        <v>33</v>
      </c>
      <c r="H96" s="189"/>
      <c r="I96" s="182"/>
      <c r="J96" s="182"/>
      <c r="K96" s="183"/>
      <c r="L96" s="183"/>
      <c r="M96" s="152">
        <f t="shared" si="3"/>
        <v>0</v>
      </c>
      <c r="N96" s="182"/>
      <c r="O96" s="183"/>
      <c r="P96" s="183"/>
      <c r="Q96" s="152">
        <f t="shared" si="4"/>
        <v>0</v>
      </c>
    </row>
    <row r="97" spans="1:17" ht="15" customHeight="1">
      <c r="A97" s="182">
        <v>87</v>
      </c>
      <c r="B97" s="149" t="s">
        <v>96</v>
      </c>
      <c r="C97" s="105" t="s">
        <v>19</v>
      </c>
      <c r="D97" s="149"/>
      <c r="E97" s="149" t="s">
        <v>61</v>
      </c>
      <c r="F97" s="106" t="s">
        <v>358</v>
      </c>
      <c r="G97" s="14" t="s">
        <v>21</v>
      </c>
      <c r="H97" s="189">
        <v>1</v>
      </c>
      <c r="I97" s="182"/>
      <c r="J97" s="182"/>
      <c r="K97" s="183"/>
      <c r="L97" s="183"/>
      <c r="M97" s="152">
        <f t="shared" si="3"/>
        <v>0</v>
      </c>
      <c r="N97" s="182"/>
      <c r="O97" s="183"/>
      <c r="P97" s="183"/>
      <c r="Q97" s="152">
        <f t="shared" si="4"/>
        <v>0</v>
      </c>
    </row>
    <row r="98" spans="1:17" ht="15" customHeight="1">
      <c r="A98" s="182">
        <v>88</v>
      </c>
      <c r="B98" s="149" t="s">
        <v>96</v>
      </c>
      <c r="C98" s="105" t="s">
        <v>19</v>
      </c>
      <c r="D98" s="149"/>
      <c r="E98" s="149" t="s">
        <v>61</v>
      </c>
      <c r="F98" s="106" t="s">
        <v>430</v>
      </c>
      <c r="G98" s="16" t="s">
        <v>22</v>
      </c>
      <c r="H98" s="189">
        <v>-1</v>
      </c>
      <c r="I98" s="182"/>
      <c r="J98" s="182"/>
      <c r="K98" s="183"/>
      <c r="L98" s="183"/>
      <c r="M98" s="152">
        <f t="shared" si="3"/>
        <v>0</v>
      </c>
      <c r="N98" s="182"/>
      <c r="O98" s="183"/>
      <c r="P98" s="183"/>
      <c r="Q98" s="152">
        <f t="shared" si="4"/>
        <v>0</v>
      </c>
    </row>
    <row r="99" spans="1:17" ht="15" customHeight="1">
      <c r="A99" s="182">
        <v>89</v>
      </c>
      <c r="B99" s="149" t="s">
        <v>97</v>
      </c>
      <c r="C99" s="105" t="s">
        <v>19</v>
      </c>
      <c r="D99" s="149"/>
      <c r="E99" s="149" t="s">
        <v>58</v>
      </c>
      <c r="F99" s="106" t="s">
        <v>359</v>
      </c>
      <c r="G99" s="14" t="s">
        <v>21</v>
      </c>
      <c r="H99" s="189">
        <v>2</v>
      </c>
      <c r="I99" s="182">
        <v>1</v>
      </c>
      <c r="J99" s="182">
        <v>1</v>
      </c>
      <c r="K99" s="183">
        <v>1810.08</v>
      </c>
      <c r="L99" s="183"/>
      <c r="M99" s="152">
        <f t="shared" si="3"/>
        <v>1810.08</v>
      </c>
      <c r="N99" s="182"/>
      <c r="O99" s="183"/>
      <c r="P99" s="183"/>
      <c r="Q99" s="152">
        <f t="shared" si="4"/>
        <v>0</v>
      </c>
    </row>
    <row r="100" spans="1:17" ht="15" customHeight="1">
      <c r="A100" s="182">
        <v>90</v>
      </c>
      <c r="B100" s="149" t="s">
        <v>97</v>
      </c>
      <c r="C100" s="105" t="s">
        <v>19</v>
      </c>
      <c r="D100" s="149"/>
      <c r="E100" s="149" t="s">
        <v>58</v>
      </c>
      <c r="F100" s="106" t="s">
        <v>412</v>
      </c>
      <c r="G100" s="17" t="s">
        <v>31</v>
      </c>
      <c r="H100" s="189"/>
      <c r="I100" s="182"/>
      <c r="J100" s="182"/>
      <c r="K100" s="183"/>
      <c r="L100" s="183"/>
      <c r="M100" s="152">
        <f t="shared" si="3"/>
        <v>0</v>
      </c>
      <c r="N100" s="182"/>
      <c r="O100" s="183"/>
      <c r="P100" s="183"/>
      <c r="Q100" s="152">
        <f t="shared" si="4"/>
        <v>0</v>
      </c>
    </row>
    <row r="101" spans="1:17" ht="15" customHeight="1">
      <c r="A101" s="182">
        <v>91</v>
      </c>
      <c r="B101" s="149" t="s">
        <v>98</v>
      </c>
      <c r="C101" s="105" t="s">
        <v>19</v>
      </c>
      <c r="D101" s="149"/>
      <c r="E101" s="149" t="s">
        <v>30</v>
      </c>
      <c r="F101" s="106" t="s">
        <v>360</v>
      </c>
      <c r="G101" s="14" t="s">
        <v>21</v>
      </c>
      <c r="H101" s="189">
        <v>1</v>
      </c>
      <c r="I101" s="182"/>
      <c r="J101" s="182"/>
      <c r="K101" s="183"/>
      <c r="L101" s="183"/>
      <c r="M101" s="152">
        <f t="shared" si="3"/>
        <v>0</v>
      </c>
      <c r="N101" s="182"/>
      <c r="O101" s="183"/>
      <c r="P101" s="183"/>
      <c r="Q101" s="152">
        <f t="shared" si="4"/>
        <v>0</v>
      </c>
    </row>
    <row r="102" spans="1:17" ht="15" customHeight="1">
      <c r="A102" s="182">
        <v>92</v>
      </c>
      <c r="B102" s="149" t="s">
        <v>99</v>
      </c>
      <c r="C102" s="105" t="s">
        <v>19</v>
      </c>
      <c r="D102" s="149"/>
      <c r="E102" s="149" t="s">
        <v>30</v>
      </c>
      <c r="F102" s="106" t="s">
        <v>361</v>
      </c>
      <c r="G102" s="14" t="s">
        <v>21</v>
      </c>
      <c r="H102" s="189">
        <v>1</v>
      </c>
      <c r="I102" s="182">
        <v>1</v>
      </c>
      <c r="J102" s="182">
        <v>1</v>
      </c>
      <c r="K102" s="183">
        <v>2577.35</v>
      </c>
      <c r="L102" s="183"/>
      <c r="M102" s="152">
        <f t="shared" si="3"/>
        <v>2577.35</v>
      </c>
      <c r="N102" s="182">
        <v>1</v>
      </c>
      <c r="O102" s="183">
        <v>1490.39</v>
      </c>
      <c r="P102" s="183"/>
      <c r="Q102" s="152">
        <f t="shared" si="4"/>
        <v>1490.39</v>
      </c>
    </row>
    <row r="103" spans="1:17" ht="15" customHeight="1">
      <c r="A103" s="182">
        <v>93</v>
      </c>
      <c r="B103" s="149" t="s">
        <v>99</v>
      </c>
      <c r="C103" s="105" t="s">
        <v>19</v>
      </c>
      <c r="D103" s="149"/>
      <c r="E103" s="149" t="s">
        <v>30</v>
      </c>
      <c r="F103" s="106" t="s">
        <v>413</v>
      </c>
      <c r="G103" s="17" t="s">
        <v>31</v>
      </c>
      <c r="H103" s="189"/>
      <c r="I103" s="182"/>
      <c r="J103" s="182"/>
      <c r="K103" s="183"/>
      <c r="L103" s="183"/>
      <c r="M103" s="152">
        <f t="shared" si="3"/>
        <v>0</v>
      </c>
      <c r="N103" s="182">
        <v>2</v>
      </c>
      <c r="O103" s="183"/>
      <c r="P103" s="183"/>
      <c r="Q103" s="152">
        <f t="shared" si="4"/>
        <v>0</v>
      </c>
    </row>
    <row r="104" spans="1:17" ht="15" customHeight="1">
      <c r="A104" s="182">
        <v>94</v>
      </c>
      <c r="B104" s="149" t="s">
        <v>100</v>
      </c>
      <c r="C104" s="105" t="s">
        <v>19</v>
      </c>
      <c r="D104" s="149"/>
      <c r="E104" s="149" t="s">
        <v>26</v>
      </c>
      <c r="F104" s="106" t="s">
        <v>362</v>
      </c>
      <c r="G104" s="14" t="s">
        <v>21</v>
      </c>
      <c r="H104" s="189">
        <v>1</v>
      </c>
      <c r="I104" s="182"/>
      <c r="J104" s="182"/>
      <c r="K104" s="183"/>
      <c r="L104" s="183"/>
      <c r="M104" s="152">
        <f t="shared" si="3"/>
        <v>0</v>
      </c>
      <c r="N104" s="182"/>
      <c r="O104" s="183"/>
      <c r="P104" s="183"/>
      <c r="Q104" s="152">
        <f t="shared" si="4"/>
        <v>0</v>
      </c>
    </row>
    <row r="105" spans="1:17" ht="15" customHeight="1">
      <c r="A105" s="182">
        <v>95</v>
      </c>
      <c r="B105" s="149" t="s">
        <v>101</v>
      </c>
      <c r="C105" s="105" t="s">
        <v>19</v>
      </c>
      <c r="D105" s="149"/>
      <c r="E105" s="149" t="s">
        <v>61</v>
      </c>
      <c r="F105" s="106" t="s">
        <v>363</v>
      </c>
      <c r="G105" s="14" t="s">
        <v>21</v>
      </c>
      <c r="H105" s="189"/>
      <c r="I105" s="182"/>
      <c r="J105" s="182"/>
      <c r="K105" s="183"/>
      <c r="L105" s="183"/>
      <c r="M105" s="152">
        <f t="shared" si="3"/>
        <v>0</v>
      </c>
      <c r="N105" s="182"/>
      <c r="O105" s="183"/>
      <c r="P105" s="183"/>
      <c r="Q105" s="152">
        <f t="shared" si="4"/>
        <v>0</v>
      </c>
    </row>
    <row r="106" spans="1:17" ht="15" customHeight="1">
      <c r="A106" s="182">
        <v>96</v>
      </c>
      <c r="B106" s="149" t="s">
        <v>101</v>
      </c>
      <c r="C106" s="105" t="s">
        <v>19</v>
      </c>
      <c r="D106" s="149"/>
      <c r="E106" s="149" t="s">
        <v>61</v>
      </c>
      <c r="F106" s="106" t="s">
        <v>431</v>
      </c>
      <c r="G106" s="16" t="s">
        <v>22</v>
      </c>
      <c r="H106" s="189">
        <v>1</v>
      </c>
      <c r="I106" s="182"/>
      <c r="J106" s="182">
        <v>1</v>
      </c>
      <c r="K106" s="183"/>
      <c r="L106" s="183"/>
      <c r="M106" s="152">
        <f t="shared" si="3"/>
        <v>0</v>
      </c>
      <c r="N106" s="182"/>
      <c r="O106" s="183"/>
      <c r="P106" s="183"/>
      <c r="Q106" s="152">
        <f t="shared" si="4"/>
        <v>0</v>
      </c>
    </row>
    <row r="107" spans="1:17" ht="15" customHeight="1">
      <c r="A107" s="182">
        <v>97</v>
      </c>
      <c r="B107" s="149" t="s">
        <v>102</v>
      </c>
      <c r="C107" s="105" t="s">
        <v>19</v>
      </c>
      <c r="D107" s="149"/>
      <c r="E107" s="149" t="s">
        <v>26</v>
      </c>
      <c r="F107" s="106" t="s">
        <v>364</v>
      </c>
      <c r="G107" s="14" t="s">
        <v>21</v>
      </c>
      <c r="H107" s="189"/>
      <c r="I107" s="182">
        <v>1</v>
      </c>
      <c r="J107" s="182">
        <v>1</v>
      </c>
      <c r="K107" s="183">
        <v>264.3</v>
      </c>
      <c r="L107" s="183"/>
      <c r="M107" s="152">
        <f t="shared" si="3"/>
        <v>264.3</v>
      </c>
      <c r="N107" s="182"/>
      <c r="O107" s="183"/>
      <c r="P107" s="183"/>
      <c r="Q107" s="152">
        <f t="shared" si="4"/>
        <v>0</v>
      </c>
    </row>
    <row r="108" spans="1:17" ht="15" customHeight="1">
      <c r="A108" s="182">
        <v>98</v>
      </c>
      <c r="B108" s="149" t="s">
        <v>102</v>
      </c>
      <c r="C108" s="105" t="s">
        <v>19</v>
      </c>
      <c r="D108" s="149"/>
      <c r="E108" s="149" t="s">
        <v>26</v>
      </c>
      <c r="F108" s="106" t="s">
        <v>520</v>
      </c>
      <c r="G108" s="80" t="s">
        <v>33</v>
      </c>
      <c r="H108" s="189"/>
      <c r="I108" s="182"/>
      <c r="J108" s="182"/>
      <c r="K108" s="183"/>
      <c r="L108" s="183"/>
      <c r="M108" s="152">
        <f t="shared" si="3"/>
        <v>0</v>
      </c>
      <c r="N108" s="182"/>
      <c r="O108" s="183"/>
      <c r="P108" s="183"/>
      <c r="Q108" s="152">
        <f t="shared" si="4"/>
        <v>0</v>
      </c>
    </row>
    <row r="109" spans="1:17" ht="15" customHeight="1">
      <c r="A109" s="182">
        <v>99</v>
      </c>
      <c r="B109" s="149" t="s">
        <v>103</v>
      </c>
      <c r="C109" s="105" t="s">
        <v>19</v>
      </c>
      <c r="D109" s="149"/>
      <c r="E109" s="149" t="s">
        <v>104</v>
      </c>
      <c r="F109" s="106" t="s">
        <v>365</v>
      </c>
      <c r="G109" s="14" t="s">
        <v>21</v>
      </c>
      <c r="H109" s="189">
        <v>1</v>
      </c>
      <c r="I109" s="182"/>
      <c r="J109" s="182"/>
      <c r="K109" s="183"/>
      <c r="L109" s="183"/>
      <c r="M109" s="152">
        <f t="shared" si="3"/>
        <v>0</v>
      </c>
      <c r="N109" s="182"/>
      <c r="O109" s="183"/>
      <c r="P109" s="183"/>
      <c r="Q109" s="152">
        <f t="shared" si="4"/>
        <v>0</v>
      </c>
    </row>
    <row r="110" spans="1:17" ht="15" customHeight="1">
      <c r="A110" s="182">
        <v>100</v>
      </c>
      <c r="B110" s="149" t="s">
        <v>105</v>
      </c>
      <c r="C110" s="105" t="s">
        <v>19</v>
      </c>
      <c r="D110" s="149"/>
      <c r="E110" s="149" t="s">
        <v>39</v>
      </c>
      <c r="F110" s="106" t="s">
        <v>366</v>
      </c>
      <c r="G110" s="14" t="s">
        <v>21</v>
      </c>
      <c r="H110" s="189">
        <v>2</v>
      </c>
      <c r="I110" s="182">
        <v>1</v>
      </c>
      <c r="J110" s="182">
        <v>1</v>
      </c>
      <c r="K110" s="183">
        <v>1046.6300000000001</v>
      </c>
      <c r="L110" s="183"/>
      <c r="M110" s="152">
        <f t="shared" si="3"/>
        <v>1046.6300000000001</v>
      </c>
      <c r="N110" s="182"/>
      <c r="O110" s="183"/>
      <c r="P110" s="183"/>
      <c r="Q110" s="152">
        <f t="shared" si="4"/>
        <v>0</v>
      </c>
    </row>
    <row r="111" spans="1:17" ht="15" customHeight="1">
      <c r="A111" s="182">
        <v>101</v>
      </c>
      <c r="B111" s="149" t="s">
        <v>105</v>
      </c>
      <c r="C111" s="105" t="s">
        <v>19</v>
      </c>
      <c r="D111" s="149"/>
      <c r="E111" s="149" t="s">
        <v>39</v>
      </c>
      <c r="F111" s="106" t="s">
        <v>455</v>
      </c>
      <c r="G111" s="80" t="s">
        <v>33</v>
      </c>
      <c r="H111" s="189"/>
      <c r="I111" s="182"/>
      <c r="J111" s="182"/>
      <c r="K111" s="183"/>
      <c r="L111" s="183"/>
      <c r="M111" s="152">
        <f t="shared" si="3"/>
        <v>0</v>
      </c>
      <c r="N111" s="182">
        <v>1</v>
      </c>
      <c r="O111" s="183">
        <v>528.6</v>
      </c>
      <c r="P111" s="183"/>
      <c r="Q111" s="152">
        <f t="shared" si="4"/>
        <v>528.6</v>
      </c>
    </row>
    <row r="112" spans="1:17" ht="15" customHeight="1">
      <c r="A112" s="182">
        <v>102</v>
      </c>
      <c r="B112" s="149" t="s">
        <v>106</v>
      </c>
      <c r="C112" s="105" t="s">
        <v>19</v>
      </c>
      <c r="D112" s="149"/>
      <c r="E112" s="149" t="s">
        <v>30</v>
      </c>
      <c r="F112" s="106" t="s">
        <v>367</v>
      </c>
      <c r="G112" s="14" t="s">
        <v>21</v>
      </c>
      <c r="H112" s="189">
        <v>1</v>
      </c>
      <c r="I112" s="182"/>
      <c r="J112" s="182"/>
      <c r="K112" s="183"/>
      <c r="L112" s="183"/>
      <c r="M112" s="152">
        <f t="shared" si="3"/>
        <v>0</v>
      </c>
      <c r="N112" s="182"/>
      <c r="O112" s="183"/>
      <c r="P112" s="183"/>
      <c r="Q112" s="152">
        <f t="shared" si="4"/>
        <v>0</v>
      </c>
    </row>
    <row r="113" spans="1:17" ht="15" customHeight="1">
      <c r="A113" s="182">
        <v>103</v>
      </c>
      <c r="B113" s="149" t="s">
        <v>106</v>
      </c>
      <c r="C113" s="105" t="s">
        <v>19</v>
      </c>
      <c r="D113" s="149"/>
      <c r="E113" s="149" t="s">
        <v>30</v>
      </c>
      <c r="F113" s="106" t="s">
        <v>414</v>
      </c>
      <c r="G113" s="17" t="s">
        <v>31</v>
      </c>
      <c r="H113" s="189"/>
      <c r="I113" s="182"/>
      <c r="J113" s="182"/>
      <c r="K113" s="183"/>
      <c r="L113" s="183"/>
      <c r="M113" s="152">
        <f t="shared" si="3"/>
        <v>0</v>
      </c>
      <c r="N113" s="182">
        <v>2</v>
      </c>
      <c r="O113" s="183"/>
      <c r="P113" s="183"/>
      <c r="Q113" s="152">
        <f t="shared" si="4"/>
        <v>0</v>
      </c>
    </row>
    <row r="114" spans="1:17" ht="15" customHeight="1">
      <c r="A114" s="182">
        <v>104</v>
      </c>
      <c r="B114" s="149" t="s">
        <v>107</v>
      </c>
      <c r="C114" s="105" t="s">
        <v>19</v>
      </c>
      <c r="D114" s="149"/>
      <c r="E114" s="149" t="s">
        <v>26</v>
      </c>
      <c r="F114" s="106" t="s">
        <v>368</v>
      </c>
      <c r="G114" s="14" t="s">
        <v>21</v>
      </c>
      <c r="H114" s="189">
        <v>1</v>
      </c>
      <c r="I114" s="182"/>
      <c r="J114" s="182"/>
      <c r="K114" s="183"/>
      <c r="L114" s="183"/>
      <c r="M114" s="152">
        <f t="shared" si="3"/>
        <v>0</v>
      </c>
      <c r="N114" s="182"/>
      <c r="O114" s="183"/>
      <c r="P114" s="183"/>
      <c r="Q114" s="152">
        <f t="shared" si="4"/>
        <v>0</v>
      </c>
    </row>
    <row r="115" spans="1:17" ht="15" customHeight="1">
      <c r="A115" s="182">
        <v>105</v>
      </c>
      <c r="B115" s="149" t="s">
        <v>108</v>
      </c>
      <c r="C115" s="105" t="s">
        <v>19</v>
      </c>
      <c r="D115" s="149"/>
      <c r="E115" s="149" t="s">
        <v>26</v>
      </c>
      <c r="F115" s="106" t="s">
        <v>369</v>
      </c>
      <c r="G115" s="14" t="s">
        <v>21</v>
      </c>
      <c r="H115" s="189"/>
      <c r="I115" s="182"/>
      <c r="J115" s="182"/>
      <c r="K115" s="183"/>
      <c r="L115" s="183"/>
      <c r="M115" s="152">
        <f t="shared" si="3"/>
        <v>0</v>
      </c>
      <c r="N115" s="182"/>
      <c r="O115" s="183"/>
      <c r="P115" s="183"/>
      <c r="Q115" s="152">
        <f t="shared" si="4"/>
        <v>0</v>
      </c>
    </row>
    <row r="116" spans="1:17" ht="15" customHeight="1">
      <c r="A116" s="182">
        <v>106</v>
      </c>
      <c r="B116" s="149" t="s">
        <v>109</v>
      </c>
      <c r="C116" s="105" t="s">
        <v>19</v>
      </c>
      <c r="D116" s="149"/>
      <c r="E116" s="149" t="s">
        <v>30</v>
      </c>
      <c r="F116" s="107">
        <v>99</v>
      </c>
      <c r="G116" s="14" t="s">
        <v>21</v>
      </c>
      <c r="H116" s="189"/>
      <c r="I116" s="182"/>
      <c r="J116" s="182"/>
      <c r="K116" s="183"/>
      <c r="L116" s="183"/>
      <c r="M116" s="152">
        <f t="shared" si="3"/>
        <v>0</v>
      </c>
      <c r="N116" s="182"/>
      <c r="O116" s="183"/>
      <c r="P116" s="183"/>
      <c r="Q116" s="152">
        <f t="shared" si="4"/>
        <v>0</v>
      </c>
    </row>
    <row r="117" spans="1:17" ht="15" customHeight="1">
      <c r="A117" s="182">
        <v>107</v>
      </c>
      <c r="B117" s="149" t="s">
        <v>110</v>
      </c>
      <c r="C117" s="105" t="s">
        <v>19</v>
      </c>
      <c r="D117" s="149"/>
      <c r="E117" s="149" t="s">
        <v>30</v>
      </c>
      <c r="F117" s="106" t="s">
        <v>370</v>
      </c>
      <c r="G117" s="14" t="s">
        <v>21</v>
      </c>
      <c r="H117" s="189"/>
      <c r="I117" s="182">
        <v>1</v>
      </c>
      <c r="J117" s="182">
        <v>1</v>
      </c>
      <c r="K117" s="183">
        <v>264.3</v>
      </c>
      <c r="L117" s="183"/>
      <c r="M117" s="152">
        <f t="shared" si="3"/>
        <v>264.3</v>
      </c>
      <c r="N117" s="182"/>
      <c r="O117" s="183"/>
      <c r="P117" s="183"/>
      <c r="Q117" s="152">
        <f t="shared" si="4"/>
        <v>0</v>
      </c>
    </row>
    <row r="118" spans="1:17" ht="15" customHeight="1">
      <c r="A118" s="182">
        <v>108</v>
      </c>
      <c r="B118" s="149" t="s">
        <v>110</v>
      </c>
      <c r="C118" s="105" t="s">
        <v>19</v>
      </c>
      <c r="D118" s="149"/>
      <c r="E118" s="149" t="s">
        <v>30</v>
      </c>
      <c r="F118" s="106" t="s">
        <v>415</v>
      </c>
      <c r="G118" s="17" t="s">
        <v>31</v>
      </c>
      <c r="H118" s="189"/>
      <c r="I118" s="182"/>
      <c r="J118" s="182"/>
      <c r="K118" s="183"/>
      <c r="L118" s="183"/>
      <c r="M118" s="152">
        <f t="shared" si="3"/>
        <v>0</v>
      </c>
      <c r="N118" s="182"/>
      <c r="O118" s="183"/>
      <c r="P118" s="183"/>
      <c r="Q118" s="152">
        <f t="shared" si="4"/>
        <v>0</v>
      </c>
    </row>
    <row r="119" spans="1:17" ht="15" customHeight="1">
      <c r="A119" s="182">
        <v>109</v>
      </c>
      <c r="B119" s="149" t="s">
        <v>111</v>
      </c>
      <c r="C119" s="105" t="s">
        <v>19</v>
      </c>
      <c r="D119" s="149"/>
      <c r="E119" s="149" t="s">
        <v>112</v>
      </c>
      <c r="F119" s="106" t="s">
        <v>371</v>
      </c>
      <c r="G119" s="14" t="s">
        <v>21</v>
      </c>
      <c r="H119" s="189"/>
      <c r="I119" s="182"/>
      <c r="J119" s="182"/>
      <c r="K119" s="183"/>
      <c r="L119" s="183"/>
      <c r="M119" s="152">
        <f t="shared" si="3"/>
        <v>0</v>
      </c>
      <c r="N119" s="182">
        <v>1</v>
      </c>
      <c r="O119" s="183">
        <v>5700.01</v>
      </c>
      <c r="P119" s="183"/>
      <c r="Q119" s="152">
        <f t="shared" si="4"/>
        <v>5700.01</v>
      </c>
    </row>
    <row r="120" spans="1:17" ht="15" customHeight="1">
      <c r="A120" s="182">
        <v>110</v>
      </c>
      <c r="B120" s="149" t="s">
        <v>111</v>
      </c>
      <c r="C120" s="105" t="s">
        <v>19</v>
      </c>
      <c r="D120" s="149"/>
      <c r="E120" s="149" t="s">
        <v>112</v>
      </c>
      <c r="F120" s="106" t="s">
        <v>432</v>
      </c>
      <c r="G120" s="16" t="s">
        <v>22</v>
      </c>
      <c r="H120" s="189"/>
      <c r="I120" s="182"/>
      <c r="J120" s="182"/>
      <c r="K120" s="183"/>
      <c r="L120" s="183"/>
      <c r="M120" s="152">
        <f t="shared" si="3"/>
        <v>0</v>
      </c>
      <c r="N120" s="182"/>
      <c r="O120" s="183"/>
      <c r="P120" s="183"/>
      <c r="Q120" s="152">
        <f t="shared" si="4"/>
        <v>0</v>
      </c>
    </row>
    <row r="121" spans="1:17" ht="15" customHeight="1">
      <c r="A121" s="182">
        <v>111</v>
      </c>
      <c r="B121" s="149" t="s">
        <v>113</v>
      </c>
      <c r="C121" s="105" t="s">
        <v>19</v>
      </c>
      <c r="D121" s="149"/>
      <c r="E121" s="149" t="s">
        <v>26</v>
      </c>
      <c r="F121" s="106" t="s">
        <v>372</v>
      </c>
      <c r="G121" s="14" t="s">
        <v>21</v>
      </c>
      <c r="H121" s="189"/>
      <c r="I121" s="182"/>
      <c r="J121" s="182"/>
      <c r="K121" s="183"/>
      <c r="L121" s="183"/>
      <c r="M121" s="152">
        <f t="shared" si="3"/>
        <v>0</v>
      </c>
      <c r="N121" s="182"/>
      <c r="O121" s="183"/>
      <c r="P121" s="183"/>
      <c r="Q121" s="152">
        <f t="shared" si="4"/>
        <v>0</v>
      </c>
    </row>
    <row r="122" spans="1:17" ht="15" customHeight="1">
      <c r="A122" s="182">
        <v>112</v>
      </c>
      <c r="B122" s="149" t="s">
        <v>114</v>
      </c>
      <c r="C122" s="105" t="s">
        <v>19</v>
      </c>
      <c r="D122" s="149"/>
      <c r="E122" s="149" t="s">
        <v>26</v>
      </c>
      <c r="F122" s="106" t="s">
        <v>373</v>
      </c>
      <c r="G122" s="14" t="s">
        <v>21</v>
      </c>
      <c r="H122" s="189">
        <v>1</v>
      </c>
      <c r="I122" s="182"/>
      <c r="J122" s="182">
        <v>2</v>
      </c>
      <c r="K122" s="183">
        <v>4090.15</v>
      </c>
      <c r="L122" s="183"/>
      <c r="M122" s="152">
        <f t="shared" si="3"/>
        <v>4090.15</v>
      </c>
      <c r="N122" s="182"/>
      <c r="O122" s="183"/>
      <c r="P122" s="183"/>
      <c r="Q122" s="152">
        <f t="shared" si="4"/>
        <v>0</v>
      </c>
    </row>
    <row r="123" spans="1:17" ht="15" customHeight="1">
      <c r="A123" s="182">
        <v>113</v>
      </c>
      <c r="B123" s="149" t="s">
        <v>114</v>
      </c>
      <c r="C123" s="105" t="s">
        <v>19</v>
      </c>
      <c r="D123" s="149"/>
      <c r="E123" s="149" t="s">
        <v>26</v>
      </c>
      <c r="F123" s="106" t="s">
        <v>457</v>
      </c>
      <c r="G123" s="80" t="s">
        <v>33</v>
      </c>
      <c r="H123" s="189"/>
      <c r="I123" s="182"/>
      <c r="J123" s="182"/>
      <c r="K123" s="183"/>
      <c r="L123" s="183"/>
      <c r="M123" s="152">
        <f t="shared" si="3"/>
        <v>0</v>
      </c>
      <c r="N123" s="182"/>
      <c r="O123" s="183"/>
      <c r="P123" s="183"/>
      <c r="Q123" s="152">
        <f t="shared" si="4"/>
        <v>0</v>
      </c>
    </row>
    <row r="124" spans="1:17" ht="15" customHeight="1">
      <c r="A124" s="182">
        <v>114</v>
      </c>
      <c r="B124" s="149" t="s">
        <v>115</v>
      </c>
      <c r="C124" s="105" t="s">
        <v>19</v>
      </c>
      <c r="D124" s="149"/>
      <c r="E124" s="149" t="s">
        <v>116</v>
      </c>
      <c r="F124" s="106" t="s">
        <v>374</v>
      </c>
      <c r="G124" s="14" t="s">
        <v>21</v>
      </c>
      <c r="H124" s="189">
        <v>2</v>
      </c>
      <c r="I124" s="182">
        <v>2</v>
      </c>
      <c r="J124" s="182">
        <v>4</v>
      </c>
      <c r="K124" s="183">
        <v>10204.36</v>
      </c>
      <c r="L124" s="183"/>
      <c r="M124" s="152">
        <f t="shared" si="3"/>
        <v>10204.36</v>
      </c>
      <c r="N124" s="182">
        <v>1</v>
      </c>
      <c r="O124" s="183">
        <v>3069.4</v>
      </c>
      <c r="P124" s="183"/>
      <c r="Q124" s="152">
        <f t="shared" si="4"/>
        <v>3069.4</v>
      </c>
    </row>
    <row r="125" spans="1:17" ht="15" customHeight="1">
      <c r="A125" s="182">
        <v>115</v>
      </c>
      <c r="B125" s="149" t="s">
        <v>115</v>
      </c>
      <c r="C125" s="105" t="s">
        <v>19</v>
      </c>
      <c r="D125" s="149"/>
      <c r="E125" s="149" t="s">
        <v>116</v>
      </c>
      <c r="F125" s="106" t="s">
        <v>402</v>
      </c>
      <c r="G125" s="19" t="s">
        <v>36</v>
      </c>
      <c r="H125" s="189"/>
      <c r="I125" s="182"/>
      <c r="J125" s="182"/>
      <c r="K125" s="183"/>
      <c r="L125" s="183"/>
      <c r="M125" s="152">
        <f t="shared" si="3"/>
        <v>0</v>
      </c>
      <c r="N125" s="182"/>
      <c r="O125" s="183"/>
      <c r="P125" s="183"/>
      <c r="Q125" s="152">
        <f t="shared" si="4"/>
        <v>0</v>
      </c>
    </row>
    <row r="126" spans="1:17" ht="15" customHeight="1">
      <c r="A126" s="182">
        <v>116</v>
      </c>
      <c r="B126" s="149" t="s">
        <v>117</v>
      </c>
      <c r="C126" s="105" t="s">
        <v>19</v>
      </c>
      <c r="D126" s="149"/>
      <c r="E126" s="149" t="s">
        <v>61</v>
      </c>
      <c r="F126" s="106" t="s">
        <v>375</v>
      </c>
      <c r="G126" s="14" t="s">
        <v>21</v>
      </c>
      <c r="H126" s="189"/>
      <c r="I126" s="182"/>
      <c r="J126" s="182"/>
      <c r="K126" s="183"/>
      <c r="L126" s="183"/>
      <c r="M126" s="152">
        <f t="shared" si="3"/>
        <v>0</v>
      </c>
      <c r="N126" s="182"/>
      <c r="O126" s="183"/>
      <c r="P126" s="183"/>
      <c r="Q126" s="152">
        <f t="shared" si="4"/>
        <v>0</v>
      </c>
    </row>
    <row r="127" spans="1:17" ht="15" customHeight="1">
      <c r="A127" s="182">
        <v>117</v>
      </c>
      <c r="B127" s="149" t="s">
        <v>117</v>
      </c>
      <c r="C127" s="105" t="s">
        <v>19</v>
      </c>
      <c r="D127" s="149"/>
      <c r="E127" s="149" t="s">
        <v>61</v>
      </c>
      <c r="F127" s="106" t="s">
        <v>433</v>
      </c>
      <c r="G127" s="16" t="s">
        <v>22</v>
      </c>
      <c r="H127" s="189">
        <v>1</v>
      </c>
      <c r="I127" s="182"/>
      <c r="J127" s="182">
        <v>1</v>
      </c>
      <c r="K127" s="183"/>
      <c r="L127" s="183"/>
      <c r="M127" s="152">
        <f t="shared" si="3"/>
        <v>0</v>
      </c>
      <c r="N127" s="182"/>
      <c r="O127" s="183"/>
      <c r="P127" s="183"/>
      <c r="Q127" s="152">
        <f t="shared" si="4"/>
        <v>0</v>
      </c>
    </row>
    <row r="128" spans="1:17" ht="15" customHeight="1">
      <c r="A128" s="182">
        <v>118</v>
      </c>
      <c r="B128" s="149" t="s">
        <v>118</v>
      </c>
      <c r="C128" s="105" t="s">
        <v>19</v>
      </c>
      <c r="D128" s="149"/>
      <c r="E128" s="149" t="s">
        <v>87</v>
      </c>
      <c r="F128" s="106" t="s">
        <v>440</v>
      </c>
      <c r="G128" s="14" t="s">
        <v>21</v>
      </c>
      <c r="H128" s="189"/>
      <c r="I128" s="182"/>
      <c r="J128" s="182"/>
      <c r="K128" s="183"/>
      <c r="L128" s="183"/>
      <c r="M128" s="152">
        <f t="shared" si="3"/>
        <v>0</v>
      </c>
      <c r="N128" s="182"/>
      <c r="O128" s="183"/>
      <c r="P128" s="183"/>
      <c r="Q128" s="152">
        <f t="shared" si="4"/>
        <v>0</v>
      </c>
    </row>
    <row r="129" spans="1:17" ht="15" customHeight="1">
      <c r="A129" s="182">
        <v>119</v>
      </c>
      <c r="B129" s="149" t="s">
        <v>118</v>
      </c>
      <c r="C129" s="105" t="s">
        <v>19</v>
      </c>
      <c r="D129" s="149"/>
      <c r="E129" s="149" t="s">
        <v>87</v>
      </c>
      <c r="F129" s="106" t="s">
        <v>416</v>
      </c>
      <c r="G129" s="17" t="s">
        <v>31</v>
      </c>
      <c r="H129" s="189"/>
      <c r="I129" s="182"/>
      <c r="J129" s="182"/>
      <c r="K129" s="183"/>
      <c r="L129" s="183"/>
      <c r="M129" s="152">
        <f t="shared" si="3"/>
        <v>0</v>
      </c>
      <c r="N129" s="182"/>
      <c r="O129" s="183"/>
      <c r="P129" s="183"/>
      <c r="Q129" s="152">
        <f t="shared" si="4"/>
        <v>0</v>
      </c>
    </row>
    <row r="130" spans="1:17" ht="15" customHeight="1">
      <c r="A130" s="182">
        <v>120</v>
      </c>
      <c r="B130" s="149" t="s">
        <v>119</v>
      </c>
      <c r="C130" s="105" t="s">
        <v>19</v>
      </c>
      <c r="D130" s="149"/>
      <c r="E130" s="149" t="s">
        <v>84</v>
      </c>
      <c r="F130" s="106" t="s">
        <v>376</v>
      </c>
      <c r="G130" s="14" t="s">
        <v>21</v>
      </c>
      <c r="H130" s="189"/>
      <c r="I130" s="182"/>
      <c r="J130" s="182"/>
      <c r="K130" s="183"/>
      <c r="L130" s="183"/>
      <c r="M130" s="152">
        <f t="shared" si="3"/>
        <v>0</v>
      </c>
      <c r="N130" s="182">
        <v>1</v>
      </c>
      <c r="O130" s="183">
        <v>13996.29</v>
      </c>
      <c r="P130" s="183"/>
      <c r="Q130" s="152">
        <f t="shared" si="4"/>
        <v>13996.29</v>
      </c>
    </row>
    <row r="131" spans="1:17" ht="15" customHeight="1">
      <c r="A131" s="182">
        <v>121</v>
      </c>
      <c r="B131" s="149" t="s">
        <v>119</v>
      </c>
      <c r="C131" s="105" t="s">
        <v>19</v>
      </c>
      <c r="D131" s="149"/>
      <c r="E131" s="149" t="s">
        <v>84</v>
      </c>
      <c r="F131" s="106" t="s">
        <v>458</v>
      </c>
      <c r="G131" s="80" t="s">
        <v>33</v>
      </c>
      <c r="H131" s="189"/>
      <c r="I131" s="182"/>
      <c r="J131" s="182"/>
      <c r="K131" s="183"/>
      <c r="L131" s="183"/>
      <c r="M131" s="152">
        <f t="shared" si="3"/>
        <v>0</v>
      </c>
      <c r="N131" s="182"/>
      <c r="O131" s="183"/>
      <c r="P131" s="183"/>
      <c r="Q131" s="152">
        <f t="shared" si="4"/>
        <v>0</v>
      </c>
    </row>
    <row r="132" spans="1:17" ht="15" customHeight="1">
      <c r="A132" s="182">
        <v>122</v>
      </c>
      <c r="B132" s="149" t="s">
        <v>120</v>
      </c>
      <c r="C132" s="105" t="s">
        <v>19</v>
      </c>
      <c r="D132" s="149"/>
      <c r="E132" s="149" t="s">
        <v>24</v>
      </c>
      <c r="F132" s="106" t="s">
        <v>377</v>
      </c>
      <c r="G132" s="14" t="s">
        <v>21</v>
      </c>
      <c r="H132" s="189">
        <v>7</v>
      </c>
      <c r="I132" s="182">
        <v>2</v>
      </c>
      <c r="J132" s="182">
        <v>1</v>
      </c>
      <c r="K132" s="183">
        <v>5920.32</v>
      </c>
      <c r="L132" s="183"/>
      <c r="M132" s="152">
        <f t="shared" si="3"/>
        <v>5920.32</v>
      </c>
      <c r="N132" s="182">
        <v>1</v>
      </c>
      <c r="O132" s="183">
        <v>422.88</v>
      </c>
      <c r="P132" s="183"/>
      <c r="Q132" s="152">
        <f t="shared" si="4"/>
        <v>422.88</v>
      </c>
    </row>
    <row r="133" spans="1:17" ht="15" customHeight="1">
      <c r="A133" s="182">
        <v>123</v>
      </c>
      <c r="B133" s="149" t="s">
        <v>120</v>
      </c>
      <c r="C133" s="105" t="s">
        <v>19</v>
      </c>
      <c r="D133" s="149"/>
      <c r="E133" s="149" t="s">
        <v>24</v>
      </c>
      <c r="F133" s="106" t="s">
        <v>434</v>
      </c>
      <c r="G133" s="16" t="s">
        <v>22</v>
      </c>
      <c r="H133" s="189">
        <v>2</v>
      </c>
      <c r="I133" s="182"/>
      <c r="J133" s="182"/>
      <c r="K133" s="183"/>
      <c r="L133" s="183"/>
      <c r="M133" s="152">
        <f t="shared" si="3"/>
        <v>0</v>
      </c>
      <c r="N133" s="182"/>
      <c r="O133" s="183"/>
      <c r="P133" s="183"/>
      <c r="Q133" s="152">
        <f t="shared" si="4"/>
        <v>0</v>
      </c>
    </row>
    <row r="134" spans="1:17" ht="15" customHeight="1">
      <c r="A134" s="182">
        <v>124</v>
      </c>
      <c r="B134" s="149" t="s">
        <v>121</v>
      </c>
      <c r="C134" s="105" t="s">
        <v>19</v>
      </c>
      <c r="D134" s="149"/>
      <c r="E134" s="149" t="s">
        <v>30</v>
      </c>
      <c r="F134" s="106" t="s">
        <v>378</v>
      </c>
      <c r="G134" s="14" t="s">
        <v>21</v>
      </c>
      <c r="H134" s="189"/>
      <c r="I134" s="182"/>
      <c r="J134" s="182"/>
      <c r="K134" s="183"/>
      <c r="L134" s="183"/>
      <c r="M134" s="152">
        <f t="shared" si="3"/>
        <v>0</v>
      </c>
      <c r="N134" s="182"/>
      <c r="O134" s="183"/>
      <c r="P134" s="183"/>
      <c r="Q134" s="152">
        <f t="shared" si="4"/>
        <v>0</v>
      </c>
    </row>
    <row r="135" spans="1:17" ht="15" customHeight="1">
      <c r="A135" s="182">
        <v>125</v>
      </c>
      <c r="B135" s="149" t="s">
        <v>121</v>
      </c>
      <c r="C135" s="105" t="s">
        <v>19</v>
      </c>
      <c r="D135" s="149"/>
      <c r="E135" s="149" t="s">
        <v>30</v>
      </c>
      <c r="F135" s="106" t="s">
        <v>417</v>
      </c>
      <c r="G135" s="17" t="s">
        <v>31</v>
      </c>
      <c r="H135" s="189"/>
      <c r="I135" s="182"/>
      <c r="J135" s="182"/>
      <c r="K135" s="183"/>
      <c r="L135" s="183"/>
      <c r="M135" s="152">
        <f t="shared" si="3"/>
        <v>0</v>
      </c>
      <c r="N135" s="182"/>
      <c r="O135" s="183"/>
      <c r="P135" s="183"/>
      <c r="Q135" s="152">
        <f t="shared" si="4"/>
        <v>0</v>
      </c>
    </row>
    <row r="136" spans="1:17" ht="15" customHeight="1">
      <c r="A136" s="182">
        <v>126</v>
      </c>
      <c r="B136" s="149" t="s">
        <v>122</v>
      </c>
      <c r="C136" s="105" t="s">
        <v>19</v>
      </c>
      <c r="D136" s="149"/>
      <c r="E136" s="149" t="s">
        <v>58</v>
      </c>
      <c r="F136" s="106" t="s">
        <v>379</v>
      </c>
      <c r="G136" s="14" t="s">
        <v>21</v>
      </c>
      <c r="H136" s="189"/>
      <c r="I136" s="182"/>
      <c r="J136" s="182"/>
      <c r="K136" s="183"/>
      <c r="L136" s="183"/>
      <c r="M136" s="152">
        <f t="shared" si="3"/>
        <v>0</v>
      </c>
      <c r="N136" s="182"/>
      <c r="O136" s="183"/>
      <c r="P136" s="183"/>
      <c r="Q136" s="152">
        <f t="shared" si="4"/>
        <v>0</v>
      </c>
    </row>
    <row r="137" spans="1:17" ht="15" customHeight="1">
      <c r="A137" s="182">
        <v>127</v>
      </c>
      <c r="B137" s="149" t="s">
        <v>122</v>
      </c>
      <c r="C137" s="105" t="s">
        <v>19</v>
      </c>
      <c r="D137" s="149"/>
      <c r="E137" s="149" t="s">
        <v>58</v>
      </c>
      <c r="F137" s="106" t="s">
        <v>418</v>
      </c>
      <c r="G137" s="17" t="s">
        <v>31</v>
      </c>
      <c r="H137" s="189"/>
      <c r="I137" s="182"/>
      <c r="J137" s="182"/>
      <c r="K137" s="183"/>
      <c r="L137" s="183"/>
      <c r="M137" s="152">
        <f t="shared" si="3"/>
        <v>0</v>
      </c>
      <c r="N137" s="182"/>
      <c r="O137" s="183"/>
      <c r="P137" s="183"/>
      <c r="Q137" s="152">
        <f t="shared" si="4"/>
        <v>0</v>
      </c>
    </row>
    <row r="138" spans="1:17" ht="15" customHeight="1">
      <c r="A138" s="182">
        <v>128</v>
      </c>
      <c r="B138" s="149" t="s">
        <v>123</v>
      </c>
      <c r="C138" s="105" t="s">
        <v>19</v>
      </c>
      <c r="D138" s="149"/>
      <c r="E138" s="149" t="s">
        <v>124</v>
      </c>
      <c r="F138" s="106" t="s">
        <v>380</v>
      </c>
      <c r="G138" s="14" t="s">
        <v>21</v>
      </c>
      <c r="H138" s="189"/>
      <c r="I138" s="182"/>
      <c r="J138" s="182"/>
      <c r="K138" s="183"/>
      <c r="L138" s="183"/>
      <c r="M138" s="152">
        <f t="shared" si="3"/>
        <v>0</v>
      </c>
      <c r="N138" s="182"/>
      <c r="O138" s="183"/>
      <c r="P138" s="183"/>
      <c r="Q138" s="152">
        <f t="shared" si="4"/>
        <v>0</v>
      </c>
    </row>
    <row r="139" spans="1:17" ht="15" customHeight="1">
      <c r="A139" s="182">
        <v>129</v>
      </c>
      <c r="B139" s="149" t="s">
        <v>123</v>
      </c>
      <c r="C139" s="105" t="s">
        <v>19</v>
      </c>
      <c r="D139" s="149"/>
      <c r="E139" s="149" t="s">
        <v>124</v>
      </c>
      <c r="F139" s="106" t="s">
        <v>435</v>
      </c>
      <c r="G139" s="16" t="s">
        <v>22</v>
      </c>
      <c r="H139" s="189"/>
      <c r="I139" s="182"/>
      <c r="J139" s="182">
        <v>2</v>
      </c>
      <c r="K139" s="183">
        <v>2466.8000000000002</v>
      </c>
      <c r="L139" s="183"/>
      <c r="M139" s="152">
        <f t="shared" si="3"/>
        <v>2466.8000000000002</v>
      </c>
      <c r="N139" s="182"/>
      <c r="O139" s="183"/>
      <c r="P139" s="183"/>
      <c r="Q139" s="152">
        <f t="shared" si="4"/>
        <v>0</v>
      </c>
    </row>
    <row r="140" spans="1:17" ht="15" customHeight="1">
      <c r="A140" s="182">
        <v>130</v>
      </c>
      <c r="B140" s="149" t="s">
        <v>125</v>
      </c>
      <c r="C140" s="105" t="s">
        <v>19</v>
      </c>
      <c r="D140" s="149"/>
      <c r="E140" s="149" t="s">
        <v>61</v>
      </c>
      <c r="F140" s="106" t="s">
        <v>381</v>
      </c>
      <c r="G140" s="14" t="s">
        <v>21</v>
      </c>
      <c r="H140" s="189">
        <v>2</v>
      </c>
      <c r="I140" s="182"/>
      <c r="J140" s="182"/>
      <c r="K140" s="183"/>
      <c r="L140" s="183"/>
      <c r="M140" s="152">
        <f t="shared" si="3"/>
        <v>0</v>
      </c>
      <c r="N140" s="182"/>
      <c r="O140" s="183"/>
      <c r="P140" s="183"/>
      <c r="Q140" s="152">
        <f t="shared" si="4"/>
        <v>0</v>
      </c>
    </row>
    <row r="141" spans="1:17" ht="15" customHeight="1">
      <c r="A141" s="182">
        <v>131</v>
      </c>
      <c r="B141" s="149" t="s">
        <v>125</v>
      </c>
      <c r="C141" s="105" t="s">
        <v>19</v>
      </c>
      <c r="D141" s="149"/>
      <c r="E141" s="149" t="s">
        <v>61</v>
      </c>
      <c r="F141" s="106" t="s">
        <v>436</v>
      </c>
      <c r="G141" s="16" t="s">
        <v>22</v>
      </c>
      <c r="H141" s="189">
        <v>1</v>
      </c>
      <c r="I141" s="182"/>
      <c r="J141" s="182"/>
      <c r="K141" s="183"/>
      <c r="L141" s="183"/>
      <c r="M141" s="152">
        <f t="shared" si="3"/>
        <v>0</v>
      </c>
      <c r="N141" s="182"/>
      <c r="O141" s="183"/>
      <c r="P141" s="183"/>
      <c r="Q141" s="152">
        <f t="shared" si="4"/>
        <v>0</v>
      </c>
    </row>
    <row r="142" spans="1:17" ht="15" customHeight="1">
      <c r="A142" s="182">
        <v>132</v>
      </c>
      <c r="B142" s="149" t="s">
        <v>126</v>
      </c>
      <c r="C142" s="105" t="s">
        <v>19</v>
      </c>
      <c r="D142" s="149"/>
      <c r="E142" s="149" t="s">
        <v>24</v>
      </c>
      <c r="F142" s="106" t="s">
        <v>382</v>
      </c>
      <c r="G142" s="14" t="s">
        <v>21</v>
      </c>
      <c r="H142" s="189">
        <v>3</v>
      </c>
      <c r="I142" s="182">
        <v>1</v>
      </c>
      <c r="J142" s="182">
        <v>2</v>
      </c>
      <c r="K142" s="183">
        <v>5656.55</v>
      </c>
      <c r="L142" s="183"/>
      <c r="M142" s="152">
        <f t="shared" ref="M142:M186" si="5">K142-L142</f>
        <v>5656.55</v>
      </c>
      <c r="N142" s="182">
        <v>2</v>
      </c>
      <c r="O142" s="183">
        <v>3805.92</v>
      </c>
      <c r="P142" s="183"/>
      <c r="Q142" s="152">
        <f t="shared" ref="Q142:Q186" si="6">O142-P142</f>
        <v>3805.92</v>
      </c>
    </row>
    <row r="143" spans="1:17" ht="15" customHeight="1">
      <c r="A143" s="182">
        <v>133</v>
      </c>
      <c r="B143" s="149" t="s">
        <v>126</v>
      </c>
      <c r="C143" s="105" t="s">
        <v>19</v>
      </c>
      <c r="D143" s="149"/>
      <c r="E143" s="149" t="s">
        <v>24</v>
      </c>
      <c r="F143" s="106" t="s">
        <v>437</v>
      </c>
      <c r="G143" s="16" t="s">
        <v>22</v>
      </c>
      <c r="H143" s="189">
        <v>2</v>
      </c>
      <c r="I143" s="182"/>
      <c r="J143" s="182">
        <v>2</v>
      </c>
      <c r="K143" s="183">
        <v>528.6</v>
      </c>
      <c r="L143" s="183"/>
      <c r="M143" s="152">
        <f t="shared" si="5"/>
        <v>528.6</v>
      </c>
      <c r="N143" s="182"/>
      <c r="O143" s="183"/>
      <c r="P143" s="183"/>
      <c r="Q143" s="152">
        <f t="shared" si="6"/>
        <v>0</v>
      </c>
    </row>
    <row r="144" spans="1:17" ht="15" customHeight="1">
      <c r="A144" s="182">
        <v>134</v>
      </c>
      <c r="B144" s="149" t="s">
        <v>127</v>
      </c>
      <c r="C144" s="105" t="s">
        <v>19</v>
      </c>
      <c r="D144" s="149"/>
      <c r="E144" s="149" t="s">
        <v>26</v>
      </c>
      <c r="F144" s="106" t="s">
        <v>383</v>
      </c>
      <c r="G144" s="14" t="s">
        <v>21</v>
      </c>
      <c r="H144" s="189"/>
      <c r="I144" s="182"/>
      <c r="J144" s="182"/>
      <c r="K144" s="183"/>
      <c r="L144" s="183"/>
      <c r="M144" s="152">
        <f t="shared" si="5"/>
        <v>0</v>
      </c>
      <c r="N144" s="182"/>
      <c r="O144" s="183"/>
      <c r="P144" s="183"/>
      <c r="Q144" s="152">
        <f t="shared" si="6"/>
        <v>0</v>
      </c>
    </row>
    <row r="145" spans="1:17" ht="15" customHeight="1">
      <c r="A145" s="182">
        <v>135</v>
      </c>
      <c r="B145" s="149" t="s">
        <v>127</v>
      </c>
      <c r="C145" s="105" t="s">
        <v>19</v>
      </c>
      <c r="D145" s="149"/>
      <c r="E145" s="149" t="s">
        <v>26</v>
      </c>
      <c r="F145" s="106" t="s">
        <v>459</v>
      </c>
      <c r="G145" s="80" t="s">
        <v>33</v>
      </c>
      <c r="H145" s="189"/>
      <c r="I145" s="182">
        <v>1</v>
      </c>
      <c r="J145" s="182">
        <v>1</v>
      </c>
      <c r="K145" s="183">
        <v>1057.2</v>
      </c>
      <c r="L145" s="183"/>
      <c r="M145" s="152">
        <f t="shared" si="5"/>
        <v>1057.2</v>
      </c>
      <c r="N145" s="182"/>
      <c r="O145" s="183"/>
      <c r="P145" s="183"/>
      <c r="Q145" s="152">
        <f t="shared" si="6"/>
        <v>0</v>
      </c>
    </row>
    <row r="146" spans="1:17" ht="15" customHeight="1">
      <c r="A146" s="182">
        <v>136</v>
      </c>
      <c r="B146" s="149" t="s">
        <v>128</v>
      </c>
      <c r="C146" s="105" t="s">
        <v>19</v>
      </c>
      <c r="D146" s="149"/>
      <c r="E146" s="149" t="s">
        <v>26</v>
      </c>
      <c r="F146" s="110">
        <v>124</v>
      </c>
      <c r="G146" s="14" t="s">
        <v>21</v>
      </c>
      <c r="H146" s="189"/>
      <c r="I146" s="182"/>
      <c r="J146" s="182"/>
      <c r="K146" s="183"/>
      <c r="L146" s="183"/>
      <c r="M146" s="152">
        <f t="shared" si="5"/>
        <v>0</v>
      </c>
      <c r="N146" s="182"/>
      <c r="O146" s="183"/>
      <c r="P146" s="183"/>
      <c r="Q146" s="152">
        <f t="shared" si="6"/>
        <v>0</v>
      </c>
    </row>
    <row r="147" spans="1:17" ht="15" customHeight="1">
      <c r="A147" s="182">
        <v>137</v>
      </c>
      <c r="B147" s="149" t="s">
        <v>128</v>
      </c>
      <c r="C147" s="105" t="s">
        <v>19</v>
      </c>
      <c r="D147" s="149"/>
      <c r="E147" s="149" t="s">
        <v>26</v>
      </c>
      <c r="F147" s="107" t="s">
        <v>299</v>
      </c>
      <c r="G147" s="80" t="s">
        <v>33</v>
      </c>
      <c r="H147" s="189"/>
      <c r="I147" s="182"/>
      <c r="J147" s="182"/>
      <c r="K147" s="183"/>
      <c r="L147" s="183"/>
      <c r="M147" s="152">
        <f t="shared" si="5"/>
        <v>0</v>
      </c>
      <c r="N147" s="182"/>
      <c r="O147" s="183"/>
      <c r="P147" s="183">
        <v>1762</v>
      </c>
      <c r="Q147" s="152">
        <f t="shared" si="6"/>
        <v>-1762</v>
      </c>
    </row>
    <row r="148" spans="1:17" ht="15" customHeight="1">
      <c r="A148" s="182">
        <v>138</v>
      </c>
      <c r="B148" s="149" t="s">
        <v>129</v>
      </c>
      <c r="C148" s="105" t="s">
        <v>19</v>
      </c>
      <c r="D148" s="149"/>
      <c r="E148" s="149" t="s">
        <v>26</v>
      </c>
      <c r="F148" s="107">
        <v>125</v>
      </c>
      <c r="G148" s="14" t="s">
        <v>21</v>
      </c>
      <c r="H148" s="189"/>
      <c r="I148" s="182"/>
      <c r="J148" s="182"/>
      <c r="K148" s="183"/>
      <c r="L148" s="183"/>
      <c r="M148" s="152">
        <f t="shared" si="5"/>
        <v>0</v>
      </c>
      <c r="N148" s="182"/>
      <c r="O148" s="183"/>
      <c r="P148" s="183"/>
      <c r="Q148" s="152">
        <f t="shared" si="6"/>
        <v>0</v>
      </c>
    </row>
    <row r="149" spans="1:17" ht="15" customHeight="1">
      <c r="A149" s="182">
        <v>139</v>
      </c>
      <c r="B149" s="149" t="s">
        <v>129</v>
      </c>
      <c r="C149" s="105" t="s">
        <v>19</v>
      </c>
      <c r="D149" s="149"/>
      <c r="E149" s="149" t="s">
        <v>26</v>
      </c>
      <c r="F149" s="106" t="s">
        <v>517</v>
      </c>
      <c r="G149" s="80" t="s">
        <v>33</v>
      </c>
      <c r="H149" s="189"/>
      <c r="I149" s="182"/>
      <c r="J149" s="182"/>
      <c r="K149" s="183"/>
      <c r="L149" s="183"/>
      <c r="M149" s="152">
        <f t="shared" si="5"/>
        <v>0</v>
      </c>
      <c r="N149" s="182"/>
      <c r="O149" s="183"/>
      <c r="P149" s="183"/>
      <c r="Q149" s="152">
        <f t="shared" si="6"/>
        <v>0</v>
      </c>
    </row>
    <row r="150" spans="1:17" ht="15" customHeight="1">
      <c r="A150" s="182">
        <v>140</v>
      </c>
      <c r="B150" s="149" t="s">
        <v>130</v>
      </c>
      <c r="C150" s="105" t="s">
        <v>19</v>
      </c>
      <c r="D150" s="149"/>
      <c r="E150" s="149" t="s">
        <v>26</v>
      </c>
      <c r="F150" s="107">
        <v>126</v>
      </c>
      <c r="G150" s="14" t="s">
        <v>21</v>
      </c>
      <c r="H150" s="189"/>
      <c r="I150" s="182"/>
      <c r="J150" s="182"/>
      <c r="K150" s="183"/>
      <c r="L150" s="183"/>
      <c r="M150" s="152">
        <f t="shared" si="5"/>
        <v>0</v>
      </c>
      <c r="N150" s="182"/>
      <c r="O150" s="183"/>
      <c r="P150" s="183"/>
      <c r="Q150" s="152">
        <f t="shared" si="6"/>
        <v>0</v>
      </c>
    </row>
    <row r="151" spans="1:17" ht="15" customHeight="1">
      <c r="A151" s="182">
        <v>141</v>
      </c>
      <c r="B151" s="149" t="s">
        <v>131</v>
      </c>
      <c r="C151" s="105" t="s">
        <v>19</v>
      </c>
      <c r="D151" s="149"/>
      <c r="E151" s="149" t="s">
        <v>26</v>
      </c>
      <c r="F151" s="107">
        <v>127</v>
      </c>
      <c r="G151" s="14" t="s">
        <v>21</v>
      </c>
      <c r="H151" s="189"/>
      <c r="I151" s="182"/>
      <c r="J151" s="182"/>
      <c r="K151" s="183"/>
      <c r="L151" s="183"/>
      <c r="M151" s="152">
        <f t="shared" si="5"/>
        <v>0</v>
      </c>
      <c r="N151" s="182"/>
      <c r="O151" s="183"/>
      <c r="P151" s="183"/>
      <c r="Q151" s="152">
        <f t="shared" si="6"/>
        <v>0</v>
      </c>
    </row>
    <row r="152" spans="1:17" ht="15" customHeight="1">
      <c r="A152" s="182">
        <v>142</v>
      </c>
      <c r="B152" s="149" t="s">
        <v>131</v>
      </c>
      <c r="C152" s="105" t="s">
        <v>19</v>
      </c>
      <c r="D152" s="149"/>
      <c r="E152" s="149" t="s">
        <v>26</v>
      </c>
      <c r="F152" s="106" t="s">
        <v>461</v>
      </c>
      <c r="G152" s="80" t="s">
        <v>33</v>
      </c>
      <c r="H152" s="189"/>
      <c r="I152" s="182"/>
      <c r="J152" s="182"/>
      <c r="K152" s="183"/>
      <c r="L152" s="183"/>
      <c r="M152" s="152">
        <f t="shared" si="5"/>
        <v>0</v>
      </c>
      <c r="N152" s="182"/>
      <c r="O152" s="183"/>
      <c r="P152" s="183"/>
      <c r="Q152" s="152">
        <f t="shared" si="6"/>
        <v>0</v>
      </c>
    </row>
    <row r="153" spans="1:17" ht="15" customHeight="1">
      <c r="A153" s="182">
        <v>143</v>
      </c>
      <c r="B153" s="149" t="s">
        <v>132</v>
      </c>
      <c r="C153" s="105" t="s">
        <v>19</v>
      </c>
      <c r="D153" s="149"/>
      <c r="E153" s="149" t="s">
        <v>26</v>
      </c>
      <c r="F153" s="107">
        <v>128</v>
      </c>
      <c r="G153" s="14" t="s">
        <v>21</v>
      </c>
      <c r="H153" s="189"/>
      <c r="I153" s="182"/>
      <c r="J153" s="182"/>
      <c r="K153" s="183"/>
      <c r="L153" s="183"/>
      <c r="M153" s="152">
        <f t="shared" si="5"/>
        <v>0</v>
      </c>
      <c r="N153" s="182"/>
      <c r="O153" s="183"/>
      <c r="P153" s="183"/>
      <c r="Q153" s="152">
        <f t="shared" si="6"/>
        <v>0</v>
      </c>
    </row>
    <row r="154" spans="1:17" ht="15" customHeight="1">
      <c r="A154" s="182">
        <v>144</v>
      </c>
      <c r="B154" s="149" t="s">
        <v>132</v>
      </c>
      <c r="C154" s="105" t="s">
        <v>19</v>
      </c>
      <c r="D154" s="149"/>
      <c r="E154" s="149" t="s">
        <v>26</v>
      </c>
      <c r="F154" s="106" t="s">
        <v>462</v>
      </c>
      <c r="G154" s="80" t="s">
        <v>33</v>
      </c>
      <c r="H154" s="189">
        <v>1</v>
      </c>
      <c r="I154" s="182"/>
      <c r="J154" s="182"/>
      <c r="K154" s="183"/>
      <c r="L154" s="183"/>
      <c r="M154" s="152">
        <f t="shared" si="5"/>
        <v>0</v>
      </c>
      <c r="N154" s="182"/>
      <c r="O154" s="183"/>
      <c r="P154" s="183"/>
      <c r="Q154" s="152">
        <f t="shared" si="6"/>
        <v>0</v>
      </c>
    </row>
    <row r="155" spans="1:17" ht="15" customHeight="1">
      <c r="A155" s="182">
        <v>145</v>
      </c>
      <c r="B155" s="149" t="s">
        <v>133</v>
      </c>
      <c r="C155" s="105" t="s">
        <v>19</v>
      </c>
      <c r="D155" s="149"/>
      <c r="E155" s="149" t="s">
        <v>30</v>
      </c>
      <c r="F155" s="106" t="s">
        <v>384</v>
      </c>
      <c r="G155" s="14" t="s">
        <v>21</v>
      </c>
      <c r="H155" s="189">
        <v>1</v>
      </c>
      <c r="I155" s="182"/>
      <c r="J155" s="182"/>
      <c r="K155" s="183"/>
      <c r="L155" s="183"/>
      <c r="M155" s="152">
        <f t="shared" si="5"/>
        <v>0</v>
      </c>
      <c r="N155" s="182">
        <v>2</v>
      </c>
      <c r="O155" s="183">
        <v>8449</v>
      </c>
      <c r="P155" s="183"/>
      <c r="Q155" s="152">
        <f t="shared" si="6"/>
        <v>8449</v>
      </c>
    </row>
    <row r="156" spans="1:17" ht="15" customHeight="1">
      <c r="A156" s="182">
        <v>146</v>
      </c>
      <c r="B156" s="149" t="s">
        <v>133</v>
      </c>
      <c r="C156" s="105" t="s">
        <v>19</v>
      </c>
      <c r="D156" s="149"/>
      <c r="E156" s="149" t="s">
        <v>30</v>
      </c>
      <c r="F156" s="106" t="s">
        <v>419</v>
      </c>
      <c r="G156" s="17" t="s">
        <v>31</v>
      </c>
      <c r="H156" s="189">
        <v>1</v>
      </c>
      <c r="I156" s="182"/>
      <c r="J156" s="182"/>
      <c r="K156" s="183"/>
      <c r="L156" s="183"/>
      <c r="M156" s="152">
        <f t="shared" si="5"/>
        <v>0</v>
      </c>
      <c r="N156" s="182"/>
      <c r="O156" s="183"/>
      <c r="P156" s="183"/>
      <c r="Q156" s="152">
        <f t="shared" si="6"/>
        <v>0</v>
      </c>
    </row>
    <row r="157" spans="1:17" ht="15" customHeight="1">
      <c r="A157" s="182">
        <v>147</v>
      </c>
      <c r="B157" s="149" t="s">
        <v>134</v>
      </c>
      <c r="C157" s="105" t="s">
        <v>19</v>
      </c>
      <c r="D157" s="149"/>
      <c r="E157" s="149" t="s">
        <v>52</v>
      </c>
      <c r="F157" s="106" t="s">
        <v>385</v>
      </c>
      <c r="G157" s="14" t="s">
        <v>21</v>
      </c>
      <c r="H157" s="189"/>
      <c r="I157" s="182">
        <v>1</v>
      </c>
      <c r="J157" s="182">
        <v>1</v>
      </c>
      <c r="K157" s="183">
        <v>1453.65</v>
      </c>
      <c r="L157" s="183"/>
      <c r="M157" s="152">
        <f t="shared" si="5"/>
        <v>1453.65</v>
      </c>
      <c r="N157" s="182"/>
      <c r="O157" s="183"/>
      <c r="P157" s="183"/>
      <c r="Q157" s="152">
        <f t="shared" si="6"/>
        <v>0</v>
      </c>
    </row>
    <row r="158" spans="1:17" ht="15" customHeight="1">
      <c r="A158" s="182">
        <v>148</v>
      </c>
      <c r="B158" s="149" t="s">
        <v>134</v>
      </c>
      <c r="C158" s="105" t="s">
        <v>19</v>
      </c>
      <c r="D158" s="149"/>
      <c r="E158" s="149" t="s">
        <v>52</v>
      </c>
      <c r="F158" s="106" t="s">
        <v>463</v>
      </c>
      <c r="G158" s="80" t="s">
        <v>33</v>
      </c>
      <c r="H158" s="189"/>
      <c r="I158" s="182"/>
      <c r="J158" s="182"/>
      <c r="K158" s="183"/>
      <c r="L158" s="183"/>
      <c r="M158" s="152">
        <f t="shared" si="5"/>
        <v>0</v>
      </c>
      <c r="N158" s="182"/>
      <c r="O158" s="183"/>
      <c r="P158" s="183"/>
      <c r="Q158" s="152">
        <f t="shared" si="6"/>
        <v>0</v>
      </c>
    </row>
    <row r="159" spans="1:17" ht="15" customHeight="1">
      <c r="A159" s="182">
        <v>149</v>
      </c>
      <c r="B159" s="149" t="s">
        <v>135</v>
      </c>
      <c r="C159" s="105" t="s">
        <v>19</v>
      </c>
      <c r="D159" s="149"/>
      <c r="E159" s="149" t="s">
        <v>26</v>
      </c>
      <c r="F159" s="107">
        <v>131</v>
      </c>
      <c r="G159" s="14" t="s">
        <v>21</v>
      </c>
      <c r="H159" s="189"/>
      <c r="I159" s="182"/>
      <c r="J159" s="182"/>
      <c r="K159" s="183"/>
      <c r="L159" s="183"/>
      <c r="M159" s="152">
        <f t="shared" si="5"/>
        <v>0</v>
      </c>
      <c r="N159" s="182"/>
      <c r="O159" s="183"/>
      <c r="P159" s="183"/>
      <c r="Q159" s="152">
        <f t="shared" si="6"/>
        <v>0</v>
      </c>
    </row>
    <row r="160" spans="1:17" ht="15" customHeight="1">
      <c r="A160" s="182">
        <v>150</v>
      </c>
      <c r="B160" s="149" t="s">
        <v>136</v>
      </c>
      <c r="C160" s="105" t="s">
        <v>19</v>
      </c>
      <c r="D160" s="149"/>
      <c r="E160" s="149" t="s">
        <v>26</v>
      </c>
      <c r="F160" s="99">
        <v>132</v>
      </c>
      <c r="G160" s="14" t="s">
        <v>21</v>
      </c>
      <c r="H160" s="189"/>
      <c r="I160" s="182"/>
      <c r="J160" s="182"/>
      <c r="K160" s="183"/>
      <c r="L160" s="183"/>
      <c r="M160" s="152">
        <f t="shared" si="5"/>
        <v>0</v>
      </c>
      <c r="N160" s="182"/>
      <c r="O160" s="183"/>
      <c r="P160" s="183"/>
      <c r="Q160" s="152">
        <f t="shared" si="6"/>
        <v>0</v>
      </c>
    </row>
    <row r="161" spans="1:17" ht="15" customHeight="1">
      <c r="A161" s="182">
        <v>151</v>
      </c>
      <c r="B161" s="149" t="s">
        <v>137</v>
      </c>
      <c r="C161" s="105" t="s">
        <v>19</v>
      </c>
      <c r="D161" s="149"/>
      <c r="E161" s="149" t="s">
        <v>26</v>
      </c>
      <c r="F161" s="106" t="s">
        <v>386</v>
      </c>
      <c r="G161" s="14" t="s">
        <v>21</v>
      </c>
      <c r="H161" s="189">
        <v>1</v>
      </c>
      <c r="I161" s="182"/>
      <c r="J161" s="182"/>
      <c r="K161" s="183"/>
      <c r="L161" s="183"/>
      <c r="M161" s="152">
        <f t="shared" si="5"/>
        <v>0</v>
      </c>
      <c r="N161" s="182"/>
      <c r="O161" s="183"/>
      <c r="P161" s="183"/>
      <c r="Q161" s="152">
        <f t="shared" si="6"/>
        <v>0</v>
      </c>
    </row>
    <row r="162" spans="1:17" ht="15" customHeight="1">
      <c r="A162" s="182">
        <v>152</v>
      </c>
      <c r="B162" s="153" t="s">
        <v>138</v>
      </c>
      <c r="C162" s="148" t="s">
        <v>19</v>
      </c>
      <c r="D162" s="148"/>
      <c r="E162" s="153" t="s">
        <v>35</v>
      </c>
      <c r="F162" s="106" t="s">
        <v>387</v>
      </c>
      <c r="G162" s="14" t="s">
        <v>21</v>
      </c>
      <c r="H162" s="189"/>
      <c r="I162" s="182"/>
      <c r="J162" s="182"/>
      <c r="K162" s="183"/>
      <c r="L162" s="183"/>
      <c r="M162" s="152">
        <f t="shared" si="5"/>
        <v>0</v>
      </c>
      <c r="N162" s="182">
        <v>2</v>
      </c>
      <c r="O162" s="183">
        <v>6639.63</v>
      </c>
      <c r="P162" s="183"/>
      <c r="Q162" s="152">
        <f t="shared" si="6"/>
        <v>6639.63</v>
      </c>
    </row>
    <row r="163" spans="1:17" ht="15" customHeight="1">
      <c r="A163" s="182">
        <v>153</v>
      </c>
      <c r="B163" s="153" t="s">
        <v>138</v>
      </c>
      <c r="C163" s="148" t="s">
        <v>19</v>
      </c>
      <c r="D163" s="153"/>
      <c r="E163" s="153" t="s">
        <v>35</v>
      </c>
      <c r="F163" s="106" t="s">
        <v>403</v>
      </c>
      <c r="G163" s="19" t="s">
        <v>36</v>
      </c>
      <c r="H163" s="189"/>
      <c r="I163" s="182"/>
      <c r="J163" s="182"/>
      <c r="K163" s="183"/>
      <c r="L163" s="183"/>
      <c r="M163" s="152">
        <f t="shared" si="5"/>
        <v>0</v>
      </c>
      <c r="N163" s="182"/>
      <c r="O163" s="183">
        <v>1233.4000000000001</v>
      </c>
      <c r="P163" s="183"/>
      <c r="Q163" s="152">
        <f t="shared" si="6"/>
        <v>1233.4000000000001</v>
      </c>
    </row>
    <row r="164" spans="1:17" ht="15" customHeight="1">
      <c r="A164" s="182">
        <v>154</v>
      </c>
      <c r="B164" s="153" t="s">
        <v>139</v>
      </c>
      <c r="C164" s="148" t="s">
        <v>19</v>
      </c>
      <c r="D164" s="153"/>
      <c r="E164" s="153" t="s">
        <v>104</v>
      </c>
      <c r="F164" s="106" t="s">
        <v>388</v>
      </c>
      <c r="G164" s="14" t="s">
        <v>21</v>
      </c>
      <c r="H164" s="189"/>
      <c r="I164" s="182"/>
      <c r="J164" s="182"/>
      <c r="K164" s="183"/>
      <c r="L164" s="183"/>
      <c r="M164" s="152">
        <f t="shared" si="5"/>
        <v>0</v>
      </c>
      <c r="N164" s="182"/>
      <c r="O164" s="183"/>
      <c r="P164" s="183"/>
      <c r="Q164" s="152">
        <f t="shared" si="6"/>
        <v>0</v>
      </c>
    </row>
    <row r="165" spans="1:17" ht="15" customHeight="1">
      <c r="A165" s="182">
        <v>155</v>
      </c>
      <c r="B165" s="153" t="s">
        <v>139</v>
      </c>
      <c r="C165" s="148" t="s">
        <v>19</v>
      </c>
      <c r="D165" s="153"/>
      <c r="E165" s="153" t="s">
        <v>104</v>
      </c>
      <c r="F165" s="106" t="s">
        <v>404</v>
      </c>
      <c r="G165" s="19" t="s">
        <v>36</v>
      </c>
      <c r="H165" s="189"/>
      <c r="I165" s="182"/>
      <c r="J165" s="182"/>
      <c r="K165" s="183"/>
      <c r="L165" s="183"/>
      <c r="M165" s="152">
        <f t="shared" si="5"/>
        <v>0</v>
      </c>
      <c r="N165" s="182"/>
      <c r="O165" s="183"/>
      <c r="P165" s="183"/>
      <c r="Q165" s="152">
        <f t="shared" si="6"/>
        <v>0</v>
      </c>
    </row>
    <row r="166" spans="1:17" ht="15" customHeight="1">
      <c r="A166" s="182">
        <v>156</v>
      </c>
      <c r="B166" s="153" t="s">
        <v>140</v>
      </c>
      <c r="C166" s="148" t="s">
        <v>19</v>
      </c>
      <c r="D166" s="153"/>
      <c r="E166" s="153" t="s">
        <v>104</v>
      </c>
      <c r="F166" s="106" t="s">
        <v>389</v>
      </c>
      <c r="G166" s="14" t="s">
        <v>21</v>
      </c>
      <c r="H166" s="189">
        <v>1</v>
      </c>
      <c r="I166" s="182"/>
      <c r="J166" s="182"/>
      <c r="K166" s="183"/>
      <c r="L166" s="183"/>
      <c r="M166" s="152">
        <f t="shared" si="5"/>
        <v>0</v>
      </c>
      <c r="N166" s="182"/>
      <c r="O166" s="183"/>
      <c r="P166" s="183"/>
      <c r="Q166" s="152">
        <f t="shared" si="6"/>
        <v>0</v>
      </c>
    </row>
    <row r="167" spans="1:17" ht="15" customHeight="1">
      <c r="A167" s="182">
        <v>157</v>
      </c>
      <c r="B167" s="153" t="s">
        <v>140</v>
      </c>
      <c r="C167" s="148" t="s">
        <v>19</v>
      </c>
      <c r="D167" s="153"/>
      <c r="E167" s="153" t="s">
        <v>104</v>
      </c>
      <c r="F167" s="106" t="s">
        <v>405</v>
      </c>
      <c r="G167" s="19" t="s">
        <v>36</v>
      </c>
      <c r="H167" s="189"/>
      <c r="I167" s="182"/>
      <c r="J167" s="182"/>
      <c r="K167" s="183"/>
      <c r="L167" s="183"/>
      <c r="M167" s="152">
        <f t="shared" si="5"/>
        <v>0</v>
      </c>
      <c r="N167" s="182"/>
      <c r="O167" s="183"/>
      <c r="P167" s="183"/>
      <c r="Q167" s="152">
        <f t="shared" si="6"/>
        <v>0</v>
      </c>
    </row>
    <row r="168" spans="1:17" ht="15" customHeight="1">
      <c r="A168" s="182">
        <v>158</v>
      </c>
      <c r="B168" s="153" t="s">
        <v>141</v>
      </c>
      <c r="C168" s="148" t="s">
        <v>19</v>
      </c>
      <c r="D168" s="153"/>
      <c r="E168" s="153" t="s">
        <v>26</v>
      </c>
      <c r="F168" s="106" t="s">
        <v>390</v>
      </c>
      <c r="G168" s="14" t="s">
        <v>21</v>
      </c>
      <c r="H168" s="189"/>
      <c r="I168" s="182"/>
      <c r="J168" s="182"/>
      <c r="K168" s="183"/>
      <c r="L168" s="183"/>
      <c r="M168" s="152">
        <f t="shared" si="5"/>
        <v>0</v>
      </c>
      <c r="N168" s="182"/>
      <c r="O168" s="183"/>
      <c r="P168" s="183"/>
      <c r="Q168" s="152">
        <f t="shared" si="6"/>
        <v>0</v>
      </c>
    </row>
    <row r="169" spans="1:17" ht="15" customHeight="1">
      <c r="A169" s="182">
        <v>159</v>
      </c>
      <c r="B169" s="153" t="s">
        <v>141</v>
      </c>
      <c r="C169" s="148" t="s">
        <v>19</v>
      </c>
      <c r="D169" s="153"/>
      <c r="E169" s="153" t="s">
        <v>26</v>
      </c>
      <c r="F169" s="114" t="s">
        <v>309</v>
      </c>
      <c r="G169" s="80" t="s">
        <v>33</v>
      </c>
      <c r="H169" s="189"/>
      <c r="I169" s="182"/>
      <c r="J169" s="182"/>
      <c r="K169" s="183"/>
      <c r="L169" s="183"/>
      <c r="M169" s="152">
        <f t="shared" si="5"/>
        <v>0</v>
      </c>
      <c r="N169" s="182"/>
      <c r="O169" s="183"/>
      <c r="P169" s="183"/>
      <c r="Q169" s="152">
        <f t="shared" si="6"/>
        <v>0</v>
      </c>
    </row>
    <row r="170" spans="1:17" ht="15" customHeight="1">
      <c r="A170" s="182">
        <v>160</v>
      </c>
      <c r="B170" s="153" t="s">
        <v>142</v>
      </c>
      <c r="C170" s="148" t="s">
        <v>19</v>
      </c>
      <c r="D170" s="153"/>
      <c r="E170" s="153" t="s">
        <v>26</v>
      </c>
      <c r="F170" s="106" t="s">
        <v>391</v>
      </c>
      <c r="G170" s="14" t="s">
        <v>21</v>
      </c>
      <c r="H170" s="189">
        <v>1</v>
      </c>
      <c r="I170" s="182">
        <v>2</v>
      </c>
      <c r="J170" s="182">
        <v>2</v>
      </c>
      <c r="K170" s="183">
        <v>1770.81</v>
      </c>
      <c r="L170" s="183"/>
      <c r="M170" s="152">
        <f t="shared" si="5"/>
        <v>1770.81</v>
      </c>
      <c r="N170" s="182"/>
      <c r="O170" s="183"/>
      <c r="P170" s="183"/>
      <c r="Q170" s="152">
        <f t="shared" si="6"/>
        <v>0</v>
      </c>
    </row>
    <row r="171" spans="1:17" ht="15" customHeight="1">
      <c r="A171" s="182">
        <v>161</v>
      </c>
      <c r="B171" s="153" t="s">
        <v>142</v>
      </c>
      <c r="C171" s="148" t="s">
        <v>19</v>
      </c>
      <c r="D171" s="153"/>
      <c r="E171" s="153" t="s">
        <v>26</v>
      </c>
      <c r="F171" s="107" t="s">
        <v>308</v>
      </c>
      <c r="G171" s="80" t="s">
        <v>33</v>
      </c>
      <c r="H171" s="189"/>
      <c r="I171" s="182"/>
      <c r="J171" s="182"/>
      <c r="K171" s="183"/>
      <c r="L171" s="183"/>
      <c r="M171" s="152">
        <f t="shared" si="5"/>
        <v>0</v>
      </c>
      <c r="N171" s="182"/>
      <c r="O171" s="183"/>
      <c r="P171" s="183"/>
      <c r="Q171" s="152">
        <f t="shared" si="6"/>
        <v>0</v>
      </c>
    </row>
    <row r="172" spans="1:17" ht="15" customHeight="1">
      <c r="A172" s="182">
        <v>162</v>
      </c>
      <c r="B172" s="153" t="s">
        <v>143</v>
      </c>
      <c r="C172" s="148" t="s">
        <v>19</v>
      </c>
      <c r="D172" s="153"/>
      <c r="E172" s="153" t="s">
        <v>35</v>
      </c>
      <c r="F172" s="106" t="s">
        <v>392</v>
      </c>
      <c r="G172" s="14" t="s">
        <v>21</v>
      </c>
      <c r="H172" s="189"/>
      <c r="I172" s="182"/>
      <c r="J172" s="182"/>
      <c r="K172" s="183"/>
      <c r="L172" s="183"/>
      <c r="M172" s="152">
        <f t="shared" si="5"/>
        <v>0</v>
      </c>
      <c r="N172" s="182">
        <v>1</v>
      </c>
      <c r="O172" s="183">
        <v>6531.69</v>
      </c>
      <c r="P172" s="183"/>
      <c r="Q172" s="152">
        <f t="shared" si="6"/>
        <v>6531.69</v>
      </c>
    </row>
    <row r="173" spans="1:17" ht="15" customHeight="1">
      <c r="A173" s="182">
        <v>163</v>
      </c>
      <c r="B173" s="153" t="s">
        <v>143</v>
      </c>
      <c r="C173" s="148" t="s">
        <v>19</v>
      </c>
      <c r="D173" s="153"/>
      <c r="E173" s="153" t="s">
        <v>35</v>
      </c>
      <c r="F173" s="106" t="s">
        <v>406</v>
      </c>
      <c r="G173" s="19" t="s">
        <v>36</v>
      </c>
      <c r="H173" s="189"/>
      <c r="I173" s="182"/>
      <c r="J173" s="182"/>
      <c r="K173" s="183"/>
      <c r="L173" s="183"/>
      <c r="M173" s="152">
        <f t="shared" si="5"/>
        <v>0</v>
      </c>
      <c r="N173" s="182"/>
      <c r="O173" s="183"/>
      <c r="P173" s="183"/>
      <c r="Q173" s="152">
        <f t="shared" si="6"/>
        <v>0</v>
      </c>
    </row>
    <row r="174" spans="1:17" ht="51">
      <c r="A174" s="182">
        <v>164</v>
      </c>
      <c r="B174" s="153" t="s">
        <v>144</v>
      </c>
      <c r="C174" s="148" t="s">
        <v>500</v>
      </c>
      <c r="D174" s="148" t="s">
        <v>525</v>
      </c>
      <c r="E174" s="153" t="s">
        <v>26</v>
      </c>
      <c r="F174" s="107">
        <v>140</v>
      </c>
      <c r="G174" s="14" t="s">
        <v>21</v>
      </c>
      <c r="H174" s="189"/>
      <c r="I174" s="182"/>
      <c r="J174" s="182"/>
      <c r="K174" s="184"/>
      <c r="L174" s="184"/>
      <c r="M174" s="152">
        <f t="shared" si="5"/>
        <v>0</v>
      </c>
      <c r="N174" s="182"/>
      <c r="O174" s="184"/>
      <c r="P174" s="184"/>
      <c r="Q174" s="152">
        <f t="shared" si="6"/>
        <v>0</v>
      </c>
    </row>
    <row r="175" spans="1:17" ht="51">
      <c r="A175" s="182">
        <v>165</v>
      </c>
      <c r="B175" s="153" t="s">
        <v>144</v>
      </c>
      <c r="C175" s="148" t="s">
        <v>500</v>
      </c>
      <c r="D175" s="148" t="s">
        <v>525</v>
      </c>
      <c r="E175" s="153" t="s">
        <v>26</v>
      </c>
      <c r="F175" s="106" t="s">
        <v>469</v>
      </c>
      <c r="G175" s="80" t="s">
        <v>33</v>
      </c>
      <c r="H175" s="189"/>
      <c r="I175" s="182"/>
      <c r="J175" s="182"/>
      <c r="K175" s="183"/>
      <c r="L175" s="183"/>
      <c r="M175" s="152">
        <f t="shared" si="5"/>
        <v>0</v>
      </c>
      <c r="N175" s="182"/>
      <c r="O175" s="183"/>
      <c r="P175" s="183"/>
      <c r="Q175" s="152">
        <f t="shared" si="6"/>
        <v>0</v>
      </c>
    </row>
    <row r="176" spans="1:17" ht="15" customHeight="1">
      <c r="A176" s="182">
        <v>166</v>
      </c>
      <c r="B176" s="153" t="s">
        <v>145</v>
      </c>
      <c r="C176" s="148" t="s">
        <v>19</v>
      </c>
      <c r="D176" s="153"/>
      <c r="E176" s="153" t="s">
        <v>146</v>
      </c>
      <c r="F176" s="107">
        <v>141</v>
      </c>
      <c r="G176" s="14" t="s">
        <v>21</v>
      </c>
      <c r="H176" s="189"/>
      <c r="I176" s="182"/>
      <c r="J176" s="182"/>
      <c r="K176" s="183"/>
      <c r="L176" s="183"/>
      <c r="M176" s="152">
        <f t="shared" si="5"/>
        <v>0</v>
      </c>
      <c r="N176" s="182"/>
      <c r="O176" s="183"/>
      <c r="P176" s="183"/>
      <c r="Q176" s="152">
        <f t="shared" si="6"/>
        <v>0</v>
      </c>
    </row>
    <row r="177" spans="1:17" ht="15" customHeight="1">
      <c r="A177" s="182">
        <v>167</v>
      </c>
      <c r="B177" s="153" t="s">
        <v>147</v>
      </c>
      <c r="C177" s="148" t="s">
        <v>19</v>
      </c>
      <c r="D177" s="153"/>
      <c r="E177" s="153" t="s">
        <v>26</v>
      </c>
      <c r="F177" s="106" t="s">
        <v>393</v>
      </c>
      <c r="G177" s="14" t="s">
        <v>21</v>
      </c>
      <c r="H177" s="189"/>
      <c r="I177" s="182">
        <v>2</v>
      </c>
      <c r="J177" s="182">
        <v>2</v>
      </c>
      <c r="K177" s="183">
        <v>5129.04</v>
      </c>
      <c r="L177" s="183"/>
      <c r="M177" s="152">
        <f t="shared" si="5"/>
        <v>5129.04</v>
      </c>
      <c r="N177" s="182"/>
      <c r="O177" s="183"/>
      <c r="P177" s="183"/>
      <c r="Q177" s="152">
        <f t="shared" si="6"/>
        <v>0</v>
      </c>
    </row>
    <row r="178" spans="1:17" ht="15" customHeight="1">
      <c r="A178" s="182">
        <v>168</v>
      </c>
      <c r="B178" s="153" t="s">
        <v>148</v>
      </c>
      <c r="C178" s="148" t="s">
        <v>19</v>
      </c>
      <c r="D178" s="153"/>
      <c r="E178" s="153" t="s">
        <v>26</v>
      </c>
      <c r="F178" s="106" t="s">
        <v>394</v>
      </c>
      <c r="G178" s="14" t="s">
        <v>21</v>
      </c>
      <c r="H178" s="189">
        <v>1</v>
      </c>
      <c r="I178" s="182">
        <v>2</v>
      </c>
      <c r="J178" s="182">
        <v>2</v>
      </c>
      <c r="K178" s="183">
        <v>5354.72</v>
      </c>
      <c r="L178" s="183"/>
      <c r="M178" s="152">
        <f t="shared" si="5"/>
        <v>5354.72</v>
      </c>
      <c r="N178" s="182"/>
      <c r="O178" s="183"/>
      <c r="P178" s="183"/>
      <c r="Q178" s="152">
        <f t="shared" si="6"/>
        <v>0</v>
      </c>
    </row>
    <row r="179" spans="1:17" ht="15" customHeight="1">
      <c r="A179" s="182">
        <v>169</v>
      </c>
      <c r="B179" s="153" t="s">
        <v>148</v>
      </c>
      <c r="C179" s="148" t="s">
        <v>19</v>
      </c>
      <c r="D179" s="153"/>
      <c r="E179" s="153" t="s">
        <v>26</v>
      </c>
      <c r="F179" s="109" t="s">
        <v>464</v>
      </c>
      <c r="G179" s="80" t="s">
        <v>33</v>
      </c>
      <c r="H179" s="189"/>
      <c r="I179" s="182"/>
      <c r="J179" s="182"/>
      <c r="K179" s="183"/>
      <c r="L179" s="183"/>
      <c r="M179" s="152">
        <f t="shared" si="5"/>
        <v>0</v>
      </c>
      <c r="N179" s="182"/>
      <c r="O179" s="183"/>
      <c r="P179" s="183"/>
      <c r="Q179" s="152">
        <f t="shared" si="6"/>
        <v>0</v>
      </c>
    </row>
    <row r="180" spans="1:17" ht="15" customHeight="1">
      <c r="A180" s="182">
        <v>170</v>
      </c>
      <c r="B180" s="115" t="s">
        <v>149</v>
      </c>
      <c r="C180" s="4" t="s">
        <v>19</v>
      </c>
      <c r="D180" s="115"/>
      <c r="E180" s="115" t="s">
        <v>26</v>
      </c>
      <c r="F180" s="116" t="s">
        <v>465</v>
      </c>
      <c r="G180" s="80" t="s">
        <v>33</v>
      </c>
      <c r="H180" s="189"/>
      <c r="I180" s="182"/>
      <c r="J180" s="182"/>
      <c r="K180" s="183"/>
      <c r="L180" s="183"/>
      <c r="M180" s="152">
        <f t="shared" si="5"/>
        <v>0</v>
      </c>
      <c r="N180" s="182">
        <v>1</v>
      </c>
      <c r="O180" s="183">
        <v>3347.8</v>
      </c>
      <c r="P180" s="183">
        <v>528.6</v>
      </c>
      <c r="Q180" s="152">
        <f t="shared" si="6"/>
        <v>2819.2000000000003</v>
      </c>
    </row>
    <row r="181" spans="1:17" ht="15" customHeight="1">
      <c r="A181" s="182">
        <v>171</v>
      </c>
      <c r="B181" s="153" t="s">
        <v>150</v>
      </c>
      <c r="C181" s="148" t="s">
        <v>19</v>
      </c>
      <c r="D181" s="153"/>
      <c r="E181" s="149" t="s">
        <v>30</v>
      </c>
      <c r="F181" s="160" t="s">
        <v>395</v>
      </c>
      <c r="G181" s="102" t="s">
        <v>21</v>
      </c>
      <c r="H181" s="189"/>
      <c r="I181" s="182"/>
      <c r="J181" s="182"/>
      <c r="K181" s="183"/>
      <c r="L181" s="183"/>
      <c r="M181" s="152">
        <f t="shared" si="5"/>
        <v>0</v>
      </c>
      <c r="N181" s="182"/>
      <c r="O181" s="183"/>
      <c r="P181" s="183"/>
      <c r="Q181" s="152">
        <f t="shared" si="6"/>
        <v>0</v>
      </c>
    </row>
    <row r="182" spans="1:17" ht="15" customHeight="1">
      <c r="A182" s="182">
        <v>172</v>
      </c>
      <c r="B182" s="153" t="s">
        <v>150</v>
      </c>
      <c r="C182" s="148" t="s">
        <v>19</v>
      </c>
      <c r="D182" s="148"/>
      <c r="E182" s="149" t="s">
        <v>30</v>
      </c>
      <c r="F182" s="160" t="s">
        <v>420</v>
      </c>
      <c r="G182" s="154" t="s">
        <v>31</v>
      </c>
      <c r="H182" s="189"/>
      <c r="I182" s="182"/>
      <c r="J182" s="182"/>
      <c r="K182" s="183"/>
      <c r="L182" s="183"/>
      <c r="M182" s="152">
        <f t="shared" si="5"/>
        <v>0</v>
      </c>
      <c r="N182" s="182"/>
      <c r="O182" s="183"/>
      <c r="P182" s="183"/>
      <c r="Q182" s="152">
        <f t="shared" si="6"/>
        <v>0</v>
      </c>
    </row>
    <row r="183" spans="1:17" ht="15" customHeight="1">
      <c r="A183" s="182">
        <v>173</v>
      </c>
      <c r="B183" s="153" t="s">
        <v>151</v>
      </c>
      <c r="C183" s="148" t="s">
        <v>19</v>
      </c>
      <c r="D183" s="148"/>
      <c r="E183" s="153" t="s">
        <v>26</v>
      </c>
      <c r="F183" s="160" t="s">
        <v>396</v>
      </c>
      <c r="G183" s="102" t="s">
        <v>21</v>
      </c>
      <c r="H183" s="189"/>
      <c r="I183" s="182"/>
      <c r="J183" s="182"/>
      <c r="K183" s="183"/>
      <c r="L183" s="183"/>
      <c r="M183" s="152">
        <f t="shared" si="5"/>
        <v>0</v>
      </c>
      <c r="N183" s="182"/>
      <c r="O183" s="183"/>
      <c r="P183" s="183"/>
      <c r="Q183" s="152">
        <f t="shared" si="6"/>
        <v>0</v>
      </c>
    </row>
    <row r="184" spans="1:17" ht="15" customHeight="1">
      <c r="A184" s="182">
        <v>174</v>
      </c>
      <c r="B184" s="153" t="s">
        <v>151</v>
      </c>
      <c r="C184" s="148" t="s">
        <v>19</v>
      </c>
      <c r="D184" s="148"/>
      <c r="E184" s="153" t="s">
        <v>26</v>
      </c>
      <c r="F184" s="160" t="s">
        <v>466</v>
      </c>
      <c r="G184" s="80" t="s">
        <v>33</v>
      </c>
      <c r="H184" s="189"/>
      <c r="I184" s="182"/>
      <c r="J184" s="182"/>
      <c r="K184" s="183"/>
      <c r="L184" s="183"/>
      <c r="M184" s="152">
        <f t="shared" si="5"/>
        <v>0</v>
      </c>
      <c r="N184" s="182"/>
      <c r="O184" s="183"/>
      <c r="P184" s="183"/>
      <c r="Q184" s="152">
        <f t="shared" si="6"/>
        <v>0</v>
      </c>
    </row>
    <row r="185" spans="1:17" ht="15" customHeight="1">
      <c r="A185" s="182">
        <v>175</v>
      </c>
      <c r="B185" s="153" t="s">
        <v>152</v>
      </c>
      <c r="C185" s="148" t="s">
        <v>19</v>
      </c>
      <c r="D185" s="148"/>
      <c r="E185" s="153" t="s">
        <v>26</v>
      </c>
      <c r="F185" s="160" t="s">
        <v>467</v>
      </c>
      <c r="G185" s="80" t="s">
        <v>33</v>
      </c>
      <c r="H185" s="189">
        <v>2</v>
      </c>
      <c r="I185" s="182"/>
      <c r="J185" s="182"/>
      <c r="K185" s="183"/>
      <c r="L185" s="183"/>
      <c r="M185" s="152">
        <f t="shared" si="5"/>
        <v>0</v>
      </c>
      <c r="N185" s="182">
        <v>2</v>
      </c>
      <c r="O185" s="183">
        <v>4933.6000000000004</v>
      </c>
      <c r="P185" s="183">
        <v>1585.8</v>
      </c>
      <c r="Q185" s="152">
        <f t="shared" si="6"/>
        <v>3347.8</v>
      </c>
    </row>
    <row r="186" spans="1:17">
      <c r="A186" s="182">
        <v>176</v>
      </c>
      <c r="B186" s="153" t="s">
        <v>156</v>
      </c>
      <c r="C186" s="148" t="s">
        <v>19</v>
      </c>
      <c r="D186" s="148"/>
      <c r="E186" s="153" t="s">
        <v>26</v>
      </c>
      <c r="F186" s="160" t="s">
        <v>397</v>
      </c>
      <c r="G186" s="102" t="s">
        <v>21</v>
      </c>
      <c r="H186" s="189"/>
      <c r="I186" s="182">
        <v>2</v>
      </c>
      <c r="J186" s="182">
        <v>3</v>
      </c>
      <c r="K186" s="183">
        <v>4848.32</v>
      </c>
      <c r="L186" s="183"/>
      <c r="M186" s="152">
        <f t="shared" si="5"/>
        <v>4848.32</v>
      </c>
      <c r="N186" s="182"/>
      <c r="O186" s="183"/>
      <c r="P186" s="183"/>
      <c r="Q186" s="152">
        <f t="shared" si="6"/>
        <v>0</v>
      </c>
    </row>
    <row r="187" spans="1:17">
      <c r="A187" s="182">
        <v>177</v>
      </c>
      <c r="B187" s="153" t="s">
        <v>441</v>
      </c>
      <c r="C187" s="148" t="s">
        <v>19</v>
      </c>
      <c r="D187" s="148"/>
      <c r="E187" s="153" t="s">
        <v>26</v>
      </c>
      <c r="F187" s="160" t="s">
        <v>442</v>
      </c>
      <c r="G187" s="102" t="s">
        <v>21</v>
      </c>
      <c r="H187" s="189"/>
      <c r="I187" s="182"/>
      <c r="J187" s="182"/>
      <c r="K187" s="183"/>
      <c r="L187" s="183"/>
      <c r="M187" s="152">
        <f>K187-L187</f>
        <v>0</v>
      </c>
      <c r="N187" s="182"/>
      <c r="O187" s="183"/>
      <c r="P187" s="183"/>
      <c r="Q187" s="152">
        <f>O187-P187</f>
        <v>0</v>
      </c>
    </row>
    <row r="188" spans="1:17">
      <c r="A188" s="182">
        <v>178</v>
      </c>
      <c r="B188" s="153" t="s">
        <v>441</v>
      </c>
      <c r="C188" s="148" t="s">
        <v>19</v>
      </c>
      <c r="D188" s="148"/>
      <c r="E188" s="153" t="s">
        <v>26</v>
      </c>
      <c r="F188" s="160" t="s">
        <v>468</v>
      </c>
      <c r="G188" s="80" t="s">
        <v>33</v>
      </c>
      <c r="H188" s="189"/>
      <c r="I188" s="182"/>
      <c r="J188" s="182"/>
      <c r="K188" s="183"/>
      <c r="L188" s="183"/>
      <c r="M188" s="152">
        <f>K188-L188</f>
        <v>0</v>
      </c>
      <c r="N188" s="182"/>
      <c r="O188" s="183"/>
      <c r="P188" s="183"/>
      <c r="Q188" s="152">
        <f>O188-P188</f>
        <v>0</v>
      </c>
    </row>
    <row r="189" spans="1:17" ht="15" customHeight="1">
      <c r="A189" s="182">
        <v>179</v>
      </c>
      <c r="B189" s="153" t="s">
        <v>470</v>
      </c>
      <c r="C189" s="148" t="s">
        <v>19</v>
      </c>
      <c r="D189" s="148"/>
      <c r="E189" s="153" t="s">
        <v>26</v>
      </c>
      <c r="F189" s="160" t="s">
        <v>503</v>
      </c>
      <c r="G189" s="102" t="s">
        <v>21</v>
      </c>
      <c r="H189" s="189"/>
      <c r="I189" s="182"/>
      <c r="J189" s="182"/>
      <c r="K189" s="183"/>
      <c r="L189" s="183"/>
      <c r="M189" s="152">
        <f t="shared" ref="M189:M225" si="7">K189-L189</f>
        <v>0</v>
      </c>
      <c r="N189" s="182"/>
      <c r="O189" s="183"/>
      <c r="P189" s="183"/>
      <c r="Q189" s="152">
        <f t="shared" ref="Q189:Q225" si="8">O189-P189</f>
        <v>0</v>
      </c>
    </row>
    <row r="190" spans="1:17" ht="15" customHeight="1">
      <c r="A190" s="182">
        <v>180</v>
      </c>
      <c r="B190" s="153" t="s">
        <v>470</v>
      </c>
      <c r="C190" s="148" t="s">
        <v>19</v>
      </c>
      <c r="D190" s="148"/>
      <c r="E190" s="153" t="s">
        <v>26</v>
      </c>
      <c r="F190" s="160" t="s">
        <v>491</v>
      </c>
      <c r="G190" s="80" t="s">
        <v>33</v>
      </c>
      <c r="H190" s="189"/>
      <c r="I190" s="182"/>
      <c r="J190" s="182"/>
      <c r="K190" s="183"/>
      <c r="L190" s="183"/>
      <c r="M190" s="152">
        <f t="shared" si="7"/>
        <v>0</v>
      </c>
      <c r="N190" s="182"/>
      <c r="O190" s="183"/>
      <c r="P190" s="183"/>
      <c r="Q190" s="152">
        <f t="shared" si="8"/>
        <v>0</v>
      </c>
    </row>
    <row r="191" spans="1:17">
      <c r="A191" s="182">
        <v>181</v>
      </c>
      <c r="B191" s="153" t="s">
        <v>471</v>
      </c>
      <c r="C191" s="148" t="s">
        <v>19</v>
      </c>
      <c r="D191" s="148"/>
      <c r="E191" s="153" t="s">
        <v>26</v>
      </c>
      <c r="F191" s="160" t="s">
        <v>504</v>
      </c>
      <c r="G191" s="102" t="s">
        <v>21</v>
      </c>
      <c r="H191" s="189">
        <v>1</v>
      </c>
      <c r="I191" s="182"/>
      <c r="J191" s="182"/>
      <c r="K191" s="183"/>
      <c r="L191" s="183"/>
      <c r="M191" s="152">
        <f t="shared" si="7"/>
        <v>0</v>
      </c>
      <c r="N191" s="182"/>
      <c r="O191" s="183"/>
      <c r="P191" s="183"/>
      <c r="Q191" s="152">
        <f t="shared" si="8"/>
        <v>0</v>
      </c>
    </row>
    <row r="192" spans="1:17">
      <c r="A192" s="182">
        <v>182</v>
      </c>
      <c r="B192" s="153" t="s">
        <v>471</v>
      </c>
      <c r="C192" s="148" t="s">
        <v>19</v>
      </c>
      <c r="D192" s="148"/>
      <c r="E192" s="153" t="s">
        <v>26</v>
      </c>
      <c r="F192" s="160" t="s">
        <v>479</v>
      </c>
      <c r="G192" s="80" t="s">
        <v>33</v>
      </c>
      <c r="H192" s="189"/>
      <c r="I192" s="182"/>
      <c r="J192" s="182"/>
      <c r="K192" s="183"/>
      <c r="L192" s="183"/>
      <c r="M192" s="152">
        <f t="shared" si="7"/>
        <v>0</v>
      </c>
      <c r="N192" s="182"/>
      <c r="O192" s="183"/>
      <c r="P192" s="183"/>
      <c r="Q192" s="152">
        <f t="shared" si="8"/>
        <v>0</v>
      </c>
    </row>
    <row r="193" spans="1:17">
      <c r="A193" s="182">
        <v>183</v>
      </c>
      <c r="B193" s="153" t="s">
        <v>482</v>
      </c>
      <c r="C193" s="148" t="s">
        <v>19</v>
      </c>
      <c r="D193" s="148"/>
      <c r="E193" s="153" t="s">
        <v>26</v>
      </c>
      <c r="F193" s="160" t="s">
        <v>505</v>
      </c>
      <c r="G193" s="102" t="s">
        <v>21</v>
      </c>
      <c r="H193" s="189">
        <v>4</v>
      </c>
      <c r="I193" s="182"/>
      <c r="J193" s="182"/>
      <c r="K193" s="183"/>
      <c r="L193" s="183"/>
      <c r="M193" s="152">
        <f t="shared" si="7"/>
        <v>0</v>
      </c>
      <c r="N193" s="182"/>
      <c r="O193" s="183"/>
      <c r="P193" s="183"/>
      <c r="Q193" s="152">
        <f t="shared" si="8"/>
        <v>0</v>
      </c>
    </row>
    <row r="194" spans="1:17">
      <c r="A194" s="182">
        <v>184</v>
      </c>
      <c r="B194" s="153" t="s">
        <v>482</v>
      </c>
      <c r="C194" s="148" t="s">
        <v>19</v>
      </c>
      <c r="D194" s="148"/>
      <c r="E194" s="153" t="s">
        <v>26</v>
      </c>
      <c r="F194" s="160" t="s">
        <v>485</v>
      </c>
      <c r="G194" s="16" t="s">
        <v>22</v>
      </c>
      <c r="H194" s="189">
        <v>3</v>
      </c>
      <c r="I194" s="182"/>
      <c r="J194" s="182"/>
      <c r="K194" s="184"/>
      <c r="L194" s="184"/>
      <c r="M194" s="152">
        <f t="shared" si="7"/>
        <v>0</v>
      </c>
      <c r="N194" s="182"/>
      <c r="O194" s="184"/>
      <c r="P194" s="184"/>
      <c r="Q194" s="152">
        <f t="shared" si="8"/>
        <v>0</v>
      </c>
    </row>
    <row r="195" spans="1:17">
      <c r="A195" s="182">
        <v>185</v>
      </c>
      <c r="B195" s="153" t="s">
        <v>483</v>
      </c>
      <c r="C195" s="148" t="s">
        <v>19</v>
      </c>
      <c r="D195" s="148"/>
      <c r="E195" s="149" t="s">
        <v>94</v>
      </c>
      <c r="F195" s="160" t="s">
        <v>543</v>
      </c>
      <c r="G195" s="14" t="s">
        <v>21</v>
      </c>
      <c r="H195" s="189"/>
      <c r="I195" s="182"/>
      <c r="J195" s="182"/>
      <c r="K195" s="184"/>
      <c r="L195" s="184"/>
      <c r="M195" s="152">
        <f t="shared" si="7"/>
        <v>0</v>
      </c>
      <c r="N195" s="182"/>
      <c r="O195" s="184"/>
      <c r="P195" s="184"/>
      <c r="Q195" s="152">
        <f t="shared" si="8"/>
        <v>0</v>
      </c>
    </row>
    <row r="196" spans="1:17">
      <c r="A196" s="182">
        <v>186</v>
      </c>
      <c r="B196" s="153" t="s">
        <v>483</v>
      </c>
      <c r="C196" s="148" t="s">
        <v>19</v>
      </c>
      <c r="D196" s="148"/>
      <c r="E196" s="149" t="s">
        <v>94</v>
      </c>
      <c r="F196" s="160" t="s">
        <v>492</v>
      </c>
      <c r="G196" s="16" t="s">
        <v>22</v>
      </c>
      <c r="H196" s="189"/>
      <c r="I196" s="182"/>
      <c r="J196" s="182"/>
      <c r="K196" s="184"/>
      <c r="L196" s="184"/>
      <c r="M196" s="152">
        <f t="shared" si="7"/>
        <v>0</v>
      </c>
      <c r="N196" s="182"/>
      <c r="O196" s="184"/>
      <c r="P196" s="184"/>
      <c r="Q196" s="152">
        <f t="shared" si="8"/>
        <v>0</v>
      </c>
    </row>
    <row r="197" spans="1:17">
      <c r="A197" s="182">
        <v>187</v>
      </c>
      <c r="B197" s="153" t="s">
        <v>473</v>
      </c>
      <c r="C197" s="148" t="s">
        <v>19</v>
      </c>
      <c r="D197" s="148"/>
      <c r="E197" s="153" t="s">
        <v>26</v>
      </c>
      <c r="F197" s="160" t="s">
        <v>506</v>
      </c>
      <c r="G197" s="102" t="s">
        <v>21</v>
      </c>
      <c r="H197" s="189">
        <v>3</v>
      </c>
      <c r="I197" s="182"/>
      <c r="J197" s="182"/>
      <c r="K197" s="184"/>
      <c r="L197" s="184"/>
      <c r="M197" s="152">
        <f t="shared" si="7"/>
        <v>0</v>
      </c>
      <c r="N197" s="182"/>
      <c r="O197" s="184"/>
      <c r="P197" s="184"/>
      <c r="Q197" s="152">
        <f t="shared" si="8"/>
        <v>0</v>
      </c>
    </row>
    <row r="198" spans="1:17">
      <c r="A198" s="182">
        <v>188</v>
      </c>
      <c r="B198" s="153" t="s">
        <v>473</v>
      </c>
      <c r="C198" s="148" t="s">
        <v>19</v>
      </c>
      <c r="D198" s="148"/>
      <c r="E198" s="153" t="s">
        <v>26</v>
      </c>
      <c r="F198" s="160" t="s">
        <v>472</v>
      </c>
      <c r="G198" s="80" t="s">
        <v>33</v>
      </c>
      <c r="H198" s="189">
        <v>1</v>
      </c>
      <c r="I198" s="182"/>
      <c r="J198" s="182"/>
      <c r="K198" s="184"/>
      <c r="L198" s="184"/>
      <c r="M198" s="152">
        <f t="shared" si="7"/>
        <v>0</v>
      </c>
      <c r="N198" s="182"/>
      <c r="O198" s="184"/>
      <c r="P198" s="184"/>
      <c r="Q198" s="152">
        <f t="shared" si="8"/>
        <v>0</v>
      </c>
    </row>
    <row r="199" spans="1:17" ht="63.75">
      <c r="A199" s="182">
        <v>189</v>
      </c>
      <c r="B199" s="153" t="s">
        <v>484</v>
      </c>
      <c r="C199" s="148" t="s">
        <v>487</v>
      </c>
      <c r="D199" s="148" t="s">
        <v>486</v>
      </c>
      <c r="E199" s="153" t="s">
        <v>20</v>
      </c>
      <c r="F199" s="160" t="s">
        <v>507</v>
      </c>
      <c r="G199" s="102" t="s">
        <v>21</v>
      </c>
      <c r="H199" s="189"/>
      <c r="I199" s="182"/>
      <c r="J199" s="182"/>
      <c r="K199" s="184"/>
      <c r="L199" s="184"/>
      <c r="M199" s="152">
        <f t="shared" si="7"/>
        <v>0</v>
      </c>
      <c r="N199" s="182"/>
      <c r="O199" s="184"/>
      <c r="P199" s="184"/>
      <c r="Q199" s="152">
        <f t="shared" si="8"/>
        <v>0</v>
      </c>
    </row>
    <row r="200" spans="1:17" ht="63.75">
      <c r="A200" s="182">
        <v>190</v>
      </c>
      <c r="B200" s="153" t="s">
        <v>484</v>
      </c>
      <c r="C200" s="148" t="s">
        <v>487</v>
      </c>
      <c r="D200" s="148" t="s">
        <v>486</v>
      </c>
      <c r="E200" s="153" t="s">
        <v>20</v>
      </c>
      <c r="F200" s="160" t="s">
        <v>493</v>
      </c>
      <c r="G200" s="16" t="s">
        <v>22</v>
      </c>
      <c r="H200" s="189"/>
      <c r="I200" s="182"/>
      <c r="J200" s="182"/>
      <c r="K200" s="184"/>
      <c r="L200" s="184"/>
      <c r="M200" s="152">
        <f t="shared" si="7"/>
        <v>0</v>
      </c>
      <c r="N200" s="182"/>
      <c r="O200" s="184"/>
      <c r="P200" s="184"/>
      <c r="Q200" s="152">
        <f t="shared" si="8"/>
        <v>0</v>
      </c>
    </row>
    <row r="201" spans="1:17">
      <c r="A201" s="182">
        <v>191</v>
      </c>
      <c r="B201" s="153" t="s">
        <v>480</v>
      </c>
      <c r="C201" s="148" t="s">
        <v>19</v>
      </c>
      <c r="D201" s="148"/>
      <c r="E201" s="153" t="s">
        <v>26</v>
      </c>
      <c r="F201" s="160" t="s">
        <v>476</v>
      </c>
      <c r="G201" s="80" t="s">
        <v>33</v>
      </c>
      <c r="H201" s="189"/>
      <c r="I201" s="182"/>
      <c r="J201" s="182"/>
      <c r="K201" s="184"/>
      <c r="L201" s="184"/>
      <c r="M201" s="152">
        <f t="shared" si="7"/>
        <v>0</v>
      </c>
      <c r="N201" s="182"/>
      <c r="O201" s="184"/>
      <c r="P201" s="184"/>
      <c r="Q201" s="152">
        <f t="shared" si="8"/>
        <v>0</v>
      </c>
    </row>
    <row r="202" spans="1:17">
      <c r="A202" s="182">
        <v>192</v>
      </c>
      <c r="B202" s="153" t="s">
        <v>477</v>
      </c>
      <c r="C202" s="148" t="s">
        <v>19</v>
      </c>
      <c r="D202" s="148"/>
      <c r="E202" s="153" t="s">
        <v>26</v>
      </c>
      <c r="F202" s="160" t="s">
        <v>515</v>
      </c>
      <c r="G202" s="14" t="s">
        <v>21</v>
      </c>
      <c r="H202" s="189">
        <v>1</v>
      </c>
      <c r="I202" s="182"/>
      <c r="J202" s="182"/>
      <c r="K202" s="184"/>
      <c r="L202" s="184"/>
      <c r="M202" s="152">
        <f t="shared" si="7"/>
        <v>0</v>
      </c>
      <c r="N202" s="182"/>
      <c r="O202" s="184"/>
      <c r="P202" s="184"/>
      <c r="Q202" s="152">
        <f t="shared" si="8"/>
        <v>0</v>
      </c>
    </row>
    <row r="203" spans="1:17">
      <c r="A203" s="182">
        <v>193</v>
      </c>
      <c r="B203" s="153" t="s">
        <v>477</v>
      </c>
      <c r="C203" s="148" t="s">
        <v>19</v>
      </c>
      <c r="D203" s="148"/>
      <c r="E203" s="153" t="s">
        <v>26</v>
      </c>
      <c r="F203" s="160" t="s">
        <v>475</v>
      </c>
      <c r="G203" s="80" t="s">
        <v>33</v>
      </c>
      <c r="H203" s="189"/>
      <c r="I203" s="182"/>
      <c r="J203" s="182"/>
      <c r="K203" s="184"/>
      <c r="L203" s="184"/>
      <c r="M203" s="152">
        <f t="shared" si="7"/>
        <v>0</v>
      </c>
      <c r="N203" s="182"/>
      <c r="O203" s="184"/>
      <c r="P203" s="184"/>
      <c r="Q203" s="152">
        <f t="shared" si="8"/>
        <v>0</v>
      </c>
    </row>
    <row r="204" spans="1:17" ht="15" customHeight="1">
      <c r="A204" s="182">
        <v>194</v>
      </c>
      <c r="B204" s="153" t="s">
        <v>481</v>
      </c>
      <c r="C204" s="148" t="s">
        <v>19</v>
      </c>
      <c r="D204" s="148"/>
      <c r="E204" s="153" t="s">
        <v>26</v>
      </c>
      <c r="F204" s="160" t="s">
        <v>490</v>
      </c>
      <c r="G204" s="80" t="s">
        <v>33</v>
      </c>
      <c r="H204" s="189"/>
      <c r="I204" s="182">
        <v>1</v>
      </c>
      <c r="J204" s="182">
        <v>1</v>
      </c>
      <c r="K204" s="184">
        <v>528.6</v>
      </c>
      <c r="L204" s="184"/>
      <c r="M204" s="152">
        <f t="shared" si="7"/>
        <v>528.6</v>
      </c>
      <c r="N204" s="182"/>
      <c r="O204" s="184"/>
      <c r="P204" s="184"/>
      <c r="Q204" s="152">
        <f t="shared" si="8"/>
        <v>0</v>
      </c>
    </row>
    <row r="205" spans="1:17" ht="15" customHeight="1">
      <c r="A205" s="182">
        <v>195</v>
      </c>
      <c r="B205" s="153" t="s">
        <v>478</v>
      </c>
      <c r="C205" s="148" t="s">
        <v>19</v>
      </c>
      <c r="D205" s="148"/>
      <c r="E205" s="153" t="s">
        <v>26</v>
      </c>
      <c r="F205" s="160" t="s">
        <v>508</v>
      </c>
      <c r="G205" s="14" t="s">
        <v>21</v>
      </c>
      <c r="H205" s="189">
        <v>1</v>
      </c>
      <c r="I205" s="182"/>
      <c r="J205" s="182"/>
      <c r="K205" s="184"/>
      <c r="L205" s="184"/>
      <c r="M205" s="152">
        <f t="shared" si="7"/>
        <v>0</v>
      </c>
      <c r="N205" s="182"/>
      <c r="O205" s="184"/>
      <c r="P205" s="184"/>
      <c r="Q205" s="152">
        <f t="shared" si="8"/>
        <v>0</v>
      </c>
    </row>
    <row r="206" spans="1:17">
      <c r="A206" s="182">
        <v>196</v>
      </c>
      <c r="B206" s="153" t="s">
        <v>488</v>
      </c>
      <c r="C206" s="148" t="s">
        <v>19</v>
      </c>
      <c r="D206" s="148"/>
      <c r="E206" s="153" t="s">
        <v>26</v>
      </c>
      <c r="F206" s="160" t="s">
        <v>509</v>
      </c>
      <c r="G206" s="14" t="s">
        <v>21</v>
      </c>
      <c r="H206" s="189">
        <v>1</v>
      </c>
      <c r="I206" s="182"/>
      <c r="J206" s="182"/>
      <c r="K206" s="184"/>
      <c r="L206" s="184"/>
      <c r="M206" s="152">
        <f t="shared" si="7"/>
        <v>0</v>
      </c>
      <c r="N206" s="182"/>
      <c r="O206" s="184"/>
      <c r="P206" s="184"/>
      <c r="Q206" s="152">
        <f t="shared" si="8"/>
        <v>0</v>
      </c>
    </row>
    <row r="207" spans="1:17">
      <c r="A207" s="182">
        <v>197</v>
      </c>
      <c r="B207" s="153" t="s">
        <v>495</v>
      </c>
      <c r="C207" s="148" t="s">
        <v>19</v>
      </c>
      <c r="D207" s="148"/>
      <c r="E207" s="153" t="s">
        <v>104</v>
      </c>
      <c r="F207" s="160" t="s">
        <v>494</v>
      </c>
      <c r="G207" s="19" t="s">
        <v>36</v>
      </c>
      <c r="H207" s="189"/>
      <c r="I207" s="182"/>
      <c r="J207" s="182"/>
      <c r="K207" s="184"/>
      <c r="L207" s="184"/>
      <c r="M207" s="152">
        <f t="shared" si="7"/>
        <v>0</v>
      </c>
      <c r="N207" s="182"/>
      <c r="O207" s="184"/>
      <c r="P207" s="184"/>
      <c r="Q207" s="152">
        <f t="shared" si="8"/>
        <v>0</v>
      </c>
    </row>
    <row r="208" spans="1:17" ht="51">
      <c r="A208" s="182">
        <v>198</v>
      </c>
      <c r="B208" s="153" t="s">
        <v>496</v>
      </c>
      <c r="C208" s="148" t="s">
        <v>500</v>
      </c>
      <c r="D208" s="148" t="s">
        <v>501</v>
      </c>
      <c r="E208" s="153" t="s">
        <v>26</v>
      </c>
      <c r="F208" s="160" t="s">
        <v>502</v>
      </c>
      <c r="G208" s="14" t="s">
        <v>21</v>
      </c>
      <c r="H208" s="189"/>
      <c r="I208" s="182"/>
      <c r="J208" s="182"/>
      <c r="K208" s="184"/>
      <c r="L208" s="184"/>
      <c r="M208" s="152">
        <f t="shared" si="7"/>
        <v>0</v>
      </c>
      <c r="N208" s="182"/>
      <c r="O208" s="184"/>
      <c r="P208" s="184"/>
      <c r="Q208" s="152">
        <f t="shared" si="8"/>
        <v>0</v>
      </c>
    </row>
    <row r="209" spans="1:17" ht="51">
      <c r="A209" s="182">
        <v>199</v>
      </c>
      <c r="B209" s="153" t="s">
        <v>496</v>
      </c>
      <c r="C209" s="148" t="s">
        <v>500</v>
      </c>
      <c r="D209" s="148" t="s">
        <v>501</v>
      </c>
      <c r="E209" s="153" t="s">
        <v>26</v>
      </c>
      <c r="F209" s="160" t="s">
        <v>499</v>
      </c>
      <c r="G209" s="80" t="s">
        <v>33</v>
      </c>
      <c r="H209" s="189">
        <v>7</v>
      </c>
      <c r="I209" s="182"/>
      <c r="J209" s="182"/>
      <c r="K209" s="184"/>
      <c r="L209" s="184">
        <v>2537.2800000000002</v>
      </c>
      <c r="M209" s="152">
        <f t="shared" si="7"/>
        <v>-2537.2800000000002</v>
      </c>
      <c r="N209" s="182"/>
      <c r="O209" s="184"/>
      <c r="P209" s="184"/>
      <c r="Q209" s="152">
        <f t="shared" si="8"/>
        <v>0</v>
      </c>
    </row>
    <row r="210" spans="1:17" hidden="1">
      <c r="A210" s="192"/>
      <c r="B210" s="30" t="s">
        <v>498</v>
      </c>
      <c r="C210" s="26" t="s">
        <v>19</v>
      </c>
      <c r="D210" s="26"/>
      <c r="E210" s="30" t="s">
        <v>26</v>
      </c>
      <c r="F210" s="97"/>
      <c r="G210" s="32" t="s">
        <v>21</v>
      </c>
      <c r="H210" s="197"/>
      <c r="I210" s="192"/>
      <c r="J210" s="192"/>
      <c r="K210" s="193"/>
      <c r="L210" s="193"/>
      <c r="M210" s="152"/>
      <c r="N210" s="192"/>
      <c r="O210" s="193"/>
      <c r="P210" s="193"/>
      <c r="Q210" s="152"/>
    </row>
    <row r="211" spans="1:17">
      <c r="A211" s="182">
        <v>200</v>
      </c>
      <c r="B211" s="153" t="s">
        <v>498</v>
      </c>
      <c r="C211" s="148" t="s">
        <v>19</v>
      </c>
      <c r="D211" s="148"/>
      <c r="E211" s="153" t="s">
        <v>26</v>
      </c>
      <c r="F211" s="160" t="s">
        <v>514</v>
      </c>
      <c r="G211" s="80" t="s">
        <v>33</v>
      </c>
      <c r="H211" s="189">
        <v>1</v>
      </c>
      <c r="I211" s="182"/>
      <c r="J211" s="182"/>
      <c r="K211" s="184"/>
      <c r="L211" s="184"/>
      <c r="M211" s="152">
        <f t="shared" si="7"/>
        <v>0</v>
      </c>
      <c r="N211" s="182"/>
      <c r="O211" s="184"/>
      <c r="P211" s="184"/>
      <c r="Q211" s="152">
        <f t="shared" si="8"/>
        <v>0</v>
      </c>
    </row>
    <row r="212" spans="1:17">
      <c r="A212" s="182">
        <v>201</v>
      </c>
      <c r="B212" s="153" t="s">
        <v>511</v>
      </c>
      <c r="C212" s="148" t="s">
        <v>19</v>
      </c>
      <c r="D212" s="148"/>
      <c r="E212" s="149" t="s">
        <v>30</v>
      </c>
      <c r="F212" s="160" t="s">
        <v>510</v>
      </c>
      <c r="G212" s="14" t="s">
        <v>21</v>
      </c>
      <c r="H212" s="189"/>
      <c r="I212" s="182"/>
      <c r="J212" s="182"/>
      <c r="K212" s="184"/>
      <c r="L212" s="184"/>
      <c r="M212" s="152">
        <f t="shared" si="7"/>
        <v>0</v>
      </c>
      <c r="N212" s="182"/>
      <c r="O212" s="184"/>
      <c r="P212" s="184"/>
      <c r="Q212" s="152">
        <f t="shared" si="8"/>
        <v>0</v>
      </c>
    </row>
    <row r="213" spans="1:17">
      <c r="A213" s="182">
        <v>202</v>
      </c>
      <c r="B213" s="153" t="s">
        <v>511</v>
      </c>
      <c r="C213" s="148" t="s">
        <v>19</v>
      </c>
      <c r="D213" s="148"/>
      <c r="E213" s="149" t="s">
        <v>30</v>
      </c>
      <c r="F213" s="160" t="s">
        <v>519</v>
      </c>
      <c r="G213" s="154" t="s">
        <v>31</v>
      </c>
      <c r="H213" s="189">
        <v>1</v>
      </c>
      <c r="I213" s="182"/>
      <c r="J213" s="182"/>
      <c r="K213" s="184"/>
      <c r="L213" s="184"/>
      <c r="M213" s="152">
        <f t="shared" si="7"/>
        <v>0</v>
      </c>
      <c r="N213" s="182"/>
      <c r="O213" s="184"/>
      <c r="P213" s="184"/>
      <c r="Q213" s="152">
        <f t="shared" si="8"/>
        <v>0</v>
      </c>
    </row>
    <row r="214" spans="1:17">
      <c r="A214" s="182">
        <v>203</v>
      </c>
      <c r="B214" s="153" t="s">
        <v>512</v>
      </c>
      <c r="C214" s="148" t="s">
        <v>19</v>
      </c>
      <c r="D214" s="148"/>
      <c r="E214" s="153" t="s">
        <v>26</v>
      </c>
      <c r="F214" s="160" t="s">
        <v>513</v>
      </c>
      <c r="G214" s="14" t="s">
        <v>21</v>
      </c>
      <c r="H214" s="189"/>
      <c r="I214" s="182">
        <v>1</v>
      </c>
      <c r="J214" s="182">
        <v>1</v>
      </c>
      <c r="K214" s="184">
        <v>528.6</v>
      </c>
      <c r="L214" s="184"/>
      <c r="M214" s="152">
        <f t="shared" si="7"/>
        <v>528.6</v>
      </c>
      <c r="N214" s="182"/>
      <c r="O214" s="184"/>
      <c r="P214" s="184"/>
      <c r="Q214" s="152">
        <f t="shared" si="8"/>
        <v>0</v>
      </c>
    </row>
    <row r="215" spans="1:17">
      <c r="A215" s="182">
        <v>204</v>
      </c>
      <c r="B215" s="153" t="s">
        <v>512</v>
      </c>
      <c r="C215" s="148" t="s">
        <v>19</v>
      </c>
      <c r="D215" s="119"/>
      <c r="E215" s="153" t="s">
        <v>26</v>
      </c>
      <c r="F215" s="160" t="s">
        <v>518</v>
      </c>
      <c r="G215" s="80" t="s">
        <v>33</v>
      </c>
      <c r="H215" s="189">
        <v>3</v>
      </c>
      <c r="I215" s="182"/>
      <c r="J215" s="182"/>
      <c r="K215" s="184"/>
      <c r="L215" s="184"/>
      <c r="M215" s="152">
        <f t="shared" si="7"/>
        <v>0</v>
      </c>
      <c r="N215" s="182"/>
      <c r="O215" s="184"/>
      <c r="P215" s="184"/>
      <c r="Q215" s="152">
        <f t="shared" si="8"/>
        <v>0</v>
      </c>
    </row>
    <row r="216" spans="1:17" hidden="1">
      <c r="A216" s="192"/>
      <c r="B216" s="162" t="s">
        <v>524</v>
      </c>
      <c r="C216" s="26" t="s">
        <v>19</v>
      </c>
      <c r="D216" s="120"/>
      <c r="E216" s="30" t="s">
        <v>26</v>
      </c>
      <c r="F216" s="97"/>
      <c r="G216" s="32" t="s">
        <v>21</v>
      </c>
      <c r="H216" s="197"/>
      <c r="I216" s="192"/>
      <c r="J216" s="192"/>
      <c r="K216" s="193"/>
      <c r="L216" s="193"/>
      <c r="M216" s="152"/>
      <c r="N216" s="192"/>
      <c r="O216" s="193"/>
      <c r="P216" s="193"/>
      <c r="Q216" s="152"/>
    </row>
    <row r="217" spans="1:17">
      <c r="A217" s="182">
        <v>205</v>
      </c>
      <c r="B217" s="162" t="s">
        <v>524</v>
      </c>
      <c r="C217" s="148" t="s">
        <v>19</v>
      </c>
      <c r="D217" s="119"/>
      <c r="E217" s="153" t="s">
        <v>26</v>
      </c>
      <c r="F217" s="160" t="s">
        <v>521</v>
      </c>
      <c r="G217" s="80" t="s">
        <v>33</v>
      </c>
      <c r="H217" s="189"/>
      <c r="I217" s="182"/>
      <c r="J217" s="182"/>
      <c r="K217" s="184"/>
      <c r="L217" s="184"/>
      <c r="M217" s="152">
        <f t="shared" si="7"/>
        <v>0</v>
      </c>
      <c r="N217" s="182"/>
      <c r="O217" s="184"/>
      <c r="P217" s="184"/>
      <c r="Q217" s="152">
        <f t="shared" si="8"/>
        <v>0</v>
      </c>
    </row>
    <row r="218" spans="1:17">
      <c r="A218" s="182">
        <v>206</v>
      </c>
      <c r="B218" s="162" t="s">
        <v>523</v>
      </c>
      <c r="C218" s="148" t="s">
        <v>19</v>
      </c>
      <c r="D218" s="119"/>
      <c r="E218" s="153" t="s">
        <v>26</v>
      </c>
      <c r="F218" s="160" t="s">
        <v>522</v>
      </c>
      <c r="G218" s="80" t="s">
        <v>33</v>
      </c>
      <c r="H218" s="189"/>
      <c r="I218" s="182"/>
      <c r="J218" s="182"/>
      <c r="K218" s="184"/>
      <c r="L218" s="184"/>
      <c r="M218" s="152">
        <f t="shared" si="7"/>
        <v>0</v>
      </c>
      <c r="N218" s="182"/>
      <c r="O218" s="184"/>
      <c r="P218" s="184"/>
      <c r="Q218" s="152">
        <f t="shared" si="8"/>
        <v>0</v>
      </c>
    </row>
    <row r="219" spans="1:17">
      <c r="A219" s="182">
        <v>207</v>
      </c>
      <c r="B219" s="153" t="s">
        <v>529</v>
      </c>
      <c r="C219" s="148" t="s">
        <v>19</v>
      </c>
      <c r="D219" s="148"/>
      <c r="E219" s="153" t="s">
        <v>52</v>
      </c>
      <c r="F219" s="171" t="s">
        <v>544</v>
      </c>
      <c r="G219" s="14" t="s">
        <v>21</v>
      </c>
      <c r="H219" s="189"/>
      <c r="I219" s="182"/>
      <c r="J219" s="182"/>
      <c r="K219" s="184"/>
      <c r="L219" s="184"/>
      <c r="M219" s="152">
        <f t="shared" si="7"/>
        <v>0</v>
      </c>
      <c r="N219" s="182"/>
      <c r="O219" s="184"/>
      <c r="P219" s="184"/>
      <c r="Q219" s="152">
        <f t="shared" si="8"/>
        <v>0</v>
      </c>
    </row>
    <row r="220" spans="1:17">
      <c r="A220" s="182">
        <v>208</v>
      </c>
      <c r="B220" s="153" t="s">
        <v>529</v>
      </c>
      <c r="C220" s="148" t="s">
        <v>19</v>
      </c>
      <c r="D220" s="148"/>
      <c r="E220" s="153" t="s">
        <v>52</v>
      </c>
      <c r="F220" s="172" t="s">
        <v>536</v>
      </c>
      <c r="G220" s="80" t="s">
        <v>33</v>
      </c>
      <c r="H220" s="189"/>
      <c r="I220" s="182"/>
      <c r="J220" s="182"/>
      <c r="K220" s="184"/>
      <c r="L220" s="184"/>
      <c r="M220" s="152">
        <f t="shared" si="7"/>
        <v>0</v>
      </c>
      <c r="N220" s="182"/>
      <c r="O220" s="184"/>
      <c r="P220" s="184"/>
      <c r="Q220" s="152">
        <f t="shared" si="8"/>
        <v>0</v>
      </c>
    </row>
    <row r="221" spans="1:17">
      <c r="A221" s="182">
        <v>209</v>
      </c>
      <c r="B221" s="153" t="s">
        <v>530</v>
      </c>
      <c r="C221" s="148" t="s">
        <v>19</v>
      </c>
      <c r="D221" s="148"/>
      <c r="E221" s="149" t="s">
        <v>30</v>
      </c>
      <c r="F221" s="171" t="s">
        <v>545</v>
      </c>
      <c r="G221" s="14" t="s">
        <v>21</v>
      </c>
      <c r="H221" s="189"/>
      <c r="I221" s="182"/>
      <c r="J221" s="182"/>
      <c r="K221" s="184"/>
      <c r="L221" s="184"/>
      <c r="M221" s="152">
        <f t="shared" si="7"/>
        <v>0</v>
      </c>
      <c r="N221" s="182"/>
      <c r="O221" s="184"/>
      <c r="P221" s="184"/>
      <c r="Q221" s="152">
        <f t="shared" si="8"/>
        <v>0</v>
      </c>
    </row>
    <row r="222" spans="1:17">
      <c r="A222" s="182">
        <v>210</v>
      </c>
      <c r="B222" s="153" t="s">
        <v>531</v>
      </c>
      <c r="C222" s="148" t="s">
        <v>19</v>
      </c>
      <c r="D222" s="148"/>
      <c r="E222" s="153" t="s">
        <v>26</v>
      </c>
      <c r="F222" s="99" t="s">
        <v>546</v>
      </c>
      <c r="G222" s="14" t="s">
        <v>21</v>
      </c>
      <c r="H222" s="189"/>
      <c r="I222" s="182"/>
      <c r="J222" s="182"/>
      <c r="K222" s="184"/>
      <c r="L222" s="184"/>
      <c r="M222" s="152">
        <f t="shared" si="7"/>
        <v>0</v>
      </c>
      <c r="N222" s="182"/>
      <c r="O222" s="184"/>
      <c r="P222" s="184"/>
      <c r="Q222" s="152">
        <f t="shared" si="8"/>
        <v>0</v>
      </c>
    </row>
    <row r="223" spans="1:17" s="199" customFormat="1">
      <c r="A223" s="248">
        <v>211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25"/>
      <c r="I223" s="248"/>
      <c r="J223" s="248"/>
      <c r="K223" s="249"/>
      <c r="L223" s="249"/>
      <c r="M223" s="215">
        <f t="shared" si="7"/>
        <v>0</v>
      </c>
      <c r="N223" s="248"/>
      <c r="O223" s="249"/>
      <c r="P223" s="249"/>
      <c r="Q223" s="215">
        <f t="shared" si="8"/>
        <v>0</v>
      </c>
    </row>
    <row r="224" spans="1:17" hidden="1">
      <c r="A224" s="192"/>
      <c r="B224" s="162" t="s">
        <v>534</v>
      </c>
      <c r="C224" s="26" t="s">
        <v>19</v>
      </c>
      <c r="D224" s="119"/>
      <c r="E224" s="30" t="s">
        <v>26</v>
      </c>
      <c r="F224" s="171"/>
      <c r="G224" s="32" t="s">
        <v>21</v>
      </c>
      <c r="H224" s="197"/>
      <c r="I224" s="192"/>
      <c r="J224" s="192"/>
      <c r="K224" s="193"/>
      <c r="L224" s="193"/>
      <c r="M224" s="215">
        <f t="shared" si="7"/>
        <v>0</v>
      </c>
      <c r="N224" s="192"/>
      <c r="O224" s="193"/>
      <c r="P224" s="193"/>
      <c r="Q224" s="215">
        <f t="shared" si="8"/>
        <v>0</v>
      </c>
    </row>
    <row r="225" spans="1:17">
      <c r="A225" s="182">
        <v>212</v>
      </c>
      <c r="B225" s="162" t="s">
        <v>534</v>
      </c>
      <c r="C225" s="148" t="s">
        <v>19</v>
      </c>
      <c r="D225" s="119"/>
      <c r="E225" s="153" t="s">
        <v>26</v>
      </c>
      <c r="F225" s="172" t="s">
        <v>535</v>
      </c>
      <c r="G225" s="80" t="s">
        <v>33</v>
      </c>
      <c r="H225" s="189">
        <v>1</v>
      </c>
      <c r="I225" s="182"/>
      <c r="J225" s="182"/>
      <c r="K225" s="184"/>
      <c r="L225" s="184"/>
      <c r="M225" s="152">
        <f t="shared" si="7"/>
        <v>0</v>
      </c>
      <c r="N225" s="182"/>
      <c r="O225" s="184"/>
      <c r="P225" s="184"/>
      <c r="Q225" s="215">
        <f t="shared" si="8"/>
        <v>0</v>
      </c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185">
        <f>SUM(H10:H225)</f>
        <v>109</v>
      </c>
      <c r="I226" s="173">
        <f t="shared" ref="I226:Q226" si="9">SUM(I10:I225)</f>
        <v>44</v>
      </c>
      <c r="J226" s="173">
        <f t="shared" si="9"/>
        <v>61</v>
      </c>
      <c r="K226" s="152">
        <f t="shared" si="9"/>
        <v>97492.22</v>
      </c>
      <c r="L226" s="152">
        <f t="shared" si="9"/>
        <v>2537.2800000000002</v>
      </c>
      <c r="M226" s="152">
        <f t="shared" si="9"/>
        <v>94954.94</v>
      </c>
      <c r="N226" s="173">
        <f t="shared" si="9"/>
        <v>36</v>
      </c>
      <c r="O226" s="152">
        <f t="shared" si="9"/>
        <v>92228.900000000009</v>
      </c>
      <c r="P226" s="152">
        <f t="shared" si="9"/>
        <v>3876.3999999999996</v>
      </c>
      <c r="Q226" s="152">
        <f t="shared" si="9"/>
        <v>88352.5</v>
      </c>
    </row>
  </sheetData>
  <autoFilter ref="A9:Q186" xr:uid="{00000000-0009-0000-0000-000012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1">
    <pageSetUpPr fitToPage="1"/>
  </sheetPr>
  <dimension ref="A1:X250"/>
  <sheetViews>
    <sheetView tabSelected="1" topLeftCell="A202" zoomScaleNormal="100" workbookViewId="0">
      <selection activeCell="H235" sqref="H235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11.28515625" style="3" customWidth="1"/>
    <col min="5" max="5" width="23.85546875" style="3"/>
    <col min="6" max="6" width="17.85546875" style="3"/>
    <col min="7" max="7" width="24.7109375" style="3"/>
    <col min="8" max="8" width="17.7109375" style="3" customWidth="1"/>
    <col min="9" max="17" width="13.7109375" style="3"/>
    <col min="18" max="22" width="9.140625" style="3"/>
    <col min="23" max="1025" width="8.7109375"/>
  </cols>
  <sheetData>
    <row r="1" spans="1:24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281" t="s">
        <v>0</v>
      </c>
      <c r="P1" s="281"/>
      <c r="Q1" s="281"/>
      <c r="R1"/>
      <c r="S1"/>
      <c r="T1"/>
      <c r="U1"/>
      <c r="V1"/>
    </row>
    <row r="2" spans="1:24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</row>
    <row r="3" spans="1:24" ht="15" customHeight="1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/>
      <c r="S3"/>
      <c r="T3"/>
      <c r="U3"/>
      <c r="V3"/>
    </row>
    <row r="4" spans="1:24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/>
      <c r="S4"/>
      <c r="T4"/>
      <c r="U4"/>
      <c r="V4"/>
    </row>
    <row r="5" spans="1:24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</row>
    <row r="6" spans="1:24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/>
      <c r="S6"/>
      <c r="T6"/>
      <c r="U6"/>
      <c r="V6"/>
    </row>
    <row r="7" spans="1:24" s="1" customFormat="1" ht="12.75" customHeight="1">
      <c r="A7" s="4" t="s">
        <v>2</v>
      </c>
      <c r="B7" s="285" t="s">
        <v>3</v>
      </c>
      <c r="C7" s="285"/>
      <c r="D7" s="285"/>
      <c r="E7" s="285"/>
      <c r="F7" s="285"/>
      <c r="G7" s="285"/>
      <c r="H7" s="286" t="s">
        <v>313</v>
      </c>
      <c r="I7" s="286"/>
      <c r="J7" s="286"/>
      <c r="K7" s="286"/>
      <c r="L7" s="286"/>
      <c r="M7" s="286"/>
      <c r="N7" s="285" t="s">
        <v>296</v>
      </c>
      <c r="O7" s="285"/>
      <c r="P7" s="285"/>
      <c r="Q7" s="285"/>
    </row>
    <row r="8" spans="1:24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  <c r="R8" s="1"/>
      <c r="S8" s="1"/>
      <c r="T8" s="1"/>
      <c r="U8" s="1"/>
      <c r="V8" s="1"/>
      <c r="X8" s="1"/>
    </row>
    <row r="9" spans="1:24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  <c r="R9"/>
      <c r="S9"/>
      <c r="T9" s="2"/>
      <c r="U9" s="2"/>
      <c r="V9" s="2"/>
    </row>
    <row r="10" spans="1:24">
      <c r="A10" s="89">
        <v>1</v>
      </c>
      <c r="B10" s="78" t="s">
        <v>18</v>
      </c>
      <c r="C10" s="105" t="s">
        <v>19</v>
      </c>
      <c r="D10" s="78"/>
      <c r="E10" s="78" t="s">
        <v>20</v>
      </c>
      <c r="F10" s="106" t="s">
        <v>315</v>
      </c>
      <c r="G10" s="14" t="s">
        <v>21</v>
      </c>
      <c r="H10" s="272">
        <f>'09.01.18'!H10+'15.01.18'!H10+'22.01.18'!H10+'29.01.18'!H10+'05.02.18'!H10+'12.02.18'!H10+'19.02.18'!H10+'26.02.18'!H10+'05.03.18'!H10+'12.03.18'!H10+'19.03.18'!H10+'26.03.18'!H10+'02.04.18'!H10+'10.04.18'!H10+'16.04.18'!H10+'23.04.18'!H10+'02.05.18'!H10+'07.05.18'!H10+'14.05.18'!H10+'21.05.18'!H10+'29.05.18'!H10+'04.06.18'!H10+'11.06.18'!H10+'18.06.18'!H10+'25.06.18'!H10+'02.07.18'!H10+'09.07.18'!H10+'16.07.18'!H10+'23.07.18'!H10+'30.07.18'!H10+'06.08.18'!H10+'13.08.18'!H10+'20.08.18'!H10+'27.08.18'!H10+'03.09.18'!H10+'10.09.18'!H10+'17.09.18'!H10+'24.09.18'!H10+'01.10.18'!H10+'08.10.18'!H10+'16.10.18'!H10+'22.10.18'!H10+'29.10.18'!H10+'05.11.18'!H10+'12.11.18'!H10+'19.11.18'!H10+'26.11.18'!H10+'03.12.18'!H10+'10.12.18'!H10+'17.12.18'!H10+'26.12.18'!H10+'02.01.19'!H10</f>
        <v>21</v>
      </c>
      <c r="I10" s="254">
        <f>'09.01.18'!I10+'15.01.18'!I10+'22.01.18'!I10+'29.01.18'!I10+'05.02.18'!I10+'12.02.18'!I10+'19.02.18'!I10+'26.02.18'!I10+'05.03.18'!I10+'12.03.18'!I10+'19.03.18'!I10+'26.03.18'!I10+'02.04.18'!I10+'10.04.18'!I10+'16.04.18'!I10+'23.04.18'!I10+'02.05.18'!I10+'07.05.18'!I10+'14.05.18'!I10+'21.05.18'!I10+'29.05.18'!I10+'04.06.18'!I10+'11.06.18'!I10+'18.06.18'!I10+'25.06.18'!I10+'02.07.18'!I10+'09.07.18'!I10+'16.07.18'!I10+'23.07.18'!I10+'30.07.18'!I10+'06.08.18'!I10+'13.08.18'!I10+'20.08.18'!I10+'27.08.18'!I10+'03.09.18'!I10+'10.09.18'!I10+'17.09.18'!I10+'24.09.18'!I10+'01.10.18'!I10+'08.10.18'!I10+'16.10.18'!I10+'22.10.18'!I10+'29.10.18'!I10+'05.11.18'!I10+'12.11.18'!I10+'19.11.18'!I10+'26.11.18'!I10+'03.12.18'!I10+'10.12.18'!I10+'17.12.18'!I10+'26.12.18'!I10+'02.01.19'!I10</f>
        <v>15</v>
      </c>
      <c r="J10" s="254">
        <f>'09.01.18'!J10+'15.01.18'!J10+'22.01.18'!J10+'29.01.18'!J10+'05.02.18'!J10+'12.02.18'!J10+'19.02.18'!J10+'26.02.18'!J10+'05.03.18'!J10+'12.03.18'!J10+'19.03.18'!J10+'26.03.18'!J10+'02.04.18'!J10+'10.04.18'!J10+'16.04.18'!J10+'23.04.18'!J10+'02.05.18'!J10+'07.05.18'!J10+'14.05.18'!J10+'21.05.18'!J10+'29.05.18'!J10+'04.06.18'!J10+'11.06.18'!J10+'18.06.18'!J10+'25.06.18'!J10+'02.07.18'!J10+'09.07.18'!J10+'16.07.18'!J10+'23.07.18'!J10+'30.07.18'!J10+'06.08.18'!J10+'13.08.18'!J10+'20.08.18'!J10+'27.08.18'!J10+'03.09.18'!J10+'10.09.18'!J10+'17.09.18'!J10+'24.09.18'!J10+'01.10.18'!J10+'08.10.18'!J10+'16.10.18'!J10+'22.10.18'!J10+'29.10.18'!J10+'05.11.18'!J10+'12.11.18'!J10+'19.11.18'!J10+'26.11.18'!J10+'03.12.18'!J10+'10.12.18'!J10+'17.12.18'!J10+'26.12.18'!J10+'02.01.19'!J10</f>
        <v>22</v>
      </c>
      <c r="K10" s="271">
        <f>'09.01.18'!K10+'15.01.18'!K10+'22.01.18'!K10+'29.01.18'!K10+'05.02.18'!K10+'12.02.18'!K10+'19.02.18'!K10+'26.02.18'!K10+'05.03.18'!K10+'12.03.18'!K10+'19.03.18'!K10+'26.03.18'!K10+'02.04.18'!K10+'10.04.18'!K10+'16.04.18'!K10+'23.04.18'!K10+'02.05.18'!K10+'07.05.18'!K10+'14.05.18'!K10+'21.05.18'!K10+'29.05.18'!K10+'04.06.18'!K10+'11.06.18'!K10+'18.06.18'!K10+'25.06.18'!K10+'02.07.18'!K10+'09.07.18'!K10+'16.07.18'!K10+'23.07.18'!K10+'30.07.18'!K10+'06.08.18'!K10+'13.08.18'!K10+'20.08.18'!K10+'27.08.18'!K10+'03.09.18'!K10+'10.09.18'!K10+'17.09.18'!K10+'24.09.18'!K10+'01.10.18'!K10+'08.10.18'!K10+'16.10.18'!K10+'22.10.18'!K10+'29.10.18'!K10+'05.11.18'!K10+'12.11.18'!K10+'19.11.18'!K10+'26.11.18'!K10+'03.12.18'!K10+'10.12.18'!K10+'17.12.18'!K10+'26.12.18'!K10+'02.01.19'!K10</f>
        <v>55942.94</v>
      </c>
      <c r="L10" s="271">
        <f>'09.01.18'!L10+'15.01.18'!L10+'22.01.18'!L10+'29.01.18'!L10+'05.02.18'!L10+'12.02.18'!L10+'19.02.18'!L10+'26.02.18'!L10+'05.03.18'!L10+'12.03.18'!L10+'19.03.18'!L10+'26.03.18'!L10+'02.04.18'!L10+'10.04.18'!L10+'16.04.18'!L10+'23.04.18'!L10+'02.05.18'!L10+'07.05.18'!L10+'14.05.18'!L10+'21.05.18'!L10+'29.05.18'!L10+'04.06.18'!L10+'11.06.18'!L10+'18.06.18'!L10+'25.06.18'!L10+'02.07.18'!L10+'09.07.18'!L10+'16.07.18'!L10+'23.07.18'!L10+'30.07.18'!L10+'06.08.18'!L10+'13.08.18'!L10+'20.08.18'!L10+'27.08.18'!L10+'03.09.18'!L10+'10.09.18'!L10+'17.09.18'!L10+'24.09.18'!L10+'01.10.18'!L10+'08.10.18'!L10+'16.10.18'!L10+'22.10.18'!L10+'29.10.18'!L10+'05.11.18'!L10+'12.11.18'!L10+'19.11.18'!L10+'26.11.18'!L10+'03.12.18'!L10+'10.12.18'!L10+'17.12.18'!L10+'26.12.18'!L10+'02.01.19'!L10</f>
        <v>55942.94</v>
      </c>
      <c r="M10" s="259">
        <f t="shared" ref="M10:M74" si="1">K10-L10</f>
        <v>0</v>
      </c>
      <c r="N10" s="270">
        <f>'09.01.18'!N10+'15.01.18'!N10+'22.01.18'!N10+'29.01.18'!N10+'05.02.18'!N10+'12.02.18'!N10+'19.02.18'!N10+'26.02.18'!N10+'05.03.18'!N10+'12.03.18'!N10+'19.03.18'!N10+'26.03.18'!N10+'02.04.18'!N10+'10.04.18'!N10+'16.04.18'!N10+'23.04.18'!N10+'02.05.18'!N10+'07.05.18'!N10+'14.05.18'!N10+'21.05.18'!N10+'29.05.18'!N10+'04.06.18'!N10+'11.06.18'!N10+'18.06.18'!N10+'25.06.18'!N10+'02.07.18'!N10+'09.07.18'!N10+'16.07.18'!N10+'23.07.18'!N10+'30.07.18'!N10+'06.08.18'!N10+'13.08.18'!N10+'20.08.18'!N10+'27.08.18'!N10+'03.09.18'!N10+'10.09.18'!N10+'17.09.18'!N10+'24.09.18'!N10+'01.10.18'!N10+'08.10.18'!N10+'16.10.18'!N10+'22.10.18'!N10+'29.10.18'!N10+'05.11.18'!N10+'12.11.18'!N10+'19.11.18'!N10+'26.11.18'!N10+'03.12.18'!N10+'10.12.18'!N10+'17.12.18'!N10+'26.12.18'!N10+'02.01.19'!N10</f>
        <v>17</v>
      </c>
      <c r="O10" s="271">
        <f>'09.01.18'!O10+'15.01.18'!O10+'22.01.18'!O10+'29.01.18'!O10+'05.02.18'!O10+'12.02.18'!O10+'19.02.18'!O10+'26.02.18'!O10+'05.03.18'!O10+'12.03.18'!O10+'19.03.18'!O10+'26.03.18'!O10+'02.04.18'!O10+'10.04.18'!O10+'16.04.18'!O10+'23.04.18'!O10+'02.05.18'!O10+'07.05.18'!O10+'14.05.18'!O10+'21.05.18'!O10+'29.05.18'!O10+'04.06.18'!O10+'11.06.18'!O10+'18.06.18'!O10+'25.06.18'!O10+'02.07.18'!O10+'09.07.18'!O10+'16.07.18'!O10+'23.07.18'!O10+'30.07.18'!O10+'06.08.18'!O10+'13.08.18'!O10+'20.08.18'!O10+'27.08.18'!O10+'03.09.18'!O10+'10.09.18'!O10+'17.09.18'!O10+'24.09.18'!O10+'01.10.18'!O10+'08.10.18'!O10+'16.10.18'!O10+'22.10.18'!O10+'29.10.18'!O10+'05.11.18'!O10+'12.11.18'!O10+'19.11.18'!O10+'26.11.18'!O10+'03.12.18'!O10+'10.12.18'!O10+'17.12.18'!O10+'26.12.18'!O10+'02.01.19'!O10</f>
        <v>47348.94</v>
      </c>
      <c r="P10" s="271">
        <f>'09.01.18'!P10+'15.01.18'!P10+'22.01.18'!P10+'29.01.18'!P10+'05.02.18'!P10+'12.02.18'!P10+'19.02.18'!P10+'26.02.18'!P10+'05.03.18'!P10+'12.03.18'!P10+'19.03.18'!P10+'26.03.18'!P10+'02.04.18'!P10+'10.04.18'!P10+'16.04.18'!P10+'23.04.18'!P10+'02.05.18'!P10+'07.05.18'!P10+'14.05.18'!P10+'21.05.18'!P10+'29.05.18'!P10+'04.06.18'!P10+'11.06.18'!P10+'18.06.18'!P10+'25.06.18'!P10+'02.07.18'!P10+'09.07.18'!P10+'16.07.18'!P10+'23.07.18'!P10+'30.07.18'!P10+'06.08.18'!P10+'13.08.18'!P10+'20.08.18'!P10+'27.08.18'!P10+'03.09.18'!P10+'10.09.18'!P10+'17.09.18'!P10+'24.09.18'!P10+'01.10.18'!P10+'08.10.18'!P10+'16.10.18'!P10+'22.10.18'!P10+'29.10.18'!P10+'05.11.18'!P10+'12.11.18'!P10+'19.11.18'!P10+'26.11.18'!P10+'03.12.18'!P10+'10.12.18'!P10+'17.12.18'!P10+'26.12.18'!P10+'02.01.19'!P10</f>
        <v>47348.94</v>
      </c>
      <c r="Q10" s="259">
        <f t="shared" ref="Q10:Q74" si="2">O10-P10</f>
        <v>0</v>
      </c>
      <c r="R10" s="1"/>
      <c r="S10" s="1"/>
      <c r="T10" s="2"/>
      <c r="U10" s="2"/>
      <c r="V10" s="2"/>
      <c r="W10" s="40"/>
      <c r="X10" s="40"/>
    </row>
    <row r="11" spans="1:24">
      <c r="A11" s="182">
        <v>2</v>
      </c>
      <c r="B11" s="78" t="s">
        <v>18</v>
      </c>
      <c r="C11" s="105" t="s">
        <v>19</v>
      </c>
      <c r="D11" s="78"/>
      <c r="E11" s="78" t="s">
        <v>20</v>
      </c>
      <c r="F11" s="106" t="s">
        <v>423</v>
      </c>
      <c r="G11" s="16" t="s">
        <v>22</v>
      </c>
      <c r="H11" s="274">
        <f>'09.01.18'!H11+'15.01.18'!H11+'22.01.18'!H11+'29.01.18'!H11+'05.02.18'!H11+'12.02.18'!H11+'19.02.18'!H11+'26.02.18'!H11+'05.03.18'!H11+'12.03.18'!H11+'19.03.18'!H11+'26.03.18'!H11+'02.04.18'!H11+'10.04.18'!H11+'16.04.18'!H11+'23.04.18'!H11+'02.05.18'!H11+'07.05.18'!H11+'14.05.18'!H11+'21.05.18'!H11+'29.05.18'!H11+'04.06.18'!H11+'11.06.18'!H11+'18.06.18'!H11+'25.06.18'!H11+'02.07.18'!H11+'09.07.18'!H11+'16.07.18'!H11+'23.07.18'!H11+'30.07.18'!H11+'06.08.18'!H11+'13.08.18'!H11+'20.08.18'!H11+'27.08.18'!H11+'03.09.18'!H11+'10.09.18'!H11+'17.09.18'!H11+'24.09.18'!H11+'01.10.18'!H11+'08.10.18'!H11+'16.10.18'!H11+'22.10.18'!H11+'29.10.18'!H11+'05.11.18'!H11+'12.11.18'!H11+'19.11.18'!H11+'26.11.18'!H11+'03.12.18'!H11+'10.12.18'!H11+'17.12.18'!H11+'26.12.18'!H11+'02.01.19'!H11</f>
        <v>6</v>
      </c>
      <c r="I11" s="254">
        <f>'09.01.18'!I11+'15.01.18'!I11+'22.01.18'!I11+'29.01.18'!I11+'05.02.18'!I11+'12.02.18'!I11+'19.02.18'!I11+'26.02.18'!I11+'05.03.18'!I11+'12.03.18'!I11+'19.03.18'!I11+'26.03.18'!I11+'02.04.18'!I11+'10.04.18'!I11+'16.04.18'!I11+'23.04.18'!I11+'02.05.18'!I11+'07.05.18'!I11+'14.05.18'!I11+'21.05.18'!I11+'29.05.18'!I11+'04.06.18'!I11+'11.06.18'!I11+'18.06.18'!I11+'25.06.18'!I11+'02.07.18'!I11+'09.07.18'!I11+'16.07.18'!I11+'23.07.18'!I11+'30.07.18'!I11+'06.08.18'!I11+'13.08.18'!I11+'20.08.18'!I11+'27.08.18'!I11+'03.09.18'!I11+'10.09.18'!I11+'17.09.18'!I11+'24.09.18'!I11+'01.10.18'!I11+'08.10.18'!I11+'16.10.18'!I11+'22.10.18'!I11+'29.10.18'!I11+'05.11.18'!I11+'12.11.18'!I11+'19.11.18'!I11+'26.11.18'!I11+'03.12.18'!I11+'10.12.18'!I11+'17.12.18'!I11+'26.12.18'!I11+'02.01.19'!I11</f>
        <v>4</v>
      </c>
      <c r="J11" s="254">
        <f>'09.01.18'!J11+'15.01.18'!J11+'22.01.18'!J11+'29.01.18'!J11+'05.02.18'!J11+'12.02.18'!J11+'19.02.18'!J11+'26.02.18'!J11+'05.03.18'!J11+'12.03.18'!J11+'19.03.18'!J11+'26.03.18'!J11+'02.04.18'!J11+'10.04.18'!J11+'16.04.18'!J11+'23.04.18'!J11+'02.05.18'!J11+'07.05.18'!J11+'14.05.18'!J11+'21.05.18'!J11+'29.05.18'!J11+'04.06.18'!J11+'11.06.18'!J11+'18.06.18'!J11+'25.06.18'!J11+'02.07.18'!J11+'09.07.18'!J11+'16.07.18'!J11+'23.07.18'!J11+'30.07.18'!J11+'06.08.18'!J11+'13.08.18'!J11+'20.08.18'!J11+'27.08.18'!J11+'03.09.18'!J11+'10.09.18'!J11+'17.09.18'!J11+'24.09.18'!J11+'01.10.18'!J11+'08.10.18'!J11+'16.10.18'!J11+'22.10.18'!J11+'29.10.18'!J11+'05.11.18'!J11+'12.11.18'!J11+'19.11.18'!J11+'26.11.18'!J11+'03.12.18'!J11+'10.12.18'!J11+'17.12.18'!J11+'26.12.18'!J11+'02.01.19'!J11</f>
        <v>4</v>
      </c>
      <c r="K11" s="271">
        <f>'09.01.18'!K11+'15.01.18'!K11+'22.01.18'!K11+'29.01.18'!K11+'05.02.18'!K11+'12.02.18'!K11+'19.02.18'!K11+'26.02.18'!K11+'05.03.18'!K11+'12.03.18'!K11+'19.03.18'!K11+'26.03.18'!K11+'02.04.18'!K11+'10.04.18'!K11+'16.04.18'!K11+'23.04.18'!K11+'02.05.18'!K11+'07.05.18'!K11+'14.05.18'!K11+'21.05.18'!K11+'29.05.18'!K11+'04.06.18'!K11+'11.06.18'!K11+'18.06.18'!K11+'25.06.18'!K11+'02.07.18'!K11+'09.07.18'!K11+'16.07.18'!K11+'23.07.18'!K11+'30.07.18'!K11+'06.08.18'!K11+'13.08.18'!K11+'20.08.18'!K11+'27.08.18'!K11+'03.09.18'!K11+'10.09.18'!K11+'17.09.18'!K11+'24.09.18'!K11+'01.10.18'!K11+'08.10.18'!K11+'16.10.18'!K11+'22.10.18'!K11+'29.10.18'!K11+'05.11.18'!K11+'12.11.18'!K11+'19.11.18'!K11+'26.11.18'!K11+'03.12.18'!K11+'10.12.18'!K11+'17.12.18'!K11+'26.12.18'!K11+'02.01.19'!K11</f>
        <v>10767.48</v>
      </c>
      <c r="L11" s="271">
        <f>'09.01.18'!L11+'15.01.18'!L11+'22.01.18'!L11+'29.01.18'!L11+'05.02.18'!L11+'12.02.18'!L11+'19.02.18'!L11+'26.02.18'!L11+'05.03.18'!L11+'12.03.18'!L11+'19.03.18'!L11+'26.03.18'!L11+'02.04.18'!L11+'10.04.18'!L11+'16.04.18'!L11+'23.04.18'!L11+'02.05.18'!L11+'07.05.18'!L11+'14.05.18'!L11+'21.05.18'!L11+'29.05.18'!L11+'04.06.18'!L11+'11.06.18'!L11+'18.06.18'!L11+'25.06.18'!L11+'02.07.18'!L11+'09.07.18'!L11+'16.07.18'!L11+'23.07.18'!L11+'30.07.18'!L11+'06.08.18'!L11+'13.08.18'!L11+'20.08.18'!L11+'27.08.18'!L11+'03.09.18'!L11+'10.09.18'!L11+'17.09.18'!L11+'24.09.18'!L11+'01.10.18'!L11+'08.10.18'!L11+'16.10.18'!L11+'22.10.18'!L11+'29.10.18'!L11+'05.11.18'!L11+'12.11.18'!L11+'19.11.18'!L11+'26.11.18'!L11+'03.12.18'!L11+'10.12.18'!L11+'17.12.18'!L11+'26.12.18'!L11+'02.01.19'!L11</f>
        <v>10767.48</v>
      </c>
      <c r="M11" s="259">
        <f t="shared" si="1"/>
        <v>0</v>
      </c>
      <c r="N11" s="270">
        <f>'09.01.18'!N11+'15.01.18'!N11+'22.01.18'!N11+'29.01.18'!N11+'05.02.18'!N11+'12.02.18'!N11+'19.02.18'!N11+'26.02.18'!N11+'05.03.18'!N11+'12.03.18'!N11+'19.03.18'!N11+'26.03.18'!N11+'02.04.18'!N11+'10.04.18'!N11+'16.04.18'!N11+'23.04.18'!N11+'02.05.18'!N11+'07.05.18'!N11+'14.05.18'!N11+'21.05.18'!N11+'29.05.18'!N11+'04.06.18'!N11+'11.06.18'!N11+'18.06.18'!N11+'25.06.18'!N11+'02.07.18'!N11+'09.07.18'!N11+'16.07.18'!N11+'23.07.18'!N11+'30.07.18'!N11+'06.08.18'!N11+'13.08.18'!N11+'20.08.18'!N11+'27.08.18'!N11+'03.09.18'!N11+'10.09.18'!N11+'17.09.18'!N11+'24.09.18'!N11+'01.10.18'!N11+'08.10.18'!N11+'16.10.18'!N11+'22.10.18'!N11+'29.10.18'!N11+'05.11.18'!N11+'12.11.18'!N11+'19.11.18'!N11+'26.11.18'!N11+'03.12.18'!N11+'10.12.18'!N11+'17.12.18'!N11+'26.12.18'!N11+'02.01.19'!N11</f>
        <v>9</v>
      </c>
      <c r="O11" s="271">
        <f>'09.01.18'!O11+'15.01.18'!O11+'22.01.18'!O11+'29.01.18'!O11+'05.02.18'!O11+'12.02.18'!O11+'19.02.18'!O11+'26.02.18'!O11+'05.03.18'!O11+'12.03.18'!O11+'19.03.18'!O11+'26.03.18'!O11+'02.04.18'!O11+'10.04.18'!O11+'16.04.18'!O11+'23.04.18'!O11+'02.05.18'!O11+'07.05.18'!O11+'14.05.18'!O11+'21.05.18'!O11+'29.05.18'!O11+'04.06.18'!O11+'11.06.18'!O11+'18.06.18'!O11+'25.06.18'!O11+'02.07.18'!O11+'09.07.18'!O11+'16.07.18'!O11+'23.07.18'!O11+'30.07.18'!O11+'06.08.18'!O11+'13.08.18'!O11+'20.08.18'!O11+'27.08.18'!O11+'03.09.18'!O11+'10.09.18'!O11+'17.09.18'!O11+'24.09.18'!O11+'01.10.18'!O11+'08.10.18'!O11+'16.10.18'!O11+'22.10.18'!O11+'29.10.18'!O11+'05.11.18'!O11+'12.11.18'!O11+'19.11.18'!O11+'26.11.18'!O11+'03.12.18'!O11+'10.12.18'!O11+'17.12.18'!O11+'26.12.18'!O11+'02.01.19'!O11</f>
        <v>14178.35</v>
      </c>
      <c r="P11" s="271">
        <f>'09.01.18'!P11+'15.01.18'!P11+'22.01.18'!P11+'29.01.18'!P11+'05.02.18'!P11+'12.02.18'!P11+'19.02.18'!P11+'26.02.18'!P11+'05.03.18'!P11+'12.03.18'!P11+'19.03.18'!P11+'26.03.18'!P11+'02.04.18'!P11+'10.04.18'!P11+'16.04.18'!P11+'23.04.18'!P11+'02.05.18'!P11+'07.05.18'!P11+'14.05.18'!P11+'21.05.18'!P11+'29.05.18'!P11+'04.06.18'!P11+'11.06.18'!P11+'18.06.18'!P11+'25.06.18'!P11+'02.07.18'!P11+'09.07.18'!P11+'16.07.18'!P11+'23.07.18'!P11+'30.07.18'!P11+'06.08.18'!P11+'13.08.18'!P11+'20.08.18'!P11+'27.08.18'!P11+'03.09.18'!P11+'10.09.18'!P11+'17.09.18'!P11+'24.09.18'!P11+'01.10.18'!P11+'08.10.18'!P11+'16.10.18'!P11+'22.10.18'!P11+'29.10.18'!P11+'05.11.18'!P11+'12.11.18'!P11+'19.11.18'!P11+'26.11.18'!P11+'03.12.18'!P11+'10.12.18'!P11+'17.12.18'!P11+'26.12.18'!P11+'02.01.19'!P11</f>
        <v>14178.35</v>
      </c>
      <c r="Q11" s="83">
        <f t="shared" si="2"/>
        <v>0</v>
      </c>
      <c r="R11" s="1"/>
      <c r="S11" s="1"/>
      <c r="T11" s="134"/>
      <c r="U11" s="134"/>
      <c r="V11" s="134"/>
      <c r="W11" s="40"/>
      <c r="X11" s="40"/>
    </row>
    <row r="12" spans="1:24">
      <c r="A12" s="182">
        <v>3</v>
      </c>
      <c r="B12" s="78" t="s">
        <v>23</v>
      </c>
      <c r="C12" s="105" t="s">
        <v>19</v>
      </c>
      <c r="D12" s="78"/>
      <c r="E12" s="78" t="s">
        <v>24</v>
      </c>
      <c r="F12" s="107">
        <v>2</v>
      </c>
      <c r="G12" s="14" t="s">
        <v>21</v>
      </c>
      <c r="H12" s="274">
        <f>'09.01.18'!H12+'15.01.18'!H12+'22.01.18'!H12+'29.01.18'!H12+'05.02.18'!H12+'12.02.18'!H12+'19.02.18'!H12+'26.02.18'!H12+'05.03.18'!H12+'12.03.18'!H12+'19.03.18'!H12+'26.03.18'!H12+'02.04.18'!H12+'10.04.18'!H12+'16.04.18'!H12+'23.04.18'!H12+'02.05.18'!H12+'07.05.18'!H12+'14.05.18'!H12+'21.05.18'!H12+'29.05.18'!H12+'04.06.18'!H12+'11.06.18'!H12+'18.06.18'!H12+'25.06.18'!H12+'02.07.18'!H12+'09.07.18'!H12+'16.07.18'!H12+'23.07.18'!H12+'30.07.18'!H12+'06.08.18'!H12+'13.08.18'!H12+'20.08.18'!H12+'27.08.18'!H12+'03.09.18'!H12+'10.09.18'!H12+'17.09.18'!H12+'24.09.18'!H12+'01.10.18'!H12+'08.10.18'!H12+'16.10.18'!H12+'22.10.18'!H12+'29.10.18'!H12+'05.11.18'!H12+'12.11.18'!H12+'19.11.18'!H12+'26.11.18'!H12+'03.12.18'!H12+'10.12.18'!H12+'17.12.18'!H12+'26.12.18'!H12+'02.01.19'!H12</f>
        <v>0</v>
      </c>
      <c r="I12" s="254">
        <f>'09.01.18'!I12+'15.01.18'!I12+'22.01.18'!I12+'29.01.18'!I12+'05.02.18'!I12+'12.02.18'!I12+'19.02.18'!I12+'26.02.18'!I12+'05.03.18'!I12+'12.03.18'!I12+'19.03.18'!I12+'26.03.18'!I12+'02.04.18'!I12+'10.04.18'!I12+'16.04.18'!I12+'23.04.18'!I12+'02.05.18'!I12+'07.05.18'!I12+'14.05.18'!I12+'21.05.18'!I12+'29.05.18'!I12+'04.06.18'!I12+'11.06.18'!I12+'18.06.18'!I12+'25.06.18'!I12+'02.07.18'!I12+'09.07.18'!I12+'16.07.18'!I12+'23.07.18'!I12+'30.07.18'!I12+'06.08.18'!I12+'13.08.18'!I12+'20.08.18'!I12+'27.08.18'!I12+'03.09.18'!I12+'10.09.18'!I12+'17.09.18'!I12+'24.09.18'!I12+'01.10.18'!I12+'08.10.18'!I12+'16.10.18'!I12+'22.10.18'!I12+'29.10.18'!I12+'05.11.18'!I12+'12.11.18'!I12+'19.11.18'!I12+'26.11.18'!I12+'03.12.18'!I12+'10.12.18'!I12+'17.12.18'!I12+'26.12.18'!I12+'02.01.19'!I12</f>
        <v>0</v>
      </c>
      <c r="J12" s="254">
        <f>'09.01.18'!J12+'15.01.18'!J12+'22.01.18'!J12+'29.01.18'!J12+'05.02.18'!J12+'12.02.18'!J12+'19.02.18'!J12+'26.02.18'!J12+'05.03.18'!J12+'12.03.18'!J12+'19.03.18'!J12+'26.03.18'!J12+'02.04.18'!J12+'10.04.18'!J12+'16.04.18'!J12+'23.04.18'!J12+'02.05.18'!J12+'07.05.18'!J12+'14.05.18'!J12+'21.05.18'!J12+'29.05.18'!J12+'04.06.18'!J12+'11.06.18'!J12+'18.06.18'!J12+'25.06.18'!J12+'02.07.18'!J12+'09.07.18'!J12+'16.07.18'!J12+'23.07.18'!J12+'30.07.18'!J12+'06.08.18'!J12+'13.08.18'!J12+'20.08.18'!J12+'27.08.18'!J12+'03.09.18'!J12+'10.09.18'!J12+'17.09.18'!J12+'24.09.18'!J12+'01.10.18'!J12+'08.10.18'!J12+'16.10.18'!J12+'22.10.18'!J12+'29.10.18'!J12+'05.11.18'!J12+'12.11.18'!J12+'19.11.18'!J12+'26.11.18'!J12+'03.12.18'!J12+'10.12.18'!J12+'17.12.18'!J12+'26.12.18'!J12+'02.01.19'!J12</f>
        <v>0</v>
      </c>
      <c r="K12" s="271">
        <f>'09.01.18'!K12+'15.01.18'!K12+'22.01.18'!K12+'29.01.18'!K12+'05.02.18'!K12+'12.02.18'!K12+'19.02.18'!K12+'26.02.18'!K12+'05.03.18'!K12+'12.03.18'!K12+'19.03.18'!K12+'26.03.18'!K12+'02.04.18'!K12+'10.04.18'!K12+'16.04.18'!K12+'23.04.18'!K12+'02.05.18'!K12+'07.05.18'!K12+'14.05.18'!K12+'21.05.18'!K12+'29.05.18'!K12+'04.06.18'!K12+'11.06.18'!K12+'18.06.18'!K12+'25.06.18'!K12+'02.07.18'!K12+'09.07.18'!K12+'16.07.18'!K12+'23.07.18'!K12+'30.07.18'!K12+'06.08.18'!K12+'13.08.18'!K12+'20.08.18'!K12+'27.08.18'!K12+'03.09.18'!K12+'10.09.18'!K12+'17.09.18'!K12+'24.09.18'!K12+'01.10.18'!K12+'08.10.18'!K12+'16.10.18'!K12+'22.10.18'!K12+'29.10.18'!K12+'05.11.18'!K12+'12.11.18'!K12+'19.11.18'!K12+'26.11.18'!K12+'03.12.18'!K12+'10.12.18'!K12+'17.12.18'!K12+'26.12.18'!K12+'02.01.19'!K12</f>
        <v>0</v>
      </c>
      <c r="L12" s="271">
        <f>'09.01.18'!L12+'15.01.18'!L12+'22.01.18'!L12+'29.01.18'!L12+'05.02.18'!L12+'12.02.18'!L12+'19.02.18'!L12+'26.02.18'!L12+'05.03.18'!L12+'12.03.18'!L12+'19.03.18'!L12+'26.03.18'!L12+'02.04.18'!L12+'10.04.18'!L12+'16.04.18'!L12+'23.04.18'!L12+'02.05.18'!L12+'07.05.18'!L12+'14.05.18'!L12+'21.05.18'!L12+'29.05.18'!L12+'04.06.18'!L12+'11.06.18'!L12+'18.06.18'!L12+'25.06.18'!L12+'02.07.18'!L12+'09.07.18'!L12+'16.07.18'!L12+'23.07.18'!L12+'30.07.18'!L12+'06.08.18'!L12+'13.08.18'!L12+'20.08.18'!L12+'27.08.18'!L12+'03.09.18'!L12+'10.09.18'!L12+'17.09.18'!L12+'24.09.18'!L12+'01.10.18'!L12+'08.10.18'!L12+'16.10.18'!L12+'22.10.18'!L12+'29.10.18'!L12+'05.11.18'!L12+'12.11.18'!L12+'19.11.18'!L12+'26.11.18'!L12+'03.12.18'!L12+'10.12.18'!L12+'17.12.18'!L12+'26.12.18'!L12+'02.01.19'!L12</f>
        <v>0</v>
      </c>
      <c r="M12" s="259">
        <f t="shared" si="1"/>
        <v>0</v>
      </c>
      <c r="N12" s="270">
        <f>'09.01.18'!N12+'15.01.18'!N12+'22.01.18'!N12+'29.01.18'!N12+'05.02.18'!N12+'12.02.18'!N12+'19.02.18'!N12+'26.02.18'!N12+'05.03.18'!N12+'12.03.18'!N12+'19.03.18'!N12+'26.03.18'!N12+'02.04.18'!N12+'10.04.18'!N12+'16.04.18'!N12+'23.04.18'!N12+'02.05.18'!N12+'07.05.18'!N12+'14.05.18'!N12+'21.05.18'!N12+'29.05.18'!N12+'04.06.18'!N12+'11.06.18'!N12+'18.06.18'!N12+'25.06.18'!N12+'02.07.18'!N12+'09.07.18'!N12+'16.07.18'!N12+'23.07.18'!N12+'30.07.18'!N12+'06.08.18'!N12+'13.08.18'!N12+'20.08.18'!N12+'27.08.18'!N12+'03.09.18'!N12+'10.09.18'!N12+'17.09.18'!N12+'24.09.18'!N12+'01.10.18'!N12+'08.10.18'!N12+'16.10.18'!N12+'22.10.18'!N12+'29.10.18'!N12+'05.11.18'!N12+'12.11.18'!N12+'19.11.18'!N12+'26.11.18'!N12+'03.12.18'!N12+'10.12.18'!N12+'17.12.18'!N12+'26.12.18'!N12+'02.01.19'!N12</f>
        <v>0</v>
      </c>
      <c r="O12" s="271">
        <f>'09.01.18'!O12+'15.01.18'!O12+'22.01.18'!O12+'29.01.18'!O12+'05.02.18'!O12+'12.02.18'!O12+'19.02.18'!O12+'26.02.18'!O12+'05.03.18'!O12+'12.03.18'!O12+'19.03.18'!O12+'26.03.18'!O12+'02.04.18'!O12+'10.04.18'!O12+'16.04.18'!O12+'23.04.18'!O12+'02.05.18'!O12+'07.05.18'!O12+'14.05.18'!O12+'21.05.18'!O12+'29.05.18'!O12+'04.06.18'!O12+'11.06.18'!O12+'18.06.18'!O12+'25.06.18'!O12+'02.07.18'!O12+'09.07.18'!O12+'16.07.18'!O12+'23.07.18'!O12+'30.07.18'!O12+'06.08.18'!O12+'13.08.18'!O12+'20.08.18'!O12+'27.08.18'!O12+'03.09.18'!O12+'10.09.18'!O12+'17.09.18'!O12+'24.09.18'!O12+'01.10.18'!O12+'08.10.18'!O12+'16.10.18'!O12+'22.10.18'!O12+'29.10.18'!O12+'05.11.18'!O12+'12.11.18'!O12+'19.11.18'!O12+'26.11.18'!O12+'03.12.18'!O12+'10.12.18'!O12+'17.12.18'!O12+'26.12.18'!O12+'02.01.19'!O12</f>
        <v>0</v>
      </c>
      <c r="P12" s="271">
        <f>'09.01.18'!P12+'15.01.18'!P12+'22.01.18'!P12+'29.01.18'!P12+'05.02.18'!P12+'12.02.18'!P12+'19.02.18'!P12+'26.02.18'!P12+'05.03.18'!P12+'12.03.18'!P12+'19.03.18'!P12+'26.03.18'!P12+'02.04.18'!P12+'10.04.18'!P12+'16.04.18'!P12+'23.04.18'!P12+'02.05.18'!P12+'07.05.18'!P12+'14.05.18'!P12+'21.05.18'!P12+'29.05.18'!P12+'04.06.18'!P12+'11.06.18'!P12+'18.06.18'!P12+'25.06.18'!P12+'02.07.18'!P12+'09.07.18'!P12+'16.07.18'!P12+'23.07.18'!P12+'30.07.18'!P12+'06.08.18'!P12+'13.08.18'!P12+'20.08.18'!P12+'27.08.18'!P12+'03.09.18'!P12+'10.09.18'!P12+'17.09.18'!P12+'24.09.18'!P12+'01.10.18'!P12+'08.10.18'!P12+'16.10.18'!P12+'22.10.18'!P12+'29.10.18'!P12+'05.11.18'!P12+'12.11.18'!P12+'19.11.18'!P12+'26.11.18'!P12+'03.12.18'!P12+'10.12.18'!P12+'17.12.18'!P12+'26.12.18'!P12+'02.01.19'!P12</f>
        <v>0</v>
      </c>
      <c r="Q12" s="83">
        <f t="shared" si="2"/>
        <v>0</v>
      </c>
      <c r="R12" s="1"/>
      <c r="S12" s="1"/>
      <c r="T12" s="134"/>
      <c r="U12" s="134"/>
      <c r="V12" s="134"/>
      <c r="W12" s="40"/>
      <c r="X12" s="40"/>
    </row>
    <row r="13" spans="1:24">
      <c r="A13" s="182">
        <v>4</v>
      </c>
      <c r="B13" s="78" t="s">
        <v>25</v>
      </c>
      <c r="C13" s="105" t="s">
        <v>19</v>
      </c>
      <c r="D13" s="78"/>
      <c r="E13" s="78" t="s">
        <v>26</v>
      </c>
      <c r="F13" s="106" t="s">
        <v>316</v>
      </c>
      <c r="G13" s="14" t="s">
        <v>21</v>
      </c>
      <c r="H13" s="274">
        <f>'09.01.18'!H13+'15.01.18'!H13+'22.01.18'!H13+'29.01.18'!H13+'05.02.18'!H13+'12.02.18'!H13+'19.02.18'!H13+'26.02.18'!H13+'05.03.18'!H13+'12.03.18'!H13+'19.03.18'!H13+'26.03.18'!H13+'02.04.18'!H13+'10.04.18'!H13+'16.04.18'!H13+'23.04.18'!H13+'02.05.18'!H13+'07.05.18'!H13+'14.05.18'!H13+'21.05.18'!H13+'29.05.18'!H13+'04.06.18'!H13+'11.06.18'!H13+'18.06.18'!H13+'25.06.18'!H13+'02.07.18'!H13+'09.07.18'!H13+'16.07.18'!H13+'23.07.18'!H13+'30.07.18'!H13+'06.08.18'!H13+'13.08.18'!H13+'20.08.18'!H13+'27.08.18'!H13+'03.09.18'!H13+'10.09.18'!H13+'17.09.18'!H13+'24.09.18'!H13+'01.10.18'!H13+'08.10.18'!H13+'16.10.18'!H13+'22.10.18'!H13+'29.10.18'!H13+'05.11.18'!H13+'12.11.18'!H13+'19.11.18'!H13+'26.11.18'!H13+'03.12.18'!H13+'10.12.18'!H13+'17.12.18'!H13+'26.12.18'!H13+'02.01.19'!H13</f>
        <v>8</v>
      </c>
      <c r="I13" s="254">
        <f>'09.01.18'!I13+'15.01.18'!I13+'22.01.18'!I13+'29.01.18'!I13+'05.02.18'!I13+'12.02.18'!I13+'19.02.18'!I13+'26.02.18'!I13+'05.03.18'!I13+'12.03.18'!I13+'19.03.18'!I13+'26.03.18'!I13+'02.04.18'!I13+'10.04.18'!I13+'16.04.18'!I13+'23.04.18'!I13+'02.05.18'!I13+'07.05.18'!I13+'14.05.18'!I13+'21.05.18'!I13+'29.05.18'!I13+'04.06.18'!I13+'11.06.18'!I13+'18.06.18'!I13+'25.06.18'!I13+'02.07.18'!I13+'09.07.18'!I13+'16.07.18'!I13+'23.07.18'!I13+'30.07.18'!I13+'06.08.18'!I13+'13.08.18'!I13+'20.08.18'!I13+'27.08.18'!I13+'03.09.18'!I13+'10.09.18'!I13+'17.09.18'!I13+'24.09.18'!I13+'01.10.18'!I13+'08.10.18'!I13+'16.10.18'!I13+'22.10.18'!I13+'29.10.18'!I13+'05.11.18'!I13+'12.11.18'!I13+'19.11.18'!I13+'26.11.18'!I13+'03.12.18'!I13+'10.12.18'!I13+'17.12.18'!I13+'26.12.18'!I13+'02.01.19'!I13</f>
        <v>4</v>
      </c>
      <c r="J13" s="254">
        <f>'09.01.18'!J13+'15.01.18'!J13+'22.01.18'!J13+'29.01.18'!J13+'05.02.18'!J13+'12.02.18'!J13+'19.02.18'!J13+'26.02.18'!J13+'05.03.18'!J13+'12.03.18'!J13+'19.03.18'!J13+'26.03.18'!J13+'02.04.18'!J13+'10.04.18'!J13+'16.04.18'!J13+'23.04.18'!J13+'02.05.18'!J13+'07.05.18'!J13+'14.05.18'!J13+'21.05.18'!J13+'29.05.18'!J13+'04.06.18'!J13+'11.06.18'!J13+'18.06.18'!J13+'25.06.18'!J13+'02.07.18'!J13+'09.07.18'!J13+'16.07.18'!J13+'23.07.18'!J13+'30.07.18'!J13+'06.08.18'!J13+'13.08.18'!J13+'20.08.18'!J13+'27.08.18'!J13+'03.09.18'!J13+'10.09.18'!J13+'17.09.18'!J13+'24.09.18'!J13+'01.10.18'!J13+'08.10.18'!J13+'16.10.18'!J13+'22.10.18'!J13+'29.10.18'!J13+'05.11.18'!J13+'12.11.18'!J13+'19.11.18'!J13+'26.11.18'!J13+'03.12.18'!J13+'10.12.18'!J13+'17.12.18'!J13+'26.12.18'!J13+'02.01.19'!J13</f>
        <v>6</v>
      </c>
      <c r="K13" s="271">
        <f>'09.01.18'!K13+'15.01.18'!K13+'22.01.18'!K13+'29.01.18'!K13+'05.02.18'!K13+'12.02.18'!K13+'19.02.18'!K13+'26.02.18'!K13+'05.03.18'!K13+'12.03.18'!K13+'19.03.18'!K13+'26.03.18'!K13+'02.04.18'!K13+'10.04.18'!K13+'16.04.18'!K13+'23.04.18'!K13+'02.05.18'!K13+'07.05.18'!K13+'14.05.18'!K13+'21.05.18'!K13+'29.05.18'!K13+'04.06.18'!K13+'11.06.18'!K13+'18.06.18'!K13+'25.06.18'!K13+'02.07.18'!K13+'09.07.18'!K13+'16.07.18'!K13+'23.07.18'!K13+'30.07.18'!K13+'06.08.18'!K13+'13.08.18'!K13+'20.08.18'!K13+'27.08.18'!K13+'03.09.18'!K13+'10.09.18'!K13+'17.09.18'!K13+'24.09.18'!K13+'01.10.18'!K13+'08.10.18'!K13+'16.10.18'!K13+'22.10.18'!K13+'29.10.18'!K13+'05.11.18'!K13+'12.11.18'!K13+'19.11.18'!K13+'26.11.18'!K13+'03.12.18'!K13+'10.12.18'!K13+'17.12.18'!K13+'26.12.18'!K13+'02.01.19'!K13</f>
        <v>14276.33</v>
      </c>
      <c r="L13" s="271">
        <f>'09.01.18'!L13+'15.01.18'!L13+'22.01.18'!L13+'29.01.18'!L13+'05.02.18'!L13+'12.02.18'!L13+'19.02.18'!L13+'26.02.18'!L13+'05.03.18'!L13+'12.03.18'!L13+'19.03.18'!L13+'26.03.18'!L13+'02.04.18'!L13+'10.04.18'!L13+'16.04.18'!L13+'23.04.18'!L13+'02.05.18'!L13+'07.05.18'!L13+'14.05.18'!L13+'21.05.18'!L13+'29.05.18'!L13+'04.06.18'!L13+'11.06.18'!L13+'18.06.18'!L13+'25.06.18'!L13+'02.07.18'!L13+'09.07.18'!L13+'16.07.18'!L13+'23.07.18'!L13+'30.07.18'!L13+'06.08.18'!L13+'13.08.18'!L13+'20.08.18'!L13+'27.08.18'!L13+'03.09.18'!L13+'10.09.18'!L13+'17.09.18'!L13+'24.09.18'!L13+'01.10.18'!L13+'08.10.18'!L13+'16.10.18'!L13+'22.10.18'!L13+'29.10.18'!L13+'05.11.18'!L13+'12.11.18'!L13+'19.11.18'!L13+'26.11.18'!L13+'03.12.18'!L13+'10.12.18'!L13+'17.12.18'!L13+'26.12.18'!L13+'02.01.19'!L13</f>
        <v>14276.33</v>
      </c>
      <c r="M13" s="259">
        <f t="shared" si="1"/>
        <v>0</v>
      </c>
      <c r="N13" s="270">
        <f>'09.01.18'!N13+'15.01.18'!N13+'22.01.18'!N13+'29.01.18'!N13+'05.02.18'!N13+'12.02.18'!N13+'19.02.18'!N13+'26.02.18'!N13+'05.03.18'!N13+'12.03.18'!N13+'19.03.18'!N13+'26.03.18'!N13+'02.04.18'!N13+'10.04.18'!N13+'16.04.18'!N13+'23.04.18'!N13+'02.05.18'!N13+'07.05.18'!N13+'14.05.18'!N13+'21.05.18'!N13+'29.05.18'!N13+'04.06.18'!N13+'11.06.18'!N13+'18.06.18'!N13+'25.06.18'!N13+'02.07.18'!N13+'09.07.18'!N13+'16.07.18'!N13+'23.07.18'!N13+'30.07.18'!N13+'06.08.18'!N13+'13.08.18'!N13+'20.08.18'!N13+'27.08.18'!N13+'03.09.18'!N13+'10.09.18'!N13+'17.09.18'!N13+'24.09.18'!N13+'01.10.18'!N13+'08.10.18'!N13+'16.10.18'!N13+'22.10.18'!N13+'29.10.18'!N13+'05.11.18'!N13+'12.11.18'!N13+'19.11.18'!N13+'26.11.18'!N13+'03.12.18'!N13+'10.12.18'!N13+'17.12.18'!N13+'26.12.18'!N13+'02.01.19'!N13</f>
        <v>5</v>
      </c>
      <c r="O13" s="271">
        <f>'09.01.18'!O13+'15.01.18'!O13+'22.01.18'!O13+'29.01.18'!O13+'05.02.18'!O13+'12.02.18'!O13+'19.02.18'!O13+'26.02.18'!O13+'05.03.18'!O13+'12.03.18'!O13+'19.03.18'!O13+'26.03.18'!O13+'02.04.18'!O13+'10.04.18'!O13+'16.04.18'!O13+'23.04.18'!O13+'02.05.18'!O13+'07.05.18'!O13+'14.05.18'!O13+'21.05.18'!O13+'29.05.18'!O13+'04.06.18'!O13+'11.06.18'!O13+'18.06.18'!O13+'25.06.18'!O13+'02.07.18'!O13+'09.07.18'!O13+'16.07.18'!O13+'23.07.18'!O13+'30.07.18'!O13+'06.08.18'!O13+'13.08.18'!O13+'20.08.18'!O13+'27.08.18'!O13+'03.09.18'!O13+'10.09.18'!O13+'17.09.18'!O13+'24.09.18'!O13+'01.10.18'!O13+'08.10.18'!O13+'16.10.18'!O13+'22.10.18'!O13+'29.10.18'!O13+'05.11.18'!O13+'12.11.18'!O13+'19.11.18'!O13+'26.11.18'!O13+'03.12.18'!O13+'10.12.18'!O13+'17.12.18'!O13+'26.12.18'!O13+'02.01.19'!O13</f>
        <v>7206.53</v>
      </c>
      <c r="P13" s="271">
        <f>'09.01.18'!P13+'15.01.18'!P13+'22.01.18'!P13+'29.01.18'!P13+'05.02.18'!P13+'12.02.18'!P13+'19.02.18'!P13+'26.02.18'!P13+'05.03.18'!P13+'12.03.18'!P13+'19.03.18'!P13+'26.03.18'!P13+'02.04.18'!P13+'10.04.18'!P13+'16.04.18'!P13+'23.04.18'!P13+'02.05.18'!P13+'07.05.18'!P13+'14.05.18'!P13+'21.05.18'!P13+'29.05.18'!P13+'04.06.18'!P13+'11.06.18'!P13+'18.06.18'!P13+'25.06.18'!P13+'02.07.18'!P13+'09.07.18'!P13+'16.07.18'!P13+'23.07.18'!P13+'30.07.18'!P13+'06.08.18'!P13+'13.08.18'!P13+'20.08.18'!P13+'27.08.18'!P13+'03.09.18'!P13+'10.09.18'!P13+'17.09.18'!P13+'24.09.18'!P13+'01.10.18'!P13+'08.10.18'!P13+'16.10.18'!P13+'22.10.18'!P13+'29.10.18'!P13+'05.11.18'!P13+'12.11.18'!P13+'19.11.18'!P13+'26.11.18'!P13+'03.12.18'!P13+'10.12.18'!P13+'17.12.18'!P13+'26.12.18'!P13+'02.01.19'!P13</f>
        <v>7206.53</v>
      </c>
      <c r="Q13" s="83">
        <f t="shared" si="2"/>
        <v>0</v>
      </c>
      <c r="R13" s="1"/>
      <c r="S13" s="1"/>
      <c r="T13" s="134"/>
      <c r="U13" s="134"/>
      <c r="V13" s="134"/>
      <c r="X13" s="40"/>
    </row>
    <row r="14" spans="1:24">
      <c r="A14" s="182">
        <v>5</v>
      </c>
      <c r="B14" s="78" t="s">
        <v>27</v>
      </c>
      <c r="C14" s="105" t="s">
        <v>19</v>
      </c>
      <c r="D14" s="78"/>
      <c r="E14" s="78" t="s">
        <v>26</v>
      </c>
      <c r="F14" s="106" t="s">
        <v>317</v>
      </c>
      <c r="G14" s="14" t="s">
        <v>21</v>
      </c>
      <c r="H14" s="274">
        <f>'09.01.18'!H14+'15.01.18'!H14+'22.01.18'!H14+'29.01.18'!H14+'05.02.18'!H14+'12.02.18'!H14+'19.02.18'!H14+'26.02.18'!H14+'05.03.18'!H14+'12.03.18'!H14+'19.03.18'!H14+'26.03.18'!H14+'02.04.18'!H14+'10.04.18'!H14+'16.04.18'!H14+'23.04.18'!H14+'02.05.18'!H14+'07.05.18'!H14+'14.05.18'!H14+'21.05.18'!H14+'29.05.18'!H14+'04.06.18'!H14+'11.06.18'!H14+'18.06.18'!H14+'25.06.18'!H14+'02.07.18'!H14+'09.07.18'!H14+'16.07.18'!H14+'23.07.18'!H14+'30.07.18'!H14+'06.08.18'!H14+'13.08.18'!H14+'20.08.18'!H14+'27.08.18'!H14+'03.09.18'!H14+'10.09.18'!H14+'17.09.18'!H14+'24.09.18'!H14+'01.10.18'!H14+'08.10.18'!H14+'16.10.18'!H14+'22.10.18'!H14+'29.10.18'!H14+'05.11.18'!H14+'12.11.18'!H14+'19.11.18'!H14+'26.11.18'!H14+'03.12.18'!H14+'10.12.18'!H14+'17.12.18'!H14+'26.12.18'!H14+'02.01.19'!H14</f>
        <v>25</v>
      </c>
      <c r="I14" s="254">
        <f>'09.01.18'!I14+'15.01.18'!I14+'22.01.18'!I14+'29.01.18'!I14+'05.02.18'!I14+'12.02.18'!I14+'19.02.18'!I14+'26.02.18'!I14+'05.03.18'!I14+'12.03.18'!I14+'19.03.18'!I14+'26.03.18'!I14+'02.04.18'!I14+'10.04.18'!I14+'16.04.18'!I14+'23.04.18'!I14+'02.05.18'!I14+'07.05.18'!I14+'14.05.18'!I14+'21.05.18'!I14+'29.05.18'!I14+'04.06.18'!I14+'11.06.18'!I14+'18.06.18'!I14+'25.06.18'!I14+'02.07.18'!I14+'09.07.18'!I14+'16.07.18'!I14+'23.07.18'!I14+'30.07.18'!I14+'06.08.18'!I14+'13.08.18'!I14+'20.08.18'!I14+'27.08.18'!I14+'03.09.18'!I14+'10.09.18'!I14+'17.09.18'!I14+'24.09.18'!I14+'01.10.18'!I14+'08.10.18'!I14+'16.10.18'!I14+'22.10.18'!I14+'29.10.18'!I14+'05.11.18'!I14+'12.11.18'!I14+'19.11.18'!I14+'26.11.18'!I14+'03.12.18'!I14+'10.12.18'!I14+'17.12.18'!I14+'26.12.18'!I14+'02.01.19'!I14</f>
        <v>21</v>
      </c>
      <c r="J14" s="254">
        <f>'09.01.18'!J14+'15.01.18'!J14+'22.01.18'!J14+'29.01.18'!J14+'05.02.18'!J14+'12.02.18'!J14+'19.02.18'!J14+'26.02.18'!J14+'05.03.18'!J14+'12.03.18'!J14+'19.03.18'!J14+'26.03.18'!J14+'02.04.18'!J14+'10.04.18'!J14+'16.04.18'!J14+'23.04.18'!J14+'02.05.18'!J14+'07.05.18'!J14+'14.05.18'!J14+'21.05.18'!J14+'29.05.18'!J14+'04.06.18'!J14+'11.06.18'!J14+'18.06.18'!J14+'25.06.18'!J14+'02.07.18'!J14+'09.07.18'!J14+'16.07.18'!J14+'23.07.18'!J14+'30.07.18'!J14+'06.08.18'!J14+'13.08.18'!J14+'20.08.18'!J14+'27.08.18'!J14+'03.09.18'!J14+'10.09.18'!J14+'17.09.18'!J14+'24.09.18'!J14+'01.10.18'!J14+'08.10.18'!J14+'16.10.18'!J14+'22.10.18'!J14+'29.10.18'!J14+'05.11.18'!J14+'12.11.18'!J14+'19.11.18'!J14+'26.11.18'!J14+'03.12.18'!J14+'10.12.18'!J14+'17.12.18'!J14+'26.12.18'!J14+'02.01.19'!J14</f>
        <v>26</v>
      </c>
      <c r="K14" s="271">
        <f>'09.01.18'!K14+'15.01.18'!K14+'22.01.18'!K14+'29.01.18'!K14+'05.02.18'!K14+'12.02.18'!K14+'19.02.18'!K14+'26.02.18'!K14+'05.03.18'!K14+'12.03.18'!K14+'19.03.18'!K14+'26.03.18'!K14+'02.04.18'!K14+'10.04.18'!K14+'16.04.18'!K14+'23.04.18'!K14+'02.05.18'!K14+'07.05.18'!K14+'14.05.18'!K14+'21.05.18'!K14+'29.05.18'!K14+'04.06.18'!K14+'11.06.18'!K14+'18.06.18'!K14+'25.06.18'!K14+'02.07.18'!K14+'09.07.18'!K14+'16.07.18'!K14+'23.07.18'!K14+'30.07.18'!K14+'06.08.18'!K14+'13.08.18'!K14+'20.08.18'!K14+'27.08.18'!K14+'03.09.18'!K14+'10.09.18'!K14+'17.09.18'!K14+'24.09.18'!K14+'01.10.18'!K14+'08.10.18'!K14+'16.10.18'!K14+'22.10.18'!K14+'29.10.18'!K14+'05.11.18'!K14+'12.11.18'!K14+'19.11.18'!K14+'26.11.18'!K14+'03.12.18'!K14+'10.12.18'!K14+'17.12.18'!K14+'26.12.18'!K14+'02.01.19'!K14</f>
        <v>73200.39</v>
      </c>
      <c r="L14" s="271">
        <f>'09.01.18'!L14+'15.01.18'!L14+'22.01.18'!L14+'29.01.18'!L14+'05.02.18'!L14+'12.02.18'!L14+'19.02.18'!L14+'26.02.18'!L14+'05.03.18'!L14+'12.03.18'!L14+'19.03.18'!L14+'26.03.18'!L14+'02.04.18'!L14+'10.04.18'!L14+'16.04.18'!L14+'23.04.18'!L14+'02.05.18'!L14+'07.05.18'!L14+'14.05.18'!L14+'21.05.18'!L14+'29.05.18'!L14+'04.06.18'!L14+'11.06.18'!L14+'18.06.18'!L14+'25.06.18'!L14+'02.07.18'!L14+'09.07.18'!L14+'16.07.18'!L14+'23.07.18'!L14+'30.07.18'!L14+'06.08.18'!L14+'13.08.18'!L14+'20.08.18'!L14+'27.08.18'!L14+'03.09.18'!L14+'10.09.18'!L14+'17.09.18'!L14+'24.09.18'!L14+'01.10.18'!L14+'08.10.18'!L14+'16.10.18'!L14+'22.10.18'!L14+'29.10.18'!L14+'05.11.18'!L14+'12.11.18'!L14+'19.11.18'!L14+'26.11.18'!L14+'03.12.18'!L14+'10.12.18'!L14+'17.12.18'!L14+'26.12.18'!L14+'02.01.19'!L14</f>
        <v>73200.390000000014</v>
      </c>
      <c r="M14" s="259">
        <f t="shared" si="1"/>
        <v>0</v>
      </c>
      <c r="N14" s="270">
        <f>'09.01.18'!N14+'15.01.18'!N14+'22.01.18'!N14+'29.01.18'!N14+'05.02.18'!N14+'12.02.18'!N14+'19.02.18'!N14+'26.02.18'!N14+'05.03.18'!N14+'12.03.18'!N14+'19.03.18'!N14+'26.03.18'!N14+'02.04.18'!N14+'10.04.18'!N14+'16.04.18'!N14+'23.04.18'!N14+'02.05.18'!N14+'07.05.18'!N14+'14.05.18'!N14+'21.05.18'!N14+'29.05.18'!N14+'04.06.18'!N14+'11.06.18'!N14+'18.06.18'!N14+'25.06.18'!N14+'02.07.18'!N14+'09.07.18'!N14+'16.07.18'!N14+'23.07.18'!N14+'30.07.18'!N14+'06.08.18'!N14+'13.08.18'!N14+'20.08.18'!N14+'27.08.18'!N14+'03.09.18'!N14+'10.09.18'!N14+'17.09.18'!N14+'24.09.18'!N14+'01.10.18'!N14+'08.10.18'!N14+'16.10.18'!N14+'22.10.18'!N14+'29.10.18'!N14+'05.11.18'!N14+'12.11.18'!N14+'19.11.18'!N14+'26.11.18'!N14+'03.12.18'!N14+'10.12.18'!N14+'17.12.18'!N14+'26.12.18'!N14+'02.01.19'!N14</f>
        <v>11</v>
      </c>
      <c r="O14" s="271">
        <f>'09.01.18'!O14+'15.01.18'!O14+'22.01.18'!O14+'29.01.18'!O14+'05.02.18'!O14+'12.02.18'!O14+'19.02.18'!O14+'26.02.18'!O14+'05.03.18'!O14+'12.03.18'!O14+'19.03.18'!O14+'26.03.18'!O14+'02.04.18'!O14+'10.04.18'!O14+'16.04.18'!O14+'23.04.18'!O14+'02.05.18'!O14+'07.05.18'!O14+'14.05.18'!O14+'21.05.18'!O14+'29.05.18'!O14+'04.06.18'!O14+'11.06.18'!O14+'18.06.18'!O14+'25.06.18'!O14+'02.07.18'!O14+'09.07.18'!O14+'16.07.18'!O14+'23.07.18'!O14+'30.07.18'!O14+'06.08.18'!O14+'13.08.18'!O14+'20.08.18'!O14+'27.08.18'!O14+'03.09.18'!O14+'10.09.18'!O14+'17.09.18'!O14+'24.09.18'!O14+'01.10.18'!O14+'08.10.18'!O14+'16.10.18'!O14+'22.10.18'!O14+'29.10.18'!O14+'05.11.18'!O14+'12.11.18'!O14+'19.11.18'!O14+'26.11.18'!O14+'03.12.18'!O14+'10.12.18'!O14+'17.12.18'!O14+'26.12.18'!O14+'02.01.19'!O14</f>
        <v>29264.010000000002</v>
      </c>
      <c r="P14" s="271">
        <f>'09.01.18'!P14+'15.01.18'!P14+'22.01.18'!P14+'29.01.18'!P14+'05.02.18'!P14+'12.02.18'!P14+'19.02.18'!P14+'26.02.18'!P14+'05.03.18'!P14+'12.03.18'!P14+'19.03.18'!P14+'26.03.18'!P14+'02.04.18'!P14+'10.04.18'!P14+'16.04.18'!P14+'23.04.18'!P14+'02.05.18'!P14+'07.05.18'!P14+'14.05.18'!P14+'21.05.18'!P14+'29.05.18'!P14+'04.06.18'!P14+'11.06.18'!P14+'18.06.18'!P14+'25.06.18'!P14+'02.07.18'!P14+'09.07.18'!P14+'16.07.18'!P14+'23.07.18'!P14+'30.07.18'!P14+'06.08.18'!P14+'13.08.18'!P14+'20.08.18'!P14+'27.08.18'!P14+'03.09.18'!P14+'10.09.18'!P14+'17.09.18'!P14+'24.09.18'!P14+'01.10.18'!P14+'08.10.18'!P14+'16.10.18'!P14+'22.10.18'!P14+'29.10.18'!P14+'05.11.18'!P14+'12.11.18'!P14+'19.11.18'!P14+'26.11.18'!P14+'03.12.18'!P14+'10.12.18'!P14+'17.12.18'!P14+'26.12.18'!P14+'02.01.19'!P14</f>
        <v>29264.010000000002</v>
      </c>
      <c r="Q14" s="83">
        <f t="shared" si="2"/>
        <v>0</v>
      </c>
      <c r="R14" s="1"/>
      <c r="S14" s="1"/>
      <c r="T14" s="134"/>
      <c r="U14" s="134"/>
      <c r="V14" s="134"/>
      <c r="X14" s="40"/>
    </row>
    <row r="15" spans="1:24">
      <c r="A15" s="182">
        <v>6</v>
      </c>
      <c r="B15" s="78" t="s">
        <v>28</v>
      </c>
      <c r="C15" s="105" t="s">
        <v>19</v>
      </c>
      <c r="D15" s="78"/>
      <c r="E15" s="78" t="s">
        <v>26</v>
      </c>
      <c r="F15" s="106" t="s">
        <v>318</v>
      </c>
      <c r="G15" s="14" t="s">
        <v>21</v>
      </c>
      <c r="H15" s="274">
        <f>'09.01.18'!H15+'15.01.18'!H15+'22.01.18'!H15+'29.01.18'!H15+'05.02.18'!H15+'12.02.18'!H15+'19.02.18'!H15+'26.02.18'!H15+'05.03.18'!H15+'12.03.18'!H15+'19.03.18'!H15+'26.03.18'!H15+'02.04.18'!H15+'10.04.18'!H15+'16.04.18'!H15+'23.04.18'!H15+'02.05.18'!H15+'07.05.18'!H15+'14.05.18'!H15+'21.05.18'!H15+'29.05.18'!H15+'04.06.18'!H15+'11.06.18'!H15+'18.06.18'!H15+'25.06.18'!H15+'02.07.18'!H15+'09.07.18'!H15+'16.07.18'!H15+'23.07.18'!H15+'30.07.18'!H15+'06.08.18'!H15+'13.08.18'!H15+'20.08.18'!H15+'27.08.18'!H15+'03.09.18'!H15+'10.09.18'!H15+'17.09.18'!H15+'24.09.18'!H15+'01.10.18'!H15+'08.10.18'!H15+'16.10.18'!H15+'22.10.18'!H15+'29.10.18'!H15+'05.11.18'!H15+'12.11.18'!H15+'19.11.18'!H15+'26.11.18'!H15+'03.12.18'!H15+'10.12.18'!H15+'17.12.18'!H15+'26.12.18'!H15+'02.01.19'!H15</f>
        <v>15</v>
      </c>
      <c r="I15" s="254">
        <f>'09.01.18'!I15+'15.01.18'!I15+'22.01.18'!I15+'29.01.18'!I15+'05.02.18'!I15+'12.02.18'!I15+'19.02.18'!I15+'26.02.18'!I15+'05.03.18'!I15+'12.03.18'!I15+'19.03.18'!I15+'26.03.18'!I15+'02.04.18'!I15+'10.04.18'!I15+'16.04.18'!I15+'23.04.18'!I15+'02.05.18'!I15+'07.05.18'!I15+'14.05.18'!I15+'21.05.18'!I15+'29.05.18'!I15+'04.06.18'!I15+'11.06.18'!I15+'18.06.18'!I15+'25.06.18'!I15+'02.07.18'!I15+'09.07.18'!I15+'16.07.18'!I15+'23.07.18'!I15+'30.07.18'!I15+'06.08.18'!I15+'13.08.18'!I15+'20.08.18'!I15+'27.08.18'!I15+'03.09.18'!I15+'10.09.18'!I15+'17.09.18'!I15+'24.09.18'!I15+'01.10.18'!I15+'08.10.18'!I15+'16.10.18'!I15+'22.10.18'!I15+'29.10.18'!I15+'05.11.18'!I15+'12.11.18'!I15+'19.11.18'!I15+'26.11.18'!I15+'03.12.18'!I15+'10.12.18'!I15+'17.12.18'!I15+'26.12.18'!I15+'02.01.19'!I15</f>
        <v>12</v>
      </c>
      <c r="J15" s="254">
        <f>'09.01.18'!J15+'15.01.18'!J15+'22.01.18'!J15+'29.01.18'!J15+'05.02.18'!J15+'12.02.18'!J15+'19.02.18'!J15+'26.02.18'!J15+'05.03.18'!J15+'12.03.18'!J15+'19.03.18'!J15+'26.03.18'!J15+'02.04.18'!J15+'10.04.18'!J15+'16.04.18'!J15+'23.04.18'!J15+'02.05.18'!J15+'07.05.18'!J15+'14.05.18'!J15+'21.05.18'!J15+'29.05.18'!J15+'04.06.18'!J15+'11.06.18'!J15+'18.06.18'!J15+'25.06.18'!J15+'02.07.18'!J15+'09.07.18'!J15+'16.07.18'!J15+'23.07.18'!J15+'30.07.18'!J15+'06.08.18'!J15+'13.08.18'!J15+'20.08.18'!J15+'27.08.18'!J15+'03.09.18'!J15+'10.09.18'!J15+'17.09.18'!J15+'24.09.18'!J15+'01.10.18'!J15+'08.10.18'!J15+'16.10.18'!J15+'22.10.18'!J15+'29.10.18'!J15+'05.11.18'!J15+'12.11.18'!J15+'19.11.18'!J15+'26.11.18'!J15+'03.12.18'!J15+'10.12.18'!J15+'17.12.18'!J15+'26.12.18'!J15+'02.01.19'!J15</f>
        <v>16</v>
      </c>
      <c r="K15" s="271">
        <f>'09.01.18'!K15+'15.01.18'!K15+'22.01.18'!K15+'29.01.18'!K15+'05.02.18'!K15+'12.02.18'!K15+'19.02.18'!K15+'26.02.18'!K15+'05.03.18'!K15+'12.03.18'!K15+'19.03.18'!K15+'26.03.18'!K15+'02.04.18'!K15+'10.04.18'!K15+'16.04.18'!K15+'23.04.18'!K15+'02.05.18'!K15+'07.05.18'!K15+'14.05.18'!K15+'21.05.18'!K15+'29.05.18'!K15+'04.06.18'!K15+'11.06.18'!K15+'18.06.18'!K15+'25.06.18'!K15+'02.07.18'!K15+'09.07.18'!K15+'16.07.18'!K15+'23.07.18'!K15+'30.07.18'!K15+'06.08.18'!K15+'13.08.18'!K15+'20.08.18'!K15+'27.08.18'!K15+'03.09.18'!K15+'10.09.18'!K15+'17.09.18'!K15+'24.09.18'!K15+'01.10.18'!K15+'08.10.18'!K15+'16.10.18'!K15+'22.10.18'!K15+'29.10.18'!K15+'05.11.18'!K15+'12.11.18'!K15+'19.11.18'!K15+'26.11.18'!K15+'03.12.18'!K15+'10.12.18'!K15+'17.12.18'!K15+'26.12.18'!K15+'02.01.19'!K15</f>
        <v>35954.06</v>
      </c>
      <c r="L15" s="271">
        <f>'09.01.18'!L15+'15.01.18'!L15+'22.01.18'!L15+'29.01.18'!L15+'05.02.18'!L15+'12.02.18'!L15+'19.02.18'!L15+'26.02.18'!L15+'05.03.18'!L15+'12.03.18'!L15+'19.03.18'!L15+'26.03.18'!L15+'02.04.18'!L15+'10.04.18'!L15+'16.04.18'!L15+'23.04.18'!L15+'02.05.18'!L15+'07.05.18'!L15+'14.05.18'!L15+'21.05.18'!L15+'29.05.18'!L15+'04.06.18'!L15+'11.06.18'!L15+'18.06.18'!L15+'25.06.18'!L15+'02.07.18'!L15+'09.07.18'!L15+'16.07.18'!L15+'23.07.18'!L15+'30.07.18'!L15+'06.08.18'!L15+'13.08.18'!L15+'20.08.18'!L15+'27.08.18'!L15+'03.09.18'!L15+'10.09.18'!L15+'17.09.18'!L15+'24.09.18'!L15+'01.10.18'!L15+'08.10.18'!L15+'16.10.18'!L15+'22.10.18'!L15+'29.10.18'!L15+'05.11.18'!L15+'12.11.18'!L15+'19.11.18'!L15+'26.11.18'!L15+'03.12.18'!L15+'10.12.18'!L15+'17.12.18'!L15+'26.12.18'!L15+'02.01.19'!L15</f>
        <v>35954.06</v>
      </c>
      <c r="M15" s="259">
        <f t="shared" si="1"/>
        <v>0</v>
      </c>
      <c r="N15" s="270">
        <f>'09.01.18'!N15+'15.01.18'!N15+'22.01.18'!N15+'29.01.18'!N15+'05.02.18'!N15+'12.02.18'!N15+'19.02.18'!N15+'26.02.18'!N15+'05.03.18'!N15+'12.03.18'!N15+'19.03.18'!N15+'26.03.18'!N15+'02.04.18'!N15+'10.04.18'!N15+'16.04.18'!N15+'23.04.18'!N15+'02.05.18'!N15+'07.05.18'!N15+'14.05.18'!N15+'21.05.18'!N15+'29.05.18'!N15+'04.06.18'!N15+'11.06.18'!N15+'18.06.18'!N15+'25.06.18'!N15+'02.07.18'!N15+'09.07.18'!N15+'16.07.18'!N15+'23.07.18'!N15+'30.07.18'!N15+'06.08.18'!N15+'13.08.18'!N15+'20.08.18'!N15+'27.08.18'!N15+'03.09.18'!N15+'10.09.18'!N15+'17.09.18'!N15+'24.09.18'!N15+'01.10.18'!N15+'08.10.18'!N15+'16.10.18'!N15+'22.10.18'!N15+'29.10.18'!N15+'05.11.18'!N15+'12.11.18'!N15+'19.11.18'!N15+'26.11.18'!N15+'03.12.18'!N15+'10.12.18'!N15+'17.12.18'!N15+'26.12.18'!N15+'02.01.19'!N15</f>
        <v>6</v>
      </c>
      <c r="O15" s="271">
        <f>'09.01.18'!O15+'15.01.18'!O15+'22.01.18'!O15+'29.01.18'!O15+'05.02.18'!O15+'12.02.18'!O15+'19.02.18'!O15+'26.02.18'!O15+'05.03.18'!O15+'12.03.18'!O15+'19.03.18'!O15+'26.03.18'!O15+'02.04.18'!O15+'10.04.18'!O15+'16.04.18'!O15+'23.04.18'!O15+'02.05.18'!O15+'07.05.18'!O15+'14.05.18'!O15+'21.05.18'!O15+'29.05.18'!O15+'04.06.18'!O15+'11.06.18'!O15+'18.06.18'!O15+'25.06.18'!O15+'02.07.18'!O15+'09.07.18'!O15+'16.07.18'!O15+'23.07.18'!O15+'30.07.18'!O15+'06.08.18'!O15+'13.08.18'!O15+'20.08.18'!O15+'27.08.18'!O15+'03.09.18'!O15+'10.09.18'!O15+'17.09.18'!O15+'24.09.18'!O15+'01.10.18'!O15+'08.10.18'!O15+'16.10.18'!O15+'22.10.18'!O15+'29.10.18'!O15+'05.11.18'!O15+'12.11.18'!O15+'19.11.18'!O15+'26.11.18'!O15+'03.12.18'!O15+'10.12.18'!O15+'17.12.18'!O15+'26.12.18'!O15+'02.01.19'!O15</f>
        <v>53682.22</v>
      </c>
      <c r="P15" s="271">
        <f>'09.01.18'!P15+'15.01.18'!P15+'22.01.18'!P15+'29.01.18'!P15+'05.02.18'!P15+'12.02.18'!P15+'19.02.18'!P15+'26.02.18'!P15+'05.03.18'!P15+'12.03.18'!P15+'19.03.18'!P15+'26.03.18'!P15+'02.04.18'!P15+'10.04.18'!P15+'16.04.18'!P15+'23.04.18'!P15+'02.05.18'!P15+'07.05.18'!P15+'14.05.18'!P15+'21.05.18'!P15+'29.05.18'!P15+'04.06.18'!P15+'11.06.18'!P15+'18.06.18'!P15+'25.06.18'!P15+'02.07.18'!P15+'09.07.18'!P15+'16.07.18'!P15+'23.07.18'!P15+'30.07.18'!P15+'06.08.18'!P15+'13.08.18'!P15+'20.08.18'!P15+'27.08.18'!P15+'03.09.18'!P15+'10.09.18'!P15+'17.09.18'!P15+'24.09.18'!P15+'01.10.18'!P15+'08.10.18'!P15+'16.10.18'!P15+'22.10.18'!P15+'29.10.18'!P15+'05.11.18'!P15+'12.11.18'!P15+'19.11.18'!P15+'26.11.18'!P15+'03.12.18'!P15+'10.12.18'!P15+'17.12.18'!P15+'26.12.18'!P15+'02.01.19'!P15</f>
        <v>53682.22</v>
      </c>
      <c r="Q15" s="83">
        <f t="shared" si="2"/>
        <v>0</v>
      </c>
      <c r="R15" s="1"/>
      <c r="S15" s="1"/>
      <c r="T15" s="134"/>
      <c r="U15" s="134"/>
      <c r="V15" s="134"/>
      <c r="X15" s="40"/>
    </row>
    <row r="16" spans="1:24" s="2" customFormat="1">
      <c r="A16" s="182">
        <v>7</v>
      </c>
      <c r="B16" s="78" t="s">
        <v>29</v>
      </c>
      <c r="C16" s="105" t="s">
        <v>19</v>
      </c>
      <c r="D16" s="78"/>
      <c r="E16" s="78" t="s">
        <v>30</v>
      </c>
      <c r="F16" s="106" t="s">
        <v>319</v>
      </c>
      <c r="G16" s="14" t="s">
        <v>21</v>
      </c>
      <c r="H16" s="274">
        <f>'09.01.18'!H16+'15.01.18'!H16+'22.01.18'!H16+'29.01.18'!H16+'05.02.18'!H16+'12.02.18'!H16+'19.02.18'!H16+'26.02.18'!H16+'05.03.18'!H16+'12.03.18'!H16+'19.03.18'!H16+'26.03.18'!H16+'02.04.18'!H16+'10.04.18'!H16+'16.04.18'!H16+'23.04.18'!H16+'02.05.18'!H16+'07.05.18'!H16+'14.05.18'!H16+'21.05.18'!H16+'29.05.18'!H16+'04.06.18'!H16+'11.06.18'!H16+'18.06.18'!H16+'25.06.18'!H16+'02.07.18'!H16+'09.07.18'!H16+'16.07.18'!H16+'23.07.18'!H16+'30.07.18'!H16+'06.08.18'!H16+'13.08.18'!H16+'20.08.18'!H16+'27.08.18'!H16+'03.09.18'!H16+'10.09.18'!H16+'17.09.18'!H16+'24.09.18'!H16+'01.10.18'!H16+'08.10.18'!H16+'16.10.18'!H16+'22.10.18'!H16+'29.10.18'!H16+'05.11.18'!H16+'12.11.18'!H16+'19.11.18'!H16+'26.11.18'!H16+'03.12.18'!H16+'10.12.18'!H16+'17.12.18'!H16+'26.12.18'!H16+'02.01.19'!H16</f>
        <v>13</v>
      </c>
      <c r="I16" s="254">
        <f>'09.01.18'!I16+'15.01.18'!I16+'22.01.18'!I16+'29.01.18'!I16+'05.02.18'!I16+'12.02.18'!I16+'19.02.18'!I16+'26.02.18'!I16+'05.03.18'!I16+'12.03.18'!I16+'19.03.18'!I16+'26.03.18'!I16+'02.04.18'!I16+'10.04.18'!I16+'16.04.18'!I16+'23.04.18'!I16+'02.05.18'!I16+'07.05.18'!I16+'14.05.18'!I16+'21.05.18'!I16+'29.05.18'!I16+'04.06.18'!I16+'11.06.18'!I16+'18.06.18'!I16+'25.06.18'!I16+'02.07.18'!I16+'09.07.18'!I16+'16.07.18'!I16+'23.07.18'!I16+'30.07.18'!I16+'06.08.18'!I16+'13.08.18'!I16+'20.08.18'!I16+'27.08.18'!I16+'03.09.18'!I16+'10.09.18'!I16+'17.09.18'!I16+'24.09.18'!I16+'01.10.18'!I16+'08.10.18'!I16+'16.10.18'!I16+'22.10.18'!I16+'29.10.18'!I16+'05.11.18'!I16+'12.11.18'!I16+'19.11.18'!I16+'26.11.18'!I16+'03.12.18'!I16+'10.12.18'!I16+'17.12.18'!I16+'26.12.18'!I16+'02.01.19'!I16</f>
        <v>5</v>
      </c>
      <c r="J16" s="254">
        <f>'09.01.18'!J16+'15.01.18'!J16+'22.01.18'!J16+'29.01.18'!J16+'05.02.18'!J16+'12.02.18'!J16+'19.02.18'!J16+'26.02.18'!J16+'05.03.18'!J16+'12.03.18'!J16+'19.03.18'!J16+'26.03.18'!J16+'02.04.18'!J16+'10.04.18'!J16+'16.04.18'!J16+'23.04.18'!J16+'02.05.18'!J16+'07.05.18'!J16+'14.05.18'!J16+'21.05.18'!J16+'29.05.18'!J16+'04.06.18'!J16+'11.06.18'!J16+'18.06.18'!J16+'25.06.18'!J16+'02.07.18'!J16+'09.07.18'!J16+'16.07.18'!J16+'23.07.18'!J16+'30.07.18'!J16+'06.08.18'!J16+'13.08.18'!J16+'20.08.18'!J16+'27.08.18'!J16+'03.09.18'!J16+'10.09.18'!J16+'17.09.18'!J16+'24.09.18'!J16+'01.10.18'!J16+'08.10.18'!J16+'16.10.18'!J16+'22.10.18'!J16+'29.10.18'!J16+'05.11.18'!J16+'12.11.18'!J16+'19.11.18'!J16+'26.11.18'!J16+'03.12.18'!J16+'10.12.18'!J16+'17.12.18'!J16+'26.12.18'!J16+'02.01.19'!J16</f>
        <v>8</v>
      </c>
      <c r="K16" s="271">
        <f>'09.01.18'!K16+'15.01.18'!K16+'22.01.18'!K16+'29.01.18'!K16+'05.02.18'!K16+'12.02.18'!K16+'19.02.18'!K16+'26.02.18'!K16+'05.03.18'!K16+'12.03.18'!K16+'19.03.18'!K16+'26.03.18'!K16+'02.04.18'!K16+'10.04.18'!K16+'16.04.18'!K16+'23.04.18'!K16+'02.05.18'!K16+'07.05.18'!K16+'14.05.18'!K16+'21.05.18'!K16+'29.05.18'!K16+'04.06.18'!K16+'11.06.18'!K16+'18.06.18'!K16+'25.06.18'!K16+'02.07.18'!K16+'09.07.18'!K16+'16.07.18'!K16+'23.07.18'!K16+'30.07.18'!K16+'06.08.18'!K16+'13.08.18'!K16+'20.08.18'!K16+'27.08.18'!K16+'03.09.18'!K16+'10.09.18'!K16+'17.09.18'!K16+'24.09.18'!K16+'01.10.18'!K16+'08.10.18'!K16+'16.10.18'!K16+'22.10.18'!K16+'29.10.18'!K16+'05.11.18'!K16+'12.11.18'!K16+'19.11.18'!K16+'26.11.18'!K16+'03.12.18'!K16+'10.12.18'!K16+'17.12.18'!K16+'26.12.18'!K16+'02.01.19'!K16</f>
        <v>12365.18</v>
      </c>
      <c r="L16" s="271">
        <f>'09.01.18'!L16+'15.01.18'!L16+'22.01.18'!L16+'29.01.18'!L16+'05.02.18'!L16+'12.02.18'!L16+'19.02.18'!L16+'26.02.18'!L16+'05.03.18'!L16+'12.03.18'!L16+'19.03.18'!L16+'26.03.18'!L16+'02.04.18'!L16+'10.04.18'!L16+'16.04.18'!L16+'23.04.18'!L16+'02.05.18'!L16+'07.05.18'!L16+'14.05.18'!L16+'21.05.18'!L16+'29.05.18'!L16+'04.06.18'!L16+'11.06.18'!L16+'18.06.18'!L16+'25.06.18'!L16+'02.07.18'!L16+'09.07.18'!L16+'16.07.18'!L16+'23.07.18'!L16+'30.07.18'!L16+'06.08.18'!L16+'13.08.18'!L16+'20.08.18'!L16+'27.08.18'!L16+'03.09.18'!L16+'10.09.18'!L16+'17.09.18'!L16+'24.09.18'!L16+'01.10.18'!L16+'08.10.18'!L16+'16.10.18'!L16+'22.10.18'!L16+'29.10.18'!L16+'05.11.18'!L16+'12.11.18'!L16+'19.11.18'!L16+'26.11.18'!L16+'03.12.18'!L16+'10.12.18'!L16+'17.12.18'!L16+'26.12.18'!L16+'02.01.19'!L16</f>
        <v>12365.18</v>
      </c>
      <c r="M16" s="259">
        <f t="shared" si="1"/>
        <v>0</v>
      </c>
      <c r="N16" s="270">
        <f>'09.01.18'!N16+'15.01.18'!N16+'22.01.18'!N16+'29.01.18'!N16+'05.02.18'!N16+'12.02.18'!N16+'19.02.18'!N16+'26.02.18'!N16+'05.03.18'!N16+'12.03.18'!N16+'19.03.18'!N16+'26.03.18'!N16+'02.04.18'!N16+'10.04.18'!N16+'16.04.18'!N16+'23.04.18'!N16+'02.05.18'!N16+'07.05.18'!N16+'14.05.18'!N16+'21.05.18'!N16+'29.05.18'!N16+'04.06.18'!N16+'11.06.18'!N16+'18.06.18'!N16+'25.06.18'!N16+'02.07.18'!N16+'09.07.18'!N16+'16.07.18'!N16+'23.07.18'!N16+'30.07.18'!N16+'06.08.18'!N16+'13.08.18'!N16+'20.08.18'!N16+'27.08.18'!N16+'03.09.18'!N16+'10.09.18'!N16+'17.09.18'!N16+'24.09.18'!N16+'01.10.18'!N16+'08.10.18'!N16+'16.10.18'!N16+'22.10.18'!N16+'29.10.18'!N16+'05.11.18'!N16+'12.11.18'!N16+'19.11.18'!N16+'26.11.18'!N16+'03.12.18'!N16+'10.12.18'!N16+'17.12.18'!N16+'26.12.18'!N16+'02.01.19'!N16</f>
        <v>8</v>
      </c>
      <c r="O16" s="271">
        <f>'09.01.18'!O16+'15.01.18'!O16+'22.01.18'!O16+'29.01.18'!O16+'05.02.18'!O16+'12.02.18'!O16+'19.02.18'!O16+'26.02.18'!O16+'05.03.18'!O16+'12.03.18'!O16+'19.03.18'!O16+'26.03.18'!O16+'02.04.18'!O16+'10.04.18'!O16+'16.04.18'!O16+'23.04.18'!O16+'02.05.18'!O16+'07.05.18'!O16+'14.05.18'!O16+'21.05.18'!O16+'29.05.18'!O16+'04.06.18'!O16+'11.06.18'!O16+'18.06.18'!O16+'25.06.18'!O16+'02.07.18'!O16+'09.07.18'!O16+'16.07.18'!O16+'23.07.18'!O16+'30.07.18'!O16+'06.08.18'!O16+'13.08.18'!O16+'20.08.18'!O16+'27.08.18'!O16+'03.09.18'!O16+'10.09.18'!O16+'17.09.18'!O16+'24.09.18'!O16+'01.10.18'!O16+'08.10.18'!O16+'16.10.18'!O16+'22.10.18'!O16+'29.10.18'!O16+'05.11.18'!O16+'12.11.18'!O16+'19.11.18'!O16+'26.11.18'!O16+'03.12.18'!O16+'10.12.18'!O16+'17.12.18'!O16+'26.12.18'!O16+'02.01.19'!O16</f>
        <v>32933.620000000003</v>
      </c>
      <c r="P16" s="271">
        <f>'09.01.18'!P16+'15.01.18'!P16+'22.01.18'!P16+'29.01.18'!P16+'05.02.18'!P16+'12.02.18'!P16+'19.02.18'!P16+'26.02.18'!P16+'05.03.18'!P16+'12.03.18'!P16+'19.03.18'!P16+'26.03.18'!P16+'02.04.18'!P16+'10.04.18'!P16+'16.04.18'!P16+'23.04.18'!P16+'02.05.18'!P16+'07.05.18'!P16+'14.05.18'!P16+'21.05.18'!P16+'29.05.18'!P16+'04.06.18'!P16+'11.06.18'!P16+'18.06.18'!P16+'25.06.18'!P16+'02.07.18'!P16+'09.07.18'!P16+'16.07.18'!P16+'23.07.18'!P16+'30.07.18'!P16+'06.08.18'!P16+'13.08.18'!P16+'20.08.18'!P16+'27.08.18'!P16+'03.09.18'!P16+'10.09.18'!P16+'17.09.18'!P16+'24.09.18'!P16+'01.10.18'!P16+'08.10.18'!P16+'16.10.18'!P16+'22.10.18'!P16+'29.10.18'!P16+'05.11.18'!P16+'12.11.18'!P16+'19.11.18'!P16+'26.11.18'!P16+'03.12.18'!P16+'10.12.18'!P16+'17.12.18'!P16+'26.12.18'!P16+'02.01.19'!P16</f>
        <v>32933.620000000003</v>
      </c>
      <c r="Q16" s="83">
        <f t="shared" si="2"/>
        <v>0</v>
      </c>
      <c r="R16" s="1"/>
      <c r="S16" s="1"/>
      <c r="T16" s="134"/>
      <c r="U16" s="134"/>
      <c r="V16" s="134"/>
      <c r="X16" s="40"/>
    </row>
    <row r="17" spans="1:24">
      <c r="A17" s="182">
        <v>8</v>
      </c>
      <c r="B17" s="78" t="s">
        <v>29</v>
      </c>
      <c r="C17" s="105" t="s">
        <v>19</v>
      </c>
      <c r="D17" s="78"/>
      <c r="E17" s="78" t="s">
        <v>30</v>
      </c>
      <c r="F17" s="106" t="s">
        <v>407</v>
      </c>
      <c r="G17" s="17" t="s">
        <v>31</v>
      </c>
      <c r="H17" s="274">
        <f>'09.01.18'!H17+'15.01.18'!H17+'22.01.18'!H17+'29.01.18'!H17+'05.02.18'!H17+'12.02.18'!H17+'19.02.18'!H17+'26.02.18'!H17+'05.03.18'!H17+'12.03.18'!H17+'19.03.18'!H17+'26.03.18'!H17+'02.04.18'!H17+'10.04.18'!H17+'16.04.18'!H17+'23.04.18'!H17+'02.05.18'!H17+'07.05.18'!H17+'14.05.18'!H17+'21.05.18'!H17+'29.05.18'!H17+'04.06.18'!H17+'11.06.18'!H17+'18.06.18'!H17+'25.06.18'!H17+'02.07.18'!H17+'09.07.18'!H17+'16.07.18'!H17+'23.07.18'!H17+'30.07.18'!H17+'06.08.18'!H17+'13.08.18'!H17+'20.08.18'!H17+'27.08.18'!H17+'03.09.18'!H17+'10.09.18'!H17+'17.09.18'!H17+'24.09.18'!H17+'01.10.18'!H17+'08.10.18'!H17+'16.10.18'!H17+'22.10.18'!H17+'29.10.18'!H17+'05.11.18'!H17+'12.11.18'!H17+'19.11.18'!H17+'26.11.18'!H17+'03.12.18'!H17+'10.12.18'!H17+'17.12.18'!H17+'26.12.18'!H17+'02.01.19'!H17</f>
        <v>8</v>
      </c>
      <c r="I17" s="254">
        <f>'09.01.18'!I17+'15.01.18'!I17+'22.01.18'!I17+'29.01.18'!I17+'05.02.18'!I17+'12.02.18'!I17+'19.02.18'!I17+'26.02.18'!I17+'05.03.18'!I17+'12.03.18'!I17+'19.03.18'!I17+'26.03.18'!I17+'02.04.18'!I17+'10.04.18'!I17+'16.04.18'!I17+'23.04.18'!I17+'02.05.18'!I17+'07.05.18'!I17+'14.05.18'!I17+'21.05.18'!I17+'29.05.18'!I17+'04.06.18'!I17+'11.06.18'!I17+'18.06.18'!I17+'25.06.18'!I17+'02.07.18'!I17+'09.07.18'!I17+'16.07.18'!I17+'23.07.18'!I17+'30.07.18'!I17+'06.08.18'!I17+'13.08.18'!I17+'20.08.18'!I17+'27.08.18'!I17+'03.09.18'!I17+'10.09.18'!I17+'17.09.18'!I17+'24.09.18'!I17+'01.10.18'!I17+'08.10.18'!I17+'16.10.18'!I17+'22.10.18'!I17+'29.10.18'!I17+'05.11.18'!I17+'12.11.18'!I17+'19.11.18'!I17+'26.11.18'!I17+'03.12.18'!I17+'10.12.18'!I17+'17.12.18'!I17+'26.12.18'!I17+'02.01.19'!I17</f>
        <v>5</v>
      </c>
      <c r="J17" s="254">
        <f>'09.01.18'!J17+'15.01.18'!J17+'22.01.18'!J17+'29.01.18'!J17+'05.02.18'!J17+'12.02.18'!J17+'19.02.18'!J17+'26.02.18'!J17+'05.03.18'!J17+'12.03.18'!J17+'19.03.18'!J17+'26.03.18'!J17+'02.04.18'!J17+'10.04.18'!J17+'16.04.18'!J17+'23.04.18'!J17+'02.05.18'!J17+'07.05.18'!J17+'14.05.18'!J17+'21.05.18'!J17+'29.05.18'!J17+'04.06.18'!J17+'11.06.18'!J17+'18.06.18'!J17+'25.06.18'!J17+'02.07.18'!J17+'09.07.18'!J17+'16.07.18'!J17+'23.07.18'!J17+'30.07.18'!J17+'06.08.18'!J17+'13.08.18'!J17+'20.08.18'!J17+'27.08.18'!J17+'03.09.18'!J17+'10.09.18'!J17+'17.09.18'!J17+'24.09.18'!J17+'01.10.18'!J17+'08.10.18'!J17+'16.10.18'!J17+'22.10.18'!J17+'29.10.18'!J17+'05.11.18'!J17+'12.11.18'!J17+'19.11.18'!J17+'26.11.18'!J17+'03.12.18'!J17+'10.12.18'!J17+'17.12.18'!J17+'26.12.18'!J17+'02.01.19'!J17</f>
        <v>5</v>
      </c>
      <c r="K17" s="271">
        <f>'09.01.18'!K17+'15.01.18'!K17+'22.01.18'!K17+'29.01.18'!K17+'05.02.18'!K17+'12.02.18'!K17+'19.02.18'!K17+'26.02.18'!K17+'05.03.18'!K17+'12.03.18'!K17+'19.03.18'!K17+'26.03.18'!K17+'02.04.18'!K17+'10.04.18'!K17+'16.04.18'!K17+'23.04.18'!K17+'02.05.18'!K17+'07.05.18'!K17+'14.05.18'!K17+'21.05.18'!K17+'29.05.18'!K17+'04.06.18'!K17+'11.06.18'!K17+'18.06.18'!K17+'25.06.18'!K17+'02.07.18'!K17+'09.07.18'!K17+'16.07.18'!K17+'23.07.18'!K17+'30.07.18'!K17+'06.08.18'!K17+'13.08.18'!K17+'20.08.18'!K17+'27.08.18'!K17+'03.09.18'!K17+'10.09.18'!K17+'17.09.18'!K17+'24.09.18'!K17+'01.10.18'!K17+'08.10.18'!K17+'16.10.18'!K17+'22.10.18'!K17+'29.10.18'!K17+'05.11.18'!K17+'12.11.18'!K17+'19.11.18'!K17+'26.11.18'!K17+'03.12.18'!K17+'10.12.18'!K17+'17.12.18'!K17+'26.12.18'!K17+'02.01.19'!K17</f>
        <v>8192.4500000000007</v>
      </c>
      <c r="L17" s="271">
        <f>'09.01.18'!L17+'15.01.18'!L17+'22.01.18'!L17+'29.01.18'!L17+'05.02.18'!L17+'12.02.18'!L17+'19.02.18'!L17+'26.02.18'!L17+'05.03.18'!L17+'12.03.18'!L17+'19.03.18'!L17+'26.03.18'!L17+'02.04.18'!L17+'10.04.18'!L17+'16.04.18'!L17+'23.04.18'!L17+'02.05.18'!L17+'07.05.18'!L17+'14.05.18'!L17+'21.05.18'!L17+'29.05.18'!L17+'04.06.18'!L17+'11.06.18'!L17+'18.06.18'!L17+'25.06.18'!L17+'02.07.18'!L17+'09.07.18'!L17+'16.07.18'!L17+'23.07.18'!L17+'30.07.18'!L17+'06.08.18'!L17+'13.08.18'!L17+'20.08.18'!L17+'27.08.18'!L17+'03.09.18'!L17+'10.09.18'!L17+'17.09.18'!L17+'24.09.18'!L17+'01.10.18'!L17+'08.10.18'!L17+'16.10.18'!L17+'22.10.18'!L17+'29.10.18'!L17+'05.11.18'!L17+'12.11.18'!L17+'19.11.18'!L17+'26.11.18'!L17+'03.12.18'!L17+'10.12.18'!L17+'17.12.18'!L17+'26.12.18'!L17+'02.01.19'!L17</f>
        <v>8192.4500000000007</v>
      </c>
      <c r="M17" s="259">
        <f t="shared" si="1"/>
        <v>0</v>
      </c>
      <c r="N17" s="270">
        <f>'09.01.18'!N17+'15.01.18'!N17+'22.01.18'!N17+'29.01.18'!N17+'05.02.18'!N17+'12.02.18'!N17+'19.02.18'!N17+'26.02.18'!N17+'05.03.18'!N17+'12.03.18'!N17+'19.03.18'!N17+'26.03.18'!N17+'02.04.18'!N17+'10.04.18'!N17+'16.04.18'!N17+'23.04.18'!N17+'02.05.18'!N17+'07.05.18'!N17+'14.05.18'!N17+'21.05.18'!N17+'29.05.18'!N17+'04.06.18'!N17+'11.06.18'!N17+'18.06.18'!N17+'25.06.18'!N17+'02.07.18'!N17+'09.07.18'!N17+'16.07.18'!N17+'23.07.18'!N17+'30.07.18'!N17+'06.08.18'!N17+'13.08.18'!N17+'20.08.18'!N17+'27.08.18'!N17+'03.09.18'!N17+'10.09.18'!N17+'17.09.18'!N17+'24.09.18'!N17+'01.10.18'!N17+'08.10.18'!N17+'16.10.18'!N17+'22.10.18'!N17+'29.10.18'!N17+'05.11.18'!N17+'12.11.18'!N17+'19.11.18'!N17+'26.11.18'!N17+'03.12.18'!N17+'10.12.18'!N17+'17.12.18'!N17+'26.12.18'!N17+'02.01.19'!N17</f>
        <v>9</v>
      </c>
      <c r="O17" s="271">
        <f>'09.01.18'!O17+'15.01.18'!O17+'22.01.18'!O17+'29.01.18'!O17+'05.02.18'!O17+'12.02.18'!O17+'19.02.18'!O17+'26.02.18'!O17+'05.03.18'!O17+'12.03.18'!O17+'19.03.18'!O17+'26.03.18'!O17+'02.04.18'!O17+'10.04.18'!O17+'16.04.18'!O17+'23.04.18'!O17+'02.05.18'!O17+'07.05.18'!O17+'14.05.18'!O17+'21.05.18'!O17+'29.05.18'!O17+'04.06.18'!O17+'11.06.18'!O17+'18.06.18'!O17+'25.06.18'!O17+'02.07.18'!O17+'09.07.18'!O17+'16.07.18'!O17+'23.07.18'!O17+'30.07.18'!O17+'06.08.18'!O17+'13.08.18'!O17+'20.08.18'!O17+'27.08.18'!O17+'03.09.18'!O17+'10.09.18'!O17+'17.09.18'!O17+'24.09.18'!O17+'01.10.18'!O17+'08.10.18'!O17+'16.10.18'!O17+'22.10.18'!O17+'29.10.18'!O17+'05.11.18'!O17+'12.11.18'!O17+'19.11.18'!O17+'26.11.18'!O17+'03.12.18'!O17+'10.12.18'!O17+'17.12.18'!O17+'26.12.18'!O17+'02.01.19'!O17</f>
        <v>25953.839999999997</v>
      </c>
      <c r="P17" s="271">
        <f>'09.01.18'!P17+'15.01.18'!P17+'22.01.18'!P17+'29.01.18'!P17+'05.02.18'!P17+'12.02.18'!P17+'19.02.18'!P17+'26.02.18'!P17+'05.03.18'!P17+'12.03.18'!P17+'19.03.18'!P17+'26.03.18'!P17+'02.04.18'!P17+'10.04.18'!P17+'16.04.18'!P17+'23.04.18'!P17+'02.05.18'!P17+'07.05.18'!P17+'14.05.18'!P17+'21.05.18'!P17+'29.05.18'!P17+'04.06.18'!P17+'11.06.18'!P17+'18.06.18'!P17+'25.06.18'!P17+'02.07.18'!P17+'09.07.18'!P17+'16.07.18'!P17+'23.07.18'!P17+'30.07.18'!P17+'06.08.18'!P17+'13.08.18'!P17+'20.08.18'!P17+'27.08.18'!P17+'03.09.18'!P17+'10.09.18'!P17+'17.09.18'!P17+'24.09.18'!P17+'01.10.18'!P17+'08.10.18'!P17+'16.10.18'!P17+'22.10.18'!P17+'29.10.18'!P17+'05.11.18'!P17+'12.11.18'!P17+'19.11.18'!P17+'26.11.18'!P17+'03.12.18'!P17+'10.12.18'!P17+'17.12.18'!P17+'26.12.18'!P17+'02.01.19'!P17</f>
        <v>25953.839999999997</v>
      </c>
      <c r="Q17" s="83">
        <f t="shared" si="2"/>
        <v>0</v>
      </c>
      <c r="R17" s="1"/>
      <c r="S17" s="1"/>
      <c r="T17" s="134"/>
      <c r="U17" s="134"/>
      <c r="V17" s="134"/>
      <c r="X17" s="40"/>
    </row>
    <row r="18" spans="1:24" s="2" customFormat="1">
      <c r="A18" s="182">
        <v>9</v>
      </c>
      <c r="B18" s="78" t="s">
        <v>32</v>
      </c>
      <c r="C18" s="105" t="s">
        <v>19</v>
      </c>
      <c r="D18" s="78"/>
      <c r="E18" s="78" t="s">
        <v>26</v>
      </c>
      <c r="F18" s="106" t="s">
        <v>320</v>
      </c>
      <c r="G18" s="14" t="s">
        <v>21</v>
      </c>
      <c r="H18" s="274">
        <f>'09.01.18'!H18+'15.01.18'!H18+'22.01.18'!H18+'29.01.18'!H18+'05.02.18'!H18+'12.02.18'!H18+'19.02.18'!H18+'26.02.18'!H18+'05.03.18'!H18+'12.03.18'!H18+'19.03.18'!H18+'26.03.18'!H18+'02.04.18'!H18+'10.04.18'!H18+'16.04.18'!H18+'23.04.18'!H18+'02.05.18'!H18+'07.05.18'!H18+'14.05.18'!H18+'21.05.18'!H18+'29.05.18'!H18+'04.06.18'!H18+'11.06.18'!H18+'18.06.18'!H18+'25.06.18'!H18+'02.07.18'!H18+'09.07.18'!H18+'16.07.18'!H18+'23.07.18'!H18+'30.07.18'!H18+'06.08.18'!H18+'13.08.18'!H18+'20.08.18'!H18+'27.08.18'!H18+'03.09.18'!H18+'10.09.18'!H18+'17.09.18'!H18+'24.09.18'!H18+'01.10.18'!H18+'08.10.18'!H18+'16.10.18'!H18+'22.10.18'!H18+'29.10.18'!H18+'05.11.18'!H18+'12.11.18'!H18+'19.11.18'!H18+'26.11.18'!H18+'03.12.18'!H18+'10.12.18'!H18+'17.12.18'!H18+'26.12.18'!H18+'02.01.19'!H18</f>
        <v>68</v>
      </c>
      <c r="I18" s="254">
        <f>'09.01.18'!I18+'15.01.18'!I18+'22.01.18'!I18+'29.01.18'!I18+'05.02.18'!I18+'12.02.18'!I18+'19.02.18'!I18+'26.02.18'!I18+'05.03.18'!I18+'12.03.18'!I18+'19.03.18'!I18+'26.03.18'!I18+'02.04.18'!I18+'10.04.18'!I18+'16.04.18'!I18+'23.04.18'!I18+'02.05.18'!I18+'07.05.18'!I18+'14.05.18'!I18+'21.05.18'!I18+'29.05.18'!I18+'04.06.18'!I18+'11.06.18'!I18+'18.06.18'!I18+'25.06.18'!I18+'02.07.18'!I18+'09.07.18'!I18+'16.07.18'!I18+'23.07.18'!I18+'30.07.18'!I18+'06.08.18'!I18+'13.08.18'!I18+'20.08.18'!I18+'27.08.18'!I18+'03.09.18'!I18+'10.09.18'!I18+'17.09.18'!I18+'24.09.18'!I18+'01.10.18'!I18+'08.10.18'!I18+'16.10.18'!I18+'22.10.18'!I18+'29.10.18'!I18+'05.11.18'!I18+'12.11.18'!I18+'19.11.18'!I18+'26.11.18'!I18+'03.12.18'!I18+'10.12.18'!I18+'17.12.18'!I18+'26.12.18'!I18+'02.01.19'!I18</f>
        <v>56</v>
      </c>
      <c r="J18" s="254">
        <f>'09.01.18'!J18+'15.01.18'!J18+'22.01.18'!J18+'29.01.18'!J18+'05.02.18'!J18+'12.02.18'!J18+'19.02.18'!J18+'26.02.18'!J18+'05.03.18'!J18+'12.03.18'!J18+'19.03.18'!J18+'26.03.18'!J18+'02.04.18'!J18+'10.04.18'!J18+'16.04.18'!J18+'23.04.18'!J18+'02.05.18'!J18+'07.05.18'!J18+'14.05.18'!J18+'21.05.18'!J18+'29.05.18'!J18+'04.06.18'!J18+'11.06.18'!J18+'18.06.18'!J18+'25.06.18'!J18+'02.07.18'!J18+'09.07.18'!J18+'16.07.18'!J18+'23.07.18'!J18+'30.07.18'!J18+'06.08.18'!J18+'13.08.18'!J18+'20.08.18'!J18+'27.08.18'!J18+'03.09.18'!J18+'10.09.18'!J18+'17.09.18'!J18+'24.09.18'!J18+'01.10.18'!J18+'08.10.18'!J18+'16.10.18'!J18+'22.10.18'!J18+'29.10.18'!J18+'05.11.18'!J18+'12.11.18'!J18+'19.11.18'!J18+'26.11.18'!J18+'03.12.18'!J18+'10.12.18'!J18+'17.12.18'!J18+'26.12.18'!J18+'02.01.19'!J18</f>
        <v>82</v>
      </c>
      <c r="K18" s="271">
        <f>'09.01.18'!K18+'15.01.18'!K18+'22.01.18'!K18+'29.01.18'!K18+'05.02.18'!K18+'12.02.18'!K18+'19.02.18'!K18+'26.02.18'!K18+'05.03.18'!K18+'12.03.18'!K18+'19.03.18'!K18+'26.03.18'!K18+'02.04.18'!K18+'10.04.18'!K18+'16.04.18'!K18+'23.04.18'!K18+'02.05.18'!K18+'07.05.18'!K18+'14.05.18'!K18+'21.05.18'!K18+'29.05.18'!K18+'04.06.18'!K18+'11.06.18'!K18+'18.06.18'!K18+'25.06.18'!K18+'02.07.18'!K18+'09.07.18'!K18+'16.07.18'!K18+'23.07.18'!K18+'30.07.18'!K18+'06.08.18'!K18+'13.08.18'!K18+'20.08.18'!K18+'27.08.18'!K18+'03.09.18'!K18+'10.09.18'!K18+'17.09.18'!K18+'24.09.18'!K18+'01.10.18'!K18+'08.10.18'!K18+'16.10.18'!K18+'22.10.18'!K18+'29.10.18'!K18+'05.11.18'!K18+'12.11.18'!K18+'19.11.18'!K18+'26.11.18'!K18+'03.12.18'!K18+'10.12.18'!K18+'17.12.18'!K18+'26.12.18'!K18+'02.01.19'!K18</f>
        <v>168910.33</v>
      </c>
      <c r="L18" s="271">
        <f>'09.01.18'!L18+'15.01.18'!L18+'22.01.18'!L18+'29.01.18'!L18+'05.02.18'!L18+'12.02.18'!L18+'19.02.18'!L18+'26.02.18'!L18+'05.03.18'!L18+'12.03.18'!L18+'19.03.18'!L18+'26.03.18'!L18+'02.04.18'!L18+'10.04.18'!L18+'16.04.18'!L18+'23.04.18'!L18+'02.05.18'!L18+'07.05.18'!L18+'14.05.18'!L18+'21.05.18'!L18+'29.05.18'!L18+'04.06.18'!L18+'11.06.18'!L18+'18.06.18'!L18+'25.06.18'!L18+'02.07.18'!L18+'09.07.18'!L18+'16.07.18'!L18+'23.07.18'!L18+'30.07.18'!L18+'06.08.18'!L18+'13.08.18'!L18+'20.08.18'!L18+'27.08.18'!L18+'03.09.18'!L18+'10.09.18'!L18+'17.09.18'!L18+'24.09.18'!L18+'01.10.18'!L18+'08.10.18'!L18+'16.10.18'!L18+'22.10.18'!L18+'29.10.18'!L18+'05.11.18'!L18+'12.11.18'!L18+'19.11.18'!L18+'26.11.18'!L18+'03.12.18'!L18+'10.12.18'!L18+'17.12.18'!L18+'26.12.18'!L18+'02.01.19'!L18</f>
        <v>168910.33</v>
      </c>
      <c r="M18" s="259">
        <f t="shared" si="1"/>
        <v>0</v>
      </c>
      <c r="N18" s="270">
        <f>'09.01.18'!N18+'15.01.18'!N18+'22.01.18'!N18+'29.01.18'!N18+'05.02.18'!N18+'12.02.18'!N18+'19.02.18'!N18+'26.02.18'!N18+'05.03.18'!N18+'12.03.18'!N18+'19.03.18'!N18+'26.03.18'!N18+'02.04.18'!N18+'10.04.18'!N18+'16.04.18'!N18+'23.04.18'!N18+'02.05.18'!N18+'07.05.18'!N18+'14.05.18'!N18+'21.05.18'!N18+'29.05.18'!N18+'04.06.18'!N18+'11.06.18'!N18+'18.06.18'!N18+'25.06.18'!N18+'02.07.18'!N18+'09.07.18'!N18+'16.07.18'!N18+'23.07.18'!N18+'30.07.18'!N18+'06.08.18'!N18+'13.08.18'!N18+'20.08.18'!N18+'27.08.18'!N18+'03.09.18'!N18+'10.09.18'!N18+'17.09.18'!N18+'24.09.18'!N18+'01.10.18'!N18+'08.10.18'!N18+'16.10.18'!N18+'22.10.18'!N18+'29.10.18'!N18+'05.11.18'!N18+'12.11.18'!N18+'19.11.18'!N18+'26.11.18'!N18+'03.12.18'!N18+'10.12.18'!N18+'17.12.18'!N18+'26.12.18'!N18+'02.01.19'!N18</f>
        <v>44</v>
      </c>
      <c r="O18" s="271">
        <f>'09.01.18'!O18+'15.01.18'!O18+'22.01.18'!O18+'29.01.18'!O18+'05.02.18'!O18+'12.02.18'!O18+'19.02.18'!O18+'26.02.18'!O18+'05.03.18'!O18+'12.03.18'!O18+'19.03.18'!O18+'26.03.18'!O18+'02.04.18'!O18+'10.04.18'!O18+'16.04.18'!O18+'23.04.18'!O18+'02.05.18'!O18+'07.05.18'!O18+'14.05.18'!O18+'21.05.18'!O18+'29.05.18'!O18+'04.06.18'!O18+'11.06.18'!O18+'18.06.18'!O18+'25.06.18'!O18+'02.07.18'!O18+'09.07.18'!O18+'16.07.18'!O18+'23.07.18'!O18+'30.07.18'!O18+'06.08.18'!O18+'13.08.18'!O18+'20.08.18'!O18+'27.08.18'!O18+'03.09.18'!O18+'10.09.18'!O18+'17.09.18'!O18+'24.09.18'!O18+'01.10.18'!O18+'08.10.18'!O18+'16.10.18'!O18+'22.10.18'!O18+'29.10.18'!O18+'05.11.18'!O18+'12.11.18'!O18+'19.11.18'!O18+'26.11.18'!O18+'03.12.18'!O18+'10.12.18'!O18+'17.12.18'!O18+'26.12.18'!O18+'02.01.19'!O18</f>
        <v>205513.37000000002</v>
      </c>
      <c r="P18" s="271">
        <f>'09.01.18'!P18+'15.01.18'!P18+'22.01.18'!P18+'29.01.18'!P18+'05.02.18'!P18+'12.02.18'!P18+'19.02.18'!P18+'26.02.18'!P18+'05.03.18'!P18+'12.03.18'!P18+'19.03.18'!P18+'26.03.18'!P18+'02.04.18'!P18+'10.04.18'!P18+'16.04.18'!P18+'23.04.18'!P18+'02.05.18'!P18+'07.05.18'!P18+'14.05.18'!P18+'21.05.18'!P18+'29.05.18'!P18+'04.06.18'!P18+'11.06.18'!P18+'18.06.18'!P18+'25.06.18'!P18+'02.07.18'!P18+'09.07.18'!P18+'16.07.18'!P18+'23.07.18'!P18+'30.07.18'!P18+'06.08.18'!P18+'13.08.18'!P18+'20.08.18'!P18+'27.08.18'!P18+'03.09.18'!P18+'10.09.18'!P18+'17.09.18'!P18+'24.09.18'!P18+'01.10.18'!P18+'08.10.18'!P18+'16.10.18'!P18+'22.10.18'!P18+'29.10.18'!P18+'05.11.18'!P18+'12.11.18'!P18+'19.11.18'!P18+'26.11.18'!P18+'03.12.18'!P18+'10.12.18'!P18+'17.12.18'!P18+'26.12.18'!P18+'02.01.19'!P18</f>
        <v>205513.37000000002</v>
      </c>
      <c r="Q18" s="83">
        <f t="shared" si="2"/>
        <v>0</v>
      </c>
      <c r="R18" s="1"/>
      <c r="S18" s="1"/>
      <c r="T18" s="134"/>
      <c r="U18" s="134"/>
      <c r="V18" s="134"/>
      <c r="X18" s="40"/>
    </row>
    <row r="19" spans="1:24">
      <c r="A19" s="182">
        <v>10</v>
      </c>
      <c r="B19" s="78" t="s">
        <v>32</v>
      </c>
      <c r="C19" s="105" t="s">
        <v>19</v>
      </c>
      <c r="D19" s="78"/>
      <c r="E19" s="78" t="s">
        <v>26</v>
      </c>
      <c r="F19" s="106" t="s">
        <v>443</v>
      </c>
      <c r="G19" s="80" t="s">
        <v>33</v>
      </c>
      <c r="H19" s="274">
        <f>'09.01.18'!H19+'15.01.18'!H19+'22.01.18'!H19+'29.01.18'!H19+'05.02.18'!H19+'12.02.18'!H19+'19.02.18'!H19+'26.02.18'!H19+'05.03.18'!H19+'12.03.18'!H19+'19.03.18'!H19+'26.03.18'!H19+'02.04.18'!H19+'10.04.18'!H19+'16.04.18'!H19+'23.04.18'!H19+'02.05.18'!H19+'07.05.18'!H19+'14.05.18'!H19+'21.05.18'!H19+'29.05.18'!H19+'04.06.18'!H19+'11.06.18'!H19+'18.06.18'!H19+'25.06.18'!H19+'02.07.18'!H19+'09.07.18'!H19+'16.07.18'!H19+'23.07.18'!H19+'30.07.18'!H19+'06.08.18'!H19+'13.08.18'!H19+'20.08.18'!H19+'27.08.18'!H19+'03.09.18'!H19+'10.09.18'!H19+'17.09.18'!H19+'24.09.18'!H19+'01.10.18'!H19+'08.10.18'!H19+'16.10.18'!H19+'22.10.18'!H19+'29.10.18'!H19+'05.11.18'!H19+'12.11.18'!H19+'19.11.18'!H19+'26.11.18'!H19+'03.12.18'!H19+'10.12.18'!H19+'17.12.18'!H19+'26.12.18'!H19+'02.01.19'!H19</f>
        <v>10</v>
      </c>
      <c r="I19" s="254">
        <f>'09.01.18'!I19+'15.01.18'!I19+'22.01.18'!I19+'29.01.18'!I19+'05.02.18'!I19+'12.02.18'!I19+'19.02.18'!I19+'26.02.18'!I19+'05.03.18'!I19+'12.03.18'!I19+'19.03.18'!I19+'26.03.18'!I19+'02.04.18'!I19+'10.04.18'!I19+'16.04.18'!I19+'23.04.18'!I19+'02.05.18'!I19+'07.05.18'!I19+'14.05.18'!I19+'21.05.18'!I19+'29.05.18'!I19+'04.06.18'!I19+'11.06.18'!I19+'18.06.18'!I19+'25.06.18'!I19+'02.07.18'!I19+'09.07.18'!I19+'16.07.18'!I19+'23.07.18'!I19+'30.07.18'!I19+'06.08.18'!I19+'13.08.18'!I19+'20.08.18'!I19+'27.08.18'!I19+'03.09.18'!I19+'10.09.18'!I19+'17.09.18'!I19+'24.09.18'!I19+'01.10.18'!I19+'08.10.18'!I19+'16.10.18'!I19+'22.10.18'!I19+'29.10.18'!I19+'05.11.18'!I19+'12.11.18'!I19+'19.11.18'!I19+'26.11.18'!I19+'03.12.18'!I19+'10.12.18'!I19+'17.12.18'!I19+'26.12.18'!I19+'02.01.19'!I19</f>
        <v>2</v>
      </c>
      <c r="J19" s="254">
        <f>'09.01.18'!J19+'15.01.18'!J19+'22.01.18'!J19+'29.01.18'!J19+'05.02.18'!J19+'12.02.18'!J19+'19.02.18'!J19+'26.02.18'!J19+'05.03.18'!J19+'12.03.18'!J19+'19.03.18'!J19+'26.03.18'!J19+'02.04.18'!J19+'10.04.18'!J19+'16.04.18'!J19+'23.04.18'!J19+'02.05.18'!J19+'07.05.18'!J19+'14.05.18'!J19+'21.05.18'!J19+'29.05.18'!J19+'04.06.18'!J19+'11.06.18'!J19+'18.06.18'!J19+'25.06.18'!J19+'02.07.18'!J19+'09.07.18'!J19+'16.07.18'!J19+'23.07.18'!J19+'30.07.18'!J19+'06.08.18'!J19+'13.08.18'!J19+'20.08.18'!J19+'27.08.18'!J19+'03.09.18'!J19+'10.09.18'!J19+'17.09.18'!J19+'24.09.18'!J19+'01.10.18'!J19+'08.10.18'!J19+'16.10.18'!J19+'22.10.18'!J19+'29.10.18'!J19+'05.11.18'!J19+'12.11.18'!J19+'19.11.18'!J19+'26.11.18'!J19+'03.12.18'!J19+'10.12.18'!J19+'17.12.18'!J19+'26.12.18'!J19+'02.01.19'!J19</f>
        <v>2</v>
      </c>
      <c r="K19" s="271">
        <f>'09.01.18'!K19+'15.01.18'!K19+'22.01.18'!K19+'29.01.18'!K19+'05.02.18'!K19+'12.02.18'!K19+'19.02.18'!K19+'26.02.18'!K19+'05.03.18'!K19+'12.03.18'!K19+'19.03.18'!K19+'26.03.18'!K19+'02.04.18'!K19+'10.04.18'!K19+'16.04.18'!K19+'23.04.18'!K19+'02.05.18'!K19+'07.05.18'!K19+'14.05.18'!K19+'21.05.18'!K19+'29.05.18'!K19+'04.06.18'!K19+'11.06.18'!K19+'18.06.18'!K19+'25.06.18'!K19+'02.07.18'!K19+'09.07.18'!K19+'16.07.18'!K19+'23.07.18'!K19+'30.07.18'!K19+'06.08.18'!K19+'13.08.18'!K19+'20.08.18'!K19+'27.08.18'!K19+'03.09.18'!K19+'10.09.18'!K19+'17.09.18'!K19+'24.09.18'!K19+'01.10.18'!K19+'08.10.18'!K19+'16.10.18'!K19+'22.10.18'!K19+'29.10.18'!K19+'05.11.18'!K19+'12.11.18'!K19+'19.11.18'!K19+'26.11.18'!K19+'03.12.18'!K19+'10.12.18'!K19+'17.12.18'!K19+'26.12.18'!K19+'02.01.19'!K19</f>
        <v>2907.3</v>
      </c>
      <c r="L19" s="271">
        <f>'09.01.18'!L19+'15.01.18'!L19+'22.01.18'!L19+'29.01.18'!L19+'05.02.18'!L19+'12.02.18'!L19+'19.02.18'!L19+'26.02.18'!L19+'05.03.18'!L19+'12.03.18'!L19+'19.03.18'!L19+'26.03.18'!L19+'02.04.18'!L19+'10.04.18'!L19+'16.04.18'!L19+'23.04.18'!L19+'02.05.18'!L19+'07.05.18'!L19+'14.05.18'!L19+'21.05.18'!L19+'29.05.18'!L19+'04.06.18'!L19+'11.06.18'!L19+'18.06.18'!L19+'25.06.18'!L19+'02.07.18'!L19+'09.07.18'!L19+'16.07.18'!L19+'23.07.18'!L19+'30.07.18'!L19+'06.08.18'!L19+'13.08.18'!L19+'20.08.18'!L19+'27.08.18'!L19+'03.09.18'!L19+'10.09.18'!L19+'17.09.18'!L19+'24.09.18'!L19+'01.10.18'!L19+'08.10.18'!L19+'16.10.18'!L19+'22.10.18'!L19+'29.10.18'!L19+'05.11.18'!L19+'12.11.18'!L19+'19.11.18'!L19+'26.11.18'!L19+'03.12.18'!L19+'10.12.18'!L19+'17.12.18'!L19+'26.12.18'!L19+'02.01.19'!L19</f>
        <v>2907.3</v>
      </c>
      <c r="M19" s="259">
        <f t="shared" si="1"/>
        <v>0</v>
      </c>
      <c r="N19" s="270">
        <f>'09.01.18'!N19+'15.01.18'!N19+'22.01.18'!N19+'29.01.18'!N19+'05.02.18'!N19+'12.02.18'!N19+'19.02.18'!N19+'26.02.18'!N19+'05.03.18'!N19+'12.03.18'!N19+'19.03.18'!N19+'26.03.18'!N19+'02.04.18'!N19+'10.04.18'!N19+'16.04.18'!N19+'23.04.18'!N19+'02.05.18'!N19+'07.05.18'!N19+'14.05.18'!N19+'21.05.18'!N19+'29.05.18'!N19+'04.06.18'!N19+'11.06.18'!N19+'18.06.18'!N19+'25.06.18'!N19+'02.07.18'!N19+'09.07.18'!N19+'16.07.18'!N19+'23.07.18'!N19+'30.07.18'!N19+'06.08.18'!N19+'13.08.18'!N19+'20.08.18'!N19+'27.08.18'!N19+'03.09.18'!N19+'10.09.18'!N19+'17.09.18'!N19+'24.09.18'!N19+'01.10.18'!N19+'08.10.18'!N19+'16.10.18'!N19+'22.10.18'!N19+'29.10.18'!N19+'05.11.18'!N19+'12.11.18'!N19+'19.11.18'!N19+'26.11.18'!N19+'03.12.18'!N19+'10.12.18'!N19+'17.12.18'!N19+'26.12.18'!N19+'02.01.19'!N19</f>
        <v>4</v>
      </c>
      <c r="O19" s="271">
        <f>'09.01.18'!O19+'15.01.18'!O19+'22.01.18'!O19+'29.01.18'!O19+'05.02.18'!O19+'12.02.18'!O19+'19.02.18'!O19+'26.02.18'!O19+'05.03.18'!O19+'12.03.18'!O19+'19.03.18'!O19+'26.03.18'!O19+'02.04.18'!O19+'10.04.18'!O19+'16.04.18'!O19+'23.04.18'!O19+'02.05.18'!O19+'07.05.18'!O19+'14.05.18'!O19+'21.05.18'!O19+'29.05.18'!O19+'04.06.18'!O19+'11.06.18'!O19+'18.06.18'!O19+'25.06.18'!O19+'02.07.18'!O19+'09.07.18'!O19+'16.07.18'!O19+'23.07.18'!O19+'30.07.18'!O19+'06.08.18'!O19+'13.08.18'!O19+'20.08.18'!O19+'27.08.18'!O19+'03.09.18'!O19+'10.09.18'!O19+'17.09.18'!O19+'24.09.18'!O19+'01.10.18'!O19+'08.10.18'!O19+'16.10.18'!O19+'22.10.18'!O19+'29.10.18'!O19+'05.11.18'!O19+'12.11.18'!O19+'19.11.18'!O19+'26.11.18'!O19+'03.12.18'!O19+'10.12.18'!O19+'17.12.18'!O19+'26.12.18'!O19+'02.01.19'!O19</f>
        <v>9314.6500000000015</v>
      </c>
      <c r="P19" s="271">
        <f>'09.01.18'!P19+'15.01.18'!P19+'22.01.18'!P19+'29.01.18'!P19+'05.02.18'!P19+'12.02.18'!P19+'19.02.18'!P19+'26.02.18'!P19+'05.03.18'!P19+'12.03.18'!P19+'19.03.18'!P19+'26.03.18'!P19+'02.04.18'!P19+'10.04.18'!P19+'16.04.18'!P19+'23.04.18'!P19+'02.05.18'!P19+'07.05.18'!P19+'14.05.18'!P19+'21.05.18'!P19+'29.05.18'!P19+'04.06.18'!P19+'11.06.18'!P19+'18.06.18'!P19+'25.06.18'!P19+'02.07.18'!P19+'09.07.18'!P19+'16.07.18'!P19+'23.07.18'!P19+'30.07.18'!P19+'06.08.18'!P19+'13.08.18'!P19+'20.08.18'!P19+'27.08.18'!P19+'03.09.18'!P19+'10.09.18'!P19+'17.09.18'!P19+'24.09.18'!P19+'01.10.18'!P19+'08.10.18'!P19+'16.10.18'!P19+'22.10.18'!P19+'29.10.18'!P19+'05.11.18'!P19+'12.11.18'!P19+'19.11.18'!P19+'26.11.18'!P19+'03.12.18'!P19+'10.12.18'!P19+'17.12.18'!P19+'26.12.18'!P19+'02.01.19'!P19</f>
        <v>9314.6500000000015</v>
      </c>
      <c r="Q19" s="83">
        <f t="shared" si="2"/>
        <v>0</v>
      </c>
      <c r="R19" s="1"/>
      <c r="S19" s="1"/>
      <c r="T19" s="134"/>
      <c r="U19" s="134"/>
      <c r="V19" s="134"/>
      <c r="X19" s="40"/>
    </row>
    <row r="20" spans="1:24">
      <c r="A20" s="182">
        <v>11</v>
      </c>
      <c r="B20" s="78" t="s">
        <v>34</v>
      </c>
      <c r="C20" s="105" t="s">
        <v>19</v>
      </c>
      <c r="D20" s="78"/>
      <c r="E20" s="78" t="s">
        <v>35</v>
      </c>
      <c r="F20" s="106" t="s">
        <v>321</v>
      </c>
      <c r="G20" s="14" t="s">
        <v>21</v>
      </c>
      <c r="H20" s="274">
        <f>'09.01.18'!H20+'15.01.18'!H20+'22.01.18'!H20+'29.01.18'!H20+'05.02.18'!H20+'12.02.18'!H20+'19.02.18'!H20+'26.02.18'!H20+'05.03.18'!H20+'12.03.18'!H20+'19.03.18'!H20+'26.03.18'!H20+'02.04.18'!H20+'10.04.18'!H20+'16.04.18'!H20+'23.04.18'!H20+'02.05.18'!H20+'07.05.18'!H20+'14.05.18'!H20+'21.05.18'!H20+'29.05.18'!H20+'04.06.18'!H20+'11.06.18'!H20+'18.06.18'!H20+'25.06.18'!H20+'02.07.18'!H20+'09.07.18'!H20+'16.07.18'!H20+'23.07.18'!H20+'30.07.18'!H20+'06.08.18'!H20+'13.08.18'!H20+'20.08.18'!H20+'27.08.18'!H20+'03.09.18'!H20+'10.09.18'!H20+'17.09.18'!H20+'24.09.18'!H20+'01.10.18'!H20+'08.10.18'!H20+'16.10.18'!H20+'22.10.18'!H20+'29.10.18'!H20+'05.11.18'!H20+'12.11.18'!H20+'19.11.18'!H20+'26.11.18'!H20+'03.12.18'!H20+'10.12.18'!H20+'17.12.18'!H20+'26.12.18'!H20+'02.01.19'!H20</f>
        <v>19</v>
      </c>
      <c r="I20" s="254">
        <f>'09.01.18'!I20+'15.01.18'!I20+'22.01.18'!I20+'29.01.18'!I20+'05.02.18'!I20+'12.02.18'!I20+'19.02.18'!I20+'26.02.18'!I20+'05.03.18'!I20+'12.03.18'!I20+'19.03.18'!I20+'26.03.18'!I20+'02.04.18'!I20+'10.04.18'!I20+'16.04.18'!I20+'23.04.18'!I20+'02.05.18'!I20+'07.05.18'!I20+'14.05.18'!I20+'21.05.18'!I20+'29.05.18'!I20+'04.06.18'!I20+'11.06.18'!I20+'18.06.18'!I20+'25.06.18'!I20+'02.07.18'!I20+'09.07.18'!I20+'16.07.18'!I20+'23.07.18'!I20+'30.07.18'!I20+'06.08.18'!I20+'13.08.18'!I20+'20.08.18'!I20+'27.08.18'!I20+'03.09.18'!I20+'10.09.18'!I20+'17.09.18'!I20+'24.09.18'!I20+'01.10.18'!I20+'08.10.18'!I20+'16.10.18'!I20+'22.10.18'!I20+'29.10.18'!I20+'05.11.18'!I20+'12.11.18'!I20+'19.11.18'!I20+'26.11.18'!I20+'03.12.18'!I20+'10.12.18'!I20+'17.12.18'!I20+'26.12.18'!I20+'02.01.19'!I20</f>
        <v>12</v>
      </c>
      <c r="J20" s="254">
        <f>'09.01.18'!J20+'15.01.18'!J20+'22.01.18'!J20+'29.01.18'!J20+'05.02.18'!J20+'12.02.18'!J20+'19.02.18'!J20+'26.02.18'!J20+'05.03.18'!J20+'12.03.18'!J20+'19.03.18'!J20+'26.03.18'!J20+'02.04.18'!J20+'10.04.18'!J20+'16.04.18'!J20+'23.04.18'!J20+'02.05.18'!J20+'07.05.18'!J20+'14.05.18'!J20+'21.05.18'!J20+'29.05.18'!J20+'04.06.18'!J20+'11.06.18'!J20+'18.06.18'!J20+'25.06.18'!J20+'02.07.18'!J20+'09.07.18'!J20+'16.07.18'!J20+'23.07.18'!J20+'30.07.18'!J20+'06.08.18'!J20+'13.08.18'!J20+'20.08.18'!J20+'27.08.18'!J20+'03.09.18'!J20+'10.09.18'!J20+'17.09.18'!J20+'24.09.18'!J20+'01.10.18'!J20+'08.10.18'!J20+'16.10.18'!J20+'22.10.18'!J20+'29.10.18'!J20+'05.11.18'!J20+'12.11.18'!J20+'19.11.18'!J20+'26.11.18'!J20+'03.12.18'!J20+'10.12.18'!J20+'17.12.18'!J20+'26.12.18'!J20+'02.01.19'!J20</f>
        <v>16</v>
      </c>
      <c r="K20" s="271">
        <f>'09.01.18'!K20+'15.01.18'!K20+'22.01.18'!K20+'29.01.18'!K20+'05.02.18'!K20+'12.02.18'!K20+'19.02.18'!K20+'26.02.18'!K20+'05.03.18'!K20+'12.03.18'!K20+'19.03.18'!K20+'26.03.18'!K20+'02.04.18'!K20+'10.04.18'!K20+'16.04.18'!K20+'23.04.18'!K20+'02.05.18'!K20+'07.05.18'!K20+'14.05.18'!K20+'21.05.18'!K20+'29.05.18'!K20+'04.06.18'!K20+'11.06.18'!K20+'18.06.18'!K20+'25.06.18'!K20+'02.07.18'!K20+'09.07.18'!K20+'16.07.18'!K20+'23.07.18'!K20+'30.07.18'!K20+'06.08.18'!K20+'13.08.18'!K20+'20.08.18'!K20+'27.08.18'!K20+'03.09.18'!K20+'10.09.18'!K20+'17.09.18'!K20+'24.09.18'!K20+'01.10.18'!K20+'08.10.18'!K20+'16.10.18'!K20+'22.10.18'!K20+'29.10.18'!K20+'05.11.18'!K20+'12.11.18'!K20+'19.11.18'!K20+'26.11.18'!K20+'03.12.18'!K20+'10.12.18'!K20+'17.12.18'!K20+'26.12.18'!K20+'02.01.19'!K20</f>
        <v>33990.6</v>
      </c>
      <c r="L20" s="271">
        <f>'09.01.18'!L20+'15.01.18'!L20+'22.01.18'!L20+'29.01.18'!L20+'05.02.18'!L20+'12.02.18'!L20+'19.02.18'!L20+'26.02.18'!L20+'05.03.18'!L20+'12.03.18'!L20+'19.03.18'!L20+'26.03.18'!L20+'02.04.18'!L20+'10.04.18'!L20+'16.04.18'!L20+'23.04.18'!L20+'02.05.18'!L20+'07.05.18'!L20+'14.05.18'!L20+'21.05.18'!L20+'29.05.18'!L20+'04.06.18'!L20+'11.06.18'!L20+'18.06.18'!L20+'25.06.18'!L20+'02.07.18'!L20+'09.07.18'!L20+'16.07.18'!L20+'23.07.18'!L20+'30.07.18'!L20+'06.08.18'!L20+'13.08.18'!L20+'20.08.18'!L20+'27.08.18'!L20+'03.09.18'!L20+'10.09.18'!L20+'17.09.18'!L20+'24.09.18'!L20+'01.10.18'!L20+'08.10.18'!L20+'16.10.18'!L20+'22.10.18'!L20+'29.10.18'!L20+'05.11.18'!L20+'12.11.18'!L20+'19.11.18'!L20+'26.11.18'!L20+'03.12.18'!L20+'10.12.18'!L20+'17.12.18'!L20+'26.12.18'!L20+'02.01.19'!L20</f>
        <v>33990.6</v>
      </c>
      <c r="M20" s="259">
        <f t="shared" si="1"/>
        <v>0</v>
      </c>
      <c r="N20" s="270">
        <f>'09.01.18'!N20+'15.01.18'!N20+'22.01.18'!N20+'29.01.18'!N20+'05.02.18'!N20+'12.02.18'!N20+'19.02.18'!N20+'26.02.18'!N20+'05.03.18'!N20+'12.03.18'!N20+'19.03.18'!N20+'26.03.18'!N20+'02.04.18'!N20+'10.04.18'!N20+'16.04.18'!N20+'23.04.18'!N20+'02.05.18'!N20+'07.05.18'!N20+'14.05.18'!N20+'21.05.18'!N20+'29.05.18'!N20+'04.06.18'!N20+'11.06.18'!N20+'18.06.18'!N20+'25.06.18'!N20+'02.07.18'!N20+'09.07.18'!N20+'16.07.18'!N20+'23.07.18'!N20+'30.07.18'!N20+'06.08.18'!N20+'13.08.18'!N20+'20.08.18'!N20+'27.08.18'!N20+'03.09.18'!N20+'10.09.18'!N20+'17.09.18'!N20+'24.09.18'!N20+'01.10.18'!N20+'08.10.18'!N20+'16.10.18'!N20+'22.10.18'!N20+'29.10.18'!N20+'05.11.18'!N20+'12.11.18'!N20+'19.11.18'!N20+'26.11.18'!N20+'03.12.18'!N20+'10.12.18'!N20+'17.12.18'!N20+'26.12.18'!N20+'02.01.19'!N20</f>
        <v>11</v>
      </c>
      <c r="O20" s="271">
        <f>'09.01.18'!O20+'15.01.18'!O20+'22.01.18'!O20+'29.01.18'!O20+'05.02.18'!O20+'12.02.18'!O20+'19.02.18'!O20+'26.02.18'!O20+'05.03.18'!O20+'12.03.18'!O20+'19.03.18'!O20+'26.03.18'!O20+'02.04.18'!O20+'10.04.18'!O20+'16.04.18'!O20+'23.04.18'!O20+'02.05.18'!O20+'07.05.18'!O20+'14.05.18'!O20+'21.05.18'!O20+'29.05.18'!O20+'04.06.18'!O20+'11.06.18'!O20+'18.06.18'!O20+'25.06.18'!O20+'02.07.18'!O20+'09.07.18'!O20+'16.07.18'!O20+'23.07.18'!O20+'30.07.18'!O20+'06.08.18'!O20+'13.08.18'!O20+'20.08.18'!O20+'27.08.18'!O20+'03.09.18'!O20+'10.09.18'!O20+'17.09.18'!O20+'24.09.18'!O20+'01.10.18'!O20+'08.10.18'!O20+'16.10.18'!O20+'22.10.18'!O20+'29.10.18'!O20+'05.11.18'!O20+'12.11.18'!O20+'19.11.18'!O20+'26.11.18'!O20+'03.12.18'!O20+'10.12.18'!O20+'17.12.18'!O20+'26.12.18'!O20+'02.01.19'!O20</f>
        <v>55749.71</v>
      </c>
      <c r="P20" s="271">
        <f>'09.01.18'!P20+'15.01.18'!P20+'22.01.18'!P20+'29.01.18'!P20+'05.02.18'!P20+'12.02.18'!P20+'19.02.18'!P20+'26.02.18'!P20+'05.03.18'!P20+'12.03.18'!P20+'19.03.18'!P20+'26.03.18'!P20+'02.04.18'!P20+'10.04.18'!P20+'16.04.18'!P20+'23.04.18'!P20+'02.05.18'!P20+'07.05.18'!P20+'14.05.18'!P20+'21.05.18'!P20+'29.05.18'!P20+'04.06.18'!P20+'11.06.18'!P20+'18.06.18'!P20+'25.06.18'!P20+'02.07.18'!P20+'09.07.18'!P20+'16.07.18'!P20+'23.07.18'!P20+'30.07.18'!P20+'06.08.18'!P20+'13.08.18'!P20+'20.08.18'!P20+'27.08.18'!P20+'03.09.18'!P20+'10.09.18'!P20+'17.09.18'!P20+'24.09.18'!P20+'01.10.18'!P20+'08.10.18'!P20+'16.10.18'!P20+'22.10.18'!P20+'29.10.18'!P20+'05.11.18'!P20+'12.11.18'!P20+'19.11.18'!P20+'26.11.18'!P20+'03.12.18'!P20+'10.12.18'!P20+'17.12.18'!P20+'26.12.18'!P20+'02.01.19'!P20</f>
        <v>55749.71</v>
      </c>
      <c r="Q20" s="83">
        <f t="shared" si="2"/>
        <v>0</v>
      </c>
      <c r="R20" s="1"/>
      <c r="S20" s="1"/>
      <c r="T20" s="134"/>
      <c r="U20" s="134"/>
      <c r="V20" s="134"/>
      <c r="X20" s="40"/>
    </row>
    <row r="21" spans="1:24">
      <c r="A21" s="182">
        <v>12</v>
      </c>
      <c r="B21" s="78" t="s">
        <v>34</v>
      </c>
      <c r="C21" s="105" t="s">
        <v>19</v>
      </c>
      <c r="D21" s="78"/>
      <c r="E21" s="78" t="s">
        <v>35</v>
      </c>
      <c r="F21" s="106" t="s">
        <v>398</v>
      </c>
      <c r="G21" s="19" t="s">
        <v>36</v>
      </c>
      <c r="H21" s="274">
        <f>'09.01.18'!H21+'15.01.18'!H21+'22.01.18'!H21+'29.01.18'!H21+'05.02.18'!H21+'12.02.18'!H21+'19.02.18'!H21+'26.02.18'!H21+'05.03.18'!H21+'12.03.18'!H21+'19.03.18'!H21+'26.03.18'!H21+'02.04.18'!H21+'10.04.18'!H21+'16.04.18'!H21+'23.04.18'!H21+'02.05.18'!H21+'07.05.18'!H21+'14.05.18'!H21+'21.05.18'!H21+'29.05.18'!H21+'04.06.18'!H21+'11.06.18'!H21+'18.06.18'!H21+'25.06.18'!H21+'02.07.18'!H21+'09.07.18'!H21+'16.07.18'!H21+'23.07.18'!H21+'30.07.18'!H21+'06.08.18'!H21+'13.08.18'!H21+'20.08.18'!H21+'27.08.18'!H21+'03.09.18'!H21+'10.09.18'!H21+'17.09.18'!H21+'24.09.18'!H21+'01.10.18'!H21+'08.10.18'!H21+'16.10.18'!H21+'22.10.18'!H21+'29.10.18'!H21+'05.11.18'!H21+'12.11.18'!H21+'19.11.18'!H21+'26.11.18'!H21+'03.12.18'!H21+'10.12.18'!H21+'17.12.18'!H21+'26.12.18'!H21+'02.01.19'!H21</f>
        <v>6</v>
      </c>
      <c r="I21" s="254">
        <f>'09.01.18'!I21+'15.01.18'!I21+'22.01.18'!I21+'29.01.18'!I21+'05.02.18'!I21+'12.02.18'!I21+'19.02.18'!I21+'26.02.18'!I21+'05.03.18'!I21+'12.03.18'!I21+'19.03.18'!I21+'26.03.18'!I21+'02.04.18'!I21+'10.04.18'!I21+'16.04.18'!I21+'23.04.18'!I21+'02.05.18'!I21+'07.05.18'!I21+'14.05.18'!I21+'21.05.18'!I21+'29.05.18'!I21+'04.06.18'!I21+'11.06.18'!I21+'18.06.18'!I21+'25.06.18'!I21+'02.07.18'!I21+'09.07.18'!I21+'16.07.18'!I21+'23.07.18'!I21+'30.07.18'!I21+'06.08.18'!I21+'13.08.18'!I21+'20.08.18'!I21+'27.08.18'!I21+'03.09.18'!I21+'10.09.18'!I21+'17.09.18'!I21+'24.09.18'!I21+'01.10.18'!I21+'08.10.18'!I21+'16.10.18'!I21+'22.10.18'!I21+'29.10.18'!I21+'05.11.18'!I21+'12.11.18'!I21+'19.11.18'!I21+'26.11.18'!I21+'03.12.18'!I21+'10.12.18'!I21+'17.12.18'!I21+'26.12.18'!I21+'02.01.19'!I21</f>
        <v>3</v>
      </c>
      <c r="J21" s="254">
        <f>'09.01.18'!J21+'15.01.18'!J21+'22.01.18'!J21+'29.01.18'!J21+'05.02.18'!J21+'12.02.18'!J21+'19.02.18'!J21+'26.02.18'!J21+'05.03.18'!J21+'12.03.18'!J21+'19.03.18'!J21+'26.03.18'!J21+'02.04.18'!J21+'10.04.18'!J21+'16.04.18'!J21+'23.04.18'!J21+'02.05.18'!J21+'07.05.18'!J21+'14.05.18'!J21+'21.05.18'!J21+'29.05.18'!J21+'04.06.18'!J21+'11.06.18'!J21+'18.06.18'!J21+'25.06.18'!J21+'02.07.18'!J21+'09.07.18'!J21+'16.07.18'!J21+'23.07.18'!J21+'30.07.18'!J21+'06.08.18'!J21+'13.08.18'!J21+'20.08.18'!J21+'27.08.18'!J21+'03.09.18'!J21+'10.09.18'!J21+'17.09.18'!J21+'24.09.18'!J21+'01.10.18'!J21+'08.10.18'!J21+'16.10.18'!J21+'22.10.18'!J21+'29.10.18'!J21+'05.11.18'!J21+'12.11.18'!J21+'19.11.18'!J21+'26.11.18'!J21+'03.12.18'!J21+'10.12.18'!J21+'17.12.18'!J21+'26.12.18'!J21+'02.01.19'!J21</f>
        <v>5</v>
      </c>
      <c r="K21" s="271">
        <f>'09.01.18'!K21+'15.01.18'!K21+'22.01.18'!K21+'29.01.18'!K21+'05.02.18'!K21+'12.02.18'!K21+'19.02.18'!K21+'26.02.18'!K21+'05.03.18'!K21+'12.03.18'!K21+'19.03.18'!K21+'26.03.18'!K21+'02.04.18'!K21+'10.04.18'!K21+'16.04.18'!K21+'23.04.18'!K21+'02.05.18'!K21+'07.05.18'!K21+'14.05.18'!K21+'21.05.18'!K21+'29.05.18'!K21+'04.06.18'!K21+'11.06.18'!K21+'18.06.18'!K21+'25.06.18'!K21+'02.07.18'!K21+'09.07.18'!K21+'16.07.18'!K21+'23.07.18'!K21+'30.07.18'!K21+'06.08.18'!K21+'13.08.18'!K21+'20.08.18'!K21+'27.08.18'!K21+'03.09.18'!K21+'10.09.18'!K21+'17.09.18'!K21+'24.09.18'!K21+'01.10.18'!K21+'08.10.18'!K21+'16.10.18'!K21+'22.10.18'!K21+'29.10.18'!K21+'05.11.18'!K21+'12.11.18'!K21+'19.11.18'!K21+'26.11.18'!K21+'03.12.18'!K21+'10.12.18'!K21+'17.12.18'!K21+'26.12.18'!K21+'02.01.19'!K21</f>
        <v>9594.98</v>
      </c>
      <c r="L21" s="271">
        <f>'09.01.18'!L21+'15.01.18'!L21+'22.01.18'!L21+'29.01.18'!L21+'05.02.18'!L21+'12.02.18'!L21+'19.02.18'!L21+'26.02.18'!L21+'05.03.18'!L21+'12.03.18'!L21+'19.03.18'!L21+'26.03.18'!L21+'02.04.18'!L21+'10.04.18'!L21+'16.04.18'!L21+'23.04.18'!L21+'02.05.18'!L21+'07.05.18'!L21+'14.05.18'!L21+'21.05.18'!L21+'29.05.18'!L21+'04.06.18'!L21+'11.06.18'!L21+'18.06.18'!L21+'25.06.18'!L21+'02.07.18'!L21+'09.07.18'!L21+'16.07.18'!L21+'23.07.18'!L21+'30.07.18'!L21+'06.08.18'!L21+'13.08.18'!L21+'20.08.18'!L21+'27.08.18'!L21+'03.09.18'!L21+'10.09.18'!L21+'17.09.18'!L21+'24.09.18'!L21+'01.10.18'!L21+'08.10.18'!L21+'16.10.18'!L21+'22.10.18'!L21+'29.10.18'!L21+'05.11.18'!L21+'12.11.18'!L21+'19.11.18'!L21+'26.11.18'!L21+'03.12.18'!L21+'10.12.18'!L21+'17.12.18'!L21+'26.12.18'!L21+'02.01.19'!L21</f>
        <v>9594.98</v>
      </c>
      <c r="M21" s="259">
        <f t="shared" si="1"/>
        <v>0</v>
      </c>
      <c r="N21" s="270">
        <f>'09.01.18'!N21+'15.01.18'!N21+'22.01.18'!N21+'29.01.18'!N21+'05.02.18'!N21+'12.02.18'!N21+'19.02.18'!N21+'26.02.18'!N21+'05.03.18'!N21+'12.03.18'!N21+'19.03.18'!N21+'26.03.18'!N21+'02.04.18'!N21+'10.04.18'!N21+'16.04.18'!N21+'23.04.18'!N21+'02.05.18'!N21+'07.05.18'!N21+'14.05.18'!N21+'21.05.18'!N21+'29.05.18'!N21+'04.06.18'!N21+'11.06.18'!N21+'18.06.18'!N21+'25.06.18'!N21+'02.07.18'!N21+'09.07.18'!N21+'16.07.18'!N21+'23.07.18'!N21+'30.07.18'!N21+'06.08.18'!N21+'13.08.18'!N21+'20.08.18'!N21+'27.08.18'!N21+'03.09.18'!N21+'10.09.18'!N21+'17.09.18'!N21+'24.09.18'!N21+'01.10.18'!N21+'08.10.18'!N21+'16.10.18'!N21+'22.10.18'!N21+'29.10.18'!N21+'05.11.18'!N21+'12.11.18'!N21+'19.11.18'!N21+'26.11.18'!N21+'03.12.18'!N21+'10.12.18'!N21+'17.12.18'!N21+'26.12.18'!N21+'02.01.19'!N21</f>
        <v>14</v>
      </c>
      <c r="O21" s="271">
        <f>'09.01.18'!O21+'15.01.18'!O21+'22.01.18'!O21+'29.01.18'!O21+'05.02.18'!O21+'12.02.18'!O21+'19.02.18'!O21+'26.02.18'!O21+'05.03.18'!O21+'12.03.18'!O21+'19.03.18'!O21+'26.03.18'!O21+'02.04.18'!O21+'10.04.18'!O21+'16.04.18'!O21+'23.04.18'!O21+'02.05.18'!O21+'07.05.18'!O21+'14.05.18'!O21+'21.05.18'!O21+'29.05.18'!O21+'04.06.18'!O21+'11.06.18'!O21+'18.06.18'!O21+'25.06.18'!O21+'02.07.18'!O21+'09.07.18'!O21+'16.07.18'!O21+'23.07.18'!O21+'30.07.18'!O21+'06.08.18'!O21+'13.08.18'!O21+'20.08.18'!O21+'27.08.18'!O21+'03.09.18'!O21+'10.09.18'!O21+'17.09.18'!O21+'24.09.18'!O21+'01.10.18'!O21+'08.10.18'!O21+'16.10.18'!O21+'22.10.18'!O21+'29.10.18'!O21+'05.11.18'!O21+'12.11.18'!O21+'19.11.18'!O21+'26.11.18'!O21+'03.12.18'!O21+'10.12.18'!O21+'17.12.18'!O21+'26.12.18'!O21+'02.01.19'!O21</f>
        <v>38803</v>
      </c>
      <c r="P21" s="271">
        <f>'09.01.18'!P21+'15.01.18'!P21+'22.01.18'!P21+'29.01.18'!P21+'05.02.18'!P21+'12.02.18'!P21+'19.02.18'!P21+'26.02.18'!P21+'05.03.18'!P21+'12.03.18'!P21+'19.03.18'!P21+'26.03.18'!P21+'02.04.18'!P21+'10.04.18'!P21+'16.04.18'!P21+'23.04.18'!P21+'02.05.18'!P21+'07.05.18'!P21+'14.05.18'!P21+'21.05.18'!P21+'29.05.18'!P21+'04.06.18'!P21+'11.06.18'!P21+'18.06.18'!P21+'25.06.18'!P21+'02.07.18'!P21+'09.07.18'!P21+'16.07.18'!P21+'23.07.18'!P21+'30.07.18'!P21+'06.08.18'!P21+'13.08.18'!P21+'20.08.18'!P21+'27.08.18'!P21+'03.09.18'!P21+'10.09.18'!P21+'17.09.18'!P21+'24.09.18'!P21+'01.10.18'!P21+'08.10.18'!P21+'16.10.18'!P21+'22.10.18'!P21+'29.10.18'!P21+'05.11.18'!P21+'12.11.18'!P21+'19.11.18'!P21+'26.11.18'!P21+'03.12.18'!P21+'10.12.18'!P21+'17.12.18'!P21+'26.12.18'!P21+'02.01.19'!P21</f>
        <v>38803</v>
      </c>
      <c r="Q21" s="83">
        <f t="shared" si="2"/>
        <v>0</v>
      </c>
      <c r="R21" s="1"/>
      <c r="S21" s="1"/>
      <c r="T21" s="134"/>
      <c r="U21" s="134"/>
      <c r="V21" s="134"/>
      <c r="X21" s="40"/>
    </row>
    <row r="22" spans="1:24">
      <c r="A22" s="182">
        <v>13</v>
      </c>
      <c r="B22" s="78" t="s">
        <v>37</v>
      </c>
      <c r="C22" s="105" t="s">
        <v>19</v>
      </c>
      <c r="D22" s="78"/>
      <c r="E22" s="78" t="s">
        <v>26</v>
      </c>
      <c r="F22" s="106" t="s">
        <v>322</v>
      </c>
      <c r="G22" s="14" t="s">
        <v>21</v>
      </c>
      <c r="H22" s="274">
        <f>'09.01.18'!H22+'15.01.18'!H22+'22.01.18'!H22+'29.01.18'!H22+'05.02.18'!H22+'12.02.18'!H22+'19.02.18'!H22+'26.02.18'!H22+'05.03.18'!H22+'12.03.18'!H22+'19.03.18'!H22+'26.03.18'!H22+'02.04.18'!H22+'10.04.18'!H22+'16.04.18'!H22+'23.04.18'!H22+'02.05.18'!H22+'07.05.18'!H22+'14.05.18'!H22+'21.05.18'!H22+'29.05.18'!H22+'04.06.18'!H22+'11.06.18'!H22+'18.06.18'!H22+'25.06.18'!H22+'02.07.18'!H22+'09.07.18'!H22+'16.07.18'!H22+'23.07.18'!H22+'30.07.18'!H22+'06.08.18'!H22+'13.08.18'!H22+'20.08.18'!H22+'27.08.18'!H22+'03.09.18'!H22+'10.09.18'!H22+'17.09.18'!H22+'24.09.18'!H22+'01.10.18'!H22+'08.10.18'!H22+'16.10.18'!H22+'22.10.18'!H22+'29.10.18'!H22+'05.11.18'!H22+'12.11.18'!H22+'19.11.18'!H22+'26.11.18'!H22+'03.12.18'!H22+'10.12.18'!H22+'17.12.18'!H22+'26.12.18'!H22+'02.01.19'!H22</f>
        <v>17</v>
      </c>
      <c r="I22" s="254">
        <f>'09.01.18'!I22+'15.01.18'!I22+'22.01.18'!I22+'29.01.18'!I22+'05.02.18'!I22+'12.02.18'!I22+'19.02.18'!I22+'26.02.18'!I22+'05.03.18'!I22+'12.03.18'!I22+'19.03.18'!I22+'26.03.18'!I22+'02.04.18'!I22+'10.04.18'!I22+'16.04.18'!I22+'23.04.18'!I22+'02.05.18'!I22+'07.05.18'!I22+'14.05.18'!I22+'21.05.18'!I22+'29.05.18'!I22+'04.06.18'!I22+'11.06.18'!I22+'18.06.18'!I22+'25.06.18'!I22+'02.07.18'!I22+'09.07.18'!I22+'16.07.18'!I22+'23.07.18'!I22+'30.07.18'!I22+'06.08.18'!I22+'13.08.18'!I22+'20.08.18'!I22+'27.08.18'!I22+'03.09.18'!I22+'10.09.18'!I22+'17.09.18'!I22+'24.09.18'!I22+'01.10.18'!I22+'08.10.18'!I22+'16.10.18'!I22+'22.10.18'!I22+'29.10.18'!I22+'05.11.18'!I22+'12.11.18'!I22+'19.11.18'!I22+'26.11.18'!I22+'03.12.18'!I22+'10.12.18'!I22+'17.12.18'!I22+'26.12.18'!I22+'02.01.19'!I22</f>
        <v>17</v>
      </c>
      <c r="J22" s="254">
        <f>'09.01.18'!J22+'15.01.18'!J22+'22.01.18'!J22+'29.01.18'!J22+'05.02.18'!J22+'12.02.18'!J22+'19.02.18'!J22+'26.02.18'!J22+'05.03.18'!J22+'12.03.18'!J22+'19.03.18'!J22+'26.03.18'!J22+'02.04.18'!J22+'10.04.18'!J22+'16.04.18'!J22+'23.04.18'!J22+'02.05.18'!J22+'07.05.18'!J22+'14.05.18'!J22+'21.05.18'!J22+'29.05.18'!J22+'04.06.18'!J22+'11.06.18'!J22+'18.06.18'!J22+'25.06.18'!J22+'02.07.18'!J22+'09.07.18'!J22+'16.07.18'!J22+'23.07.18'!J22+'30.07.18'!J22+'06.08.18'!J22+'13.08.18'!J22+'20.08.18'!J22+'27.08.18'!J22+'03.09.18'!J22+'10.09.18'!J22+'17.09.18'!J22+'24.09.18'!J22+'01.10.18'!J22+'08.10.18'!J22+'16.10.18'!J22+'22.10.18'!J22+'29.10.18'!J22+'05.11.18'!J22+'12.11.18'!J22+'19.11.18'!J22+'26.11.18'!J22+'03.12.18'!J22+'10.12.18'!J22+'17.12.18'!J22+'26.12.18'!J22+'02.01.19'!J22</f>
        <v>29</v>
      </c>
      <c r="K22" s="271">
        <f>'09.01.18'!K22+'15.01.18'!K22+'22.01.18'!K22+'29.01.18'!K22+'05.02.18'!K22+'12.02.18'!K22+'19.02.18'!K22+'26.02.18'!K22+'05.03.18'!K22+'12.03.18'!K22+'19.03.18'!K22+'26.03.18'!K22+'02.04.18'!K22+'10.04.18'!K22+'16.04.18'!K22+'23.04.18'!K22+'02.05.18'!K22+'07.05.18'!K22+'14.05.18'!K22+'21.05.18'!K22+'29.05.18'!K22+'04.06.18'!K22+'11.06.18'!K22+'18.06.18'!K22+'25.06.18'!K22+'02.07.18'!K22+'09.07.18'!K22+'16.07.18'!K22+'23.07.18'!K22+'30.07.18'!K22+'06.08.18'!K22+'13.08.18'!K22+'20.08.18'!K22+'27.08.18'!K22+'03.09.18'!K22+'10.09.18'!K22+'17.09.18'!K22+'24.09.18'!K22+'01.10.18'!K22+'08.10.18'!K22+'16.10.18'!K22+'22.10.18'!K22+'29.10.18'!K22+'05.11.18'!K22+'12.11.18'!K22+'19.11.18'!K22+'26.11.18'!K22+'03.12.18'!K22+'10.12.18'!K22+'17.12.18'!K22+'26.12.18'!K22+'02.01.19'!K22</f>
        <v>62786.28</v>
      </c>
      <c r="L22" s="271">
        <f>'09.01.18'!L22+'15.01.18'!L22+'22.01.18'!L22+'29.01.18'!L22+'05.02.18'!L22+'12.02.18'!L22+'19.02.18'!L22+'26.02.18'!L22+'05.03.18'!L22+'12.03.18'!L22+'19.03.18'!L22+'26.03.18'!L22+'02.04.18'!L22+'10.04.18'!L22+'16.04.18'!L22+'23.04.18'!L22+'02.05.18'!L22+'07.05.18'!L22+'14.05.18'!L22+'21.05.18'!L22+'29.05.18'!L22+'04.06.18'!L22+'11.06.18'!L22+'18.06.18'!L22+'25.06.18'!L22+'02.07.18'!L22+'09.07.18'!L22+'16.07.18'!L22+'23.07.18'!L22+'30.07.18'!L22+'06.08.18'!L22+'13.08.18'!L22+'20.08.18'!L22+'27.08.18'!L22+'03.09.18'!L22+'10.09.18'!L22+'17.09.18'!L22+'24.09.18'!L22+'01.10.18'!L22+'08.10.18'!L22+'16.10.18'!L22+'22.10.18'!L22+'29.10.18'!L22+'05.11.18'!L22+'12.11.18'!L22+'19.11.18'!L22+'26.11.18'!L22+'03.12.18'!L22+'10.12.18'!L22+'17.12.18'!L22+'26.12.18'!L22+'02.01.19'!L22</f>
        <v>62786.280000000006</v>
      </c>
      <c r="M22" s="259">
        <f t="shared" si="1"/>
        <v>0</v>
      </c>
      <c r="N22" s="270">
        <f>'09.01.18'!N22+'15.01.18'!N22+'22.01.18'!N22+'29.01.18'!N22+'05.02.18'!N22+'12.02.18'!N22+'19.02.18'!N22+'26.02.18'!N22+'05.03.18'!N22+'12.03.18'!N22+'19.03.18'!N22+'26.03.18'!N22+'02.04.18'!N22+'10.04.18'!N22+'16.04.18'!N22+'23.04.18'!N22+'02.05.18'!N22+'07.05.18'!N22+'14.05.18'!N22+'21.05.18'!N22+'29.05.18'!N22+'04.06.18'!N22+'11.06.18'!N22+'18.06.18'!N22+'25.06.18'!N22+'02.07.18'!N22+'09.07.18'!N22+'16.07.18'!N22+'23.07.18'!N22+'30.07.18'!N22+'06.08.18'!N22+'13.08.18'!N22+'20.08.18'!N22+'27.08.18'!N22+'03.09.18'!N22+'10.09.18'!N22+'17.09.18'!N22+'24.09.18'!N22+'01.10.18'!N22+'08.10.18'!N22+'16.10.18'!N22+'22.10.18'!N22+'29.10.18'!N22+'05.11.18'!N22+'12.11.18'!N22+'19.11.18'!N22+'26.11.18'!N22+'03.12.18'!N22+'10.12.18'!N22+'17.12.18'!N22+'26.12.18'!N22+'02.01.19'!N22</f>
        <v>28</v>
      </c>
      <c r="O22" s="271">
        <f>'09.01.18'!O22+'15.01.18'!O22+'22.01.18'!O22+'29.01.18'!O22+'05.02.18'!O22+'12.02.18'!O22+'19.02.18'!O22+'26.02.18'!O22+'05.03.18'!O22+'12.03.18'!O22+'19.03.18'!O22+'26.03.18'!O22+'02.04.18'!O22+'10.04.18'!O22+'16.04.18'!O22+'23.04.18'!O22+'02.05.18'!O22+'07.05.18'!O22+'14.05.18'!O22+'21.05.18'!O22+'29.05.18'!O22+'04.06.18'!O22+'11.06.18'!O22+'18.06.18'!O22+'25.06.18'!O22+'02.07.18'!O22+'09.07.18'!O22+'16.07.18'!O22+'23.07.18'!O22+'30.07.18'!O22+'06.08.18'!O22+'13.08.18'!O22+'20.08.18'!O22+'27.08.18'!O22+'03.09.18'!O22+'10.09.18'!O22+'17.09.18'!O22+'24.09.18'!O22+'01.10.18'!O22+'08.10.18'!O22+'16.10.18'!O22+'22.10.18'!O22+'29.10.18'!O22+'05.11.18'!O22+'12.11.18'!O22+'19.11.18'!O22+'26.11.18'!O22+'03.12.18'!O22+'10.12.18'!O22+'17.12.18'!O22+'26.12.18'!O22+'02.01.19'!O22</f>
        <v>85719.1</v>
      </c>
      <c r="P22" s="271">
        <f>'09.01.18'!P22+'15.01.18'!P22+'22.01.18'!P22+'29.01.18'!P22+'05.02.18'!P22+'12.02.18'!P22+'19.02.18'!P22+'26.02.18'!P22+'05.03.18'!P22+'12.03.18'!P22+'19.03.18'!P22+'26.03.18'!P22+'02.04.18'!P22+'10.04.18'!P22+'16.04.18'!P22+'23.04.18'!P22+'02.05.18'!P22+'07.05.18'!P22+'14.05.18'!P22+'21.05.18'!P22+'29.05.18'!P22+'04.06.18'!P22+'11.06.18'!P22+'18.06.18'!P22+'25.06.18'!P22+'02.07.18'!P22+'09.07.18'!P22+'16.07.18'!P22+'23.07.18'!P22+'30.07.18'!P22+'06.08.18'!P22+'13.08.18'!P22+'20.08.18'!P22+'27.08.18'!P22+'03.09.18'!P22+'10.09.18'!P22+'17.09.18'!P22+'24.09.18'!P22+'01.10.18'!P22+'08.10.18'!P22+'16.10.18'!P22+'22.10.18'!P22+'29.10.18'!P22+'05.11.18'!P22+'12.11.18'!P22+'19.11.18'!P22+'26.11.18'!P22+'03.12.18'!P22+'10.12.18'!P22+'17.12.18'!P22+'26.12.18'!P22+'02.01.19'!P22</f>
        <v>85719.1</v>
      </c>
      <c r="Q22" s="83">
        <f t="shared" si="2"/>
        <v>0</v>
      </c>
      <c r="R22" s="1"/>
      <c r="S22" s="1"/>
      <c r="T22" s="134"/>
      <c r="U22" s="134"/>
      <c r="V22" s="134"/>
      <c r="X22" s="40"/>
    </row>
    <row r="23" spans="1:24">
      <c r="A23" s="182">
        <v>14</v>
      </c>
      <c r="B23" s="78" t="s">
        <v>37</v>
      </c>
      <c r="C23" s="105" t="s">
        <v>19</v>
      </c>
      <c r="D23" s="78"/>
      <c r="E23" s="78" t="s">
        <v>26</v>
      </c>
      <c r="F23" s="106" t="s">
        <v>444</v>
      </c>
      <c r="G23" s="80" t="s">
        <v>33</v>
      </c>
      <c r="H23" s="274">
        <f>'09.01.18'!H23+'15.01.18'!H23+'22.01.18'!H23+'29.01.18'!H23+'05.02.18'!H23+'12.02.18'!H23+'19.02.18'!H23+'26.02.18'!H23+'05.03.18'!H23+'12.03.18'!H23+'19.03.18'!H23+'26.03.18'!H23+'02.04.18'!H23+'10.04.18'!H23+'16.04.18'!H23+'23.04.18'!H23+'02.05.18'!H23+'07.05.18'!H23+'14.05.18'!H23+'21.05.18'!H23+'29.05.18'!H23+'04.06.18'!H23+'11.06.18'!H23+'18.06.18'!H23+'25.06.18'!H23+'02.07.18'!H23+'09.07.18'!H23+'16.07.18'!H23+'23.07.18'!H23+'30.07.18'!H23+'06.08.18'!H23+'13.08.18'!H23+'20.08.18'!H23+'27.08.18'!H23+'03.09.18'!H23+'10.09.18'!H23+'17.09.18'!H23+'24.09.18'!H23+'01.10.18'!H23+'08.10.18'!H23+'16.10.18'!H23+'22.10.18'!H23+'29.10.18'!H23+'05.11.18'!H23+'12.11.18'!H23+'19.11.18'!H23+'26.11.18'!H23+'03.12.18'!H23+'10.12.18'!H23+'17.12.18'!H23+'26.12.18'!H23+'02.01.19'!H23</f>
        <v>14</v>
      </c>
      <c r="I23" s="254">
        <f>'09.01.18'!I23+'15.01.18'!I23+'22.01.18'!I23+'29.01.18'!I23+'05.02.18'!I23+'12.02.18'!I23+'19.02.18'!I23+'26.02.18'!I23+'05.03.18'!I23+'12.03.18'!I23+'19.03.18'!I23+'26.03.18'!I23+'02.04.18'!I23+'10.04.18'!I23+'16.04.18'!I23+'23.04.18'!I23+'02.05.18'!I23+'07.05.18'!I23+'14.05.18'!I23+'21.05.18'!I23+'29.05.18'!I23+'04.06.18'!I23+'11.06.18'!I23+'18.06.18'!I23+'25.06.18'!I23+'02.07.18'!I23+'09.07.18'!I23+'16.07.18'!I23+'23.07.18'!I23+'30.07.18'!I23+'06.08.18'!I23+'13.08.18'!I23+'20.08.18'!I23+'27.08.18'!I23+'03.09.18'!I23+'10.09.18'!I23+'17.09.18'!I23+'24.09.18'!I23+'01.10.18'!I23+'08.10.18'!I23+'16.10.18'!I23+'22.10.18'!I23+'29.10.18'!I23+'05.11.18'!I23+'12.11.18'!I23+'19.11.18'!I23+'26.11.18'!I23+'03.12.18'!I23+'10.12.18'!I23+'17.12.18'!I23+'26.12.18'!I23+'02.01.19'!I23</f>
        <v>14</v>
      </c>
      <c r="J23" s="254">
        <f>'09.01.18'!J23+'15.01.18'!J23+'22.01.18'!J23+'29.01.18'!J23+'05.02.18'!J23+'12.02.18'!J23+'19.02.18'!J23+'26.02.18'!J23+'05.03.18'!J23+'12.03.18'!J23+'19.03.18'!J23+'26.03.18'!J23+'02.04.18'!J23+'10.04.18'!J23+'16.04.18'!J23+'23.04.18'!J23+'02.05.18'!J23+'07.05.18'!J23+'14.05.18'!J23+'21.05.18'!J23+'29.05.18'!J23+'04.06.18'!J23+'11.06.18'!J23+'18.06.18'!J23+'25.06.18'!J23+'02.07.18'!J23+'09.07.18'!J23+'16.07.18'!J23+'23.07.18'!J23+'30.07.18'!J23+'06.08.18'!J23+'13.08.18'!J23+'20.08.18'!J23+'27.08.18'!J23+'03.09.18'!J23+'10.09.18'!J23+'17.09.18'!J23+'24.09.18'!J23+'01.10.18'!J23+'08.10.18'!J23+'16.10.18'!J23+'22.10.18'!J23+'29.10.18'!J23+'05.11.18'!J23+'12.11.18'!J23+'19.11.18'!J23+'26.11.18'!J23+'03.12.18'!J23+'10.12.18'!J23+'17.12.18'!J23+'26.12.18'!J23+'02.01.19'!J23</f>
        <v>16</v>
      </c>
      <c r="K23" s="271">
        <f>'09.01.18'!K23+'15.01.18'!K23+'22.01.18'!K23+'29.01.18'!K23+'05.02.18'!K23+'12.02.18'!K23+'19.02.18'!K23+'26.02.18'!K23+'05.03.18'!K23+'12.03.18'!K23+'19.03.18'!K23+'26.03.18'!K23+'02.04.18'!K23+'10.04.18'!K23+'16.04.18'!K23+'23.04.18'!K23+'02.05.18'!K23+'07.05.18'!K23+'14.05.18'!K23+'21.05.18'!K23+'29.05.18'!K23+'04.06.18'!K23+'11.06.18'!K23+'18.06.18'!K23+'25.06.18'!K23+'02.07.18'!K23+'09.07.18'!K23+'16.07.18'!K23+'23.07.18'!K23+'30.07.18'!K23+'06.08.18'!K23+'13.08.18'!K23+'20.08.18'!K23+'27.08.18'!K23+'03.09.18'!K23+'10.09.18'!K23+'17.09.18'!K23+'24.09.18'!K23+'01.10.18'!K23+'08.10.18'!K23+'16.10.18'!K23+'22.10.18'!K23+'29.10.18'!K23+'05.11.18'!K23+'12.11.18'!K23+'19.11.18'!K23+'26.11.18'!K23+'03.12.18'!K23+'10.12.18'!K23+'17.12.18'!K23+'26.12.18'!K23+'02.01.19'!K23</f>
        <v>31982.200000000004</v>
      </c>
      <c r="L23" s="271">
        <f>'09.01.18'!L23+'15.01.18'!L23+'22.01.18'!L23+'29.01.18'!L23+'05.02.18'!L23+'12.02.18'!L23+'19.02.18'!L23+'26.02.18'!L23+'05.03.18'!L23+'12.03.18'!L23+'19.03.18'!L23+'26.03.18'!L23+'02.04.18'!L23+'10.04.18'!L23+'16.04.18'!L23+'23.04.18'!L23+'02.05.18'!L23+'07.05.18'!L23+'14.05.18'!L23+'21.05.18'!L23+'29.05.18'!L23+'04.06.18'!L23+'11.06.18'!L23+'18.06.18'!L23+'25.06.18'!L23+'02.07.18'!L23+'09.07.18'!L23+'16.07.18'!L23+'23.07.18'!L23+'30.07.18'!L23+'06.08.18'!L23+'13.08.18'!L23+'20.08.18'!L23+'27.08.18'!L23+'03.09.18'!L23+'10.09.18'!L23+'17.09.18'!L23+'24.09.18'!L23+'01.10.18'!L23+'08.10.18'!L23+'16.10.18'!L23+'22.10.18'!L23+'29.10.18'!L23+'05.11.18'!L23+'12.11.18'!L23+'19.11.18'!L23+'26.11.18'!L23+'03.12.18'!L23+'10.12.18'!L23+'17.12.18'!L23+'26.12.18'!L23+'02.01.19'!L23</f>
        <v>31982.200000000004</v>
      </c>
      <c r="M23" s="259">
        <f t="shared" si="1"/>
        <v>0</v>
      </c>
      <c r="N23" s="270">
        <f>'09.01.18'!N23+'15.01.18'!N23+'22.01.18'!N23+'29.01.18'!N23+'05.02.18'!N23+'12.02.18'!N23+'19.02.18'!N23+'26.02.18'!N23+'05.03.18'!N23+'12.03.18'!N23+'19.03.18'!N23+'26.03.18'!N23+'02.04.18'!N23+'10.04.18'!N23+'16.04.18'!N23+'23.04.18'!N23+'02.05.18'!N23+'07.05.18'!N23+'14.05.18'!N23+'21.05.18'!N23+'29.05.18'!N23+'04.06.18'!N23+'11.06.18'!N23+'18.06.18'!N23+'25.06.18'!N23+'02.07.18'!N23+'09.07.18'!N23+'16.07.18'!N23+'23.07.18'!N23+'30.07.18'!N23+'06.08.18'!N23+'13.08.18'!N23+'20.08.18'!N23+'27.08.18'!N23+'03.09.18'!N23+'10.09.18'!N23+'17.09.18'!N23+'24.09.18'!N23+'01.10.18'!N23+'08.10.18'!N23+'16.10.18'!N23+'22.10.18'!N23+'29.10.18'!N23+'05.11.18'!N23+'12.11.18'!N23+'19.11.18'!N23+'26.11.18'!N23+'03.12.18'!N23+'10.12.18'!N23+'17.12.18'!N23+'26.12.18'!N23+'02.01.19'!N23</f>
        <v>8</v>
      </c>
      <c r="O23" s="271">
        <f>'09.01.18'!O23+'15.01.18'!O23+'22.01.18'!O23+'29.01.18'!O23+'05.02.18'!O23+'12.02.18'!O23+'19.02.18'!O23+'26.02.18'!O23+'05.03.18'!O23+'12.03.18'!O23+'19.03.18'!O23+'26.03.18'!O23+'02.04.18'!O23+'10.04.18'!O23+'16.04.18'!O23+'23.04.18'!O23+'02.05.18'!O23+'07.05.18'!O23+'14.05.18'!O23+'21.05.18'!O23+'29.05.18'!O23+'04.06.18'!O23+'11.06.18'!O23+'18.06.18'!O23+'25.06.18'!O23+'02.07.18'!O23+'09.07.18'!O23+'16.07.18'!O23+'23.07.18'!O23+'30.07.18'!O23+'06.08.18'!O23+'13.08.18'!O23+'20.08.18'!O23+'27.08.18'!O23+'03.09.18'!O23+'10.09.18'!O23+'17.09.18'!O23+'24.09.18'!O23+'01.10.18'!O23+'08.10.18'!O23+'16.10.18'!O23+'22.10.18'!O23+'29.10.18'!O23+'05.11.18'!O23+'12.11.18'!O23+'19.11.18'!O23+'26.11.18'!O23+'03.12.18'!O23+'10.12.18'!O23+'17.12.18'!O23+'26.12.18'!O23+'02.01.19'!O23</f>
        <v>25759.9</v>
      </c>
      <c r="P23" s="271">
        <f>'09.01.18'!P23+'15.01.18'!P23+'22.01.18'!P23+'29.01.18'!P23+'05.02.18'!P23+'12.02.18'!P23+'19.02.18'!P23+'26.02.18'!P23+'05.03.18'!P23+'12.03.18'!P23+'19.03.18'!P23+'26.03.18'!P23+'02.04.18'!P23+'10.04.18'!P23+'16.04.18'!P23+'23.04.18'!P23+'02.05.18'!P23+'07.05.18'!P23+'14.05.18'!P23+'21.05.18'!P23+'29.05.18'!P23+'04.06.18'!P23+'11.06.18'!P23+'18.06.18'!P23+'25.06.18'!P23+'02.07.18'!P23+'09.07.18'!P23+'16.07.18'!P23+'23.07.18'!P23+'30.07.18'!P23+'06.08.18'!P23+'13.08.18'!P23+'20.08.18'!P23+'27.08.18'!P23+'03.09.18'!P23+'10.09.18'!P23+'17.09.18'!P23+'24.09.18'!P23+'01.10.18'!P23+'08.10.18'!P23+'16.10.18'!P23+'22.10.18'!P23+'29.10.18'!P23+'05.11.18'!P23+'12.11.18'!P23+'19.11.18'!P23+'26.11.18'!P23+'03.12.18'!P23+'10.12.18'!P23+'17.12.18'!P23+'26.12.18'!P23+'02.01.19'!P23</f>
        <v>25759.9</v>
      </c>
      <c r="Q23" s="83">
        <f t="shared" si="2"/>
        <v>0</v>
      </c>
      <c r="R23" s="1"/>
      <c r="S23" s="1"/>
      <c r="T23" s="134"/>
      <c r="U23" s="134"/>
      <c r="V23" s="134"/>
      <c r="X23" s="40"/>
    </row>
    <row r="24" spans="1:24">
      <c r="A24" s="182">
        <v>15</v>
      </c>
      <c r="B24" s="78" t="s">
        <v>38</v>
      </c>
      <c r="C24" s="105" t="s">
        <v>19</v>
      </c>
      <c r="D24" s="78"/>
      <c r="E24" s="78" t="s">
        <v>39</v>
      </c>
      <c r="F24" s="106" t="s">
        <v>323</v>
      </c>
      <c r="G24" s="14" t="s">
        <v>21</v>
      </c>
      <c r="H24" s="274">
        <f>'09.01.18'!H24+'15.01.18'!H24+'22.01.18'!H24+'29.01.18'!H24+'05.02.18'!H24+'12.02.18'!H24+'19.02.18'!H24+'26.02.18'!H24+'05.03.18'!H24+'12.03.18'!H24+'19.03.18'!H24+'26.03.18'!H24+'02.04.18'!H24+'10.04.18'!H24+'16.04.18'!H24+'23.04.18'!H24+'02.05.18'!H24+'07.05.18'!H24+'14.05.18'!H24+'21.05.18'!H24+'29.05.18'!H24+'04.06.18'!H24+'11.06.18'!H24+'18.06.18'!H24+'25.06.18'!H24+'02.07.18'!H24+'09.07.18'!H24+'16.07.18'!H24+'23.07.18'!H24+'30.07.18'!H24+'06.08.18'!H24+'13.08.18'!H24+'20.08.18'!H24+'27.08.18'!H24+'03.09.18'!H24+'10.09.18'!H24+'17.09.18'!H24+'24.09.18'!H24+'01.10.18'!H24+'08.10.18'!H24+'16.10.18'!H24+'22.10.18'!H24+'29.10.18'!H24+'05.11.18'!H24+'12.11.18'!H24+'19.11.18'!H24+'26.11.18'!H24+'03.12.18'!H24+'10.12.18'!H24+'17.12.18'!H24+'26.12.18'!H24+'02.01.19'!H24</f>
        <v>15</v>
      </c>
      <c r="I24" s="254">
        <f>'09.01.18'!I24+'15.01.18'!I24+'22.01.18'!I24+'29.01.18'!I24+'05.02.18'!I24+'12.02.18'!I24+'19.02.18'!I24+'26.02.18'!I24+'05.03.18'!I24+'12.03.18'!I24+'19.03.18'!I24+'26.03.18'!I24+'02.04.18'!I24+'10.04.18'!I24+'16.04.18'!I24+'23.04.18'!I24+'02.05.18'!I24+'07.05.18'!I24+'14.05.18'!I24+'21.05.18'!I24+'29.05.18'!I24+'04.06.18'!I24+'11.06.18'!I24+'18.06.18'!I24+'25.06.18'!I24+'02.07.18'!I24+'09.07.18'!I24+'16.07.18'!I24+'23.07.18'!I24+'30.07.18'!I24+'06.08.18'!I24+'13.08.18'!I24+'20.08.18'!I24+'27.08.18'!I24+'03.09.18'!I24+'10.09.18'!I24+'17.09.18'!I24+'24.09.18'!I24+'01.10.18'!I24+'08.10.18'!I24+'16.10.18'!I24+'22.10.18'!I24+'29.10.18'!I24+'05.11.18'!I24+'12.11.18'!I24+'19.11.18'!I24+'26.11.18'!I24+'03.12.18'!I24+'10.12.18'!I24+'17.12.18'!I24+'26.12.18'!I24+'02.01.19'!I24</f>
        <v>13</v>
      </c>
      <c r="J24" s="254">
        <f>'09.01.18'!J24+'15.01.18'!J24+'22.01.18'!J24+'29.01.18'!J24+'05.02.18'!J24+'12.02.18'!J24+'19.02.18'!J24+'26.02.18'!J24+'05.03.18'!J24+'12.03.18'!J24+'19.03.18'!J24+'26.03.18'!J24+'02.04.18'!J24+'10.04.18'!J24+'16.04.18'!J24+'23.04.18'!J24+'02.05.18'!J24+'07.05.18'!J24+'14.05.18'!J24+'21.05.18'!J24+'29.05.18'!J24+'04.06.18'!J24+'11.06.18'!J24+'18.06.18'!J24+'25.06.18'!J24+'02.07.18'!J24+'09.07.18'!J24+'16.07.18'!J24+'23.07.18'!J24+'30.07.18'!J24+'06.08.18'!J24+'13.08.18'!J24+'20.08.18'!J24+'27.08.18'!J24+'03.09.18'!J24+'10.09.18'!J24+'17.09.18'!J24+'24.09.18'!J24+'01.10.18'!J24+'08.10.18'!J24+'16.10.18'!J24+'22.10.18'!J24+'29.10.18'!J24+'05.11.18'!J24+'12.11.18'!J24+'19.11.18'!J24+'26.11.18'!J24+'03.12.18'!J24+'10.12.18'!J24+'17.12.18'!J24+'26.12.18'!J24+'02.01.19'!J24</f>
        <v>16</v>
      </c>
      <c r="K24" s="271">
        <f>'09.01.18'!K24+'15.01.18'!K24+'22.01.18'!K24+'29.01.18'!K24+'05.02.18'!K24+'12.02.18'!K24+'19.02.18'!K24+'26.02.18'!K24+'05.03.18'!K24+'12.03.18'!K24+'19.03.18'!K24+'26.03.18'!K24+'02.04.18'!K24+'10.04.18'!K24+'16.04.18'!K24+'23.04.18'!K24+'02.05.18'!K24+'07.05.18'!K24+'14.05.18'!K24+'21.05.18'!K24+'29.05.18'!K24+'04.06.18'!K24+'11.06.18'!K24+'18.06.18'!K24+'25.06.18'!K24+'02.07.18'!K24+'09.07.18'!K24+'16.07.18'!K24+'23.07.18'!K24+'30.07.18'!K24+'06.08.18'!K24+'13.08.18'!K24+'20.08.18'!K24+'27.08.18'!K24+'03.09.18'!K24+'10.09.18'!K24+'17.09.18'!K24+'24.09.18'!K24+'01.10.18'!K24+'08.10.18'!K24+'16.10.18'!K24+'22.10.18'!K24+'29.10.18'!K24+'05.11.18'!K24+'12.11.18'!K24+'19.11.18'!K24+'26.11.18'!K24+'03.12.18'!K24+'10.12.18'!K24+'17.12.18'!K24+'26.12.18'!K24+'02.01.19'!K24</f>
        <v>20489.29</v>
      </c>
      <c r="L24" s="271">
        <f>'09.01.18'!L24+'15.01.18'!L24+'22.01.18'!L24+'29.01.18'!L24+'05.02.18'!L24+'12.02.18'!L24+'19.02.18'!L24+'26.02.18'!L24+'05.03.18'!L24+'12.03.18'!L24+'19.03.18'!L24+'26.03.18'!L24+'02.04.18'!L24+'10.04.18'!L24+'16.04.18'!L24+'23.04.18'!L24+'02.05.18'!L24+'07.05.18'!L24+'14.05.18'!L24+'21.05.18'!L24+'29.05.18'!L24+'04.06.18'!L24+'11.06.18'!L24+'18.06.18'!L24+'25.06.18'!L24+'02.07.18'!L24+'09.07.18'!L24+'16.07.18'!L24+'23.07.18'!L24+'30.07.18'!L24+'06.08.18'!L24+'13.08.18'!L24+'20.08.18'!L24+'27.08.18'!L24+'03.09.18'!L24+'10.09.18'!L24+'17.09.18'!L24+'24.09.18'!L24+'01.10.18'!L24+'08.10.18'!L24+'16.10.18'!L24+'22.10.18'!L24+'29.10.18'!L24+'05.11.18'!L24+'12.11.18'!L24+'19.11.18'!L24+'26.11.18'!L24+'03.12.18'!L24+'10.12.18'!L24+'17.12.18'!L24+'26.12.18'!L24+'02.01.19'!L24</f>
        <v>20489.29</v>
      </c>
      <c r="M24" s="259">
        <f t="shared" si="1"/>
        <v>0</v>
      </c>
      <c r="N24" s="270">
        <f>'09.01.18'!N24+'15.01.18'!N24+'22.01.18'!N24+'29.01.18'!N24+'05.02.18'!N24+'12.02.18'!N24+'19.02.18'!N24+'26.02.18'!N24+'05.03.18'!N24+'12.03.18'!N24+'19.03.18'!N24+'26.03.18'!N24+'02.04.18'!N24+'10.04.18'!N24+'16.04.18'!N24+'23.04.18'!N24+'02.05.18'!N24+'07.05.18'!N24+'14.05.18'!N24+'21.05.18'!N24+'29.05.18'!N24+'04.06.18'!N24+'11.06.18'!N24+'18.06.18'!N24+'25.06.18'!N24+'02.07.18'!N24+'09.07.18'!N24+'16.07.18'!N24+'23.07.18'!N24+'30.07.18'!N24+'06.08.18'!N24+'13.08.18'!N24+'20.08.18'!N24+'27.08.18'!N24+'03.09.18'!N24+'10.09.18'!N24+'17.09.18'!N24+'24.09.18'!N24+'01.10.18'!N24+'08.10.18'!N24+'16.10.18'!N24+'22.10.18'!N24+'29.10.18'!N24+'05.11.18'!N24+'12.11.18'!N24+'19.11.18'!N24+'26.11.18'!N24+'03.12.18'!N24+'10.12.18'!N24+'17.12.18'!N24+'26.12.18'!N24+'02.01.19'!N24</f>
        <v>14</v>
      </c>
      <c r="O24" s="271">
        <f>'09.01.18'!O24+'15.01.18'!O24+'22.01.18'!O24+'29.01.18'!O24+'05.02.18'!O24+'12.02.18'!O24+'19.02.18'!O24+'26.02.18'!O24+'05.03.18'!O24+'12.03.18'!O24+'19.03.18'!O24+'26.03.18'!O24+'02.04.18'!O24+'10.04.18'!O24+'16.04.18'!O24+'23.04.18'!O24+'02.05.18'!O24+'07.05.18'!O24+'14.05.18'!O24+'21.05.18'!O24+'29.05.18'!O24+'04.06.18'!O24+'11.06.18'!O24+'18.06.18'!O24+'25.06.18'!O24+'02.07.18'!O24+'09.07.18'!O24+'16.07.18'!O24+'23.07.18'!O24+'30.07.18'!O24+'06.08.18'!O24+'13.08.18'!O24+'20.08.18'!O24+'27.08.18'!O24+'03.09.18'!O24+'10.09.18'!O24+'17.09.18'!O24+'24.09.18'!O24+'01.10.18'!O24+'08.10.18'!O24+'16.10.18'!O24+'22.10.18'!O24+'29.10.18'!O24+'05.11.18'!O24+'12.11.18'!O24+'19.11.18'!O24+'26.11.18'!O24+'03.12.18'!O24+'10.12.18'!O24+'17.12.18'!O24+'26.12.18'!O24+'02.01.19'!O24</f>
        <v>35829.24</v>
      </c>
      <c r="P24" s="271">
        <f>'09.01.18'!P24+'15.01.18'!P24+'22.01.18'!P24+'29.01.18'!P24+'05.02.18'!P24+'12.02.18'!P24+'19.02.18'!P24+'26.02.18'!P24+'05.03.18'!P24+'12.03.18'!P24+'19.03.18'!P24+'26.03.18'!P24+'02.04.18'!P24+'10.04.18'!P24+'16.04.18'!P24+'23.04.18'!P24+'02.05.18'!P24+'07.05.18'!P24+'14.05.18'!P24+'21.05.18'!P24+'29.05.18'!P24+'04.06.18'!P24+'11.06.18'!P24+'18.06.18'!P24+'25.06.18'!P24+'02.07.18'!P24+'09.07.18'!P24+'16.07.18'!P24+'23.07.18'!P24+'30.07.18'!P24+'06.08.18'!P24+'13.08.18'!P24+'20.08.18'!P24+'27.08.18'!P24+'03.09.18'!P24+'10.09.18'!P24+'17.09.18'!P24+'24.09.18'!P24+'01.10.18'!P24+'08.10.18'!P24+'16.10.18'!P24+'22.10.18'!P24+'29.10.18'!P24+'05.11.18'!P24+'12.11.18'!P24+'19.11.18'!P24+'26.11.18'!P24+'03.12.18'!P24+'10.12.18'!P24+'17.12.18'!P24+'26.12.18'!P24+'02.01.19'!P24</f>
        <v>35829.24</v>
      </c>
      <c r="Q24" s="83">
        <f t="shared" si="2"/>
        <v>0</v>
      </c>
      <c r="R24" s="1"/>
      <c r="S24" s="1"/>
      <c r="T24" s="134"/>
      <c r="U24" s="134"/>
      <c r="V24" s="134"/>
      <c r="X24" s="40"/>
    </row>
    <row r="25" spans="1:24">
      <c r="A25" s="182">
        <v>16</v>
      </c>
      <c r="B25" s="78" t="s">
        <v>38</v>
      </c>
      <c r="C25" s="105" t="s">
        <v>19</v>
      </c>
      <c r="D25" s="78"/>
      <c r="E25" s="78" t="s">
        <v>39</v>
      </c>
      <c r="F25" s="106" t="s">
        <v>445</v>
      </c>
      <c r="G25" s="80" t="s">
        <v>33</v>
      </c>
      <c r="H25" s="274">
        <f>'09.01.18'!H25+'15.01.18'!H25+'22.01.18'!H25+'29.01.18'!H25+'05.02.18'!H25+'12.02.18'!H25+'19.02.18'!H25+'26.02.18'!H25+'05.03.18'!H25+'12.03.18'!H25+'19.03.18'!H25+'26.03.18'!H25+'02.04.18'!H25+'10.04.18'!H25+'16.04.18'!H25+'23.04.18'!H25+'02.05.18'!H25+'07.05.18'!H25+'14.05.18'!H25+'21.05.18'!H25+'29.05.18'!H25+'04.06.18'!H25+'11.06.18'!H25+'18.06.18'!H25+'25.06.18'!H25+'02.07.18'!H25+'09.07.18'!H25+'16.07.18'!H25+'23.07.18'!H25+'30.07.18'!H25+'06.08.18'!H25+'13.08.18'!H25+'20.08.18'!H25+'27.08.18'!H25+'03.09.18'!H25+'10.09.18'!H25+'17.09.18'!H25+'24.09.18'!H25+'01.10.18'!H25+'08.10.18'!H25+'16.10.18'!H25+'22.10.18'!H25+'29.10.18'!H25+'05.11.18'!H25+'12.11.18'!H25+'19.11.18'!H25+'26.11.18'!H25+'03.12.18'!H25+'10.12.18'!H25+'17.12.18'!H25+'26.12.18'!H25+'02.01.19'!H25</f>
        <v>30</v>
      </c>
      <c r="I25" s="254">
        <f>'09.01.18'!I25+'15.01.18'!I25+'22.01.18'!I25+'29.01.18'!I25+'05.02.18'!I25+'12.02.18'!I25+'19.02.18'!I25+'26.02.18'!I25+'05.03.18'!I25+'12.03.18'!I25+'19.03.18'!I25+'26.03.18'!I25+'02.04.18'!I25+'10.04.18'!I25+'16.04.18'!I25+'23.04.18'!I25+'02.05.18'!I25+'07.05.18'!I25+'14.05.18'!I25+'21.05.18'!I25+'29.05.18'!I25+'04.06.18'!I25+'11.06.18'!I25+'18.06.18'!I25+'25.06.18'!I25+'02.07.18'!I25+'09.07.18'!I25+'16.07.18'!I25+'23.07.18'!I25+'30.07.18'!I25+'06.08.18'!I25+'13.08.18'!I25+'20.08.18'!I25+'27.08.18'!I25+'03.09.18'!I25+'10.09.18'!I25+'17.09.18'!I25+'24.09.18'!I25+'01.10.18'!I25+'08.10.18'!I25+'16.10.18'!I25+'22.10.18'!I25+'29.10.18'!I25+'05.11.18'!I25+'12.11.18'!I25+'19.11.18'!I25+'26.11.18'!I25+'03.12.18'!I25+'10.12.18'!I25+'17.12.18'!I25+'26.12.18'!I25+'02.01.19'!I25</f>
        <v>14</v>
      </c>
      <c r="J25" s="254">
        <f>'09.01.18'!J25+'15.01.18'!J25+'22.01.18'!J25+'29.01.18'!J25+'05.02.18'!J25+'12.02.18'!J25+'19.02.18'!J25+'26.02.18'!J25+'05.03.18'!J25+'12.03.18'!J25+'19.03.18'!J25+'26.03.18'!J25+'02.04.18'!J25+'10.04.18'!J25+'16.04.18'!J25+'23.04.18'!J25+'02.05.18'!J25+'07.05.18'!J25+'14.05.18'!J25+'21.05.18'!J25+'29.05.18'!J25+'04.06.18'!J25+'11.06.18'!J25+'18.06.18'!J25+'25.06.18'!J25+'02.07.18'!J25+'09.07.18'!J25+'16.07.18'!J25+'23.07.18'!J25+'30.07.18'!J25+'06.08.18'!J25+'13.08.18'!J25+'20.08.18'!J25+'27.08.18'!J25+'03.09.18'!J25+'10.09.18'!J25+'17.09.18'!J25+'24.09.18'!J25+'01.10.18'!J25+'08.10.18'!J25+'16.10.18'!J25+'22.10.18'!J25+'29.10.18'!J25+'05.11.18'!J25+'12.11.18'!J25+'19.11.18'!J25+'26.11.18'!J25+'03.12.18'!J25+'10.12.18'!J25+'17.12.18'!J25+'26.12.18'!J25+'02.01.19'!J25</f>
        <v>14</v>
      </c>
      <c r="K25" s="271">
        <f>'09.01.18'!K25+'15.01.18'!K25+'22.01.18'!K25+'29.01.18'!K25+'05.02.18'!K25+'12.02.18'!K25+'19.02.18'!K25+'26.02.18'!K25+'05.03.18'!K25+'12.03.18'!K25+'19.03.18'!K25+'26.03.18'!K25+'02.04.18'!K25+'10.04.18'!K25+'16.04.18'!K25+'23.04.18'!K25+'02.05.18'!K25+'07.05.18'!K25+'14.05.18'!K25+'21.05.18'!K25+'29.05.18'!K25+'04.06.18'!K25+'11.06.18'!K25+'18.06.18'!K25+'25.06.18'!K25+'02.07.18'!K25+'09.07.18'!K25+'16.07.18'!K25+'23.07.18'!K25+'30.07.18'!K25+'06.08.18'!K25+'13.08.18'!K25+'20.08.18'!K25+'27.08.18'!K25+'03.09.18'!K25+'10.09.18'!K25+'17.09.18'!K25+'24.09.18'!K25+'01.10.18'!K25+'08.10.18'!K25+'16.10.18'!K25+'22.10.18'!K25+'29.10.18'!K25+'05.11.18'!K25+'12.11.18'!K25+'19.11.18'!K25+'26.11.18'!K25+'03.12.18'!K25+'10.12.18'!K25+'17.12.18'!K25+'26.12.18'!K25+'02.01.19'!K25</f>
        <v>18201.86</v>
      </c>
      <c r="L25" s="271">
        <f>'09.01.18'!L25+'15.01.18'!L25+'22.01.18'!L25+'29.01.18'!L25+'05.02.18'!L25+'12.02.18'!L25+'19.02.18'!L25+'26.02.18'!L25+'05.03.18'!L25+'12.03.18'!L25+'19.03.18'!L25+'26.03.18'!L25+'02.04.18'!L25+'10.04.18'!L25+'16.04.18'!L25+'23.04.18'!L25+'02.05.18'!L25+'07.05.18'!L25+'14.05.18'!L25+'21.05.18'!L25+'29.05.18'!L25+'04.06.18'!L25+'11.06.18'!L25+'18.06.18'!L25+'25.06.18'!L25+'02.07.18'!L25+'09.07.18'!L25+'16.07.18'!L25+'23.07.18'!L25+'30.07.18'!L25+'06.08.18'!L25+'13.08.18'!L25+'20.08.18'!L25+'27.08.18'!L25+'03.09.18'!L25+'10.09.18'!L25+'17.09.18'!L25+'24.09.18'!L25+'01.10.18'!L25+'08.10.18'!L25+'16.10.18'!L25+'22.10.18'!L25+'29.10.18'!L25+'05.11.18'!L25+'12.11.18'!L25+'19.11.18'!L25+'26.11.18'!L25+'03.12.18'!L25+'10.12.18'!L25+'17.12.18'!L25+'26.12.18'!L25+'02.01.19'!L25</f>
        <v>18201.86</v>
      </c>
      <c r="M25" s="259">
        <f t="shared" si="1"/>
        <v>0</v>
      </c>
      <c r="N25" s="270">
        <f>'09.01.18'!N25+'15.01.18'!N25+'22.01.18'!N25+'29.01.18'!N25+'05.02.18'!N25+'12.02.18'!N25+'19.02.18'!N25+'26.02.18'!N25+'05.03.18'!N25+'12.03.18'!N25+'19.03.18'!N25+'26.03.18'!N25+'02.04.18'!N25+'10.04.18'!N25+'16.04.18'!N25+'23.04.18'!N25+'02.05.18'!N25+'07.05.18'!N25+'14.05.18'!N25+'21.05.18'!N25+'29.05.18'!N25+'04.06.18'!N25+'11.06.18'!N25+'18.06.18'!N25+'25.06.18'!N25+'02.07.18'!N25+'09.07.18'!N25+'16.07.18'!N25+'23.07.18'!N25+'30.07.18'!N25+'06.08.18'!N25+'13.08.18'!N25+'20.08.18'!N25+'27.08.18'!N25+'03.09.18'!N25+'10.09.18'!N25+'17.09.18'!N25+'24.09.18'!N25+'01.10.18'!N25+'08.10.18'!N25+'16.10.18'!N25+'22.10.18'!N25+'29.10.18'!N25+'05.11.18'!N25+'12.11.18'!N25+'19.11.18'!N25+'26.11.18'!N25+'03.12.18'!N25+'10.12.18'!N25+'17.12.18'!N25+'26.12.18'!N25+'02.01.19'!N25</f>
        <v>26</v>
      </c>
      <c r="O25" s="271">
        <f>'09.01.18'!O25+'15.01.18'!O25+'22.01.18'!O25+'29.01.18'!O25+'05.02.18'!O25+'12.02.18'!O25+'19.02.18'!O25+'26.02.18'!O25+'05.03.18'!O25+'12.03.18'!O25+'19.03.18'!O25+'26.03.18'!O25+'02.04.18'!O25+'10.04.18'!O25+'16.04.18'!O25+'23.04.18'!O25+'02.05.18'!O25+'07.05.18'!O25+'14.05.18'!O25+'21.05.18'!O25+'29.05.18'!O25+'04.06.18'!O25+'11.06.18'!O25+'18.06.18'!O25+'25.06.18'!O25+'02.07.18'!O25+'09.07.18'!O25+'16.07.18'!O25+'23.07.18'!O25+'30.07.18'!O25+'06.08.18'!O25+'13.08.18'!O25+'20.08.18'!O25+'27.08.18'!O25+'03.09.18'!O25+'10.09.18'!O25+'17.09.18'!O25+'24.09.18'!O25+'01.10.18'!O25+'08.10.18'!O25+'16.10.18'!O25+'22.10.18'!O25+'29.10.18'!O25+'05.11.18'!O25+'12.11.18'!O25+'19.11.18'!O25+'26.11.18'!O25+'03.12.18'!O25+'10.12.18'!O25+'17.12.18'!O25+'26.12.18'!O25+'02.01.19'!O25</f>
        <v>49564.859999999993</v>
      </c>
      <c r="P25" s="271">
        <f>'09.01.18'!P25+'15.01.18'!P25+'22.01.18'!P25+'29.01.18'!P25+'05.02.18'!P25+'12.02.18'!P25+'19.02.18'!P25+'26.02.18'!P25+'05.03.18'!P25+'12.03.18'!P25+'19.03.18'!P25+'26.03.18'!P25+'02.04.18'!P25+'10.04.18'!P25+'16.04.18'!P25+'23.04.18'!P25+'02.05.18'!P25+'07.05.18'!P25+'14.05.18'!P25+'21.05.18'!P25+'29.05.18'!P25+'04.06.18'!P25+'11.06.18'!P25+'18.06.18'!P25+'25.06.18'!P25+'02.07.18'!P25+'09.07.18'!P25+'16.07.18'!P25+'23.07.18'!P25+'30.07.18'!P25+'06.08.18'!P25+'13.08.18'!P25+'20.08.18'!P25+'27.08.18'!P25+'03.09.18'!P25+'10.09.18'!P25+'17.09.18'!P25+'24.09.18'!P25+'01.10.18'!P25+'08.10.18'!P25+'16.10.18'!P25+'22.10.18'!P25+'29.10.18'!P25+'05.11.18'!P25+'12.11.18'!P25+'19.11.18'!P25+'26.11.18'!P25+'03.12.18'!P25+'10.12.18'!P25+'17.12.18'!P25+'26.12.18'!P25+'02.01.19'!P25</f>
        <v>49564.86</v>
      </c>
      <c r="Q25" s="83">
        <f t="shared" si="2"/>
        <v>0</v>
      </c>
      <c r="R25" s="1"/>
      <c r="S25" s="1"/>
      <c r="T25" s="134"/>
      <c r="U25" s="134"/>
      <c r="V25" s="134"/>
      <c r="X25" s="40"/>
    </row>
    <row r="26" spans="1:24">
      <c r="A26" s="182">
        <v>17</v>
      </c>
      <c r="B26" s="78" t="s">
        <v>40</v>
      </c>
      <c r="C26" s="105" t="s">
        <v>19</v>
      </c>
      <c r="D26" s="78"/>
      <c r="E26" s="78" t="s">
        <v>20</v>
      </c>
      <c r="F26" s="106" t="s">
        <v>324</v>
      </c>
      <c r="G26" s="14" t="s">
        <v>21</v>
      </c>
      <c r="H26" s="274">
        <f>'09.01.18'!H26+'15.01.18'!H26+'22.01.18'!H26+'29.01.18'!H26+'05.02.18'!H26+'12.02.18'!H26+'19.02.18'!H26+'26.02.18'!H26+'05.03.18'!H26+'12.03.18'!H26+'19.03.18'!H26+'26.03.18'!H26+'02.04.18'!H26+'10.04.18'!H26+'16.04.18'!H26+'23.04.18'!H26+'02.05.18'!H26+'07.05.18'!H26+'14.05.18'!H26+'21.05.18'!H26+'29.05.18'!H26+'04.06.18'!H26+'11.06.18'!H26+'18.06.18'!H26+'25.06.18'!H26+'02.07.18'!H26+'09.07.18'!H26+'16.07.18'!H26+'23.07.18'!H26+'30.07.18'!H26+'06.08.18'!H26+'13.08.18'!H26+'20.08.18'!H26+'27.08.18'!H26+'03.09.18'!H26+'10.09.18'!H26+'17.09.18'!H26+'24.09.18'!H26+'01.10.18'!H26+'08.10.18'!H26+'16.10.18'!H26+'22.10.18'!H26+'29.10.18'!H26+'05.11.18'!H26+'12.11.18'!H26+'19.11.18'!H26+'26.11.18'!H26+'03.12.18'!H26+'10.12.18'!H26+'17.12.18'!H26+'26.12.18'!H26+'02.01.19'!H26</f>
        <v>18</v>
      </c>
      <c r="I26" s="254">
        <f>'09.01.18'!I26+'15.01.18'!I26+'22.01.18'!I26+'29.01.18'!I26+'05.02.18'!I26+'12.02.18'!I26+'19.02.18'!I26+'26.02.18'!I26+'05.03.18'!I26+'12.03.18'!I26+'19.03.18'!I26+'26.03.18'!I26+'02.04.18'!I26+'10.04.18'!I26+'16.04.18'!I26+'23.04.18'!I26+'02.05.18'!I26+'07.05.18'!I26+'14.05.18'!I26+'21.05.18'!I26+'29.05.18'!I26+'04.06.18'!I26+'11.06.18'!I26+'18.06.18'!I26+'25.06.18'!I26+'02.07.18'!I26+'09.07.18'!I26+'16.07.18'!I26+'23.07.18'!I26+'30.07.18'!I26+'06.08.18'!I26+'13.08.18'!I26+'20.08.18'!I26+'27.08.18'!I26+'03.09.18'!I26+'10.09.18'!I26+'17.09.18'!I26+'24.09.18'!I26+'01.10.18'!I26+'08.10.18'!I26+'16.10.18'!I26+'22.10.18'!I26+'29.10.18'!I26+'05.11.18'!I26+'12.11.18'!I26+'19.11.18'!I26+'26.11.18'!I26+'03.12.18'!I26+'10.12.18'!I26+'17.12.18'!I26+'26.12.18'!I26+'02.01.19'!I26</f>
        <v>13</v>
      </c>
      <c r="J26" s="254">
        <f>'09.01.18'!J26+'15.01.18'!J26+'22.01.18'!J26+'29.01.18'!J26+'05.02.18'!J26+'12.02.18'!J26+'19.02.18'!J26+'26.02.18'!J26+'05.03.18'!J26+'12.03.18'!J26+'19.03.18'!J26+'26.03.18'!J26+'02.04.18'!J26+'10.04.18'!J26+'16.04.18'!J26+'23.04.18'!J26+'02.05.18'!J26+'07.05.18'!J26+'14.05.18'!J26+'21.05.18'!J26+'29.05.18'!J26+'04.06.18'!J26+'11.06.18'!J26+'18.06.18'!J26+'25.06.18'!J26+'02.07.18'!J26+'09.07.18'!J26+'16.07.18'!J26+'23.07.18'!J26+'30.07.18'!J26+'06.08.18'!J26+'13.08.18'!J26+'20.08.18'!J26+'27.08.18'!J26+'03.09.18'!J26+'10.09.18'!J26+'17.09.18'!J26+'24.09.18'!J26+'01.10.18'!J26+'08.10.18'!J26+'16.10.18'!J26+'22.10.18'!J26+'29.10.18'!J26+'05.11.18'!J26+'12.11.18'!J26+'19.11.18'!J26+'26.11.18'!J26+'03.12.18'!J26+'10.12.18'!J26+'17.12.18'!J26+'26.12.18'!J26+'02.01.19'!J26</f>
        <v>18</v>
      </c>
      <c r="K26" s="271">
        <f>'09.01.18'!K26+'15.01.18'!K26+'22.01.18'!K26+'29.01.18'!K26+'05.02.18'!K26+'12.02.18'!K26+'19.02.18'!K26+'26.02.18'!K26+'05.03.18'!K26+'12.03.18'!K26+'19.03.18'!K26+'26.03.18'!K26+'02.04.18'!K26+'10.04.18'!K26+'16.04.18'!K26+'23.04.18'!K26+'02.05.18'!K26+'07.05.18'!K26+'14.05.18'!K26+'21.05.18'!K26+'29.05.18'!K26+'04.06.18'!K26+'11.06.18'!K26+'18.06.18'!K26+'25.06.18'!K26+'02.07.18'!K26+'09.07.18'!K26+'16.07.18'!K26+'23.07.18'!K26+'30.07.18'!K26+'06.08.18'!K26+'13.08.18'!K26+'20.08.18'!K26+'27.08.18'!K26+'03.09.18'!K26+'10.09.18'!K26+'17.09.18'!K26+'24.09.18'!K26+'01.10.18'!K26+'08.10.18'!K26+'16.10.18'!K26+'22.10.18'!K26+'29.10.18'!K26+'05.11.18'!K26+'12.11.18'!K26+'19.11.18'!K26+'26.11.18'!K26+'03.12.18'!K26+'10.12.18'!K26+'17.12.18'!K26+'26.12.18'!K26+'02.01.19'!K26</f>
        <v>20027.900000000001</v>
      </c>
      <c r="L26" s="271">
        <f>'09.01.18'!L26+'15.01.18'!L26+'22.01.18'!L26+'29.01.18'!L26+'05.02.18'!L26+'12.02.18'!L26+'19.02.18'!L26+'26.02.18'!L26+'05.03.18'!L26+'12.03.18'!L26+'19.03.18'!L26+'26.03.18'!L26+'02.04.18'!L26+'10.04.18'!L26+'16.04.18'!L26+'23.04.18'!L26+'02.05.18'!L26+'07.05.18'!L26+'14.05.18'!L26+'21.05.18'!L26+'29.05.18'!L26+'04.06.18'!L26+'11.06.18'!L26+'18.06.18'!L26+'25.06.18'!L26+'02.07.18'!L26+'09.07.18'!L26+'16.07.18'!L26+'23.07.18'!L26+'30.07.18'!L26+'06.08.18'!L26+'13.08.18'!L26+'20.08.18'!L26+'27.08.18'!L26+'03.09.18'!L26+'10.09.18'!L26+'17.09.18'!L26+'24.09.18'!L26+'01.10.18'!L26+'08.10.18'!L26+'16.10.18'!L26+'22.10.18'!L26+'29.10.18'!L26+'05.11.18'!L26+'12.11.18'!L26+'19.11.18'!L26+'26.11.18'!L26+'03.12.18'!L26+'10.12.18'!L26+'17.12.18'!L26+'26.12.18'!L26+'02.01.19'!L26</f>
        <v>20027.899999999998</v>
      </c>
      <c r="M26" s="259">
        <f t="shared" si="1"/>
        <v>0</v>
      </c>
      <c r="N26" s="270">
        <f>'09.01.18'!N26+'15.01.18'!N26+'22.01.18'!N26+'29.01.18'!N26+'05.02.18'!N26+'12.02.18'!N26+'19.02.18'!N26+'26.02.18'!N26+'05.03.18'!N26+'12.03.18'!N26+'19.03.18'!N26+'26.03.18'!N26+'02.04.18'!N26+'10.04.18'!N26+'16.04.18'!N26+'23.04.18'!N26+'02.05.18'!N26+'07.05.18'!N26+'14.05.18'!N26+'21.05.18'!N26+'29.05.18'!N26+'04.06.18'!N26+'11.06.18'!N26+'18.06.18'!N26+'25.06.18'!N26+'02.07.18'!N26+'09.07.18'!N26+'16.07.18'!N26+'23.07.18'!N26+'30.07.18'!N26+'06.08.18'!N26+'13.08.18'!N26+'20.08.18'!N26+'27.08.18'!N26+'03.09.18'!N26+'10.09.18'!N26+'17.09.18'!N26+'24.09.18'!N26+'01.10.18'!N26+'08.10.18'!N26+'16.10.18'!N26+'22.10.18'!N26+'29.10.18'!N26+'05.11.18'!N26+'12.11.18'!N26+'19.11.18'!N26+'26.11.18'!N26+'03.12.18'!N26+'10.12.18'!N26+'17.12.18'!N26+'26.12.18'!N26+'02.01.19'!N26</f>
        <v>10</v>
      </c>
      <c r="O26" s="271">
        <f>'09.01.18'!O26+'15.01.18'!O26+'22.01.18'!O26+'29.01.18'!O26+'05.02.18'!O26+'12.02.18'!O26+'19.02.18'!O26+'26.02.18'!O26+'05.03.18'!O26+'12.03.18'!O26+'19.03.18'!O26+'26.03.18'!O26+'02.04.18'!O26+'10.04.18'!O26+'16.04.18'!O26+'23.04.18'!O26+'02.05.18'!O26+'07.05.18'!O26+'14.05.18'!O26+'21.05.18'!O26+'29.05.18'!O26+'04.06.18'!O26+'11.06.18'!O26+'18.06.18'!O26+'25.06.18'!O26+'02.07.18'!O26+'09.07.18'!O26+'16.07.18'!O26+'23.07.18'!O26+'30.07.18'!O26+'06.08.18'!O26+'13.08.18'!O26+'20.08.18'!O26+'27.08.18'!O26+'03.09.18'!O26+'10.09.18'!O26+'17.09.18'!O26+'24.09.18'!O26+'01.10.18'!O26+'08.10.18'!O26+'16.10.18'!O26+'22.10.18'!O26+'29.10.18'!O26+'05.11.18'!O26+'12.11.18'!O26+'19.11.18'!O26+'26.11.18'!O26+'03.12.18'!O26+'10.12.18'!O26+'17.12.18'!O26+'26.12.18'!O26+'02.01.19'!O26</f>
        <v>17787.510000000002</v>
      </c>
      <c r="P26" s="271">
        <f>'09.01.18'!P26+'15.01.18'!P26+'22.01.18'!P26+'29.01.18'!P26+'05.02.18'!P26+'12.02.18'!P26+'19.02.18'!P26+'26.02.18'!P26+'05.03.18'!P26+'12.03.18'!P26+'19.03.18'!P26+'26.03.18'!P26+'02.04.18'!P26+'10.04.18'!P26+'16.04.18'!P26+'23.04.18'!P26+'02.05.18'!P26+'07.05.18'!P26+'14.05.18'!P26+'21.05.18'!P26+'29.05.18'!P26+'04.06.18'!P26+'11.06.18'!P26+'18.06.18'!P26+'25.06.18'!P26+'02.07.18'!P26+'09.07.18'!P26+'16.07.18'!P26+'23.07.18'!P26+'30.07.18'!P26+'06.08.18'!P26+'13.08.18'!P26+'20.08.18'!P26+'27.08.18'!P26+'03.09.18'!P26+'10.09.18'!P26+'17.09.18'!P26+'24.09.18'!P26+'01.10.18'!P26+'08.10.18'!P26+'16.10.18'!P26+'22.10.18'!P26+'29.10.18'!P26+'05.11.18'!P26+'12.11.18'!P26+'19.11.18'!P26+'26.11.18'!P26+'03.12.18'!P26+'10.12.18'!P26+'17.12.18'!P26+'26.12.18'!P26+'02.01.19'!P26</f>
        <v>17787.509999999998</v>
      </c>
      <c r="Q26" s="83">
        <f t="shared" si="2"/>
        <v>0</v>
      </c>
      <c r="R26" s="1"/>
      <c r="S26" s="1"/>
      <c r="T26" s="134"/>
      <c r="U26" s="134"/>
      <c r="V26" s="134"/>
      <c r="X26" s="40"/>
    </row>
    <row r="27" spans="1:24">
      <c r="A27" s="182">
        <v>18</v>
      </c>
      <c r="B27" s="78" t="s">
        <v>40</v>
      </c>
      <c r="C27" s="105" t="s">
        <v>19</v>
      </c>
      <c r="D27" s="78"/>
      <c r="E27" s="78" t="s">
        <v>20</v>
      </c>
      <c r="F27" s="106" t="s">
        <v>424</v>
      </c>
      <c r="G27" s="16" t="s">
        <v>22</v>
      </c>
      <c r="H27" s="274">
        <f>'09.01.18'!H27+'15.01.18'!H27+'22.01.18'!H27+'29.01.18'!H27+'05.02.18'!H27+'12.02.18'!H27+'19.02.18'!H27+'26.02.18'!H27+'05.03.18'!H27+'12.03.18'!H27+'19.03.18'!H27+'26.03.18'!H27+'02.04.18'!H27+'10.04.18'!H27+'16.04.18'!H27+'23.04.18'!H27+'02.05.18'!H27+'07.05.18'!H27+'14.05.18'!H27+'21.05.18'!H27+'29.05.18'!H27+'04.06.18'!H27+'11.06.18'!H27+'18.06.18'!H27+'25.06.18'!H27+'02.07.18'!H27+'09.07.18'!H27+'16.07.18'!H27+'23.07.18'!H27+'30.07.18'!H27+'06.08.18'!H27+'13.08.18'!H27+'20.08.18'!H27+'27.08.18'!H27+'03.09.18'!H27+'10.09.18'!H27+'17.09.18'!H27+'24.09.18'!H27+'01.10.18'!H27+'08.10.18'!H27+'16.10.18'!H27+'22.10.18'!H27+'29.10.18'!H27+'05.11.18'!H27+'12.11.18'!H27+'19.11.18'!H27+'26.11.18'!H27+'03.12.18'!H27+'10.12.18'!H27+'17.12.18'!H27+'26.12.18'!H27+'02.01.19'!H27</f>
        <v>7</v>
      </c>
      <c r="I27" s="254">
        <f>'09.01.18'!I27+'15.01.18'!I27+'22.01.18'!I27+'29.01.18'!I27+'05.02.18'!I27+'12.02.18'!I27+'19.02.18'!I27+'26.02.18'!I27+'05.03.18'!I27+'12.03.18'!I27+'19.03.18'!I27+'26.03.18'!I27+'02.04.18'!I27+'10.04.18'!I27+'16.04.18'!I27+'23.04.18'!I27+'02.05.18'!I27+'07.05.18'!I27+'14.05.18'!I27+'21.05.18'!I27+'29.05.18'!I27+'04.06.18'!I27+'11.06.18'!I27+'18.06.18'!I27+'25.06.18'!I27+'02.07.18'!I27+'09.07.18'!I27+'16.07.18'!I27+'23.07.18'!I27+'30.07.18'!I27+'06.08.18'!I27+'13.08.18'!I27+'20.08.18'!I27+'27.08.18'!I27+'03.09.18'!I27+'10.09.18'!I27+'17.09.18'!I27+'24.09.18'!I27+'01.10.18'!I27+'08.10.18'!I27+'16.10.18'!I27+'22.10.18'!I27+'29.10.18'!I27+'05.11.18'!I27+'12.11.18'!I27+'19.11.18'!I27+'26.11.18'!I27+'03.12.18'!I27+'10.12.18'!I27+'17.12.18'!I27+'26.12.18'!I27+'02.01.19'!I27</f>
        <v>3</v>
      </c>
      <c r="J27" s="254">
        <f>'09.01.18'!J27+'15.01.18'!J27+'22.01.18'!J27+'29.01.18'!J27+'05.02.18'!J27+'12.02.18'!J27+'19.02.18'!J27+'26.02.18'!J27+'05.03.18'!J27+'12.03.18'!J27+'19.03.18'!J27+'26.03.18'!J27+'02.04.18'!J27+'10.04.18'!J27+'16.04.18'!J27+'23.04.18'!J27+'02.05.18'!J27+'07.05.18'!J27+'14.05.18'!J27+'21.05.18'!J27+'29.05.18'!J27+'04.06.18'!J27+'11.06.18'!J27+'18.06.18'!J27+'25.06.18'!J27+'02.07.18'!J27+'09.07.18'!J27+'16.07.18'!J27+'23.07.18'!J27+'30.07.18'!J27+'06.08.18'!J27+'13.08.18'!J27+'20.08.18'!J27+'27.08.18'!J27+'03.09.18'!J27+'10.09.18'!J27+'17.09.18'!J27+'24.09.18'!J27+'01.10.18'!J27+'08.10.18'!J27+'16.10.18'!J27+'22.10.18'!J27+'29.10.18'!J27+'05.11.18'!J27+'12.11.18'!J27+'19.11.18'!J27+'26.11.18'!J27+'03.12.18'!J27+'10.12.18'!J27+'17.12.18'!J27+'26.12.18'!J27+'02.01.19'!J27</f>
        <v>3</v>
      </c>
      <c r="K27" s="271">
        <f>'09.01.18'!K27+'15.01.18'!K27+'22.01.18'!K27+'29.01.18'!K27+'05.02.18'!K27+'12.02.18'!K27+'19.02.18'!K27+'26.02.18'!K27+'05.03.18'!K27+'12.03.18'!K27+'19.03.18'!K27+'26.03.18'!K27+'02.04.18'!K27+'10.04.18'!K27+'16.04.18'!K27+'23.04.18'!K27+'02.05.18'!K27+'07.05.18'!K27+'14.05.18'!K27+'21.05.18'!K27+'29.05.18'!K27+'04.06.18'!K27+'11.06.18'!K27+'18.06.18'!K27+'25.06.18'!K27+'02.07.18'!K27+'09.07.18'!K27+'16.07.18'!K27+'23.07.18'!K27+'30.07.18'!K27+'06.08.18'!K27+'13.08.18'!K27+'20.08.18'!K27+'27.08.18'!K27+'03.09.18'!K27+'10.09.18'!K27+'17.09.18'!K27+'24.09.18'!K27+'01.10.18'!K27+'08.10.18'!K27+'16.10.18'!K27+'22.10.18'!K27+'29.10.18'!K27+'05.11.18'!K27+'12.11.18'!K27+'19.11.18'!K27+'26.11.18'!K27+'03.12.18'!K27+'10.12.18'!K27+'17.12.18'!K27+'26.12.18'!K27+'02.01.19'!K27</f>
        <v>10214.599999999999</v>
      </c>
      <c r="L27" s="271">
        <f>'09.01.18'!L27+'15.01.18'!L27+'22.01.18'!L27+'29.01.18'!L27+'05.02.18'!L27+'12.02.18'!L27+'19.02.18'!L27+'26.02.18'!L27+'05.03.18'!L27+'12.03.18'!L27+'19.03.18'!L27+'26.03.18'!L27+'02.04.18'!L27+'10.04.18'!L27+'16.04.18'!L27+'23.04.18'!L27+'02.05.18'!L27+'07.05.18'!L27+'14.05.18'!L27+'21.05.18'!L27+'29.05.18'!L27+'04.06.18'!L27+'11.06.18'!L27+'18.06.18'!L27+'25.06.18'!L27+'02.07.18'!L27+'09.07.18'!L27+'16.07.18'!L27+'23.07.18'!L27+'30.07.18'!L27+'06.08.18'!L27+'13.08.18'!L27+'20.08.18'!L27+'27.08.18'!L27+'03.09.18'!L27+'10.09.18'!L27+'17.09.18'!L27+'24.09.18'!L27+'01.10.18'!L27+'08.10.18'!L27+'16.10.18'!L27+'22.10.18'!L27+'29.10.18'!L27+'05.11.18'!L27+'12.11.18'!L27+'19.11.18'!L27+'26.11.18'!L27+'03.12.18'!L27+'10.12.18'!L27+'17.12.18'!L27+'26.12.18'!L27+'02.01.19'!L27</f>
        <v>10214.599999999999</v>
      </c>
      <c r="M27" s="259">
        <f t="shared" si="1"/>
        <v>0</v>
      </c>
      <c r="N27" s="270">
        <f>'09.01.18'!N27+'15.01.18'!N27+'22.01.18'!N27+'29.01.18'!N27+'05.02.18'!N27+'12.02.18'!N27+'19.02.18'!N27+'26.02.18'!N27+'05.03.18'!N27+'12.03.18'!N27+'19.03.18'!N27+'26.03.18'!N27+'02.04.18'!N27+'10.04.18'!N27+'16.04.18'!N27+'23.04.18'!N27+'02.05.18'!N27+'07.05.18'!N27+'14.05.18'!N27+'21.05.18'!N27+'29.05.18'!N27+'04.06.18'!N27+'11.06.18'!N27+'18.06.18'!N27+'25.06.18'!N27+'02.07.18'!N27+'09.07.18'!N27+'16.07.18'!N27+'23.07.18'!N27+'30.07.18'!N27+'06.08.18'!N27+'13.08.18'!N27+'20.08.18'!N27+'27.08.18'!N27+'03.09.18'!N27+'10.09.18'!N27+'17.09.18'!N27+'24.09.18'!N27+'01.10.18'!N27+'08.10.18'!N27+'16.10.18'!N27+'22.10.18'!N27+'29.10.18'!N27+'05.11.18'!N27+'12.11.18'!N27+'19.11.18'!N27+'26.11.18'!N27+'03.12.18'!N27+'10.12.18'!N27+'17.12.18'!N27+'26.12.18'!N27+'02.01.19'!N27</f>
        <v>8</v>
      </c>
      <c r="O27" s="271">
        <f>'09.01.18'!O27+'15.01.18'!O27+'22.01.18'!O27+'29.01.18'!O27+'05.02.18'!O27+'12.02.18'!O27+'19.02.18'!O27+'26.02.18'!O27+'05.03.18'!O27+'12.03.18'!O27+'19.03.18'!O27+'26.03.18'!O27+'02.04.18'!O27+'10.04.18'!O27+'16.04.18'!O27+'23.04.18'!O27+'02.05.18'!O27+'07.05.18'!O27+'14.05.18'!O27+'21.05.18'!O27+'29.05.18'!O27+'04.06.18'!O27+'11.06.18'!O27+'18.06.18'!O27+'25.06.18'!O27+'02.07.18'!O27+'09.07.18'!O27+'16.07.18'!O27+'23.07.18'!O27+'30.07.18'!O27+'06.08.18'!O27+'13.08.18'!O27+'20.08.18'!O27+'27.08.18'!O27+'03.09.18'!O27+'10.09.18'!O27+'17.09.18'!O27+'24.09.18'!O27+'01.10.18'!O27+'08.10.18'!O27+'16.10.18'!O27+'22.10.18'!O27+'29.10.18'!O27+'05.11.18'!O27+'12.11.18'!O27+'19.11.18'!O27+'26.11.18'!O27+'03.12.18'!O27+'10.12.18'!O27+'17.12.18'!O27+'26.12.18'!O27+'02.01.19'!O27</f>
        <v>20702.05</v>
      </c>
      <c r="P27" s="271">
        <f>'09.01.18'!P27+'15.01.18'!P27+'22.01.18'!P27+'29.01.18'!P27+'05.02.18'!P27+'12.02.18'!P27+'19.02.18'!P27+'26.02.18'!P27+'05.03.18'!P27+'12.03.18'!P27+'19.03.18'!P27+'26.03.18'!P27+'02.04.18'!P27+'10.04.18'!P27+'16.04.18'!P27+'23.04.18'!P27+'02.05.18'!P27+'07.05.18'!P27+'14.05.18'!P27+'21.05.18'!P27+'29.05.18'!P27+'04.06.18'!P27+'11.06.18'!P27+'18.06.18'!P27+'25.06.18'!P27+'02.07.18'!P27+'09.07.18'!P27+'16.07.18'!P27+'23.07.18'!P27+'30.07.18'!P27+'06.08.18'!P27+'13.08.18'!P27+'20.08.18'!P27+'27.08.18'!P27+'03.09.18'!P27+'10.09.18'!P27+'17.09.18'!P27+'24.09.18'!P27+'01.10.18'!P27+'08.10.18'!P27+'16.10.18'!P27+'22.10.18'!P27+'29.10.18'!P27+'05.11.18'!P27+'12.11.18'!P27+'19.11.18'!P27+'26.11.18'!P27+'03.12.18'!P27+'10.12.18'!P27+'17.12.18'!P27+'26.12.18'!P27+'02.01.19'!P27</f>
        <v>20702.05</v>
      </c>
      <c r="Q27" s="83">
        <f t="shared" si="2"/>
        <v>0</v>
      </c>
      <c r="R27" s="1"/>
      <c r="S27" s="1"/>
      <c r="T27" s="134"/>
      <c r="U27" s="134"/>
      <c r="V27" s="134"/>
      <c r="X27" s="40"/>
    </row>
    <row r="28" spans="1:24">
      <c r="A28" s="182">
        <v>19</v>
      </c>
      <c r="B28" s="78" t="s">
        <v>41</v>
      </c>
      <c r="C28" s="105" t="s">
        <v>19</v>
      </c>
      <c r="D28" s="78"/>
      <c r="E28" s="78" t="s">
        <v>24</v>
      </c>
      <c r="F28" s="106" t="s">
        <v>325</v>
      </c>
      <c r="G28" s="14" t="s">
        <v>21</v>
      </c>
      <c r="H28" s="274">
        <f>'09.01.18'!H28+'15.01.18'!H28+'22.01.18'!H28+'29.01.18'!H28+'05.02.18'!H28+'12.02.18'!H28+'19.02.18'!H28+'26.02.18'!H28+'05.03.18'!H28+'12.03.18'!H28+'19.03.18'!H28+'26.03.18'!H28+'02.04.18'!H28+'10.04.18'!H28+'16.04.18'!H28+'23.04.18'!H28+'02.05.18'!H28+'07.05.18'!H28+'14.05.18'!H28+'21.05.18'!H28+'29.05.18'!H28+'04.06.18'!H28+'11.06.18'!H28+'18.06.18'!H28+'25.06.18'!H28+'02.07.18'!H28+'09.07.18'!H28+'16.07.18'!H28+'23.07.18'!H28+'30.07.18'!H28+'06.08.18'!H28+'13.08.18'!H28+'20.08.18'!H28+'27.08.18'!H28+'03.09.18'!H28+'10.09.18'!H28+'17.09.18'!H28+'24.09.18'!H28+'01.10.18'!H28+'08.10.18'!H28+'16.10.18'!H28+'22.10.18'!H28+'29.10.18'!H28+'05.11.18'!H28+'12.11.18'!H28+'19.11.18'!H28+'26.11.18'!H28+'03.12.18'!H28+'10.12.18'!H28+'17.12.18'!H28+'26.12.18'!H28+'02.01.19'!H28</f>
        <v>30</v>
      </c>
      <c r="I28" s="254">
        <f>'09.01.18'!I28+'15.01.18'!I28+'22.01.18'!I28+'29.01.18'!I28+'05.02.18'!I28+'12.02.18'!I28+'19.02.18'!I28+'26.02.18'!I28+'05.03.18'!I28+'12.03.18'!I28+'19.03.18'!I28+'26.03.18'!I28+'02.04.18'!I28+'10.04.18'!I28+'16.04.18'!I28+'23.04.18'!I28+'02.05.18'!I28+'07.05.18'!I28+'14.05.18'!I28+'21.05.18'!I28+'29.05.18'!I28+'04.06.18'!I28+'11.06.18'!I28+'18.06.18'!I28+'25.06.18'!I28+'02.07.18'!I28+'09.07.18'!I28+'16.07.18'!I28+'23.07.18'!I28+'30.07.18'!I28+'06.08.18'!I28+'13.08.18'!I28+'20.08.18'!I28+'27.08.18'!I28+'03.09.18'!I28+'10.09.18'!I28+'17.09.18'!I28+'24.09.18'!I28+'01.10.18'!I28+'08.10.18'!I28+'16.10.18'!I28+'22.10.18'!I28+'29.10.18'!I28+'05.11.18'!I28+'12.11.18'!I28+'19.11.18'!I28+'26.11.18'!I28+'03.12.18'!I28+'10.12.18'!I28+'17.12.18'!I28+'26.12.18'!I28+'02.01.19'!I28</f>
        <v>3</v>
      </c>
      <c r="J28" s="254">
        <f>'09.01.18'!J28+'15.01.18'!J28+'22.01.18'!J28+'29.01.18'!J28+'05.02.18'!J28+'12.02.18'!J28+'19.02.18'!J28+'26.02.18'!J28+'05.03.18'!J28+'12.03.18'!J28+'19.03.18'!J28+'26.03.18'!J28+'02.04.18'!J28+'10.04.18'!J28+'16.04.18'!J28+'23.04.18'!J28+'02.05.18'!J28+'07.05.18'!J28+'14.05.18'!J28+'21.05.18'!J28+'29.05.18'!J28+'04.06.18'!J28+'11.06.18'!J28+'18.06.18'!J28+'25.06.18'!J28+'02.07.18'!J28+'09.07.18'!J28+'16.07.18'!J28+'23.07.18'!J28+'30.07.18'!J28+'06.08.18'!J28+'13.08.18'!J28+'20.08.18'!J28+'27.08.18'!J28+'03.09.18'!J28+'10.09.18'!J28+'17.09.18'!J28+'24.09.18'!J28+'01.10.18'!J28+'08.10.18'!J28+'16.10.18'!J28+'22.10.18'!J28+'29.10.18'!J28+'05.11.18'!J28+'12.11.18'!J28+'19.11.18'!J28+'26.11.18'!J28+'03.12.18'!J28+'10.12.18'!J28+'17.12.18'!J28+'26.12.18'!J28+'02.01.19'!J28</f>
        <v>3</v>
      </c>
      <c r="K28" s="271">
        <f>'09.01.18'!K28+'15.01.18'!K28+'22.01.18'!K28+'29.01.18'!K28+'05.02.18'!K28+'12.02.18'!K28+'19.02.18'!K28+'26.02.18'!K28+'05.03.18'!K28+'12.03.18'!K28+'19.03.18'!K28+'26.03.18'!K28+'02.04.18'!K28+'10.04.18'!K28+'16.04.18'!K28+'23.04.18'!K28+'02.05.18'!K28+'07.05.18'!K28+'14.05.18'!K28+'21.05.18'!K28+'29.05.18'!K28+'04.06.18'!K28+'11.06.18'!K28+'18.06.18'!K28+'25.06.18'!K28+'02.07.18'!K28+'09.07.18'!K28+'16.07.18'!K28+'23.07.18'!K28+'30.07.18'!K28+'06.08.18'!K28+'13.08.18'!K28+'20.08.18'!K28+'27.08.18'!K28+'03.09.18'!K28+'10.09.18'!K28+'17.09.18'!K28+'24.09.18'!K28+'01.10.18'!K28+'08.10.18'!K28+'16.10.18'!K28+'22.10.18'!K28+'29.10.18'!K28+'05.11.18'!K28+'12.11.18'!K28+'19.11.18'!K28+'26.11.18'!K28+'03.12.18'!K28+'10.12.18'!K28+'17.12.18'!K28+'26.12.18'!K28+'02.01.19'!K28</f>
        <v>827.9</v>
      </c>
      <c r="L28" s="271">
        <f>'09.01.18'!L28+'15.01.18'!L28+'22.01.18'!L28+'29.01.18'!L28+'05.02.18'!L28+'12.02.18'!L28+'19.02.18'!L28+'26.02.18'!L28+'05.03.18'!L28+'12.03.18'!L28+'19.03.18'!L28+'26.03.18'!L28+'02.04.18'!L28+'10.04.18'!L28+'16.04.18'!L28+'23.04.18'!L28+'02.05.18'!L28+'07.05.18'!L28+'14.05.18'!L28+'21.05.18'!L28+'29.05.18'!L28+'04.06.18'!L28+'11.06.18'!L28+'18.06.18'!L28+'25.06.18'!L28+'02.07.18'!L28+'09.07.18'!L28+'16.07.18'!L28+'23.07.18'!L28+'30.07.18'!L28+'06.08.18'!L28+'13.08.18'!L28+'20.08.18'!L28+'27.08.18'!L28+'03.09.18'!L28+'10.09.18'!L28+'17.09.18'!L28+'24.09.18'!L28+'01.10.18'!L28+'08.10.18'!L28+'16.10.18'!L28+'22.10.18'!L28+'29.10.18'!L28+'05.11.18'!L28+'12.11.18'!L28+'19.11.18'!L28+'26.11.18'!L28+'03.12.18'!L28+'10.12.18'!L28+'17.12.18'!L28+'26.12.18'!L28+'02.01.19'!L28</f>
        <v>827.9</v>
      </c>
      <c r="M28" s="259">
        <f t="shared" si="1"/>
        <v>0</v>
      </c>
      <c r="N28" s="270">
        <f>'09.01.18'!N28+'15.01.18'!N28+'22.01.18'!N28+'29.01.18'!N28+'05.02.18'!N28+'12.02.18'!N28+'19.02.18'!N28+'26.02.18'!N28+'05.03.18'!N28+'12.03.18'!N28+'19.03.18'!N28+'26.03.18'!N28+'02.04.18'!N28+'10.04.18'!N28+'16.04.18'!N28+'23.04.18'!N28+'02.05.18'!N28+'07.05.18'!N28+'14.05.18'!N28+'21.05.18'!N28+'29.05.18'!N28+'04.06.18'!N28+'11.06.18'!N28+'18.06.18'!N28+'25.06.18'!N28+'02.07.18'!N28+'09.07.18'!N28+'16.07.18'!N28+'23.07.18'!N28+'30.07.18'!N28+'06.08.18'!N28+'13.08.18'!N28+'20.08.18'!N28+'27.08.18'!N28+'03.09.18'!N28+'10.09.18'!N28+'17.09.18'!N28+'24.09.18'!N28+'01.10.18'!N28+'08.10.18'!N28+'16.10.18'!N28+'22.10.18'!N28+'29.10.18'!N28+'05.11.18'!N28+'12.11.18'!N28+'19.11.18'!N28+'26.11.18'!N28+'03.12.18'!N28+'10.12.18'!N28+'17.12.18'!N28+'26.12.18'!N28+'02.01.19'!N28</f>
        <v>12</v>
      </c>
      <c r="O28" s="271">
        <f>'09.01.18'!O28+'15.01.18'!O28+'22.01.18'!O28+'29.01.18'!O28+'05.02.18'!O28+'12.02.18'!O28+'19.02.18'!O28+'26.02.18'!O28+'05.03.18'!O28+'12.03.18'!O28+'19.03.18'!O28+'26.03.18'!O28+'02.04.18'!O28+'10.04.18'!O28+'16.04.18'!O28+'23.04.18'!O28+'02.05.18'!O28+'07.05.18'!O28+'14.05.18'!O28+'21.05.18'!O28+'29.05.18'!O28+'04.06.18'!O28+'11.06.18'!O28+'18.06.18'!O28+'25.06.18'!O28+'02.07.18'!O28+'09.07.18'!O28+'16.07.18'!O28+'23.07.18'!O28+'30.07.18'!O28+'06.08.18'!O28+'13.08.18'!O28+'20.08.18'!O28+'27.08.18'!O28+'03.09.18'!O28+'10.09.18'!O28+'17.09.18'!O28+'24.09.18'!O28+'01.10.18'!O28+'08.10.18'!O28+'16.10.18'!O28+'22.10.18'!O28+'29.10.18'!O28+'05.11.18'!O28+'12.11.18'!O28+'19.11.18'!O28+'26.11.18'!O28+'03.12.18'!O28+'10.12.18'!O28+'17.12.18'!O28+'26.12.18'!O28+'02.01.19'!O28</f>
        <v>4059.87</v>
      </c>
      <c r="P28" s="271">
        <f>'09.01.18'!P28+'15.01.18'!P28+'22.01.18'!P28+'29.01.18'!P28+'05.02.18'!P28+'12.02.18'!P28+'19.02.18'!P28+'26.02.18'!P28+'05.03.18'!P28+'12.03.18'!P28+'19.03.18'!P28+'26.03.18'!P28+'02.04.18'!P28+'10.04.18'!P28+'16.04.18'!P28+'23.04.18'!P28+'02.05.18'!P28+'07.05.18'!P28+'14.05.18'!P28+'21.05.18'!P28+'29.05.18'!P28+'04.06.18'!P28+'11.06.18'!P28+'18.06.18'!P28+'25.06.18'!P28+'02.07.18'!P28+'09.07.18'!P28+'16.07.18'!P28+'23.07.18'!P28+'30.07.18'!P28+'06.08.18'!P28+'13.08.18'!P28+'20.08.18'!P28+'27.08.18'!P28+'03.09.18'!P28+'10.09.18'!P28+'17.09.18'!P28+'24.09.18'!P28+'01.10.18'!P28+'08.10.18'!P28+'16.10.18'!P28+'22.10.18'!P28+'29.10.18'!P28+'05.11.18'!P28+'12.11.18'!P28+'19.11.18'!P28+'26.11.18'!P28+'03.12.18'!P28+'10.12.18'!P28+'17.12.18'!P28+'26.12.18'!P28+'02.01.19'!P28</f>
        <v>4059.87</v>
      </c>
      <c r="Q28" s="83">
        <f t="shared" si="2"/>
        <v>0</v>
      </c>
      <c r="R28" s="1"/>
      <c r="S28" s="1"/>
      <c r="T28" s="134"/>
      <c r="U28" s="134"/>
      <c r="V28" s="134"/>
      <c r="X28" s="40"/>
    </row>
    <row r="29" spans="1:24">
      <c r="A29" s="182">
        <v>20</v>
      </c>
      <c r="B29" s="78" t="s">
        <v>41</v>
      </c>
      <c r="C29" s="105" t="s">
        <v>19</v>
      </c>
      <c r="D29" s="78"/>
      <c r="E29" s="78" t="s">
        <v>24</v>
      </c>
      <c r="F29" s="106" t="s">
        <v>425</v>
      </c>
      <c r="G29" s="16" t="s">
        <v>22</v>
      </c>
      <c r="H29" s="274">
        <f>'09.01.18'!H29+'15.01.18'!H29+'22.01.18'!H29+'29.01.18'!H29+'05.02.18'!H29+'12.02.18'!H29+'19.02.18'!H29+'26.02.18'!H29+'05.03.18'!H29+'12.03.18'!H29+'19.03.18'!H29+'26.03.18'!H29+'02.04.18'!H29+'10.04.18'!H29+'16.04.18'!H29+'23.04.18'!H29+'02.05.18'!H29+'07.05.18'!H29+'14.05.18'!H29+'21.05.18'!H29+'29.05.18'!H29+'04.06.18'!H29+'11.06.18'!H29+'18.06.18'!H29+'25.06.18'!H29+'02.07.18'!H29+'09.07.18'!H29+'16.07.18'!H29+'23.07.18'!H29+'30.07.18'!H29+'06.08.18'!H29+'13.08.18'!H29+'20.08.18'!H29+'27.08.18'!H29+'03.09.18'!H29+'10.09.18'!H29+'17.09.18'!H29+'24.09.18'!H29+'01.10.18'!H29+'08.10.18'!H29+'16.10.18'!H29+'22.10.18'!H29+'29.10.18'!H29+'05.11.18'!H29+'12.11.18'!H29+'19.11.18'!H29+'26.11.18'!H29+'03.12.18'!H29+'10.12.18'!H29+'17.12.18'!H29+'26.12.18'!H29+'02.01.19'!H29</f>
        <v>2</v>
      </c>
      <c r="I29" s="254">
        <f>'09.01.18'!I29+'15.01.18'!I29+'22.01.18'!I29+'29.01.18'!I29+'05.02.18'!I29+'12.02.18'!I29+'19.02.18'!I29+'26.02.18'!I29+'05.03.18'!I29+'12.03.18'!I29+'19.03.18'!I29+'26.03.18'!I29+'02.04.18'!I29+'10.04.18'!I29+'16.04.18'!I29+'23.04.18'!I29+'02.05.18'!I29+'07.05.18'!I29+'14.05.18'!I29+'21.05.18'!I29+'29.05.18'!I29+'04.06.18'!I29+'11.06.18'!I29+'18.06.18'!I29+'25.06.18'!I29+'02.07.18'!I29+'09.07.18'!I29+'16.07.18'!I29+'23.07.18'!I29+'30.07.18'!I29+'06.08.18'!I29+'13.08.18'!I29+'20.08.18'!I29+'27.08.18'!I29+'03.09.18'!I29+'10.09.18'!I29+'17.09.18'!I29+'24.09.18'!I29+'01.10.18'!I29+'08.10.18'!I29+'16.10.18'!I29+'22.10.18'!I29+'29.10.18'!I29+'05.11.18'!I29+'12.11.18'!I29+'19.11.18'!I29+'26.11.18'!I29+'03.12.18'!I29+'10.12.18'!I29+'17.12.18'!I29+'26.12.18'!I29+'02.01.19'!I29</f>
        <v>0</v>
      </c>
      <c r="J29" s="254">
        <f>'09.01.18'!J29+'15.01.18'!J29+'22.01.18'!J29+'29.01.18'!J29+'05.02.18'!J29+'12.02.18'!J29+'19.02.18'!J29+'26.02.18'!J29+'05.03.18'!J29+'12.03.18'!J29+'19.03.18'!J29+'26.03.18'!J29+'02.04.18'!J29+'10.04.18'!J29+'16.04.18'!J29+'23.04.18'!J29+'02.05.18'!J29+'07.05.18'!J29+'14.05.18'!J29+'21.05.18'!J29+'29.05.18'!J29+'04.06.18'!J29+'11.06.18'!J29+'18.06.18'!J29+'25.06.18'!J29+'02.07.18'!J29+'09.07.18'!J29+'16.07.18'!J29+'23.07.18'!J29+'30.07.18'!J29+'06.08.18'!J29+'13.08.18'!J29+'20.08.18'!J29+'27.08.18'!J29+'03.09.18'!J29+'10.09.18'!J29+'17.09.18'!J29+'24.09.18'!J29+'01.10.18'!J29+'08.10.18'!J29+'16.10.18'!J29+'22.10.18'!J29+'29.10.18'!J29+'05.11.18'!J29+'12.11.18'!J29+'19.11.18'!J29+'26.11.18'!J29+'03.12.18'!J29+'10.12.18'!J29+'17.12.18'!J29+'26.12.18'!J29+'02.01.19'!J29</f>
        <v>0</v>
      </c>
      <c r="K29" s="271">
        <f>'09.01.18'!K29+'15.01.18'!K29+'22.01.18'!K29+'29.01.18'!K29+'05.02.18'!K29+'12.02.18'!K29+'19.02.18'!K29+'26.02.18'!K29+'05.03.18'!K29+'12.03.18'!K29+'19.03.18'!K29+'26.03.18'!K29+'02.04.18'!K29+'10.04.18'!K29+'16.04.18'!K29+'23.04.18'!K29+'02.05.18'!K29+'07.05.18'!K29+'14.05.18'!K29+'21.05.18'!K29+'29.05.18'!K29+'04.06.18'!K29+'11.06.18'!K29+'18.06.18'!K29+'25.06.18'!K29+'02.07.18'!K29+'09.07.18'!K29+'16.07.18'!K29+'23.07.18'!K29+'30.07.18'!K29+'06.08.18'!K29+'13.08.18'!K29+'20.08.18'!K29+'27.08.18'!K29+'03.09.18'!K29+'10.09.18'!K29+'17.09.18'!K29+'24.09.18'!K29+'01.10.18'!K29+'08.10.18'!K29+'16.10.18'!K29+'22.10.18'!K29+'29.10.18'!K29+'05.11.18'!K29+'12.11.18'!K29+'19.11.18'!K29+'26.11.18'!K29+'03.12.18'!K29+'10.12.18'!K29+'17.12.18'!K29+'26.12.18'!K29+'02.01.19'!K29</f>
        <v>0</v>
      </c>
      <c r="L29" s="271">
        <f>'09.01.18'!L29+'15.01.18'!L29+'22.01.18'!L29+'29.01.18'!L29+'05.02.18'!L29+'12.02.18'!L29+'19.02.18'!L29+'26.02.18'!L29+'05.03.18'!L29+'12.03.18'!L29+'19.03.18'!L29+'26.03.18'!L29+'02.04.18'!L29+'10.04.18'!L29+'16.04.18'!L29+'23.04.18'!L29+'02.05.18'!L29+'07.05.18'!L29+'14.05.18'!L29+'21.05.18'!L29+'29.05.18'!L29+'04.06.18'!L29+'11.06.18'!L29+'18.06.18'!L29+'25.06.18'!L29+'02.07.18'!L29+'09.07.18'!L29+'16.07.18'!L29+'23.07.18'!L29+'30.07.18'!L29+'06.08.18'!L29+'13.08.18'!L29+'20.08.18'!L29+'27.08.18'!L29+'03.09.18'!L29+'10.09.18'!L29+'17.09.18'!L29+'24.09.18'!L29+'01.10.18'!L29+'08.10.18'!L29+'16.10.18'!L29+'22.10.18'!L29+'29.10.18'!L29+'05.11.18'!L29+'12.11.18'!L29+'19.11.18'!L29+'26.11.18'!L29+'03.12.18'!L29+'10.12.18'!L29+'17.12.18'!L29+'26.12.18'!L29+'02.01.19'!L29</f>
        <v>0</v>
      </c>
      <c r="M29" s="259">
        <f t="shared" si="1"/>
        <v>0</v>
      </c>
      <c r="N29" s="270">
        <f>'09.01.18'!N29+'15.01.18'!N29+'22.01.18'!N29+'29.01.18'!N29+'05.02.18'!N29+'12.02.18'!N29+'19.02.18'!N29+'26.02.18'!N29+'05.03.18'!N29+'12.03.18'!N29+'19.03.18'!N29+'26.03.18'!N29+'02.04.18'!N29+'10.04.18'!N29+'16.04.18'!N29+'23.04.18'!N29+'02.05.18'!N29+'07.05.18'!N29+'14.05.18'!N29+'21.05.18'!N29+'29.05.18'!N29+'04.06.18'!N29+'11.06.18'!N29+'18.06.18'!N29+'25.06.18'!N29+'02.07.18'!N29+'09.07.18'!N29+'16.07.18'!N29+'23.07.18'!N29+'30.07.18'!N29+'06.08.18'!N29+'13.08.18'!N29+'20.08.18'!N29+'27.08.18'!N29+'03.09.18'!N29+'10.09.18'!N29+'17.09.18'!N29+'24.09.18'!N29+'01.10.18'!N29+'08.10.18'!N29+'16.10.18'!N29+'22.10.18'!N29+'29.10.18'!N29+'05.11.18'!N29+'12.11.18'!N29+'19.11.18'!N29+'26.11.18'!N29+'03.12.18'!N29+'10.12.18'!N29+'17.12.18'!N29+'26.12.18'!N29+'02.01.19'!N29</f>
        <v>1</v>
      </c>
      <c r="O29" s="271">
        <f>'09.01.18'!O29+'15.01.18'!O29+'22.01.18'!O29+'29.01.18'!O29+'05.02.18'!O29+'12.02.18'!O29+'19.02.18'!O29+'26.02.18'!O29+'05.03.18'!O29+'12.03.18'!O29+'19.03.18'!O29+'26.03.18'!O29+'02.04.18'!O29+'10.04.18'!O29+'16.04.18'!O29+'23.04.18'!O29+'02.05.18'!O29+'07.05.18'!O29+'14.05.18'!O29+'21.05.18'!O29+'29.05.18'!O29+'04.06.18'!O29+'11.06.18'!O29+'18.06.18'!O29+'25.06.18'!O29+'02.07.18'!O29+'09.07.18'!O29+'16.07.18'!O29+'23.07.18'!O29+'30.07.18'!O29+'06.08.18'!O29+'13.08.18'!O29+'20.08.18'!O29+'27.08.18'!O29+'03.09.18'!O29+'10.09.18'!O29+'17.09.18'!O29+'24.09.18'!O29+'01.10.18'!O29+'08.10.18'!O29+'16.10.18'!O29+'22.10.18'!O29+'29.10.18'!O29+'05.11.18'!O29+'12.11.18'!O29+'19.11.18'!O29+'26.11.18'!O29+'03.12.18'!O29+'10.12.18'!O29+'17.12.18'!O29+'26.12.18'!O29+'02.01.19'!O29</f>
        <v>0</v>
      </c>
      <c r="P29" s="271">
        <f>'09.01.18'!P29+'15.01.18'!P29+'22.01.18'!P29+'29.01.18'!P29+'05.02.18'!P29+'12.02.18'!P29+'19.02.18'!P29+'26.02.18'!P29+'05.03.18'!P29+'12.03.18'!P29+'19.03.18'!P29+'26.03.18'!P29+'02.04.18'!P29+'10.04.18'!P29+'16.04.18'!P29+'23.04.18'!P29+'02.05.18'!P29+'07.05.18'!P29+'14.05.18'!P29+'21.05.18'!P29+'29.05.18'!P29+'04.06.18'!P29+'11.06.18'!P29+'18.06.18'!P29+'25.06.18'!P29+'02.07.18'!P29+'09.07.18'!P29+'16.07.18'!P29+'23.07.18'!P29+'30.07.18'!P29+'06.08.18'!P29+'13.08.18'!P29+'20.08.18'!P29+'27.08.18'!P29+'03.09.18'!P29+'10.09.18'!P29+'17.09.18'!P29+'24.09.18'!P29+'01.10.18'!P29+'08.10.18'!P29+'16.10.18'!P29+'22.10.18'!P29+'29.10.18'!P29+'05.11.18'!P29+'12.11.18'!P29+'19.11.18'!P29+'26.11.18'!P29+'03.12.18'!P29+'10.12.18'!P29+'17.12.18'!P29+'26.12.18'!P29+'02.01.19'!P29</f>
        <v>0</v>
      </c>
      <c r="Q29" s="83">
        <f t="shared" si="2"/>
        <v>0</v>
      </c>
      <c r="R29" s="1"/>
      <c r="S29" s="1"/>
      <c r="T29" s="134"/>
      <c r="U29" s="134"/>
      <c r="V29" s="134"/>
      <c r="X29" s="40"/>
    </row>
    <row r="30" spans="1:24">
      <c r="A30" s="182">
        <v>21</v>
      </c>
      <c r="B30" s="78" t="s">
        <v>42</v>
      </c>
      <c r="C30" s="105" t="s">
        <v>19</v>
      </c>
      <c r="D30" s="78"/>
      <c r="E30" s="78" t="s">
        <v>26</v>
      </c>
      <c r="F30" s="107">
        <v>21</v>
      </c>
      <c r="G30" s="14" t="s">
        <v>21</v>
      </c>
      <c r="H30" s="274">
        <f>'09.01.18'!H30+'15.01.18'!H30+'22.01.18'!H30+'29.01.18'!H30+'05.02.18'!H30+'12.02.18'!H30+'19.02.18'!H30+'26.02.18'!H30+'05.03.18'!H30+'12.03.18'!H30+'19.03.18'!H30+'26.03.18'!H30+'02.04.18'!H30+'10.04.18'!H30+'16.04.18'!H30+'23.04.18'!H30+'02.05.18'!H30+'07.05.18'!H30+'14.05.18'!H30+'21.05.18'!H30+'29.05.18'!H30+'04.06.18'!H30+'11.06.18'!H30+'18.06.18'!H30+'25.06.18'!H30+'02.07.18'!H30+'09.07.18'!H30+'16.07.18'!H30+'23.07.18'!H30+'30.07.18'!H30+'06.08.18'!H30+'13.08.18'!H30+'20.08.18'!H30+'27.08.18'!H30+'03.09.18'!H30+'10.09.18'!H30+'17.09.18'!H30+'24.09.18'!H30+'01.10.18'!H30+'08.10.18'!H30+'16.10.18'!H30+'22.10.18'!H30+'29.10.18'!H30+'05.11.18'!H30+'12.11.18'!H30+'19.11.18'!H30+'26.11.18'!H30+'03.12.18'!H30+'10.12.18'!H30+'17.12.18'!H30+'26.12.18'!H30+'02.01.19'!H30</f>
        <v>0</v>
      </c>
      <c r="I30" s="254">
        <f>'09.01.18'!I30+'15.01.18'!I30+'22.01.18'!I30+'29.01.18'!I30+'05.02.18'!I30+'12.02.18'!I30+'19.02.18'!I30+'26.02.18'!I30+'05.03.18'!I30+'12.03.18'!I30+'19.03.18'!I30+'26.03.18'!I30+'02.04.18'!I30+'10.04.18'!I30+'16.04.18'!I30+'23.04.18'!I30+'02.05.18'!I30+'07.05.18'!I30+'14.05.18'!I30+'21.05.18'!I30+'29.05.18'!I30+'04.06.18'!I30+'11.06.18'!I30+'18.06.18'!I30+'25.06.18'!I30+'02.07.18'!I30+'09.07.18'!I30+'16.07.18'!I30+'23.07.18'!I30+'30.07.18'!I30+'06.08.18'!I30+'13.08.18'!I30+'20.08.18'!I30+'27.08.18'!I30+'03.09.18'!I30+'10.09.18'!I30+'17.09.18'!I30+'24.09.18'!I30+'01.10.18'!I30+'08.10.18'!I30+'16.10.18'!I30+'22.10.18'!I30+'29.10.18'!I30+'05.11.18'!I30+'12.11.18'!I30+'19.11.18'!I30+'26.11.18'!I30+'03.12.18'!I30+'10.12.18'!I30+'17.12.18'!I30+'26.12.18'!I30+'02.01.19'!I30</f>
        <v>0</v>
      </c>
      <c r="J30" s="254">
        <f>'09.01.18'!J30+'15.01.18'!J30+'22.01.18'!J30+'29.01.18'!J30+'05.02.18'!J30+'12.02.18'!J30+'19.02.18'!J30+'26.02.18'!J30+'05.03.18'!J30+'12.03.18'!J30+'19.03.18'!J30+'26.03.18'!J30+'02.04.18'!J30+'10.04.18'!J30+'16.04.18'!J30+'23.04.18'!J30+'02.05.18'!J30+'07.05.18'!J30+'14.05.18'!J30+'21.05.18'!J30+'29.05.18'!J30+'04.06.18'!J30+'11.06.18'!J30+'18.06.18'!J30+'25.06.18'!J30+'02.07.18'!J30+'09.07.18'!J30+'16.07.18'!J30+'23.07.18'!J30+'30.07.18'!J30+'06.08.18'!J30+'13.08.18'!J30+'20.08.18'!J30+'27.08.18'!J30+'03.09.18'!J30+'10.09.18'!J30+'17.09.18'!J30+'24.09.18'!J30+'01.10.18'!J30+'08.10.18'!J30+'16.10.18'!J30+'22.10.18'!J30+'29.10.18'!J30+'05.11.18'!J30+'12.11.18'!J30+'19.11.18'!J30+'26.11.18'!J30+'03.12.18'!J30+'10.12.18'!J30+'17.12.18'!J30+'26.12.18'!J30+'02.01.19'!J30</f>
        <v>0</v>
      </c>
      <c r="K30" s="271">
        <f>'09.01.18'!K30+'15.01.18'!K30+'22.01.18'!K30+'29.01.18'!K30+'05.02.18'!K30+'12.02.18'!K30+'19.02.18'!K30+'26.02.18'!K30+'05.03.18'!K30+'12.03.18'!K30+'19.03.18'!K30+'26.03.18'!K30+'02.04.18'!K30+'10.04.18'!K30+'16.04.18'!K30+'23.04.18'!K30+'02.05.18'!K30+'07.05.18'!K30+'14.05.18'!K30+'21.05.18'!K30+'29.05.18'!K30+'04.06.18'!K30+'11.06.18'!K30+'18.06.18'!K30+'25.06.18'!K30+'02.07.18'!K30+'09.07.18'!K30+'16.07.18'!K30+'23.07.18'!K30+'30.07.18'!K30+'06.08.18'!K30+'13.08.18'!K30+'20.08.18'!K30+'27.08.18'!K30+'03.09.18'!K30+'10.09.18'!K30+'17.09.18'!K30+'24.09.18'!K30+'01.10.18'!K30+'08.10.18'!K30+'16.10.18'!K30+'22.10.18'!K30+'29.10.18'!K30+'05.11.18'!K30+'12.11.18'!K30+'19.11.18'!K30+'26.11.18'!K30+'03.12.18'!K30+'10.12.18'!K30+'17.12.18'!K30+'26.12.18'!K30+'02.01.19'!K30</f>
        <v>0</v>
      </c>
      <c r="L30" s="271">
        <f>'09.01.18'!L30+'15.01.18'!L30+'22.01.18'!L30+'29.01.18'!L30+'05.02.18'!L30+'12.02.18'!L30+'19.02.18'!L30+'26.02.18'!L30+'05.03.18'!L30+'12.03.18'!L30+'19.03.18'!L30+'26.03.18'!L30+'02.04.18'!L30+'10.04.18'!L30+'16.04.18'!L30+'23.04.18'!L30+'02.05.18'!L30+'07.05.18'!L30+'14.05.18'!L30+'21.05.18'!L30+'29.05.18'!L30+'04.06.18'!L30+'11.06.18'!L30+'18.06.18'!L30+'25.06.18'!L30+'02.07.18'!L30+'09.07.18'!L30+'16.07.18'!L30+'23.07.18'!L30+'30.07.18'!L30+'06.08.18'!L30+'13.08.18'!L30+'20.08.18'!L30+'27.08.18'!L30+'03.09.18'!L30+'10.09.18'!L30+'17.09.18'!L30+'24.09.18'!L30+'01.10.18'!L30+'08.10.18'!L30+'16.10.18'!L30+'22.10.18'!L30+'29.10.18'!L30+'05.11.18'!L30+'12.11.18'!L30+'19.11.18'!L30+'26.11.18'!L30+'03.12.18'!L30+'10.12.18'!L30+'17.12.18'!L30+'26.12.18'!L30+'02.01.19'!L30</f>
        <v>0</v>
      </c>
      <c r="M30" s="259">
        <f t="shared" si="1"/>
        <v>0</v>
      </c>
      <c r="N30" s="270">
        <f>'09.01.18'!N30+'15.01.18'!N30+'22.01.18'!N30+'29.01.18'!N30+'05.02.18'!N30+'12.02.18'!N30+'19.02.18'!N30+'26.02.18'!N30+'05.03.18'!N30+'12.03.18'!N30+'19.03.18'!N30+'26.03.18'!N30+'02.04.18'!N30+'10.04.18'!N30+'16.04.18'!N30+'23.04.18'!N30+'02.05.18'!N30+'07.05.18'!N30+'14.05.18'!N30+'21.05.18'!N30+'29.05.18'!N30+'04.06.18'!N30+'11.06.18'!N30+'18.06.18'!N30+'25.06.18'!N30+'02.07.18'!N30+'09.07.18'!N30+'16.07.18'!N30+'23.07.18'!N30+'30.07.18'!N30+'06.08.18'!N30+'13.08.18'!N30+'20.08.18'!N30+'27.08.18'!N30+'03.09.18'!N30+'10.09.18'!N30+'17.09.18'!N30+'24.09.18'!N30+'01.10.18'!N30+'08.10.18'!N30+'16.10.18'!N30+'22.10.18'!N30+'29.10.18'!N30+'05.11.18'!N30+'12.11.18'!N30+'19.11.18'!N30+'26.11.18'!N30+'03.12.18'!N30+'10.12.18'!N30+'17.12.18'!N30+'26.12.18'!N30+'02.01.19'!N30</f>
        <v>0</v>
      </c>
      <c r="O30" s="271">
        <f>'09.01.18'!O30+'15.01.18'!O30+'22.01.18'!O30+'29.01.18'!O30+'05.02.18'!O30+'12.02.18'!O30+'19.02.18'!O30+'26.02.18'!O30+'05.03.18'!O30+'12.03.18'!O30+'19.03.18'!O30+'26.03.18'!O30+'02.04.18'!O30+'10.04.18'!O30+'16.04.18'!O30+'23.04.18'!O30+'02.05.18'!O30+'07.05.18'!O30+'14.05.18'!O30+'21.05.18'!O30+'29.05.18'!O30+'04.06.18'!O30+'11.06.18'!O30+'18.06.18'!O30+'25.06.18'!O30+'02.07.18'!O30+'09.07.18'!O30+'16.07.18'!O30+'23.07.18'!O30+'30.07.18'!O30+'06.08.18'!O30+'13.08.18'!O30+'20.08.18'!O30+'27.08.18'!O30+'03.09.18'!O30+'10.09.18'!O30+'17.09.18'!O30+'24.09.18'!O30+'01.10.18'!O30+'08.10.18'!O30+'16.10.18'!O30+'22.10.18'!O30+'29.10.18'!O30+'05.11.18'!O30+'12.11.18'!O30+'19.11.18'!O30+'26.11.18'!O30+'03.12.18'!O30+'10.12.18'!O30+'17.12.18'!O30+'26.12.18'!O30+'02.01.19'!O30</f>
        <v>0</v>
      </c>
      <c r="P30" s="271">
        <f>'09.01.18'!P30+'15.01.18'!P30+'22.01.18'!P30+'29.01.18'!P30+'05.02.18'!P30+'12.02.18'!P30+'19.02.18'!P30+'26.02.18'!P30+'05.03.18'!P30+'12.03.18'!P30+'19.03.18'!P30+'26.03.18'!P30+'02.04.18'!P30+'10.04.18'!P30+'16.04.18'!P30+'23.04.18'!P30+'02.05.18'!P30+'07.05.18'!P30+'14.05.18'!P30+'21.05.18'!P30+'29.05.18'!P30+'04.06.18'!P30+'11.06.18'!P30+'18.06.18'!P30+'25.06.18'!P30+'02.07.18'!P30+'09.07.18'!P30+'16.07.18'!P30+'23.07.18'!P30+'30.07.18'!P30+'06.08.18'!P30+'13.08.18'!P30+'20.08.18'!P30+'27.08.18'!P30+'03.09.18'!P30+'10.09.18'!P30+'17.09.18'!P30+'24.09.18'!P30+'01.10.18'!P30+'08.10.18'!P30+'16.10.18'!P30+'22.10.18'!P30+'29.10.18'!P30+'05.11.18'!P30+'12.11.18'!P30+'19.11.18'!P30+'26.11.18'!P30+'03.12.18'!P30+'10.12.18'!P30+'17.12.18'!P30+'26.12.18'!P30+'02.01.19'!P30</f>
        <v>0</v>
      </c>
      <c r="Q30" s="83">
        <f t="shared" si="2"/>
        <v>0</v>
      </c>
      <c r="R30" s="1"/>
      <c r="S30" s="1"/>
      <c r="T30" s="134"/>
      <c r="U30" s="134"/>
      <c r="V30" s="134"/>
      <c r="X30" s="40"/>
    </row>
    <row r="31" spans="1:24">
      <c r="A31" s="182">
        <v>22</v>
      </c>
      <c r="B31" s="78" t="s">
        <v>43</v>
      </c>
      <c r="C31" s="105" t="s">
        <v>19</v>
      </c>
      <c r="D31" s="78"/>
      <c r="E31" s="78" t="s">
        <v>35</v>
      </c>
      <c r="F31" s="106" t="s">
        <v>326</v>
      </c>
      <c r="G31" s="14" t="s">
        <v>21</v>
      </c>
      <c r="H31" s="274">
        <f>'09.01.18'!H31+'15.01.18'!H31+'22.01.18'!H31+'29.01.18'!H31+'05.02.18'!H31+'12.02.18'!H31+'19.02.18'!H31+'26.02.18'!H31+'05.03.18'!H31+'12.03.18'!H31+'19.03.18'!H31+'26.03.18'!H31+'02.04.18'!H31+'10.04.18'!H31+'16.04.18'!H31+'23.04.18'!H31+'02.05.18'!H31+'07.05.18'!H31+'14.05.18'!H31+'21.05.18'!H31+'29.05.18'!H31+'04.06.18'!H31+'11.06.18'!H31+'18.06.18'!H31+'25.06.18'!H31+'02.07.18'!H31+'09.07.18'!H31+'16.07.18'!H31+'23.07.18'!H31+'30.07.18'!H31+'06.08.18'!H31+'13.08.18'!H31+'20.08.18'!H31+'27.08.18'!H31+'03.09.18'!H31+'10.09.18'!H31+'17.09.18'!H31+'24.09.18'!H31+'01.10.18'!H31+'08.10.18'!H31+'16.10.18'!H31+'22.10.18'!H31+'29.10.18'!H31+'05.11.18'!H31+'12.11.18'!H31+'19.11.18'!H31+'26.11.18'!H31+'03.12.18'!H31+'10.12.18'!H31+'17.12.18'!H31+'26.12.18'!H31+'02.01.19'!H31</f>
        <v>19</v>
      </c>
      <c r="I31" s="254">
        <f>'09.01.18'!I31+'15.01.18'!I31+'22.01.18'!I31+'29.01.18'!I31+'05.02.18'!I31+'12.02.18'!I31+'19.02.18'!I31+'26.02.18'!I31+'05.03.18'!I31+'12.03.18'!I31+'19.03.18'!I31+'26.03.18'!I31+'02.04.18'!I31+'10.04.18'!I31+'16.04.18'!I31+'23.04.18'!I31+'02.05.18'!I31+'07.05.18'!I31+'14.05.18'!I31+'21.05.18'!I31+'29.05.18'!I31+'04.06.18'!I31+'11.06.18'!I31+'18.06.18'!I31+'25.06.18'!I31+'02.07.18'!I31+'09.07.18'!I31+'16.07.18'!I31+'23.07.18'!I31+'30.07.18'!I31+'06.08.18'!I31+'13.08.18'!I31+'20.08.18'!I31+'27.08.18'!I31+'03.09.18'!I31+'10.09.18'!I31+'17.09.18'!I31+'24.09.18'!I31+'01.10.18'!I31+'08.10.18'!I31+'16.10.18'!I31+'22.10.18'!I31+'29.10.18'!I31+'05.11.18'!I31+'12.11.18'!I31+'19.11.18'!I31+'26.11.18'!I31+'03.12.18'!I31+'10.12.18'!I31+'17.12.18'!I31+'26.12.18'!I31+'02.01.19'!I31</f>
        <v>12</v>
      </c>
      <c r="J31" s="254">
        <f>'09.01.18'!J31+'15.01.18'!J31+'22.01.18'!J31+'29.01.18'!J31+'05.02.18'!J31+'12.02.18'!J31+'19.02.18'!J31+'26.02.18'!J31+'05.03.18'!J31+'12.03.18'!J31+'19.03.18'!J31+'26.03.18'!J31+'02.04.18'!J31+'10.04.18'!J31+'16.04.18'!J31+'23.04.18'!J31+'02.05.18'!J31+'07.05.18'!J31+'14.05.18'!J31+'21.05.18'!J31+'29.05.18'!J31+'04.06.18'!J31+'11.06.18'!J31+'18.06.18'!J31+'25.06.18'!J31+'02.07.18'!J31+'09.07.18'!J31+'16.07.18'!J31+'23.07.18'!J31+'30.07.18'!J31+'06.08.18'!J31+'13.08.18'!J31+'20.08.18'!J31+'27.08.18'!J31+'03.09.18'!J31+'10.09.18'!J31+'17.09.18'!J31+'24.09.18'!J31+'01.10.18'!J31+'08.10.18'!J31+'16.10.18'!J31+'22.10.18'!J31+'29.10.18'!J31+'05.11.18'!J31+'12.11.18'!J31+'19.11.18'!J31+'26.11.18'!J31+'03.12.18'!J31+'10.12.18'!J31+'17.12.18'!J31+'26.12.18'!J31+'02.01.19'!J31</f>
        <v>16</v>
      </c>
      <c r="K31" s="271">
        <f>'09.01.18'!K31+'15.01.18'!K31+'22.01.18'!K31+'29.01.18'!K31+'05.02.18'!K31+'12.02.18'!K31+'19.02.18'!K31+'26.02.18'!K31+'05.03.18'!K31+'12.03.18'!K31+'19.03.18'!K31+'26.03.18'!K31+'02.04.18'!K31+'10.04.18'!K31+'16.04.18'!K31+'23.04.18'!K31+'02.05.18'!K31+'07.05.18'!K31+'14.05.18'!K31+'21.05.18'!K31+'29.05.18'!K31+'04.06.18'!K31+'11.06.18'!K31+'18.06.18'!K31+'25.06.18'!K31+'02.07.18'!K31+'09.07.18'!K31+'16.07.18'!K31+'23.07.18'!K31+'30.07.18'!K31+'06.08.18'!K31+'13.08.18'!K31+'20.08.18'!K31+'27.08.18'!K31+'03.09.18'!K31+'10.09.18'!K31+'17.09.18'!K31+'24.09.18'!K31+'01.10.18'!K31+'08.10.18'!K31+'16.10.18'!K31+'22.10.18'!K31+'29.10.18'!K31+'05.11.18'!K31+'12.11.18'!K31+'19.11.18'!K31+'26.11.18'!K31+'03.12.18'!K31+'10.12.18'!K31+'17.12.18'!K31+'26.12.18'!K31+'02.01.19'!K31</f>
        <v>41843.949999999997</v>
      </c>
      <c r="L31" s="271">
        <f>'09.01.18'!L31+'15.01.18'!L31+'22.01.18'!L31+'29.01.18'!L31+'05.02.18'!L31+'12.02.18'!L31+'19.02.18'!L31+'26.02.18'!L31+'05.03.18'!L31+'12.03.18'!L31+'19.03.18'!L31+'26.03.18'!L31+'02.04.18'!L31+'10.04.18'!L31+'16.04.18'!L31+'23.04.18'!L31+'02.05.18'!L31+'07.05.18'!L31+'14.05.18'!L31+'21.05.18'!L31+'29.05.18'!L31+'04.06.18'!L31+'11.06.18'!L31+'18.06.18'!L31+'25.06.18'!L31+'02.07.18'!L31+'09.07.18'!L31+'16.07.18'!L31+'23.07.18'!L31+'30.07.18'!L31+'06.08.18'!L31+'13.08.18'!L31+'20.08.18'!L31+'27.08.18'!L31+'03.09.18'!L31+'10.09.18'!L31+'17.09.18'!L31+'24.09.18'!L31+'01.10.18'!L31+'08.10.18'!L31+'16.10.18'!L31+'22.10.18'!L31+'29.10.18'!L31+'05.11.18'!L31+'12.11.18'!L31+'19.11.18'!L31+'26.11.18'!L31+'03.12.18'!L31+'10.12.18'!L31+'17.12.18'!L31+'26.12.18'!L31+'02.01.19'!L31</f>
        <v>41843.949999999997</v>
      </c>
      <c r="M31" s="259">
        <f t="shared" si="1"/>
        <v>0</v>
      </c>
      <c r="N31" s="270">
        <f>'09.01.18'!N31+'15.01.18'!N31+'22.01.18'!N31+'29.01.18'!N31+'05.02.18'!N31+'12.02.18'!N31+'19.02.18'!N31+'26.02.18'!N31+'05.03.18'!N31+'12.03.18'!N31+'19.03.18'!N31+'26.03.18'!N31+'02.04.18'!N31+'10.04.18'!N31+'16.04.18'!N31+'23.04.18'!N31+'02.05.18'!N31+'07.05.18'!N31+'14.05.18'!N31+'21.05.18'!N31+'29.05.18'!N31+'04.06.18'!N31+'11.06.18'!N31+'18.06.18'!N31+'25.06.18'!N31+'02.07.18'!N31+'09.07.18'!N31+'16.07.18'!N31+'23.07.18'!N31+'30.07.18'!N31+'06.08.18'!N31+'13.08.18'!N31+'20.08.18'!N31+'27.08.18'!N31+'03.09.18'!N31+'10.09.18'!N31+'17.09.18'!N31+'24.09.18'!N31+'01.10.18'!N31+'08.10.18'!N31+'16.10.18'!N31+'22.10.18'!N31+'29.10.18'!N31+'05.11.18'!N31+'12.11.18'!N31+'19.11.18'!N31+'26.11.18'!N31+'03.12.18'!N31+'10.12.18'!N31+'17.12.18'!N31+'26.12.18'!N31+'02.01.19'!N31</f>
        <v>10</v>
      </c>
      <c r="O31" s="271">
        <f>'09.01.18'!O31+'15.01.18'!O31+'22.01.18'!O31+'29.01.18'!O31+'05.02.18'!O31+'12.02.18'!O31+'19.02.18'!O31+'26.02.18'!O31+'05.03.18'!O31+'12.03.18'!O31+'19.03.18'!O31+'26.03.18'!O31+'02.04.18'!O31+'10.04.18'!O31+'16.04.18'!O31+'23.04.18'!O31+'02.05.18'!O31+'07.05.18'!O31+'14.05.18'!O31+'21.05.18'!O31+'29.05.18'!O31+'04.06.18'!O31+'11.06.18'!O31+'18.06.18'!O31+'25.06.18'!O31+'02.07.18'!O31+'09.07.18'!O31+'16.07.18'!O31+'23.07.18'!O31+'30.07.18'!O31+'06.08.18'!O31+'13.08.18'!O31+'20.08.18'!O31+'27.08.18'!O31+'03.09.18'!O31+'10.09.18'!O31+'17.09.18'!O31+'24.09.18'!O31+'01.10.18'!O31+'08.10.18'!O31+'16.10.18'!O31+'22.10.18'!O31+'29.10.18'!O31+'05.11.18'!O31+'12.11.18'!O31+'19.11.18'!O31+'26.11.18'!O31+'03.12.18'!O31+'10.12.18'!O31+'17.12.18'!O31+'26.12.18'!O31+'02.01.19'!O31</f>
        <v>92532.799999999988</v>
      </c>
      <c r="P31" s="271">
        <f>'09.01.18'!P31+'15.01.18'!P31+'22.01.18'!P31+'29.01.18'!P31+'05.02.18'!P31+'12.02.18'!P31+'19.02.18'!P31+'26.02.18'!P31+'05.03.18'!P31+'12.03.18'!P31+'19.03.18'!P31+'26.03.18'!P31+'02.04.18'!P31+'10.04.18'!P31+'16.04.18'!P31+'23.04.18'!P31+'02.05.18'!P31+'07.05.18'!P31+'14.05.18'!P31+'21.05.18'!P31+'29.05.18'!P31+'04.06.18'!P31+'11.06.18'!P31+'18.06.18'!P31+'25.06.18'!P31+'02.07.18'!P31+'09.07.18'!P31+'16.07.18'!P31+'23.07.18'!P31+'30.07.18'!P31+'06.08.18'!P31+'13.08.18'!P31+'20.08.18'!P31+'27.08.18'!P31+'03.09.18'!P31+'10.09.18'!P31+'17.09.18'!P31+'24.09.18'!P31+'01.10.18'!P31+'08.10.18'!P31+'16.10.18'!P31+'22.10.18'!P31+'29.10.18'!P31+'05.11.18'!P31+'12.11.18'!P31+'19.11.18'!P31+'26.11.18'!P31+'03.12.18'!P31+'10.12.18'!P31+'17.12.18'!P31+'26.12.18'!P31+'02.01.19'!P31</f>
        <v>92532.800000000003</v>
      </c>
      <c r="Q31" s="83">
        <f t="shared" si="2"/>
        <v>0</v>
      </c>
      <c r="R31" s="1"/>
      <c r="S31" s="1"/>
      <c r="T31" s="134"/>
      <c r="U31" s="134"/>
      <c r="V31" s="134"/>
      <c r="X31" s="40"/>
    </row>
    <row r="32" spans="1:24">
      <c r="A32" s="182">
        <v>23</v>
      </c>
      <c r="B32" s="78" t="s">
        <v>43</v>
      </c>
      <c r="C32" s="105" t="s">
        <v>19</v>
      </c>
      <c r="D32" s="78"/>
      <c r="E32" s="78" t="s">
        <v>35</v>
      </c>
      <c r="F32" s="106" t="s">
        <v>399</v>
      </c>
      <c r="G32" s="19" t="s">
        <v>36</v>
      </c>
      <c r="H32" s="274">
        <f>'09.01.18'!H32+'15.01.18'!H32+'22.01.18'!H32+'29.01.18'!H32+'05.02.18'!H32+'12.02.18'!H32+'19.02.18'!H32+'26.02.18'!H32+'05.03.18'!H32+'12.03.18'!H32+'19.03.18'!H32+'26.03.18'!H32+'02.04.18'!H32+'10.04.18'!H32+'16.04.18'!H32+'23.04.18'!H32+'02.05.18'!H32+'07.05.18'!H32+'14.05.18'!H32+'21.05.18'!H32+'29.05.18'!H32+'04.06.18'!H32+'11.06.18'!H32+'18.06.18'!H32+'25.06.18'!H32+'02.07.18'!H32+'09.07.18'!H32+'16.07.18'!H32+'23.07.18'!H32+'30.07.18'!H32+'06.08.18'!H32+'13.08.18'!H32+'20.08.18'!H32+'27.08.18'!H32+'03.09.18'!H32+'10.09.18'!H32+'17.09.18'!H32+'24.09.18'!H32+'01.10.18'!H32+'08.10.18'!H32+'16.10.18'!H32+'22.10.18'!H32+'29.10.18'!H32+'05.11.18'!H32+'12.11.18'!H32+'19.11.18'!H32+'26.11.18'!H32+'03.12.18'!H32+'10.12.18'!H32+'17.12.18'!H32+'26.12.18'!H32+'02.01.19'!H32</f>
        <v>5</v>
      </c>
      <c r="I32" s="254">
        <f>'09.01.18'!I32+'15.01.18'!I32+'22.01.18'!I32+'29.01.18'!I32+'05.02.18'!I32+'12.02.18'!I32+'19.02.18'!I32+'26.02.18'!I32+'05.03.18'!I32+'12.03.18'!I32+'19.03.18'!I32+'26.03.18'!I32+'02.04.18'!I32+'10.04.18'!I32+'16.04.18'!I32+'23.04.18'!I32+'02.05.18'!I32+'07.05.18'!I32+'14.05.18'!I32+'21.05.18'!I32+'29.05.18'!I32+'04.06.18'!I32+'11.06.18'!I32+'18.06.18'!I32+'25.06.18'!I32+'02.07.18'!I32+'09.07.18'!I32+'16.07.18'!I32+'23.07.18'!I32+'30.07.18'!I32+'06.08.18'!I32+'13.08.18'!I32+'20.08.18'!I32+'27.08.18'!I32+'03.09.18'!I32+'10.09.18'!I32+'17.09.18'!I32+'24.09.18'!I32+'01.10.18'!I32+'08.10.18'!I32+'16.10.18'!I32+'22.10.18'!I32+'29.10.18'!I32+'05.11.18'!I32+'12.11.18'!I32+'19.11.18'!I32+'26.11.18'!I32+'03.12.18'!I32+'10.12.18'!I32+'17.12.18'!I32+'26.12.18'!I32+'02.01.19'!I32</f>
        <v>2</v>
      </c>
      <c r="J32" s="254">
        <f>'09.01.18'!J32+'15.01.18'!J32+'22.01.18'!J32+'29.01.18'!J32+'05.02.18'!J32+'12.02.18'!J32+'19.02.18'!J32+'26.02.18'!J32+'05.03.18'!J32+'12.03.18'!J32+'19.03.18'!J32+'26.03.18'!J32+'02.04.18'!J32+'10.04.18'!J32+'16.04.18'!J32+'23.04.18'!J32+'02.05.18'!J32+'07.05.18'!J32+'14.05.18'!J32+'21.05.18'!J32+'29.05.18'!J32+'04.06.18'!J32+'11.06.18'!J32+'18.06.18'!J32+'25.06.18'!J32+'02.07.18'!J32+'09.07.18'!J32+'16.07.18'!J32+'23.07.18'!J32+'30.07.18'!J32+'06.08.18'!J32+'13.08.18'!J32+'20.08.18'!J32+'27.08.18'!J32+'03.09.18'!J32+'10.09.18'!J32+'17.09.18'!J32+'24.09.18'!J32+'01.10.18'!J32+'08.10.18'!J32+'16.10.18'!J32+'22.10.18'!J32+'29.10.18'!J32+'05.11.18'!J32+'12.11.18'!J32+'19.11.18'!J32+'26.11.18'!J32+'03.12.18'!J32+'10.12.18'!J32+'17.12.18'!J32+'26.12.18'!J32+'02.01.19'!J32</f>
        <v>3</v>
      </c>
      <c r="K32" s="271">
        <f>'09.01.18'!K32+'15.01.18'!K32+'22.01.18'!K32+'29.01.18'!K32+'05.02.18'!K32+'12.02.18'!K32+'19.02.18'!K32+'26.02.18'!K32+'05.03.18'!K32+'12.03.18'!K32+'19.03.18'!K32+'26.03.18'!K32+'02.04.18'!K32+'10.04.18'!K32+'16.04.18'!K32+'23.04.18'!K32+'02.05.18'!K32+'07.05.18'!K32+'14.05.18'!K32+'21.05.18'!K32+'29.05.18'!K32+'04.06.18'!K32+'11.06.18'!K32+'18.06.18'!K32+'25.06.18'!K32+'02.07.18'!K32+'09.07.18'!K32+'16.07.18'!K32+'23.07.18'!K32+'30.07.18'!K32+'06.08.18'!K32+'13.08.18'!K32+'20.08.18'!K32+'27.08.18'!K32+'03.09.18'!K32+'10.09.18'!K32+'17.09.18'!K32+'24.09.18'!K32+'01.10.18'!K32+'08.10.18'!K32+'16.10.18'!K32+'22.10.18'!K32+'29.10.18'!K32+'05.11.18'!K32+'12.11.18'!K32+'19.11.18'!K32+'26.11.18'!K32+'03.12.18'!K32+'10.12.18'!K32+'17.12.18'!K32+'26.12.18'!K32+'02.01.19'!K32</f>
        <v>9149.7000000000007</v>
      </c>
      <c r="L32" s="271">
        <f>'09.01.18'!L32+'15.01.18'!L32+'22.01.18'!L32+'29.01.18'!L32+'05.02.18'!L32+'12.02.18'!L32+'19.02.18'!L32+'26.02.18'!L32+'05.03.18'!L32+'12.03.18'!L32+'19.03.18'!L32+'26.03.18'!L32+'02.04.18'!L32+'10.04.18'!L32+'16.04.18'!L32+'23.04.18'!L32+'02.05.18'!L32+'07.05.18'!L32+'14.05.18'!L32+'21.05.18'!L32+'29.05.18'!L32+'04.06.18'!L32+'11.06.18'!L32+'18.06.18'!L32+'25.06.18'!L32+'02.07.18'!L32+'09.07.18'!L32+'16.07.18'!L32+'23.07.18'!L32+'30.07.18'!L32+'06.08.18'!L32+'13.08.18'!L32+'20.08.18'!L32+'27.08.18'!L32+'03.09.18'!L32+'10.09.18'!L32+'17.09.18'!L32+'24.09.18'!L32+'01.10.18'!L32+'08.10.18'!L32+'16.10.18'!L32+'22.10.18'!L32+'29.10.18'!L32+'05.11.18'!L32+'12.11.18'!L32+'19.11.18'!L32+'26.11.18'!L32+'03.12.18'!L32+'10.12.18'!L32+'17.12.18'!L32+'26.12.18'!L32+'02.01.19'!L32</f>
        <v>9149.7000000000007</v>
      </c>
      <c r="M32" s="259">
        <f t="shared" si="1"/>
        <v>0</v>
      </c>
      <c r="N32" s="270">
        <f>'09.01.18'!N32+'15.01.18'!N32+'22.01.18'!N32+'29.01.18'!N32+'05.02.18'!N32+'12.02.18'!N32+'19.02.18'!N32+'26.02.18'!N32+'05.03.18'!N32+'12.03.18'!N32+'19.03.18'!N32+'26.03.18'!N32+'02.04.18'!N32+'10.04.18'!N32+'16.04.18'!N32+'23.04.18'!N32+'02.05.18'!N32+'07.05.18'!N32+'14.05.18'!N32+'21.05.18'!N32+'29.05.18'!N32+'04.06.18'!N32+'11.06.18'!N32+'18.06.18'!N32+'25.06.18'!N32+'02.07.18'!N32+'09.07.18'!N32+'16.07.18'!N32+'23.07.18'!N32+'30.07.18'!N32+'06.08.18'!N32+'13.08.18'!N32+'20.08.18'!N32+'27.08.18'!N32+'03.09.18'!N32+'10.09.18'!N32+'17.09.18'!N32+'24.09.18'!N32+'01.10.18'!N32+'08.10.18'!N32+'16.10.18'!N32+'22.10.18'!N32+'29.10.18'!N32+'05.11.18'!N32+'12.11.18'!N32+'19.11.18'!N32+'26.11.18'!N32+'03.12.18'!N32+'10.12.18'!N32+'17.12.18'!N32+'26.12.18'!N32+'02.01.19'!N32</f>
        <v>9</v>
      </c>
      <c r="O32" s="271">
        <f>'09.01.18'!O32+'15.01.18'!O32+'22.01.18'!O32+'29.01.18'!O32+'05.02.18'!O32+'12.02.18'!O32+'19.02.18'!O32+'26.02.18'!O32+'05.03.18'!O32+'12.03.18'!O32+'19.03.18'!O32+'26.03.18'!O32+'02.04.18'!O32+'10.04.18'!O32+'16.04.18'!O32+'23.04.18'!O32+'02.05.18'!O32+'07.05.18'!O32+'14.05.18'!O32+'21.05.18'!O32+'29.05.18'!O32+'04.06.18'!O32+'11.06.18'!O32+'18.06.18'!O32+'25.06.18'!O32+'02.07.18'!O32+'09.07.18'!O32+'16.07.18'!O32+'23.07.18'!O32+'30.07.18'!O32+'06.08.18'!O32+'13.08.18'!O32+'20.08.18'!O32+'27.08.18'!O32+'03.09.18'!O32+'10.09.18'!O32+'17.09.18'!O32+'24.09.18'!O32+'01.10.18'!O32+'08.10.18'!O32+'16.10.18'!O32+'22.10.18'!O32+'29.10.18'!O32+'05.11.18'!O32+'12.11.18'!O32+'19.11.18'!O32+'26.11.18'!O32+'03.12.18'!O32+'10.12.18'!O32+'17.12.18'!O32+'26.12.18'!O32+'02.01.19'!O32</f>
        <v>21157.4</v>
      </c>
      <c r="P32" s="271">
        <f>'09.01.18'!P32+'15.01.18'!P32+'22.01.18'!P32+'29.01.18'!P32+'05.02.18'!P32+'12.02.18'!P32+'19.02.18'!P32+'26.02.18'!P32+'05.03.18'!P32+'12.03.18'!P32+'19.03.18'!P32+'26.03.18'!P32+'02.04.18'!P32+'10.04.18'!P32+'16.04.18'!P32+'23.04.18'!P32+'02.05.18'!P32+'07.05.18'!P32+'14.05.18'!P32+'21.05.18'!P32+'29.05.18'!P32+'04.06.18'!P32+'11.06.18'!P32+'18.06.18'!P32+'25.06.18'!P32+'02.07.18'!P32+'09.07.18'!P32+'16.07.18'!P32+'23.07.18'!P32+'30.07.18'!P32+'06.08.18'!P32+'13.08.18'!P32+'20.08.18'!P32+'27.08.18'!P32+'03.09.18'!P32+'10.09.18'!P32+'17.09.18'!P32+'24.09.18'!P32+'01.10.18'!P32+'08.10.18'!P32+'16.10.18'!P32+'22.10.18'!P32+'29.10.18'!P32+'05.11.18'!P32+'12.11.18'!P32+'19.11.18'!P32+'26.11.18'!P32+'03.12.18'!P32+'10.12.18'!P32+'17.12.18'!P32+'26.12.18'!P32+'02.01.19'!P32</f>
        <v>21157.4</v>
      </c>
      <c r="Q32" s="83">
        <f t="shared" si="2"/>
        <v>0</v>
      </c>
      <c r="R32" s="1"/>
      <c r="S32" s="1"/>
      <c r="T32" s="134"/>
      <c r="U32" s="134"/>
      <c r="V32" s="134"/>
      <c r="X32" s="40"/>
    </row>
    <row r="33" spans="1:24">
      <c r="A33" s="182">
        <v>24</v>
      </c>
      <c r="B33" s="78" t="s">
        <v>44</v>
      </c>
      <c r="C33" s="105" t="s">
        <v>19</v>
      </c>
      <c r="D33" s="78"/>
      <c r="E33" s="78" t="s">
        <v>35</v>
      </c>
      <c r="F33" s="106" t="s">
        <v>327</v>
      </c>
      <c r="G33" s="14" t="s">
        <v>21</v>
      </c>
      <c r="H33" s="274">
        <f>'09.01.18'!H33+'15.01.18'!H33+'22.01.18'!H33+'29.01.18'!H33+'05.02.18'!H33+'12.02.18'!H33+'19.02.18'!H33+'26.02.18'!H33+'05.03.18'!H33+'12.03.18'!H33+'19.03.18'!H33+'26.03.18'!H33+'02.04.18'!H33+'10.04.18'!H33+'16.04.18'!H33+'23.04.18'!H33+'02.05.18'!H33+'07.05.18'!H33+'14.05.18'!H33+'21.05.18'!H33+'29.05.18'!H33+'04.06.18'!H33+'11.06.18'!H33+'18.06.18'!H33+'25.06.18'!H33+'02.07.18'!H33+'09.07.18'!H33+'16.07.18'!H33+'23.07.18'!H33+'30.07.18'!H33+'06.08.18'!H33+'13.08.18'!H33+'20.08.18'!H33+'27.08.18'!H33+'03.09.18'!H33+'10.09.18'!H33+'17.09.18'!H33+'24.09.18'!H33+'01.10.18'!H33+'08.10.18'!H33+'16.10.18'!H33+'22.10.18'!H33+'29.10.18'!H33+'05.11.18'!H33+'12.11.18'!H33+'19.11.18'!H33+'26.11.18'!H33+'03.12.18'!H33+'10.12.18'!H33+'17.12.18'!H33+'26.12.18'!H33+'02.01.19'!H33</f>
        <v>18</v>
      </c>
      <c r="I33" s="254">
        <f>'09.01.18'!I33+'15.01.18'!I33+'22.01.18'!I33+'29.01.18'!I33+'05.02.18'!I33+'12.02.18'!I33+'19.02.18'!I33+'26.02.18'!I33+'05.03.18'!I33+'12.03.18'!I33+'19.03.18'!I33+'26.03.18'!I33+'02.04.18'!I33+'10.04.18'!I33+'16.04.18'!I33+'23.04.18'!I33+'02.05.18'!I33+'07.05.18'!I33+'14.05.18'!I33+'21.05.18'!I33+'29.05.18'!I33+'04.06.18'!I33+'11.06.18'!I33+'18.06.18'!I33+'25.06.18'!I33+'02.07.18'!I33+'09.07.18'!I33+'16.07.18'!I33+'23.07.18'!I33+'30.07.18'!I33+'06.08.18'!I33+'13.08.18'!I33+'20.08.18'!I33+'27.08.18'!I33+'03.09.18'!I33+'10.09.18'!I33+'17.09.18'!I33+'24.09.18'!I33+'01.10.18'!I33+'08.10.18'!I33+'16.10.18'!I33+'22.10.18'!I33+'29.10.18'!I33+'05.11.18'!I33+'12.11.18'!I33+'19.11.18'!I33+'26.11.18'!I33+'03.12.18'!I33+'10.12.18'!I33+'17.12.18'!I33+'26.12.18'!I33+'02.01.19'!I33</f>
        <v>13</v>
      </c>
      <c r="J33" s="254">
        <f>'09.01.18'!J33+'15.01.18'!J33+'22.01.18'!J33+'29.01.18'!J33+'05.02.18'!J33+'12.02.18'!J33+'19.02.18'!J33+'26.02.18'!J33+'05.03.18'!J33+'12.03.18'!J33+'19.03.18'!J33+'26.03.18'!J33+'02.04.18'!J33+'10.04.18'!J33+'16.04.18'!J33+'23.04.18'!J33+'02.05.18'!J33+'07.05.18'!J33+'14.05.18'!J33+'21.05.18'!J33+'29.05.18'!J33+'04.06.18'!J33+'11.06.18'!J33+'18.06.18'!J33+'25.06.18'!J33+'02.07.18'!J33+'09.07.18'!J33+'16.07.18'!J33+'23.07.18'!J33+'30.07.18'!J33+'06.08.18'!J33+'13.08.18'!J33+'20.08.18'!J33+'27.08.18'!J33+'03.09.18'!J33+'10.09.18'!J33+'17.09.18'!J33+'24.09.18'!J33+'01.10.18'!J33+'08.10.18'!J33+'16.10.18'!J33+'22.10.18'!J33+'29.10.18'!J33+'05.11.18'!J33+'12.11.18'!J33+'19.11.18'!J33+'26.11.18'!J33+'03.12.18'!J33+'10.12.18'!J33+'17.12.18'!J33+'26.12.18'!J33+'02.01.19'!J33</f>
        <v>18</v>
      </c>
      <c r="K33" s="271">
        <f>'09.01.18'!K33+'15.01.18'!K33+'22.01.18'!K33+'29.01.18'!K33+'05.02.18'!K33+'12.02.18'!K33+'19.02.18'!K33+'26.02.18'!K33+'05.03.18'!K33+'12.03.18'!K33+'19.03.18'!K33+'26.03.18'!K33+'02.04.18'!K33+'10.04.18'!K33+'16.04.18'!K33+'23.04.18'!K33+'02.05.18'!K33+'07.05.18'!K33+'14.05.18'!K33+'21.05.18'!K33+'29.05.18'!K33+'04.06.18'!K33+'11.06.18'!K33+'18.06.18'!K33+'25.06.18'!K33+'02.07.18'!K33+'09.07.18'!K33+'16.07.18'!K33+'23.07.18'!K33+'30.07.18'!K33+'06.08.18'!K33+'13.08.18'!K33+'20.08.18'!K33+'27.08.18'!K33+'03.09.18'!K33+'10.09.18'!K33+'17.09.18'!K33+'24.09.18'!K33+'01.10.18'!K33+'08.10.18'!K33+'16.10.18'!K33+'22.10.18'!K33+'29.10.18'!K33+'05.11.18'!K33+'12.11.18'!K33+'19.11.18'!K33+'26.11.18'!K33+'03.12.18'!K33+'10.12.18'!K33+'17.12.18'!K33+'26.12.18'!K33+'02.01.19'!K33</f>
        <v>52441.53</v>
      </c>
      <c r="L33" s="271">
        <f>'09.01.18'!L33+'15.01.18'!L33+'22.01.18'!L33+'29.01.18'!L33+'05.02.18'!L33+'12.02.18'!L33+'19.02.18'!L33+'26.02.18'!L33+'05.03.18'!L33+'12.03.18'!L33+'19.03.18'!L33+'26.03.18'!L33+'02.04.18'!L33+'10.04.18'!L33+'16.04.18'!L33+'23.04.18'!L33+'02.05.18'!L33+'07.05.18'!L33+'14.05.18'!L33+'21.05.18'!L33+'29.05.18'!L33+'04.06.18'!L33+'11.06.18'!L33+'18.06.18'!L33+'25.06.18'!L33+'02.07.18'!L33+'09.07.18'!L33+'16.07.18'!L33+'23.07.18'!L33+'30.07.18'!L33+'06.08.18'!L33+'13.08.18'!L33+'20.08.18'!L33+'27.08.18'!L33+'03.09.18'!L33+'10.09.18'!L33+'17.09.18'!L33+'24.09.18'!L33+'01.10.18'!L33+'08.10.18'!L33+'16.10.18'!L33+'22.10.18'!L33+'29.10.18'!L33+'05.11.18'!L33+'12.11.18'!L33+'19.11.18'!L33+'26.11.18'!L33+'03.12.18'!L33+'10.12.18'!L33+'17.12.18'!L33+'26.12.18'!L33+'02.01.19'!L33</f>
        <v>52441.53</v>
      </c>
      <c r="M33" s="259">
        <f t="shared" si="1"/>
        <v>0</v>
      </c>
      <c r="N33" s="270">
        <f>'09.01.18'!N33+'15.01.18'!N33+'22.01.18'!N33+'29.01.18'!N33+'05.02.18'!N33+'12.02.18'!N33+'19.02.18'!N33+'26.02.18'!N33+'05.03.18'!N33+'12.03.18'!N33+'19.03.18'!N33+'26.03.18'!N33+'02.04.18'!N33+'10.04.18'!N33+'16.04.18'!N33+'23.04.18'!N33+'02.05.18'!N33+'07.05.18'!N33+'14.05.18'!N33+'21.05.18'!N33+'29.05.18'!N33+'04.06.18'!N33+'11.06.18'!N33+'18.06.18'!N33+'25.06.18'!N33+'02.07.18'!N33+'09.07.18'!N33+'16.07.18'!N33+'23.07.18'!N33+'30.07.18'!N33+'06.08.18'!N33+'13.08.18'!N33+'20.08.18'!N33+'27.08.18'!N33+'03.09.18'!N33+'10.09.18'!N33+'17.09.18'!N33+'24.09.18'!N33+'01.10.18'!N33+'08.10.18'!N33+'16.10.18'!N33+'22.10.18'!N33+'29.10.18'!N33+'05.11.18'!N33+'12.11.18'!N33+'19.11.18'!N33+'26.11.18'!N33+'03.12.18'!N33+'10.12.18'!N33+'17.12.18'!N33+'26.12.18'!N33+'02.01.19'!N33</f>
        <v>17</v>
      </c>
      <c r="O33" s="271">
        <f>'09.01.18'!O33+'15.01.18'!O33+'22.01.18'!O33+'29.01.18'!O33+'05.02.18'!O33+'12.02.18'!O33+'19.02.18'!O33+'26.02.18'!O33+'05.03.18'!O33+'12.03.18'!O33+'19.03.18'!O33+'26.03.18'!O33+'02.04.18'!O33+'10.04.18'!O33+'16.04.18'!O33+'23.04.18'!O33+'02.05.18'!O33+'07.05.18'!O33+'14.05.18'!O33+'21.05.18'!O33+'29.05.18'!O33+'04.06.18'!O33+'11.06.18'!O33+'18.06.18'!O33+'25.06.18'!O33+'02.07.18'!O33+'09.07.18'!O33+'16.07.18'!O33+'23.07.18'!O33+'30.07.18'!O33+'06.08.18'!O33+'13.08.18'!O33+'20.08.18'!O33+'27.08.18'!O33+'03.09.18'!O33+'10.09.18'!O33+'17.09.18'!O33+'24.09.18'!O33+'01.10.18'!O33+'08.10.18'!O33+'16.10.18'!O33+'22.10.18'!O33+'29.10.18'!O33+'05.11.18'!O33+'12.11.18'!O33+'19.11.18'!O33+'26.11.18'!O33+'03.12.18'!O33+'10.12.18'!O33+'17.12.18'!O33+'26.12.18'!O33+'02.01.19'!O33</f>
        <v>50380.619999999995</v>
      </c>
      <c r="P33" s="271">
        <f>'09.01.18'!P33+'15.01.18'!P33+'22.01.18'!P33+'29.01.18'!P33+'05.02.18'!P33+'12.02.18'!P33+'19.02.18'!P33+'26.02.18'!P33+'05.03.18'!P33+'12.03.18'!P33+'19.03.18'!P33+'26.03.18'!P33+'02.04.18'!P33+'10.04.18'!P33+'16.04.18'!P33+'23.04.18'!P33+'02.05.18'!P33+'07.05.18'!P33+'14.05.18'!P33+'21.05.18'!P33+'29.05.18'!P33+'04.06.18'!P33+'11.06.18'!P33+'18.06.18'!P33+'25.06.18'!P33+'02.07.18'!P33+'09.07.18'!P33+'16.07.18'!P33+'23.07.18'!P33+'30.07.18'!P33+'06.08.18'!P33+'13.08.18'!P33+'20.08.18'!P33+'27.08.18'!P33+'03.09.18'!P33+'10.09.18'!P33+'17.09.18'!P33+'24.09.18'!P33+'01.10.18'!P33+'08.10.18'!P33+'16.10.18'!P33+'22.10.18'!P33+'29.10.18'!P33+'05.11.18'!P33+'12.11.18'!P33+'19.11.18'!P33+'26.11.18'!P33+'03.12.18'!P33+'10.12.18'!P33+'17.12.18'!P33+'26.12.18'!P33+'02.01.19'!P33</f>
        <v>50380.619999999995</v>
      </c>
      <c r="Q33" s="83">
        <f t="shared" si="2"/>
        <v>0</v>
      </c>
      <c r="R33" s="1"/>
      <c r="S33" s="1"/>
      <c r="T33" s="134"/>
      <c r="U33" s="134"/>
      <c r="V33" s="134"/>
      <c r="X33" s="40"/>
    </row>
    <row r="34" spans="1:24">
      <c r="A34" s="182">
        <v>25</v>
      </c>
      <c r="B34" s="78" t="s">
        <v>44</v>
      </c>
      <c r="C34" s="105" t="s">
        <v>19</v>
      </c>
      <c r="D34" s="78"/>
      <c r="E34" s="78" t="s">
        <v>35</v>
      </c>
      <c r="F34" s="106" t="s">
        <v>400</v>
      </c>
      <c r="G34" s="19" t="s">
        <v>36</v>
      </c>
      <c r="H34" s="274">
        <f>'09.01.18'!H34+'15.01.18'!H34+'22.01.18'!H34+'29.01.18'!H34+'05.02.18'!H34+'12.02.18'!H34+'19.02.18'!H34+'26.02.18'!H34+'05.03.18'!H34+'12.03.18'!H34+'19.03.18'!H34+'26.03.18'!H34+'02.04.18'!H34+'10.04.18'!H34+'16.04.18'!H34+'23.04.18'!H34+'02.05.18'!H34+'07.05.18'!H34+'14.05.18'!H34+'21.05.18'!H34+'29.05.18'!H34+'04.06.18'!H34+'11.06.18'!H34+'18.06.18'!H34+'25.06.18'!H34+'02.07.18'!H34+'09.07.18'!H34+'16.07.18'!H34+'23.07.18'!H34+'30.07.18'!H34+'06.08.18'!H34+'13.08.18'!H34+'20.08.18'!H34+'27.08.18'!H34+'03.09.18'!H34+'10.09.18'!H34+'17.09.18'!H34+'24.09.18'!H34+'01.10.18'!H34+'08.10.18'!H34+'16.10.18'!H34+'22.10.18'!H34+'29.10.18'!H34+'05.11.18'!H34+'12.11.18'!H34+'19.11.18'!H34+'26.11.18'!H34+'03.12.18'!H34+'10.12.18'!H34+'17.12.18'!H34+'26.12.18'!H34+'02.01.19'!H34</f>
        <v>4</v>
      </c>
      <c r="I34" s="254">
        <f>'09.01.18'!I34+'15.01.18'!I34+'22.01.18'!I34+'29.01.18'!I34+'05.02.18'!I34+'12.02.18'!I34+'19.02.18'!I34+'26.02.18'!I34+'05.03.18'!I34+'12.03.18'!I34+'19.03.18'!I34+'26.03.18'!I34+'02.04.18'!I34+'10.04.18'!I34+'16.04.18'!I34+'23.04.18'!I34+'02.05.18'!I34+'07.05.18'!I34+'14.05.18'!I34+'21.05.18'!I34+'29.05.18'!I34+'04.06.18'!I34+'11.06.18'!I34+'18.06.18'!I34+'25.06.18'!I34+'02.07.18'!I34+'09.07.18'!I34+'16.07.18'!I34+'23.07.18'!I34+'30.07.18'!I34+'06.08.18'!I34+'13.08.18'!I34+'20.08.18'!I34+'27.08.18'!I34+'03.09.18'!I34+'10.09.18'!I34+'17.09.18'!I34+'24.09.18'!I34+'01.10.18'!I34+'08.10.18'!I34+'16.10.18'!I34+'22.10.18'!I34+'29.10.18'!I34+'05.11.18'!I34+'12.11.18'!I34+'19.11.18'!I34+'26.11.18'!I34+'03.12.18'!I34+'10.12.18'!I34+'17.12.18'!I34+'26.12.18'!I34+'02.01.19'!I34</f>
        <v>3</v>
      </c>
      <c r="J34" s="254">
        <f>'09.01.18'!J34+'15.01.18'!J34+'22.01.18'!J34+'29.01.18'!J34+'05.02.18'!J34+'12.02.18'!J34+'19.02.18'!J34+'26.02.18'!J34+'05.03.18'!J34+'12.03.18'!J34+'19.03.18'!J34+'26.03.18'!J34+'02.04.18'!J34+'10.04.18'!J34+'16.04.18'!J34+'23.04.18'!J34+'02.05.18'!J34+'07.05.18'!J34+'14.05.18'!J34+'21.05.18'!J34+'29.05.18'!J34+'04.06.18'!J34+'11.06.18'!J34+'18.06.18'!J34+'25.06.18'!J34+'02.07.18'!J34+'09.07.18'!J34+'16.07.18'!J34+'23.07.18'!J34+'30.07.18'!J34+'06.08.18'!J34+'13.08.18'!J34+'20.08.18'!J34+'27.08.18'!J34+'03.09.18'!J34+'10.09.18'!J34+'17.09.18'!J34+'24.09.18'!J34+'01.10.18'!J34+'08.10.18'!J34+'16.10.18'!J34+'22.10.18'!J34+'29.10.18'!J34+'05.11.18'!J34+'12.11.18'!J34+'19.11.18'!J34+'26.11.18'!J34+'03.12.18'!J34+'10.12.18'!J34+'17.12.18'!J34+'26.12.18'!J34+'02.01.19'!J34</f>
        <v>3</v>
      </c>
      <c r="K34" s="271">
        <f>'09.01.18'!K34+'15.01.18'!K34+'22.01.18'!K34+'29.01.18'!K34+'05.02.18'!K34+'12.02.18'!K34+'19.02.18'!K34+'26.02.18'!K34+'05.03.18'!K34+'12.03.18'!K34+'19.03.18'!K34+'26.03.18'!K34+'02.04.18'!K34+'10.04.18'!K34+'16.04.18'!K34+'23.04.18'!K34+'02.05.18'!K34+'07.05.18'!K34+'14.05.18'!K34+'21.05.18'!K34+'29.05.18'!K34+'04.06.18'!K34+'11.06.18'!K34+'18.06.18'!K34+'25.06.18'!K34+'02.07.18'!K34+'09.07.18'!K34+'16.07.18'!K34+'23.07.18'!K34+'30.07.18'!K34+'06.08.18'!K34+'13.08.18'!K34+'20.08.18'!K34+'27.08.18'!K34+'03.09.18'!K34+'10.09.18'!K34+'17.09.18'!K34+'24.09.18'!K34+'01.10.18'!K34+'08.10.18'!K34+'16.10.18'!K34+'22.10.18'!K34+'29.10.18'!K34+'05.11.18'!K34+'12.11.18'!K34+'19.11.18'!K34+'26.11.18'!K34+'03.12.18'!K34+'10.12.18'!K34+'17.12.18'!K34+'26.12.18'!K34+'02.01.19'!K34</f>
        <v>4945.63</v>
      </c>
      <c r="L34" s="271">
        <f>'09.01.18'!L34+'15.01.18'!L34+'22.01.18'!L34+'29.01.18'!L34+'05.02.18'!L34+'12.02.18'!L34+'19.02.18'!L34+'26.02.18'!L34+'05.03.18'!L34+'12.03.18'!L34+'19.03.18'!L34+'26.03.18'!L34+'02.04.18'!L34+'10.04.18'!L34+'16.04.18'!L34+'23.04.18'!L34+'02.05.18'!L34+'07.05.18'!L34+'14.05.18'!L34+'21.05.18'!L34+'29.05.18'!L34+'04.06.18'!L34+'11.06.18'!L34+'18.06.18'!L34+'25.06.18'!L34+'02.07.18'!L34+'09.07.18'!L34+'16.07.18'!L34+'23.07.18'!L34+'30.07.18'!L34+'06.08.18'!L34+'13.08.18'!L34+'20.08.18'!L34+'27.08.18'!L34+'03.09.18'!L34+'10.09.18'!L34+'17.09.18'!L34+'24.09.18'!L34+'01.10.18'!L34+'08.10.18'!L34+'16.10.18'!L34+'22.10.18'!L34+'29.10.18'!L34+'05.11.18'!L34+'12.11.18'!L34+'19.11.18'!L34+'26.11.18'!L34+'03.12.18'!L34+'10.12.18'!L34+'17.12.18'!L34+'26.12.18'!L34+'02.01.19'!L34</f>
        <v>4945.63</v>
      </c>
      <c r="M34" s="259">
        <f t="shared" si="1"/>
        <v>0</v>
      </c>
      <c r="N34" s="270">
        <f>'09.01.18'!N34+'15.01.18'!N34+'22.01.18'!N34+'29.01.18'!N34+'05.02.18'!N34+'12.02.18'!N34+'19.02.18'!N34+'26.02.18'!N34+'05.03.18'!N34+'12.03.18'!N34+'19.03.18'!N34+'26.03.18'!N34+'02.04.18'!N34+'10.04.18'!N34+'16.04.18'!N34+'23.04.18'!N34+'02.05.18'!N34+'07.05.18'!N34+'14.05.18'!N34+'21.05.18'!N34+'29.05.18'!N34+'04.06.18'!N34+'11.06.18'!N34+'18.06.18'!N34+'25.06.18'!N34+'02.07.18'!N34+'09.07.18'!N34+'16.07.18'!N34+'23.07.18'!N34+'30.07.18'!N34+'06.08.18'!N34+'13.08.18'!N34+'20.08.18'!N34+'27.08.18'!N34+'03.09.18'!N34+'10.09.18'!N34+'17.09.18'!N34+'24.09.18'!N34+'01.10.18'!N34+'08.10.18'!N34+'16.10.18'!N34+'22.10.18'!N34+'29.10.18'!N34+'05.11.18'!N34+'12.11.18'!N34+'19.11.18'!N34+'26.11.18'!N34+'03.12.18'!N34+'10.12.18'!N34+'17.12.18'!N34+'26.12.18'!N34+'02.01.19'!N34</f>
        <v>8</v>
      </c>
      <c r="O34" s="271">
        <f>'09.01.18'!O34+'15.01.18'!O34+'22.01.18'!O34+'29.01.18'!O34+'05.02.18'!O34+'12.02.18'!O34+'19.02.18'!O34+'26.02.18'!O34+'05.03.18'!O34+'12.03.18'!O34+'19.03.18'!O34+'26.03.18'!O34+'02.04.18'!O34+'10.04.18'!O34+'16.04.18'!O34+'23.04.18'!O34+'02.05.18'!O34+'07.05.18'!O34+'14.05.18'!O34+'21.05.18'!O34+'29.05.18'!O34+'04.06.18'!O34+'11.06.18'!O34+'18.06.18'!O34+'25.06.18'!O34+'02.07.18'!O34+'09.07.18'!O34+'16.07.18'!O34+'23.07.18'!O34+'30.07.18'!O34+'06.08.18'!O34+'13.08.18'!O34+'20.08.18'!O34+'27.08.18'!O34+'03.09.18'!O34+'10.09.18'!O34+'17.09.18'!O34+'24.09.18'!O34+'01.10.18'!O34+'08.10.18'!O34+'16.10.18'!O34+'22.10.18'!O34+'29.10.18'!O34+'05.11.18'!O34+'12.11.18'!O34+'19.11.18'!O34+'26.11.18'!O34+'03.12.18'!O34+'10.12.18'!O34+'17.12.18'!O34+'26.12.18'!O34+'02.01.19'!O34</f>
        <v>11541.1</v>
      </c>
      <c r="P34" s="271">
        <f>'09.01.18'!P34+'15.01.18'!P34+'22.01.18'!P34+'29.01.18'!P34+'05.02.18'!P34+'12.02.18'!P34+'19.02.18'!P34+'26.02.18'!P34+'05.03.18'!P34+'12.03.18'!P34+'19.03.18'!P34+'26.03.18'!P34+'02.04.18'!P34+'10.04.18'!P34+'16.04.18'!P34+'23.04.18'!P34+'02.05.18'!P34+'07.05.18'!P34+'14.05.18'!P34+'21.05.18'!P34+'29.05.18'!P34+'04.06.18'!P34+'11.06.18'!P34+'18.06.18'!P34+'25.06.18'!P34+'02.07.18'!P34+'09.07.18'!P34+'16.07.18'!P34+'23.07.18'!P34+'30.07.18'!P34+'06.08.18'!P34+'13.08.18'!P34+'20.08.18'!P34+'27.08.18'!P34+'03.09.18'!P34+'10.09.18'!P34+'17.09.18'!P34+'24.09.18'!P34+'01.10.18'!P34+'08.10.18'!P34+'16.10.18'!P34+'22.10.18'!P34+'29.10.18'!P34+'05.11.18'!P34+'12.11.18'!P34+'19.11.18'!P34+'26.11.18'!P34+'03.12.18'!P34+'10.12.18'!P34+'17.12.18'!P34+'26.12.18'!P34+'02.01.19'!P34</f>
        <v>11541.1</v>
      </c>
      <c r="Q34" s="83">
        <f t="shared" si="2"/>
        <v>0</v>
      </c>
      <c r="R34" s="1"/>
      <c r="S34" s="1"/>
      <c r="T34" s="134"/>
      <c r="U34" s="134"/>
      <c r="V34" s="134"/>
      <c r="X34" s="40"/>
    </row>
    <row r="35" spans="1:24">
      <c r="A35" s="182">
        <v>26</v>
      </c>
      <c r="B35" s="78" t="s">
        <v>45</v>
      </c>
      <c r="C35" s="105" t="s">
        <v>19</v>
      </c>
      <c r="D35" s="78"/>
      <c r="E35" s="78" t="s">
        <v>26</v>
      </c>
      <c r="F35" s="106" t="s">
        <v>328</v>
      </c>
      <c r="G35" s="14" t="s">
        <v>21</v>
      </c>
      <c r="H35" s="274">
        <f>'09.01.18'!H35+'15.01.18'!H35+'22.01.18'!H35+'29.01.18'!H35+'05.02.18'!H35+'12.02.18'!H35+'19.02.18'!H35+'26.02.18'!H35+'05.03.18'!H35+'12.03.18'!H35+'19.03.18'!H35+'26.03.18'!H35+'02.04.18'!H35+'10.04.18'!H35+'16.04.18'!H35+'23.04.18'!H35+'02.05.18'!H35+'07.05.18'!H35+'14.05.18'!H35+'21.05.18'!H35+'29.05.18'!H35+'04.06.18'!H35+'11.06.18'!H35+'18.06.18'!H35+'25.06.18'!H35+'02.07.18'!H35+'09.07.18'!H35+'16.07.18'!H35+'23.07.18'!H35+'30.07.18'!H35+'06.08.18'!H35+'13.08.18'!H35+'20.08.18'!H35+'27.08.18'!H35+'03.09.18'!H35+'10.09.18'!H35+'17.09.18'!H35+'24.09.18'!H35+'01.10.18'!H35+'08.10.18'!H35+'16.10.18'!H35+'22.10.18'!H35+'29.10.18'!H35+'05.11.18'!H35+'12.11.18'!H35+'19.11.18'!H35+'26.11.18'!H35+'03.12.18'!H35+'10.12.18'!H35+'17.12.18'!H35+'26.12.18'!H35+'02.01.19'!H35</f>
        <v>13</v>
      </c>
      <c r="I35" s="254">
        <f>'09.01.18'!I35+'15.01.18'!I35+'22.01.18'!I35+'29.01.18'!I35+'05.02.18'!I35+'12.02.18'!I35+'19.02.18'!I35+'26.02.18'!I35+'05.03.18'!I35+'12.03.18'!I35+'19.03.18'!I35+'26.03.18'!I35+'02.04.18'!I35+'10.04.18'!I35+'16.04.18'!I35+'23.04.18'!I35+'02.05.18'!I35+'07.05.18'!I35+'14.05.18'!I35+'21.05.18'!I35+'29.05.18'!I35+'04.06.18'!I35+'11.06.18'!I35+'18.06.18'!I35+'25.06.18'!I35+'02.07.18'!I35+'09.07.18'!I35+'16.07.18'!I35+'23.07.18'!I35+'30.07.18'!I35+'06.08.18'!I35+'13.08.18'!I35+'20.08.18'!I35+'27.08.18'!I35+'03.09.18'!I35+'10.09.18'!I35+'17.09.18'!I35+'24.09.18'!I35+'01.10.18'!I35+'08.10.18'!I35+'16.10.18'!I35+'22.10.18'!I35+'29.10.18'!I35+'05.11.18'!I35+'12.11.18'!I35+'19.11.18'!I35+'26.11.18'!I35+'03.12.18'!I35+'10.12.18'!I35+'17.12.18'!I35+'26.12.18'!I35+'02.01.19'!I35</f>
        <v>6</v>
      </c>
      <c r="J35" s="254">
        <f>'09.01.18'!J35+'15.01.18'!J35+'22.01.18'!J35+'29.01.18'!J35+'05.02.18'!J35+'12.02.18'!J35+'19.02.18'!J35+'26.02.18'!J35+'05.03.18'!J35+'12.03.18'!J35+'19.03.18'!J35+'26.03.18'!J35+'02.04.18'!J35+'10.04.18'!J35+'16.04.18'!J35+'23.04.18'!J35+'02.05.18'!J35+'07.05.18'!J35+'14.05.18'!J35+'21.05.18'!J35+'29.05.18'!J35+'04.06.18'!J35+'11.06.18'!J35+'18.06.18'!J35+'25.06.18'!J35+'02.07.18'!J35+'09.07.18'!J35+'16.07.18'!J35+'23.07.18'!J35+'30.07.18'!J35+'06.08.18'!J35+'13.08.18'!J35+'20.08.18'!J35+'27.08.18'!J35+'03.09.18'!J35+'10.09.18'!J35+'17.09.18'!J35+'24.09.18'!J35+'01.10.18'!J35+'08.10.18'!J35+'16.10.18'!J35+'22.10.18'!J35+'29.10.18'!J35+'05.11.18'!J35+'12.11.18'!J35+'19.11.18'!J35+'26.11.18'!J35+'03.12.18'!J35+'10.12.18'!J35+'17.12.18'!J35+'26.12.18'!J35+'02.01.19'!J35</f>
        <v>7</v>
      </c>
      <c r="K35" s="271">
        <f>'09.01.18'!K35+'15.01.18'!K35+'22.01.18'!K35+'29.01.18'!K35+'05.02.18'!K35+'12.02.18'!K35+'19.02.18'!K35+'26.02.18'!K35+'05.03.18'!K35+'12.03.18'!K35+'19.03.18'!K35+'26.03.18'!K35+'02.04.18'!K35+'10.04.18'!K35+'16.04.18'!K35+'23.04.18'!K35+'02.05.18'!K35+'07.05.18'!K35+'14.05.18'!K35+'21.05.18'!K35+'29.05.18'!K35+'04.06.18'!K35+'11.06.18'!K35+'18.06.18'!K35+'25.06.18'!K35+'02.07.18'!K35+'09.07.18'!K35+'16.07.18'!K35+'23.07.18'!K35+'30.07.18'!K35+'06.08.18'!K35+'13.08.18'!K35+'20.08.18'!K35+'27.08.18'!K35+'03.09.18'!K35+'10.09.18'!K35+'17.09.18'!K35+'24.09.18'!K35+'01.10.18'!K35+'08.10.18'!K35+'16.10.18'!K35+'22.10.18'!K35+'29.10.18'!K35+'05.11.18'!K35+'12.11.18'!K35+'19.11.18'!K35+'26.11.18'!K35+'03.12.18'!K35+'10.12.18'!K35+'17.12.18'!K35+'26.12.18'!K35+'02.01.19'!K35</f>
        <v>7981.49</v>
      </c>
      <c r="L35" s="271">
        <f>'09.01.18'!L35+'15.01.18'!L35+'22.01.18'!L35+'29.01.18'!L35+'05.02.18'!L35+'12.02.18'!L35+'19.02.18'!L35+'26.02.18'!L35+'05.03.18'!L35+'12.03.18'!L35+'19.03.18'!L35+'26.03.18'!L35+'02.04.18'!L35+'10.04.18'!L35+'16.04.18'!L35+'23.04.18'!L35+'02.05.18'!L35+'07.05.18'!L35+'14.05.18'!L35+'21.05.18'!L35+'29.05.18'!L35+'04.06.18'!L35+'11.06.18'!L35+'18.06.18'!L35+'25.06.18'!L35+'02.07.18'!L35+'09.07.18'!L35+'16.07.18'!L35+'23.07.18'!L35+'30.07.18'!L35+'06.08.18'!L35+'13.08.18'!L35+'20.08.18'!L35+'27.08.18'!L35+'03.09.18'!L35+'10.09.18'!L35+'17.09.18'!L35+'24.09.18'!L35+'01.10.18'!L35+'08.10.18'!L35+'16.10.18'!L35+'22.10.18'!L35+'29.10.18'!L35+'05.11.18'!L35+'12.11.18'!L35+'19.11.18'!L35+'26.11.18'!L35+'03.12.18'!L35+'10.12.18'!L35+'17.12.18'!L35+'26.12.18'!L35+'02.01.19'!L35</f>
        <v>7981.49</v>
      </c>
      <c r="M35" s="259">
        <f t="shared" si="1"/>
        <v>0</v>
      </c>
      <c r="N35" s="270">
        <f>'09.01.18'!N35+'15.01.18'!N35+'22.01.18'!N35+'29.01.18'!N35+'05.02.18'!N35+'12.02.18'!N35+'19.02.18'!N35+'26.02.18'!N35+'05.03.18'!N35+'12.03.18'!N35+'19.03.18'!N35+'26.03.18'!N35+'02.04.18'!N35+'10.04.18'!N35+'16.04.18'!N35+'23.04.18'!N35+'02.05.18'!N35+'07.05.18'!N35+'14.05.18'!N35+'21.05.18'!N35+'29.05.18'!N35+'04.06.18'!N35+'11.06.18'!N35+'18.06.18'!N35+'25.06.18'!N35+'02.07.18'!N35+'09.07.18'!N35+'16.07.18'!N35+'23.07.18'!N35+'30.07.18'!N35+'06.08.18'!N35+'13.08.18'!N35+'20.08.18'!N35+'27.08.18'!N35+'03.09.18'!N35+'10.09.18'!N35+'17.09.18'!N35+'24.09.18'!N35+'01.10.18'!N35+'08.10.18'!N35+'16.10.18'!N35+'22.10.18'!N35+'29.10.18'!N35+'05.11.18'!N35+'12.11.18'!N35+'19.11.18'!N35+'26.11.18'!N35+'03.12.18'!N35+'10.12.18'!N35+'17.12.18'!N35+'26.12.18'!N35+'02.01.19'!N35</f>
        <v>16</v>
      </c>
      <c r="O35" s="271">
        <f>'09.01.18'!O35+'15.01.18'!O35+'22.01.18'!O35+'29.01.18'!O35+'05.02.18'!O35+'12.02.18'!O35+'19.02.18'!O35+'26.02.18'!O35+'05.03.18'!O35+'12.03.18'!O35+'19.03.18'!O35+'26.03.18'!O35+'02.04.18'!O35+'10.04.18'!O35+'16.04.18'!O35+'23.04.18'!O35+'02.05.18'!O35+'07.05.18'!O35+'14.05.18'!O35+'21.05.18'!O35+'29.05.18'!O35+'04.06.18'!O35+'11.06.18'!O35+'18.06.18'!O35+'25.06.18'!O35+'02.07.18'!O35+'09.07.18'!O35+'16.07.18'!O35+'23.07.18'!O35+'30.07.18'!O35+'06.08.18'!O35+'13.08.18'!O35+'20.08.18'!O35+'27.08.18'!O35+'03.09.18'!O35+'10.09.18'!O35+'17.09.18'!O35+'24.09.18'!O35+'01.10.18'!O35+'08.10.18'!O35+'16.10.18'!O35+'22.10.18'!O35+'29.10.18'!O35+'05.11.18'!O35+'12.11.18'!O35+'19.11.18'!O35+'26.11.18'!O35+'03.12.18'!O35+'10.12.18'!O35+'17.12.18'!O35+'26.12.18'!O35+'02.01.19'!O35</f>
        <v>76665.47</v>
      </c>
      <c r="P35" s="271">
        <f>'09.01.18'!P35+'15.01.18'!P35+'22.01.18'!P35+'29.01.18'!P35+'05.02.18'!P35+'12.02.18'!P35+'19.02.18'!P35+'26.02.18'!P35+'05.03.18'!P35+'12.03.18'!P35+'19.03.18'!P35+'26.03.18'!P35+'02.04.18'!P35+'10.04.18'!P35+'16.04.18'!P35+'23.04.18'!P35+'02.05.18'!P35+'07.05.18'!P35+'14.05.18'!P35+'21.05.18'!P35+'29.05.18'!P35+'04.06.18'!P35+'11.06.18'!P35+'18.06.18'!P35+'25.06.18'!P35+'02.07.18'!P35+'09.07.18'!P35+'16.07.18'!P35+'23.07.18'!P35+'30.07.18'!P35+'06.08.18'!P35+'13.08.18'!P35+'20.08.18'!P35+'27.08.18'!P35+'03.09.18'!P35+'10.09.18'!P35+'17.09.18'!P35+'24.09.18'!P35+'01.10.18'!P35+'08.10.18'!P35+'16.10.18'!P35+'22.10.18'!P35+'29.10.18'!P35+'05.11.18'!P35+'12.11.18'!P35+'19.11.18'!P35+'26.11.18'!P35+'03.12.18'!P35+'10.12.18'!P35+'17.12.18'!P35+'26.12.18'!P35+'02.01.19'!P35</f>
        <v>76665.47</v>
      </c>
      <c r="Q35" s="83">
        <f t="shared" si="2"/>
        <v>0</v>
      </c>
      <c r="R35" s="1"/>
      <c r="S35" s="1"/>
      <c r="T35" s="134"/>
      <c r="U35" s="134"/>
      <c r="V35" s="134"/>
      <c r="X35" s="40"/>
    </row>
    <row r="36" spans="1:24">
      <c r="A36" s="182">
        <v>27</v>
      </c>
      <c r="B36" s="78" t="s">
        <v>46</v>
      </c>
      <c r="C36" s="105" t="s">
        <v>19</v>
      </c>
      <c r="D36" s="78"/>
      <c r="E36" s="78" t="s">
        <v>26</v>
      </c>
      <c r="F36" s="106" t="s">
        <v>329</v>
      </c>
      <c r="G36" s="14" t="s">
        <v>21</v>
      </c>
      <c r="H36" s="274">
        <f>'09.01.18'!H36+'15.01.18'!H36+'22.01.18'!H36+'29.01.18'!H36+'05.02.18'!H36+'12.02.18'!H36+'19.02.18'!H36+'26.02.18'!H36+'05.03.18'!H36+'12.03.18'!H36+'19.03.18'!H36+'26.03.18'!H36+'02.04.18'!H36+'10.04.18'!H36+'16.04.18'!H36+'23.04.18'!H36+'02.05.18'!H36+'07.05.18'!H36+'14.05.18'!H36+'21.05.18'!H36+'29.05.18'!H36+'04.06.18'!H36+'11.06.18'!H36+'18.06.18'!H36+'25.06.18'!H36+'02.07.18'!H36+'09.07.18'!H36+'16.07.18'!H36+'23.07.18'!H36+'30.07.18'!H36+'06.08.18'!H36+'13.08.18'!H36+'20.08.18'!H36+'27.08.18'!H36+'03.09.18'!H36+'10.09.18'!H36+'17.09.18'!H36+'24.09.18'!H36+'01.10.18'!H36+'08.10.18'!H36+'16.10.18'!H36+'22.10.18'!H36+'29.10.18'!H36+'05.11.18'!H36+'12.11.18'!H36+'19.11.18'!H36+'26.11.18'!H36+'03.12.18'!H36+'10.12.18'!H36+'17.12.18'!H36+'26.12.18'!H36+'02.01.19'!H36</f>
        <v>27</v>
      </c>
      <c r="I36" s="254">
        <f>'09.01.18'!I36+'15.01.18'!I36+'22.01.18'!I36+'29.01.18'!I36+'05.02.18'!I36+'12.02.18'!I36+'19.02.18'!I36+'26.02.18'!I36+'05.03.18'!I36+'12.03.18'!I36+'19.03.18'!I36+'26.03.18'!I36+'02.04.18'!I36+'10.04.18'!I36+'16.04.18'!I36+'23.04.18'!I36+'02.05.18'!I36+'07.05.18'!I36+'14.05.18'!I36+'21.05.18'!I36+'29.05.18'!I36+'04.06.18'!I36+'11.06.18'!I36+'18.06.18'!I36+'25.06.18'!I36+'02.07.18'!I36+'09.07.18'!I36+'16.07.18'!I36+'23.07.18'!I36+'30.07.18'!I36+'06.08.18'!I36+'13.08.18'!I36+'20.08.18'!I36+'27.08.18'!I36+'03.09.18'!I36+'10.09.18'!I36+'17.09.18'!I36+'24.09.18'!I36+'01.10.18'!I36+'08.10.18'!I36+'16.10.18'!I36+'22.10.18'!I36+'29.10.18'!I36+'05.11.18'!I36+'12.11.18'!I36+'19.11.18'!I36+'26.11.18'!I36+'03.12.18'!I36+'10.12.18'!I36+'17.12.18'!I36+'26.12.18'!I36+'02.01.19'!I36</f>
        <v>21</v>
      </c>
      <c r="J36" s="254">
        <f>'09.01.18'!J36+'15.01.18'!J36+'22.01.18'!J36+'29.01.18'!J36+'05.02.18'!J36+'12.02.18'!J36+'19.02.18'!J36+'26.02.18'!J36+'05.03.18'!J36+'12.03.18'!J36+'19.03.18'!J36+'26.03.18'!J36+'02.04.18'!J36+'10.04.18'!J36+'16.04.18'!J36+'23.04.18'!J36+'02.05.18'!J36+'07.05.18'!J36+'14.05.18'!J36+'21.05.18'!J36+'29.05.18'!J36+'04.06.18'!J36+'11.06.18'!J36+'18.06.18'!J36+'25.06.18'!J36+'02.07.18'!J36+'09.07.18'!J36+'16.07.18'!J36+'23.07.18'!J36+'30.07.18'!J36+'06.08.18'!J36+'13.08.18'!J36+'20.08.18'!J36+'27.08.18'!J36+'03.09.18'!J36+'10.09.18'!J36+'17.09.18'!J36+'24.09.18'!J36+'01.10.18'!J36+'08.10.18'!J36+'16.10.18'!J36+'22.10.18'!J36+'29.10.18'!J36+'05.11.18'!J36+'12.11.18'!J36+'19.11.18'!J36+'26.11.18'!J36+'03.12.18'!J36+'10.12.18'!J36+'17.12.18'!J36+'26.12.18'!J36+'02.01.19'!J36</f>
        <v>28</v>
      </c>
      <c r="K36" s="271">
        <f>'09.01.18'!K36+'15.01.18'!K36+'22.01.18'!K36+'29.01.18'!K36+'05.02.18'!K36+'12.02.18'!K36+'19.02.18'!K36+'26.02.18'!K36+'05.03.18'!K36+'12.03.18'!K36+'19.03.18'!K36+'26.03.18'!K36+'02.04.18'!K36+'10.04.18'!K36+'16.04.18'!K36+'23.04.18'!K36+'02.05.18'!K36+'07.05.18'!K36+'14.05.18'!K36+'21.05.18'!K36+'29.05.18'!K36+'04.06.18'!K36+'11.06.18'!K36+'18.06.18'!K36+'25.06.18'!K36+'02.07.18'!K36+'09.07.18'!K36+'16.07.18'!K36+'23.07.18'!K36+'30.07.18'!K36+'06.08.18'!K36+'13.08.18'!K36+'20.08.18'!K36+'27.08.18'!K36+'03.09.18'!K36+'10.09.18'!K36+'17.09.18'!K36+'24.09.18'!K36+'01.10.18'!K36+'08.10.18'!K36+'16.10.18'!K36+'22.10.18'!K36+'29.10.18'!K36+'05.11.18'!K36+'12.11.18'!K36+'19.11.18'!K36+'26.11.18'!K36+'03.12.18'!K36+'10.12.18'!K36+'17.12.18'!K36+'26.12.18'!K36+'02.01.19'!K36</f>
        <v>37452.29</v>
      </c>
      <c r="L36" s="271">
        <f>'09.01.18'!L36+'15.01.18'!L36+'22.01.18'!L36+'29.01.18'!L36+'05.02.18'!L36+'12.02.18'!L36+'19.02.18'!L36+'26.02.18'!L36+'05.03.18'!L36+'12.03.18'!L36+'19.03.18'!L36+'26.03.18'!L36+'02.04.18'!L36+'10.04.18'!L36+'16.04.18'!L36+'23.04.18'!L36+'02.05.18'!L36+'07.05.18'!L36+'14.05.18'!L36+'21.05.18'!L36+'29.05.18'!L36+'04.06.18'!L36+'11.06.18'!L36+'18.06.18'!L36+'25.06.18'!L36+'02.07.18'!L36+'09.07.18'!L36+'16.07.18'!L36+'23.07.18'!L36+'30.07.18'!L36+'06.08.18'!L36+'13.08.18'!L36+'20.08.18'!L36+'27.08.18'!L36+'03.09.18'!L36+'10.09.18'!L36+'17.09.18'!L36+'24.09.18'!L36+'01.10.18'!L36+'08.10.18'!L36+'16.10.18'!L36+'22.10.18'!L36+'29.10.18'!L36+'05.11.18'!L36+'12.11.18'!L36+'19.11.18'!L36+'26.11.18'!L36+'03.12.18'!L36+'10.12.18'!L36+'17.12.18'!L36+'26.12.18'!L36+'02.01.19'!L36</f>
        <v>37452.29</v>
      </c>
      <c r="M36" s="259">
        <f t="shared" si="1"/>
        <v>0</v>
      </c>
      <c r="N36" s="270">
        <f>'09.01.18'!N36+'15.01.18'!N36+'22.01.18'!N36+'29.01.18'!N36+'05.02.18'!N36+'12.02.18'!N36+'19.02.18'!N36+'26.02.18'!N36+'05.03.18'!N36+'12.03.18'!N36+'19.03.18'!N36+'26.03.18'!N36+'02.04.18'!N36+'10.04.18'!N36+'16.04.18'!N36+'23.04.18'!N36+'02.05.18'!N36+'07.05.18'!N36+'14.05.18'!N36+'21.05.18'!N36+'29.05.18'!N36+'04.06.18'!N36+'11.06.18'!N36+'18.06.18'!N36+'25.06.18'!N36+'02.07.18'!N36+'09.07.18'!N36+'16.07.18'!N36+'23.07.18'!N36+'30.07.18'!N36+'06.08.18'!N36+'13.08.18'!N36+'20.08.18'!N36+'27.08.18'!N36+'03.09.18'!N36+'10.09.18'!N36+'17.09.18'!N36+'24.09.18'!N36+'01.10.18'!N36+'08.10.18'!N36+'16.10.18'!N36+'22.10.18'!N36+'29.10.18'!N36+'05.11.18'!N36+'12.11.18'!N36+'19.11.18'!N36+'26.11.18'!N36+'03.12.18'!N36+'10.12.18'!N36+'17.12.18'!N36+'26.12.18'!N36+'02.01.19'!N36</f>
        <v>6</v>
      </c>
      <c r="O36" s="271">
        <f>'09.01.18'!O36+'15.01.18'!O36+'22.01.18'!O36+'29.01.18'!O36+'05.02.18'!O36+'12.02.18'!O36+'19.02.18'!O36+'26.02.18'!O36+'05.03.18'!O36+'12.03.18'!O36+'19.03.18'!O36+'26.03.18'!O36+'02.04.18'!O36+'10.04.18'!O36+'16.04.18'!O36+'23.04.18'!O36+'02.05.18'!O36+'07.05.18'!O36+'14.05.18'!O36+'21.05.18'!O36+'29.05.18'!O36+'04.06.18'!O36+'11.06.18'!O36+'18.06.18'!O36+'25.06.18'!O36+'02.07.18'!O36+'09.07.18'!O36+'16.07.18'!O36+'23.07.18'!O36+'30.07.18'!O36+'06.08.18'!O36+'13.08.18'!O36+'20.08.18'!O36+'27.08.18'!O36+'03.09.18'!O36+'10.09.18'!O36+'17.09.18'!O36+'24.09.18'!O36+'01.10.18'!O36+'08.10.18'!O36+'16.10.18'!O36+'22.10.18'!O36+'29.10.18'!O36+'05.11.18'!O36+'12.11.18'!O36+'19.11.18'!O36+'26.11.18'!O36+'03.12.18'!O36+'10.12.18'!O36+'17.12.18'!O36+'26.12.18'!O36+'02.01.19'!O36</f>
        <v>109739.43</v>
      </c>
      <c r="P36" s="271">
        <f>'09.01.18'!P36+'15.01.18'!P36+'22.01.18'!P36+'29.01.18'!P36+'05.02.18'!P36+'12.02.18'!P36+'19.02.18'!P36+'26.02.18'!P36+'05.03.18'!P36+'12.03.18'!P36+'19.03.18'!P36+'26.03.18'!P36+'02.04.18'!P36+'10.04.18'!P36+'16.04.18'!P36+'23.04.18'!P36+'02.05.18'!P36+'07.05.18'!P36+'14.05.18'!P36+'21.05.18'!P36+'29.05.18'!P36+'04.06.18'!P36+'11.06.18'!P36+'18.06.18'!P36+'25.06.18'!P36+'02.07.18'!P36+'09.07.18'!P36+'16.07.18'!P36+'23.07.18'!P36+'30.07.18'!P36+'06.08.18'!P36+'13.08.18'!P36+'20.08.18'!P36+'27.08.18'!P36+'03.09.18'!P36+'10.09.18'!P36+'17.09.18'!P36+'24.09.18'!P36+'01.10.18'!P36+'08.10.18'!P36+'16.10.18'!P36+'22.10.18'!P36+'29.10.18'!P36+'05.11.18'!P36+'12.11.18'!P36+'19.11.18'!P36+'26.11.18'!P36+'03.12.18'!P36+'10.12.18'!P36+'17.12.18'!P36+'26.12.18'!P36+'02.01.19'!P36</f>
        <v>109739.43</v>
      </c>
      <c r="Q36" s="83">
        <f t="shared" si="2"/>
        <v>0</v>
      </c>
      <c r="R36" s="1"/>
      <c r="S36" s="1"/>
      <c r="T36" s="134"/>
      <c r="U36" s="134"/>
      <c r="V36" s="134"/>
      <c r="X36" s="40"/>
    </row>
    <row r="37" spans="1:24">
      <c r="A37" s="182">
        <v>28</v>
      </c>
      <c r="B37" s="78" t="s">
        <v>47</v>
      </c>
      <c r="C37" s="105" t="s">
        <v>19</v>
      </c>
      <c r="D37" s="78"/>
      <c r="E37" s="78" t="s">
        <v>48</v>
      </c>
      <c r="F37" s="106" t="s">
        <v>330</v>
      </c>
      <c r="G37" s="14" t="s">
        <v>21</v>
      </c>
      <c r="H37" s="274">
        <f>'09.01.18'!H37+'15.01.18'!H37+'22.01.18'!H37+'29.01.18'!H37+'05.02.18'!H37+'12.02.18'!H37+'19.02.18'!H37+'26.02.18'!H37+'05.03.18'!H37+'12.03.18'!H37+'19.03.18'!H37+'26.03.18'!H37+'02.04.18'!H37+'10.04.18'!H37+'16.04.18'!H37+'23.04.18'!H37+'02.05.18'!H37+'07.05.18'!H37+'14.05.18'!H37+'21.05.18'!H37+'29.05.18'!H37+'04.06.18'!H37+'11.06.18'!H37+'18.06.18'!H37+'25.06.18'!H37+'02.07.18'!H37+'09.07.18'!H37+'16.07.18'!H37+'23.07.18'!H37+'30.07.18'!H37+'06.08.18'!H37+'13.08.18'!H37+'20.08.18'!H37+'27.08.18'!H37+'03.09.18'!H37+'10.09.18'!H37+'17.09.18'!H37+'24.09.18'!H37+'01.10.18'!H37+'08.10.18'!H37+'16.10.18'!H37+'22.10.18'!H37+'29.10.18'!H37+'05.11.18'!H37+'12.11.18'!H37+'19.11.18'!H37+'26.11.18'!H37+'03.12.18'!H37+'10.12.18'!H37+'17.12.18'!H37+'26.12.18'!H37+'02.01.19'!H37</f>
        <v>23</v>
      </c>
      <c r="I37" s="254">
        <f>'09.01.18'!I37+'15.01.18'!I37+'22.01.18'!I37+'29.01.18'!I37+'05.02.18'!I37+'12.02.18'!I37+'19.02.18'!I37+'26.02.18'!I37+'05.03.18'!I37+'12.03.18'!I37+'19.03.18'!I37+'26.03.18'!I37+'02.04.18'!I37+'10.04.18'!I37+'16.04.18'!I37+'23.04.18'!I37+'02.05.18'!I37+'07.05.18'!I37+'14.05.18'!I37+'21.05.18'!I37+'29.05.18'!I37+'04.06.18'!I37+'11.06.18'!I37+'18.06.18'!I37+'25.06.18'!I37+'02.07.18'!I37+'09.07.18'!I37+'16.07.18'!I37+'23.07.18'!I37+'30.07.18'!I37+'06.08.18'!I37+'13.08.18'!I37+'20.08.18'!I37+'27.08.18'!I37+'03.09.18'!I37+'10.09.18'!I37+'17.09.18'!I37+'24.09.18'!I37+'01.10.18'!I37+'08.10.18'!I37+'16.10.18'!I37+'22.10.18'!I37+'29.10.18'!I37+'05.11.18'!I37+'12.11.18'!I37+'19.11.18'!I37+'26.11.18'!I37+'03.12.18'!I37+'10.12.18'!I37+'17.12.18'!I37+'26.12.18'!I37+'02.01.19'!I37</f>
        <v>19</v>
      </c>
      <c r="J37" s="254">
        <f>'09.01.18'!J37+'15.01.18'!J37+'22.01.18'!J37+'29.01.18'!J37+'05.02.18'!J37+'12.02.18'!J37+'19.02.18'!J37+'26.02.18'!J37+'05.03.18'!J37+'12.03.18'!J37+'19.03.18'!J37+'26.03.18'!J37+'02.04.18'!J37+'10.04.18'!J37+'16.04.18'!J37+'23.04.18'!J37+'02.05.18'!J37+'07.05.18'!J37+'14.05.18'!J37+'21.05.18'!J37+'29.05.18'!J37+'04.06.18'!J37+'11.06.18'!J37+'18.06.18'!J37+'25.06.18'!J37+'02.07.18'!J37+'09.07.18'!J37+'16.07.18'!J37+'23.07.18'!J37+'30.07.18'!J37+'06.08.18'!J37+'13.08.18'!J37+'20.08.18'!J37+'27.08.18'!J37+'03.09.18'!J37+'10.09.18'!J37+'17.09.18'!J37+'24.09.18'!J37+'01.10.18'!J37+'08.10.18'!J37+'16.10.18'!J37+'22.10.18'!J37+'29.10.18'!J37+'05.11.18'!J37+'12.11.18'!J37+'19.11.18'!J37+'26.11.18'!J37+'03.12.18'!J37+'10.12.18'!J37+'17.12.18'!J37+'26.12.18'!J37+'02.01.19'!J37</f>
        <v>27</v>
      </c>
      <c r="K37" s="271">
        <f>'09.01.18'!K37+'15.01.18'!K37+'22.01.18'!K37+'29.01.18'!K37+'05.02.18'!K37+'12.02.18'!K37+'19.02.18'!K37+'26.02.18'!K37+'05.03.18'!K37+'12.03.18'!K37+'19.03.18'!K37+'26.03.18'!K37+'02.04.18'!K37+'10.04.18'!K37+'16.04.18'!K37+'23.04.18'!K37+'02.05.18'!K37+'07.05.18'!K37+'14.05.18'!K37+'21.05.18'!K37+'29.05.18'!K37+'04.06.18'!K37+'11.06.18'!K37+'18.06.18'!K37+'25.06.18'!K37+'02.07.18'!K37+'09.07.18'!K37+'16.07.18'!K37+'23.07.18'!K37+'30.07.18'!K37+'06.08.18'!K37+'13.08.18'!K37+'20.08.18'!K37+'27.08.18'!K37+'03.09.18'!K37+'10.09.18'!K37+'17.09.18'!K37+'24.09.18'!K37+'01.10.18'!K37+'08.10.18'!K37+'16.10.18'!K37+'22.10.18'!K37+'29.10.18'!K37+'05.11.18'!K37+'12.11.18'!K37+'19.11.18'!K37+'26.11.18'!K37+'03.12.18'!K37+'10.12.18'!K37+'17.12.18'!K37+'26.12.18'!K37+'02.01.19'!K37</f>
        <v>70216.89</v>
      </c>
      <c r="L37" s="271">
        <f>'09.01.18'!L37+'15.01.18'!L37+'22.01.18'!L37+'29.01.18'!L37+'05.02.18'!L37+'12.02.18'!L37+'19.02.18'!L37+'26.02.18'!L37+'05.03.18'!L37+'12.03.18'!L37+'19.03.18'!L37+'26.03.18'!L37+'02.04.18'!L37+'10.04.18'!L37+'16.04.18'!L37+'23.04.18'!L37+'02.05.18'!L37+'07.05.18'!L37+'14.05.18'!L37+'21.05.18'!L37+'29.05.18'!L37+'04.06.18'!L37+'11.06.18'!L37+'18.06.18'!L37+'25.06.18'!L37+'02.07.18'!L37+'09.07.18'!L37+'16.07.18'!L37+'23.07.18'!L37+'30.07.18'!L37+'06.08.18'!L37+'13.08.18'!L37+'20.08.18'!L37+'27.08.18'!L37+'03.09.18'!L37+'10.09.18'!L37+'17.09.18'!L37+'24.09.18'!L37+'01.10.18'!L37+'08.10.18'!L37+'16.10.18'!L37+'22.10.18'!L37+'29.10.18'!L37+'05.11.18'!L37+'12.11.18'!L37+'19.11.18'!L37+'26.11.18'!L37+'03.12.18'!L37+'10.12.18'!L37+'17.12.18'!L37+'26.12.18'!L37+'02.01.19'!L37</f>
        <v>70216.89</v>
      </c>
      <c r="M37" s="259">
        <f t="shared" si="1"/>
        <v>0</v>
      </c>
      <c r="N37" s="270">
        <f>'09.01.18'!N37+'15.01.18'!N37+'22.01.18'!N37+'29.01.18'!N37+'05.02.18'!N37+'12.02.18'!N37+'19.02.18'!N37+'26.02.18'!N37+'05.03.18'!N37+'12.03.18'!N37+'19.03.18'!N37+'26.03.18'!N37+'02.04.18'!N37+'10.04.18'!N37+'16.04.18'!N37+'23.04.18'!N37+'02.05.18'!N37+'07.05.18'!N37+'14.05.18'!N37+'21.05.18'!N37+'29.05.18'!N37+'04.06.18'!N37+'11.06.18'!N37+'18.06.18'!N37+'25.06.18'!N37+'02.07.18'!N37+'09.07.18'!N37+'16.07.18'!N37+'23.07.18'!N37+'30.07.18'!N37+'06.08.18'!N37+'13.08.18'!N37+'20.08.18'!N37+'27.08.18'!N37+'03.09.18'!N37+'10.09.18'!N37+'17.09.18'!N37+'24.09.18'!N37+'01.10.18'!N37+'08.10.18'!N37+'16.10.18'!N37+'22.10.18'!N37+'29.10.18'!N37+'05.11.18'!N37+'12.11.18'!N37+'19.11.18'!N37+'26.11.18'!N37+'03.12.18'!N37+'10.12.18'!N37+'17.12.18'!N37+'26.12.18'!N37+'02.01.19'!N37</f>
        <v>11</v>
      </c>
      <c r="O37" s="271">
        <f>'09.01.18'!O37+'15.01.18'!O37+'22.01.18'!O37+'29.01.18'!O37+'05.02.18'!O37+'12.02.18'!O37+'19.02.18'!O37+'26.02.18'!O37+'05.03.18'!O37+'12.03.18'!O37+'19.03.18'!O37+'26.03.18'!O37+'02.04.18'!O37+'10.04.18'!O37+'16.04.18'!O37+'23.04.18'!O37+'02.05.18'!O37+'07.05.18'!O37+'14.05.18'!O37+'21.05.18'!O37+'29.05.18'!O37+'04.06.18'!O37+'11.06.18'!O37+'18.06.18'!O37+'25.06.18'!O37+'02.07.18'!O37+'09.07.18'!O37+'16.07.18'!O37+'23.07.18'!O37+'30.07.18'!O37+'06.08.18'!O37+'13.08.18'!O37+'20.08.18'!O37+'27.08.18'!O37+'03.09.18'!O37+'10.09.18'!O37+'17.09.18'!O37+'24.09.18'!O37+'01.10.18'!O37+'08.10.18'!O37+'16.10.18'!O37+'22.10.18'!O37+'29.10.18'!O37+'05.11.18'!O37+'12.11.18'!O37+'19.11.18'!O37+'26.11.18'!O37+'03.12.18'!O37+'10.12.18'!O37+'17.12.18'!O37+'26.12.18'!O37+'02.01.19'!O37</f>
        <v>43824.87</v>
      </c>
      <c r="P37" s="271">
        <f>'09.01.18'!P37+'15.01.18'!P37+'22.01.18'!P37+'29.01.18'!P37+'05.02.18'!P37+'12.02.18'!P37+'19.02.18'!P37+'26.02.18'!P37+'05.03.18'!P37+'12.03.18'!P37+'19.03.18'!P37+'26.03.18'!P37+'02.04.18'!P37+'10.04.18'!P37+'16.04.18'!P37+'23.04.18'!P37+'02.05.18'!P37+'07.05.18'!P37+'14.05.18'!P37+'21.05.18'!P37+'29.05.18'!P37+'04.06.18'!P37+'11.06.18'!P37+'18.06.18'!P37+'25.06.18'!P37+'02.07.18'!P37+'09.07.18'!P37+'16.07.18'!P37+'23.07.18'!P37+'30.07.18'!P37+'06.08.18'!P37+'13.08.18'!P37+'20.08.18'!P37+'27.08.18'!P37+'03.09.18'!P37+'10.09.18'!P37+'17.09.18'!P37+'24.09.18'!P37+'01.10.18'!P37+'08.10.18'!P37+'16.10.18'!P37+'22.10.18'!P37+'29.10.18'!P37+'05.11.18'!P37+'12.11.18'!P37+'19.11.18'!P37+'26.11.18'!P37+'03.12.18'!P37+'10.12.18'!P37+'17.12.18'!P37+'26.12.18'!P37+'02.01.19'!P37</f>
        <v>43824.869999999995</v>
      </c>
      <c r="Q37" s="83">
        <f t="shared" si="2"/>
        <v>0</v>
      </c>
      <c r="R37" s="1"/>
      <c r="S37" s="1"/>
      <c r="T37" s="134"/>
      <c r="U37" s="134"/>
      <c r="V37" s="134"/>
      <c r="X37" s="40"/>
    </row>
    <row r="38" spans="1:24">
      <c r="A38" s="182">
        <v>29</v>
      </c>
      <c r="B38" s="78" t="s">
        <v>47</v>
      </c>
      <c r="C38" s="105" t="s">
        <v>19</v>
      </c>
      <c r="D38" s="78"/>
      <c r="E38" s="78" t="s">
        <v>48</v>
      </c>
      <c r="F38" s="108" t="s">
        <v>297</v>
      </c>
      <c r="G38" s="19" t="s">
        <v>36</v>
      </c>
      <c r="H38" s="274">
        <f>'09.01.18'!H38+'15.01.18'!H38+'22.01.18'!H38+'29.01.18'!H38+'05.02.18'!H38+'12.02.18'!H38+'19.02.18'!H38+'26.02.18'!H38+'05.03.18'!H38+'12.03.18'!H38+'19.03.18'!H38+'26.03.18'!H38+'02.04.18'!H38+'10.04.18'!H38+'16.04.18'!H38+'23.04.18'!H38+'02.05.18'!H38+'07.05.18'!H38+'14.05.18'!H38+'21.05.18'!H38+'29.05.18'!H38+'04.06.18'!H38+'11.06.18'!H38+'18.06.18'!H38+'25.06.18'!H38+'02.07.18'!H38+'09.07.18'!H38+'16.07.18'!H38+'23.07.18'!H38+'30.07.18'!H38+'06.08.18'!H38+'13.08.18'!H38+'20.08.18'!H38+'27.08.18'!H38+'03.09.18'!H38+'10.09.18'!H38+'17.09.18'!H38+'24.09.18'!H38+'01.10.18'!H38+'08.10.18'!H38+'16.10.18'!H38+'22.10.18'!H38+'29.10.18'!H38+'05.11.18'!H38+'12.11.18'!H38+'19.11.18'!H38+'26.11.18'!H38+'03.12.18'!H38+'10.12.18'!H38+'17.12.18'!H38+'26.12.18'!H38+'02.01.19'!H38</f>
        <v>0</v>
      </c>
      <c r="I38" s="254">
        <f>'09.01.18'!I38+'15.01.18'!I38+'22.01.18'!I38+'29.01.18'!I38+'05.02.18'!I38+'12.02.18'!I38+'19.02.18'!I38+'26.02.18'!I38+'05.03.18'!I38+'12.03.18'!I38+'19.03.18'!I38+'26.03.18'!I38+'02.04.18'!I38+'10.04.18'!I38+'16.04.18'!I38+'23.04.18'!I38+'02.05.18'!I38+'07.05.18'!I38+'14.05.18'!I38+'21.05.18'!I38+'29.05.18'!I38+'04.06.18'!I38+'11.06.18'!I38+'18.06.18'!I38+'25.06.18'!I38+'02.07.18'!I38+'09.07.18'!I38+'16.07.18'!I38+'23.07.18'!I38+'30.07.18'!I38+'06.08.18'!I38+'13.08.18'!I38+'20.08.18'!I38+'27.08.18'!I38+'03.09.18'!I38+'10.09.18'!I38+'17.09.18'!I38+'24.09.18'!I38+'01.10.18'!I38+'08.10.18'!I38+'16.10.18'!I38+'22.10.18'!I38+'29.10.18'!I38+'05.11.18'!I38+'12.11.18'!I38+'19.11.18'!I38+'26.11.18'!I38+'03.12.18'!I38+'10.12.18'!I38+'17.12.18'!I38+'26.12.18'!I38+'02.01.19'!I38</f>
        <v>0</v>
      </c>
      <c r="J38" s="254">
        <f>'09.01.18'!J38+'15.01.18'!J38+'22.01.18'!J38+'29.01.18'!J38+'05.02.18'!J38+'12.02.18'!J38+'19.02.18'!J38+'26.02.18'!J38+'05.03.18'!J38+'12.03.18'!J38+'19.03.18'!J38+'26.03.18'!J38+'02.04.18'!J38+'10.04.18'!J38+'16.04.18'!J38+'23.04.18'!J38+'02.05.18'!J38+'07.05.18'!J38+'14.05.18'!J38+'21.05.18'!J38+'29.05.18'!J38+'04.06.18'!J38+'11.06.18'!J38+'18.06.18'!J38+'25.06.18'!J38+'02.07.18'!J38+'09.07.18'!J38+'16.07.18'!J38+'23.07.18'!J38+'30.07.18'!J38+'06.08.18'!J38+'13.08.18'!J38+'20.08.18'!J38+'27.08.18'!J38+'03.09.18'!J38+'10.09.18'!J38+'17.09.18'!J38+'24.09.18'!J38+'01.10.18'!J38+'08.10.18'!J38+'16.10.18'!J38+'22.10.18'!J38+'29.10.18'!J38+'05.11.18'!J38+'12.11.18'!J38+'19.11.18'!J38+'26.11.18'!J38+'03.12.18'!J38+'10.12.18'!J38+'17.12.18'!J38+'26.12.18'!J38+'02.01.19'!J38</f>
        <v>0</v>
      </c>
      <c r="K38" s="271">
        <f>'09.01.18'!K38+'15.01.18'!K38+'22.01.18'!K38+'29.01.18'!K38+'05.02.18'!K38+'12.02.18'!K38+'19.02.18'!K38+'26.02.18'!K38+'05.03.18'!K38+'12.03.18'!K38+'19.03.18'!K38+'26.03.18'!K38+'02.04.18'!K38+'10.04.18'!K38+'16.04.18'!K38+'23.04.18'!K38+'02.05.18'!K38+'07.05.18'!K38+'14.05.18'!K38+'21.05.18'!K38+'29.05.18'!K38+'04.06.18'!K38+'11.06.18'!K38+'18.06.18'!K38+'25.06.18'!K38+'02.07.18'!K38+'09.07.18'!K38+'16.07.18'!K38+'23.07.18'!K38+'30.07.18'!K38+'06.08.18'!K38+'13.08.18'!K38+'20.08.18'!K38+'27.08.18'!K38+'03.09.18'!K38+'10.09.18'!K38+'17.09.18'!K38+'24.09.18'!K38+'01.10.18'!K38+'08.10.18'!K38+'16.10.18'!K38+'22.10.18'!K38+'29.10.18'!K38+'05.11.18'!K38+'12.11.18'!K38+'19.11.18'!K38+'26.11.18'!K38+'03.12.18'!K38+'10.12.18'!K38+'17.12.18'!K38+'26.12.18'!K38+'02.01.19'!K38</f>
        <v>0</v>
      </c>
      <c r="L38" s="271">
        <f>'09.01.18'!L38+'15.01.18'!L38+'22.01.18'!L38+'29.01.18'!L38+'05.02.18'!L38+'12.02.18'!L38+'19.02.18'!L38+'26.02.18'!L38+'05.03.18'!L38+'12.03.18'!L38+'19.03.18'!L38+'26.03.18'!L38+'02.04.18'!L38+'10.04.18'!L38+'16.04.18'!L38+'23.04.18'!L38+'02.05.18'!L38+'07.05.18'!L38+'14.05.18'!L38+'21.05.18'!L38+'29.05.18'!L38+'04.06.18'!L38+'11.06.18'!L38+'18.06.18'!L38+'25.06.18'!L38+'02.07.18'!L38+'09.07.18'!L38+'16.07.18'!L38+'23.07.18'!L38+'30.07.18'!L38+'06.08.18'!L38+'13.08.18'!L38+'20.08.18'!L38+'27.08.18'!L38+'03.09.18'!L38+'10.09.18'!L38+'17.09.18'!L38+'24.09.18'!L38+'01.10.18'!L38+'08.10.18'!L38+'16.10.18'!L38+'22.10.18'!L38+'29.10.18'!L38+'05.11.18'!L38+'12.11.18'!L38+'19.11.18'!L38+'26.11.18'!L38+'03.12.18'!L38+'10.12.18'!L38+'17.12.18'!L38+'26.12.18'!L38+'02.01.19'!L38</f>
        <v>0</v>
      </c>
      <c r="M38" s="259">
        <f t="shared" si="1"/>
        <v>0</v>
      </c>
      <c r="N38" s="270">
        <f>'09.01.18'!N38+'15.01.18'!N38+'22.01.18'!N38+'29.01.18'!N38+'05.02.18'!N38+'12.02.18'!N38+'19.02.18'!N38+'26.02.18'!N38+'05.03.18'!N38+'12.03.18'!N38+'19.03.18'!N38+'26.03.18'!N38+'02.04.18'!N38+'10.04.18'!N38+'16.04.18'!N38+'23.04.18'!N38+'02.05.18'!N38+'07.05.18'!N38+'14.05.18'!N38+'21.05.18'!N38+'29.05.18'!N38+'04.06.18'!N38+'11.06.18'!N38+'18.06.18'!N38+'25.06.18'!N38+'02.07.18'!N38+'09.07.18'!N38+'16.07.18'!N38+'23.07.18'!N38+'30.07.18'!N38+'06.08.18'!N38+'13.08.18'!N38+'20.08.18'!N38+'27.08.18'!N38+'03.09.18'!N38+'10.09.18'!N38+'17.09.18'!N38+'24.09.18'!N38+'01.10.18'!N38+'08.10.18'!N38+'16.10.18'!N38+'22.10.18'!N38+'29.10.18'!N38+'05.11.18'!N38+'12.11.18'!N38+'19.11.18'!N38+'26.11.18'!N38+'03.12.18'!N38+'10.12.18'!N38+'17.12.18'!N38+'26.12.18'!N38+'02.01.19'!N38</f>
        <v>0</v>
      </c>
      <c r="O38" s="271">
        <f>'09.01.18'!O38+'15.01.18'!O38+'22.01.18'!O38+'29.01.18'!O38+'05.02.18'!O38+'12.02.18'!O38+'19.02.18'!O38+'26.02.18'!O38+'05.03.18'!O38+'12.03.18'!O38+'19.03.18'!O38+'26.03.18'!O38+'02.04.18'!O38+'10.04.18'!O38+'16.04.18'!O38+'23.04.18'!O38+'02.05.18'!O38+'07.05.18'!O38+'14.05.18'!O38+'21.05.18'!O38+'29.05.18'!O38+'04.06.18'!O38+'11.06.18'!O38+'18.06.18'!O38+'25.06.18'!O38+'02.07.18'!O38+'09.07.18'!O38+'16.07.18'!O38+'23.07.18'!O38+'30.07.18'!O38+'06.08.18'!O38+'13.08.18'!O38+'20.08.18'!O38+'27.08.18'!O38+'03.09.18'!O38+'10.09.18'!O38+'17.09.18'!O38+'24.09.18'!O38+'01.10.18'!O38+'08.10.18'!O38+'16.10.18'!O38+'22.10.18'!O38+'29.10.18'!O38+'05.11.18'!O38+'12.11.18'!O38+'19.11.18'!O38+'26.11.18'!O38+'03.12.18'!O38+'10.12.18'!O38+'17.12.18'!O38+'26.12.18'!O38+'02.01.19'!O38</f>
        <v>0</v>
      </c>
      <c r="P38" s="271">
        <f>'09.01.18'!P38+'15.01.18'!P38+'22.01.18'!P38+'29.01.18'!P38+'05.02.18'!P38+'12.02.18'!P38+'19.02.18'!P38+'26.02.18'!P38+'05.03.18'!P38+'12.03.18'!P38+'19.03.18'!P38+'26.03.18'!P38+'02.04.18'!P38+'10.04.18'!P38+'16.04.18'!P38+'23.04.18'!P38+'02.05.18'!P38+'07.05.18'!P38+'14.05.18'!P38+'21.05.18'!P38+'29.05.18'!P38+'04.06.18'!P38+'11.06.18'!P38+'18.06.18'!P38+'25.06.18'!P38+'02.07.18'!P38+'09.07.18'!P38+'16.07.18'!P38+'23.07.18'!P38+'30.07.18'!P38+'06.08.18'!P38+'13.08.18'!P38+'20.08.18'!P38+'27.08.18'!P38+'03.09.18'!P38+'10.09.18'!P38+'17.09.18'!P38+'24.09.18'!P38+'01.10.18'!P38+'08.10.18'!P38+'16.10.18'!P38+'22.10.18'!P38+'29.10.18'!P38+'05.11.18'!P38+'12.11.18'!P38+'19.11.18'!P38+'26.11.18'!P38+'03.12.18'!P38+'10.12.18'!P38+'17.12.18'!P38+'26.12.18'!P38+'02.01.19'!P38</f>
        <v>0</v>
      </c>
      <c r="Q38" s="83">
        <f t="shared" si="2"/>
        <v>0</v>
      </c>
      <c r="R38" s="1"/>
      <c r="S38" s="1"/>
      <c r="T38" s="134"/>
      <c r="U38" s="134"/>
      <c r="V38" s="134"/>
      <c r="X38" s="40"/>
    </row>
    <row r="39" spans="1:24">
      <c r="A39" s="182">
        <v>30</v>
      </c>
      <c r="B39" s="78" t="s">
        <v>47</v>
      </c>
      <c r="C39" s="105" t="s">
        <v>19</v>
      </c>
      <c r="D39" s="78"/>
      <c r="E39" s="78" t="s">
        <v>48</v>
      </c>
      <c r="F39" s="109" t="s">
        <v>446</v>
      </c>
      <c r="G39" s="80" t="s">
        <v>33</v>
      </c>
      <c r="H39" s="274">
        <f>'09.01.18'!H39+'15.01.18'!H39+'22.01.18'!H39+'29.01.18'!H39+'05.02.18'!H39+'12.02.18'!H39+'19.02.18'!H39+'26.02.18'!H39+'05.03.18'!H39+'12.03.18'!H39+'19.03.18'!H39+'26.03.18'!H39+'02.04.18'!H39+'10.04.18'!H39+'16.04.18'!H39+'23.04.18'!H39+'02.05.18'!H39+'07.05.18'!H39+'14.05.18'!H39+'21.05.18'!H39+'29.05.18'!H39+'04.06.18'!H39+'11.06.18'!H39+'18.06.18'!H39+'25.06.18'!H39+'02.07.18'!H39+'09.07.18'!H39+'16.07.18'!H39+'23.07.18'!H39+'30.07.18'!H39+'06.08.18'!H39+'13.08.18'!H39+'20.08.18'!H39+'27.08.18'!H39+'03.09.18'!H39+'10.09.18'!H39+'17.09.18'!H39+'24.09.18'!H39+'01.10.18'!H39+'08.10.18'!H39+'16.10.18'!H39+'22.10.18'!H39+'29.10.18'!H39+'05.11.18'!H39+'12.11.18'!H39+'19.11.18'!H39+'26.11.18'!H39+'03.12.18'!H39+'10.12.18'!H39+'17.12.18'!H39+'26.12.18'!H39+'02.01.19'!H39</f>
        <v>15</v>
      </c>
      <c r="I39" s="254">
        <f>'09.01.18'!I39+'15.01.18'!I39+'22.01.18'!I39+'29.01.18'!I39+'05.02.18'!I39+'12.02.18'!I39+'19.02.18'!I39+'26.02.18'!I39+'05.03.18'!I39+'12.03.18'!I39+'19.03.18'!I39+'26.03.18'!I39+'02.04.18'!I39+'10.04.18'!I39+'16.04.18'!I39+'23.04.18'!I39+'02.05.18'!I39+'07.05.18'!I39+'14.05.18'!I39+'21.05.18'!I39+'29.05.18'!I39+'04.06.18'!I39+'11.06.18'!I39+'18.06.18'!I39+'25.06.18'!I39+'02.07.18'!I39+'09.07.18'!I39+'16.07.18'!I39+'23.07.18'!I39+'30.07.18'!I39+'06.08.18'!I39+'13.08.18'!I39+'20.08.18'!I39+'27.08.18'!I39+'03.09.18'!I39+'10.09.18'!I39+'17.09.18'!I39+'24.09.18'!I39+'01.10.18'!I39+'08.10.18'!I39+'16.10.18'!I39+'22.10.18'!I39+'29.10.18'!I39+'05.11.18'!I39+'12.11.18'!I39+'19.11.18'!I39+'26.11.18'!I39+'03.12.18'!I39+'10.12.18'!I39+'17.12.18'!I39+'26.12.18'!I39+'02.01.19'!I39</f>
        <v>10</v>
      </c>
      <c r="J39" s="254">
        <f>'09.01.18'!J39+'15.01.18'!J39+'22.01.18'!J39+'29.01.18'!J39+'05.02.18'!J39+'12.02.18'!J39+'19.02.18'!J39+'26.02.18'!J39+'05.03.18'!J39+'12.03.18'!J39+'19.03.18'!J39+'26.03.18'!J39+'02.04.18'!J39+'10.04.18'!J39+'16.04.18'!J39+'23.04.18'!J39+'02.05.18'!J39+'07.05.18'!J39+'14.05.18'!J39+'21.05.18'!J39+'29.05.18'!J39+'04.06.18'!J39+'11.06.18'!J39+'18.06.18'!J39+'25.06.18'!J39+'02.07.18'!J39+'09.07.18'!J39+'16.07.18'!J39+'23.07.18'!J39+'30.07.18'!J39+'06.08.18'!J39+'13.08.18'!J39+'20.08.18'!J39+'27.08.18'!J39+'03.09.18'!J39+'10.09.18'!J39+'17.09.18'!J39+'24.09.18'!J39+'01.10.18'!J39+'08.10.18'!J39+'16.10.18'!J39+'22.10.18'!J39+'29.10.18'!J39+'05.11.18'!J39+'12.11.18'!J39+'19.11.18'!J39+'26.11.18'!J39+'03.12.18'!J39+'10.12.18'!J39+'17.12.18'!J39+'26.12.18'!J39+'02.01.19'!J39</f>
        <v>11</v>
      </c>
      <c r="K39" s="271">
        <f>'09.01.18'!K39+'15.01.18'!K39+'22.01.18'!K39+'29.01.18'!K39+'05.02.18'!K39+'12.02.18'!K39+'19.02.18'!K39+'26.02.18'!K39+'05.03.18'!K39+'12.03.18'!K39+'19.03.18'!K39+'26.03.18'!K39+'02.04.18'!K39+'10.04.18'!K39+'16.04.18'!K39+'23.04.18'!K39+'02.05.18'!K39+'07.05.18'!K39+'14.05.18'!K39+'21.05.18'!K39+'29.05.18'!K39+'04.06.18'!K39+'11.06.18'!K39+'18.06.18'!K39+'25.06.18'!K39+'02.07.18'!K39+'09.07.18'!K39+'16.07.18'!K39+'23.07.18'!K39+'30.07.18'!K39+'06.08.18'!K39+'13.08.18'!K39+'20.08.18'!K39+'27.08.18'!K39+'03.09.18'!K39+'10.09.18'!K39+'17.09.18'!K39+'24.09.18'!K39+'01.10.18'!K39+'08.10.18'!K39+'16.10.18'!K39+'22.10.18'!K39+'29.10.18'!K39+'05.11.18'!K39+'12.11.18'!K39+'19.11.18'!K39+'26.11.18'!K39+'03.12.18'!K39+'10.12.18'!K39+'17.12.18'!K39+'26.12.18'!K39+'02.01.19'!K39</f>
        <v>17324.88</v>
      </c>
      <c r="L39" s="271">
        <f>'09.01.18'!L39+'15.01.18'!L39+'22.01.18'!L39+'29.01.18'!L39+'05.02.18'!L39+'12.02.18'!L39+'19.02.18'!L39+'26.02.18'!L39+'05.03.18'!L39+'12.03.18'!L39+'19.03.18'!L39+'26.03.18'!L39+'02.04.18'!L39+'10.04.18'!L39+'16.04.18'!L39+'23.04.18'!L39+'02.05.18'!L39+'07.05.18'!L39+'14.05.18'!L39+'21.05.18'!L39+'29.05.18'!L39+'04.06.18'!L39+'11.06.18'!L39+'18.06.18'!L39+'25.06.18'!L39+'02.07.18'!L39+'09.07.18'!L39+'16.07.18'!L39+'23.07.18'!L39+'30.07.18'!L39+'06.08.18'!L39+'13.08.18'!L39+'20.08.18'!L39+'27.08.18'!L39+'03.09.18'!L39+'10.09.18'!L39+'17.09.18'!L39+'24.09.18'!L39+'01.10.18'!L39+'08.10.18'!L39+'16.10.18'!L39+'22.10.18'!L39+'29.10.18'!L39+'05.11.18'!L39+'12.11.18'!L39+'19.11.18'!L39+'26.11.18'!L39+'03.12.18'!L39+'10.12.18'!L39+'17.12.18'!L39+'26.12.18'!L39+'02.01.19'!L39</f>
        <v>17324.88</v>
      </c>
      <c r="M39" s="259">
        <f t="shared" si="1"/>
        <v>0</v>
      </c>
      <c r="N39" s="270">
        <f>'09.01.18'!N39+'15.01.18'!N39+'22.01.18'!N39+'29.01.18'!N39+'05.02.18'!N39+'12.02.18'!N39+'19.02.18'!N39+'26.02.18'!N39+'05.03.18'!N39+'12.03.18'!N39+'19.03.18'!N39+'26.03.18'!N39+'02.04.18'!N39+'10.04.18'!N39+'16.04.18'!N39+'23.04.18'!N39+'02.05.18'!N39+'07.05.18'!N39+'14.05.18'!N39+'21.05.18'!N39+'29.05.18'!N39+'04.06.18'!N39+'11.06.18'!N39+'18.06.18'!N39+'25.06.18'!N39+'02.07.18'!N39+'09.07.18'!N39+'16.07.18'!N39+'23.07.18'!N39+'30.07.18'!N39+'06.08.18'!N39+'13.08.18'!N39+'20.08.18'!N39+'27.08.18'!N39+'03.09.18'!N39+'10.09.18'!N39+'17.09.18'!N39+'24.09.18'!N39+'01.10.18'!N39+'08.10.18'!N39+'16.10.18'!N39+'22.10.18'!N39+'29.10.18'!N39+'05.11.18'!N39+'12.11.18'!N39+'19.11.18'!N39+'26.11.18'!N39+'03.12.18'!N39+'10.12.18'!N39+'17.12.18'!N39+'26.12.18'!N39+'02.01.19'!N39</f>
        <v>8</v>
      </c>
      <c r="O39" s="271">
        <f>'09.01.18'!O39+'15.01.18'!O39+'22.01.18'!O39+'29.01.18'!O39+'05.02.18'!O39+'12.02.18'!O39+'19.02.18'!O39+'26.02.18'!O39+'05.03.18'!O39+'12.03.18'!O39+'19.03.18'!O39+'26.03.18'!O39+'02.04.18'!O39+'10.04.18'!O39+'16.04.18'!O39+'23.04.18'!O39+'02.05.18'!O39+'07.05.18'!O39+'14.05.18'!O39+'21.05.18'!O39+'29.05.18'!O39+'04.06.18'!O39+'11.06.18'!O39+'18.06.18'!O39+'25.06.18'!O39+'02.07.18'!O39+'09.07.18'!O39+'16.07.18'!O39+'23.07.18'!O39+'30.07.18'!O39+'06.08.18'!O39+'13.08.18'!O39+'20.08.18'!O39+'27.08.18'!O39+'03.09.18'!O39+'10.09.18'!O39+'17.09.18'!O39+'24.09.18'!O39+'01.10.18'!O39+'08.10.18'!O39+'16.10.18'!O39+'22.10.18'!O39+'29.10.18'!O39+'05.11.18'!O39+'12.11.18'!O39+'19.11.18'!O39+'26.11.18'!O39+'03.12.18'!O39+'10.12.18'!O39+'17.12.18'!O39+'26.12.18'!O39+'02.01.19'!O39</f>
        <v>9623.9900000000016</v>
      </c>
      <c r="P39" s="271">
        <f>'09.01.18'!P39+'15.01.18'!P39+'22.01.18'!P39+'29.01.18'!P39+'05.02.18'!P39+'12.02.18'!P39+'19.02.18'!P39+'26.02.18'!P39+'05.03.18'!P39+'12.03.18'!P39+'19.03.18'!P39+'26.03.18'!P39+'02.04.18'!P39+'10.04.18'!P39+'16.04.18'!P39+'23.04.18'!P39+'02.05.18'!P39+'07.05.18'!P39+'14.05.18'!P39+'21.05.18'!P39+'29.05.18'!P39+'04.06.18'!P39+'11.06.18'!P39+'18.06.18'!P39+'25.06.18'!P39+'02.07.18'!P39+'09.07.18'!P39+'16.07.18'!P39+'23.07.18'!P39+'30.07.18'!P39+'06.08.18'!P39+'13.08.18'!P39+'20.08.18'!P39+'27.08.18'!P39+'03.09.18'!P39+'10.09.18'!P39+'17.09.18'!P39+'24.09.18'!P39+'01.10.18'!P39+'08.10.18'!P39+'16.10.18'!P39+'22.10.18'!P39+'29.10.18'!P39+'05.11.18'!P39+'12.11.18'!P39+'19.11.18'!P39+'26.11.18'!P39+'03.12.18'!P39+'10.12.18'!P39+'17.12.18'!P39+'26.12.18'!P39+'02.01.19'!P39</f>
        <v>9623.9900000000016</v>
      </c>
      <c r="Q39" s="83">
        <f t="shared" si="2"/>
        <v>0</v>
      </c>
      <c r="R39" s="1"/>
      <c r="S39" s="1"/>
      <c r="T39" s="134"/>
      <c r="U39" s="134"/>
      <c r="V39" s="134"/>
      <c r="X39" s="40"/>
    </row>
    <row r="40" spans="1:24">
      <c r="A40" s="182">
        <v>31</v>
      </c>
      <c r="B40" s="78" t="s">
        <v>49</v>
      </c>
      <c r="C40" s="105" t="s">
        <v>19</v>
      </c>
      <c r="D40" s="78"/>
      <c r="E40" s="78" t="s">
        <v>50</v>
      </c>
      <c r="F40" s="106" t="s">
        <v>331</v>
      </c>
      <c r="G40" s="14" t="s">
        <v>21</v>
      </c>
      <c r="H40" s="274">
        <f>'09.01.18'!H40+'15.01.18'!H40+'22.01.18'!H40+'29.01.18'!H40+'05.02.18'!H40+'12.02.18'!H40+'19.02.18'!H40+'26.02.18'!H40+'05.03.18'!H40+'12.03.18'!H40+'19.03.18'!H40+'26.03.18'!H40+'02.04.18'!H40+'10.04.18'!H40+'16.04.18'!H40+'23.04.18'!H40+'02.05.18'!H40+'07.05.18'!H40+'14.05.18'!H40+'21.05.18'!H40+'29.05.18'!H40+'04.06.18'!H40+'11.06.18'!H40+'18.06.18'!H40+'25.06.18'!H40+'02.07.18'!H40+'09.07.18'!H40+'16.07.18'!H40+'23.07.18'!H40+'30.07.18'!H40+'06.08.18'!H40+'13.08.18'!H40+'20.08.18'!H40+'27.08.18'!H40+'03.09.18'!H40+'10.09.18'!H40+'17.09.18'!H40+'24.09.18'!H40+'01.10.18'!H40+'08.10.18'!H40+'16.10.18'!H40+'22.10.18'!H40+'29.10.18'!H40+'05.11.18'!H40+'12.11.18'!H40+'19.11.18'!H40+'26.11.18'!H40+'03.12.18'!H40+'10.12.18'!H40+'17.12.18'!H40+'26.12.18'!H40+'02.01.19'!H40</f>
        <v>31</v>
      </c>
      <c r="I40" s="254">
        <f>'09.01.18'!I40+'15.01.18'!I40+'22.01.18'!I40+'29.01.18'!I40+'05.02.18'!I40+'12.02.18'!I40+'19.02.18'!I40+'26.02.18'!I40+'05.03.18'!I40+'12.03.18'!I40+'19.03.18'!I40+'26.03.18'!I40+'02.04.18'!I40+'10.04.18'!I40+'16.04.18'!I40+'23.04.18'!I40+'02.05.18'!I40+'07.05.18'!I40+'14.05.18'!I40+'21.05.18'!I40+'29.05.18'!I40+'04.06.18'!I40+'11.06.18'!I40+'18.06.18'!I40+'25.06.18'!I40+'02.07.18'!I40+'09.07.18'!I40+'16.07.18'!I40+'23.07.18'!I40+'30.07.18'!I40+'06.08.18'!I40+'13.08.18'!I40+'20.08.18'!I40+'27.08.18'!I40+'03.09.18'!I40+'10.09.18'!I40+'17.09.18'!I40+'24.09.18'!I40+'01.10.18'!I40+'08.10.18'!I40+'16.10.18'!I40+'22.10.18'!I40+'29.10.18'!I40+'05.11.18'!I40+'12.11.18'!I40+'19.11.18'!I40+'26.11.18'!I40+'03.12.18'!I40+'10.12.18'!I40+'17.12.18'!I40+'26.12.18'!I40+'02.01.19'!I40</f>
        <v>19</v>
      </c>
      <c r="J40" s="254">
        <f>'09.01.18'!J40+'15.01.18'!J40+'22.01.18'!J40+'29.01.18'!J40+'05.02.18'!J40+'12.02.18'!J40+'19.02.18'!J40+'26.02.18'!J40+'05.03.18'!J40+'12.03.18'!J40+'19.03.18'!J40+'26.03.18'!J40+'02.04.18'!J40+'10.04.18'!J40+'16.04.18'!J40+'23.04.18'!J40+'02.05.18'!J40+'07.05.18'!J40+'14.05.18'!J40+'21.05.18'!J40+'29.05.18'!J40+'04.06.18'!J40+'11.06.18'!J40+'18.06.18'!J40+'25.06.18'!J40+'02.07.18'!J40+'09.07.18'!J40+'16.07.18'!J40+'23.07.18'!J40+'30.07.18'!J40+'06.08.18'!J40+'13.08.18'!J40+'20.08.18'!J40+'27.08.18'!J40+'03.09.18'!J40+'10.09.18'!J40+'17.09.18'!J40+'24.09.18'!J40+'01.10.18'!J40+'08.10.18'!J40+'16.10.18'!J40+'22.10.18'!J40+'29.10.18'!J40+'05.11.18'!J40+'12.11.18'!J40+'19.11.18'!J40+'26.11.18'!J40+'03.12.18'!J40+'10.12.18'!J40+'17.12.18'!J40+'26.12.18'!J40+'02.01.19'!J40</f>
        <v>27</v>
      </c>
      <c r="K40" s="271">
        <f>'09.01.18'!K40+'15.01.18'!K40+'22.01.18'!K40+'29.01.18'!K40+'05.02.18'!K40+'12.02.18'!K40+'19.02.18'!K40+'26.02.18'!K40+'05.03.18'!K40+'12.03.18'!K40+'19.03.18'!K40+'26.03.18'!K40+'02.04.18'!K40+'10.04.18'!K40+'16.04.18'!K40+'23.04.18'!K40+'02.05.18'!K40+'07.05.18'!K40+'14.05.18'!K40+'21.05.18'!K40+'29.05.18'!K40+'04.06.18'!K40+'11.06.18'!K40+'18.06.18'!K40+'25.06.18'!K40+'02.07.18'!K40+'09.07.18'!K40+'16.07.18'!K40+'23.07.18'!K40+'30.07.18'!K40+'06.08.18'!K40+'13.08.18'!K40+'20.08.18'!K40+'27.08.18'!K40+'03.09.18'!K40+'10.09.18'!K40+'17.09.18'!K40+'24.09.18'!K40+'01.10.18'!K40+'08.10.18'!K40+'16.10.18'!K40+'22.10.18'!K40+'29.10.18'!K40+'05.11.18'!K40+'12.11.18'!K40+'19.11.18'!K40+'26.11.18'!K40+'03.12.18'!K40+'10.12.18'!K40+'17.12.18'!K40+'26.12.18'!K40+'02.01.19'!K40</f>
        <v>60363.47</v>
      </c>
      <c r="L40" s="271">
        <f>'09.01.18'!L40+'15.01.18'!L40+'22.01.18'!L40+'29.01.18'!L40+'05.02.18'!L40+'12.02.18'!L40+'19.02.18'!L40+'26.02.18'!L40+'05.03.18'!L40+'12.03.18'!L40+'19.03.18'!L40+'26.03.18'!L40+'02.04.18'!L40+'10.04.18'!L40+'16.04.18'!L40+'23.04.18'!L40+'02.05.18'!L40+'07.05.18'!L40+'14.05.18'!L40+'21.05.18'!L40+'29.05.18'!L40+'04.06.18'!L40+'11.06.18'!L40+'18.06.18'!L40+'25.06.18'!L40+'02.07.18'!L40+'09.07.18'!L40+'16.07.18'!L40+'23.07.18'!L40+'30.07.18'!L40+'06.08.18'!L40+'13.08.18'!L40+'20.08.18'!L40+'27.08.18'!L40+'03.09.18'!L40+'10.09.18'!L40+'17.09.18'!L40+'24.09.18'!L40+'01.10.18'!L40+'08.10.18'!L40+'16.10.18'!L40+'22.10.18'!L40+'29.10.18'!L40+'05.11.18'!L40+'12.11.18'!L40+'19.11.18'!L40+'26.11.18'!L40+'03.12.18'!L40+'10.12.18'!L40+'17.12.18'!L40+'26.12.18'!L40+'02.01.19'!L40</f>
        <v>60363.47</v>
      </c>
      <c r="M40" s="259">
        <f t="shared" si="1"/>
        <v>0</v>
      </c>
      <c r="N40" s="270">
        <f>'09.01.18'!N40+'15.01.18'!N40+'22.01.18'!N40+'29.01.18'!N40+'05.02.18'!N40+'12.02.18'!N40+'19.02.18'!N40+'26.02.18'!N40+'05.03.18'!N40+'12.03.18'!N40+'19.03.18'!N40+'26.03.18'!N40+'02.04.18'!N40+'10.04.18'!N40+'16.04.18'!N40+'23.04.18'!N40+'02.05.18'!N40+'07.05.18'!N40+'14.05.18'!N40+'21.05.18'!N40+'29.05.18'!N40+'04.06.18'!N40+'11.06.18'!N40+'18.06.18'!N40+'25.06.18'!N40+'02.07.18'!N40+'09.07.18'!N40+'16.07.18'!N40+'23.07.18'!N40+'30.07.18'!N40+'06.08.18'!N40+'13.08.18'!N40+'20.08.18'!N40+'27.08.18'!N40+'03.09.18'!N40+'10.09.18'!N40+'17.09.18'!N40+'24.09.18'!N40+'01.10.18'!N40+'08.10.18'!N40+'16.10.18'!N40+'22.10.18'!N40+'29.10.18'!N40+'05.11.18'!N40+'12.11.18'!N40+'19.11.18'!N40+'26.11.18'!N40+'03.12.18'!N40+'10.12.18'!N40+'17.12.18'!N40+'26.12.18'!N40+'02.01.19'!N40</f>
        <v>44</v>
      </c>
      <c r="O40" s="271">
        <f>'09.01.18'!O40+'15.01.18'!O40+'22.01.18'!O40+'29.01.18'!O40+'05.02.18'!O40+'12.02.18'!O40+'19.02.18'!O40+'26.02.18'!O40+'05.03.18'!O40+'12.03.18'!O40+'19.03.18'!O40+'26.03.18'!O40+'02.04.18'!O40+'10.04.18'!O40+'16.04.18'!O40+'23.04.18'!O40+'02.05.18'!O40+'07.05.18'!O40+'14.05.18'!O40+'21.05.18'!O40+'29.05.18'!O40+'04.06.18'!O40+'11.06.18'!O40+'18.06.18'!O40+'25.06.18'!O40+'02.07.18'!O40+'09.07.18'!O40+'16.07.18'!O40+'23.07.18'!O40+'30.07.18'!O40+'06.08.18'!O40+'13.08.18'!O40+'20.08.18'!O40+'27.08.18'!O40+'03.09.18'!O40+'10.09.18'!O40+'17.09.18'!O40+'24.09.18'!O40+'01.10.18'!O40+'08.10.18'!O40+'16.10.18'!O40+'22.10.18'!O40+'29.10.18'!O40+'05.11.18'!O40+'12.11.18'!O40+'19.11.18'!O40+'26.11.18'!O40+'03.12.18'!O40+'10.12.18'!O40+'17.12.18'!O40+'26.12.18'!O40+'02.01.19'!O40</f>
        <v>117114.51999999997</v>
      </c>
      <c r="P40" s="271">
        <f>'09.01.18'!P40+'15.01.18'!P40+'22.01.18'!P40+'29.01.18'!P40+'05.02.18'!P40+'12.02.18'!P40+'19.02.18'!P40+'26.02.18'!P40+'05.03.18'!P40+'12.03.18'!P40+'19.03.18'!P40+'26.03.18'!P40+'02.04.18'!P40+'10.04.18'!P40+'16.04.18'!P40+'23.04.18'!P40+'02.05.18'!P40+'07.05.18'!P40+'14.05.18'!P40+'21.05.18'!P40+'29.05.18'!P40+'04.06.18'!P40+'11.06.18'!P40+'18.06.18'!P40+'25.06.18'!P40+'02.07.18'!P40+'09.07.18'!P40+'16.07.18'!P40+'23.07.18'!P40+'30.07.18'!P40+'06.08.18'!P40+'13.08.18'!P40+'20.08.18'!P40+'27.08.18'!P40+'03.09.18'!P40+'10.09.18'!P40+'17.09.18'!P40+'24.09.18'!P40+'01.10.18'!P40+'08.10.18'!P40+'16.10.18'!P40+'22.10.18'!P40+'29.10.18'!P40+'05.11.18'!P40+'12.11.18'!P40+'19.11.18'!P40+'26.11.18'!P40+'03.12.18'!P40+'10.12.18'!P40+'17.12.18'!P40+'26.12.18'!P40+'02.01.19'!P40</f>
        <v>117114.52</v>
      </c>
      <c r="Q40" s="83">
        <f t="shared" si="2"/>
        <v>0</v>
      </c>
      <c r="R40" s="1"/>
      <c r="S40" s="1"/>
      <c r="T40" s="134"/>
      <c r="U40" s="134"/>
      <c r="V40" s="134"/>
      <c r="X40" s="40"/>
    </row>
    <row r="41" spans="1:24">
      <c r="A41" s="182">
        <v>32</v>
      </c>
      <c r="B41" s="78" t="s">
        <v>49</v>
      </c>
      <c r="C41" s="105" t="s">
        <v>19</v>
      </c>
      <c r="D41" s="78"/>
      <c r="E41" s="78" t="s">
        <v>50</v>
      </c>
      <c r="F41" s="106" t="s">
        <v>426</v>
      </c>
      <c r="G41" s="16" t="s">
        <v>22</v>
      </c>
      <c r="H41" s="274">
        <f>'09.01.18'!H41+'15.01.18'!H41+'22.01.18'!H41+'29.01.18'!H41+'05.02.18'!H41+'12.02.18'!H41+'19.02.18'!H41+'26.02.18'!H41+'05.03.18'!H41+'12.03.18'!H41+'19.03.18'!H41+'26.03.18'!H41+'02.04.18'!H41+'10.04.18'!H41+'16.04.18'!H41+'23.04.18'!H41+'02.05.18'!H41+'07.05.18'!H41+'14.05.18'!H41+'21.05.18'!H41+'29.05.18'!H41+'04.06.18'!H41+'11.06.18'!H41+'18.06.18'!H41+'25.06.18'!H41+'02.07.18'!H41+'09.07.18'!H41+'16.07.18'!H41+'23.07.18'!H41+'30.07.18'!H41+'06.08.18'!H41+'13.08.18'!H41+'20.08.18'!H41+'27.08.18'!H41+'03.09.18'!H41+'10.09.18'!H41+'17.09.18'!H41+'24.09.18'!H41+'01.10.18'!H41+'08.10.18'!H41+'16.10.18'!H41+'22.10.18'!H41+'29.10.18'!H41+'05.11.18'!H41+'12.11.18'!H41+'19.11.18'!H41+'26.11.18'!H41+'03.12.18'!H41+'10.12.18'!H41+'17.12.18'!H41+'26.12.18'!H41+'02.01.19'!H41</f>
        <v>15</v>
      </c>
      <c r="I41" s="254">
        <f>'09.01.18'!I41+'15.01.18'!I41+'22.01.18'!I41+'29.01.18'!I41+'05.02.18'!I41+'12.02.18'!I41+'19.02.18'!I41+'26.02.18'!I41+'05.03.18'!I41+'12.03.18'!I41+'19.03.18'!I41+'26.03.18'!I41+'02.04.18'!I41+'10.04.18'!I41+'16.04.18'!I41+'23.04.18'!I41+'02.05.18'!I41+'07.05.18'!I41+'14.05.18'!I41+'21.05.18'!I41+'29.05.18'!I41+'04.06.18'!I41+'11.06.18'!I41+'18.06.18'!I41+'25.06.18'!I41+'02.07.18'!I41+'09.07.18'!I41+'16.07.18'!I41+'23.07.18'!I41+'30.07.18'!I41+'06.08.18'!I41+'13.08.18'!I41+'20.08.18'!I41+'27.08.18'!I41+'03.09.18'!I41+'10.09.18'!I41+'17.09.18'!I41+'24.09.18'!I41+'01.10.18'!I41+'08.10.18'!I41+'16.10.18'!I41+'22.10.18'!I41+'29.10.18'!I41+'05.11.18'!I41+'12.11.18'!I41+'19.11.18'!I41+'26.11.18'!I41+'03.12.18'!I41+'10.12.18'!I41+'17.12.18'!I41+'26.12.18'!I41+'02.01.19'!I41</f>
        <v>4</v>
      </c>
      <c r="J41" s="254">
        <f>'09.01.18'!J41+'15.01.18'!J41+'22.01.18'!J41+'29.01.18'!J41+'05.02.18'!J41+'12.02.18'!J41+'19.02.18'!J41+'26.02.18'!J41+'05.03.18'!J41+'12.03.18'!J41+'19.03.18'!J41+'26.03.18'!J41+'02.04.18'!J41+'10.04.18'!J41+'16.04.18'!J41+'23.04.18'!J41+'02.05.18'!J41+'07.05.18'!J41+'14.05.18'!J41+'21.05.18'!J41+'29.05.18'!J41+'04.06.18'!J41+'11.06.18'!J41+'18.06.18'!J41+'25.06.18'!J41+'02.07.18'!J41+'09.07.18'!J41+'16.07.18'!J41+'23.07.18'!J41+'30.07.18'!J41+'06.08.18'!J41+'13.08.18'!J41+'20.08.18'!J41+'27.08.18'!J41+'03.09.18'!J41+'10.09.18'!J41+'17.09.18'!J41+'24.09.18'!J41+'01.10.18'!J41+'08.10.18'!J41+'16.10.18'!J41+'22.10.18'!J41+'29.10.18'!J41+'05.11.18'!J41+'12.11.18'!J41+'19.11.18'!J41+'26.11.18'!J41+'03.12.18'!J41+'10.12.18'!J41+'17.12.18'!J41+'26.12.18'!J41+'02.01.19'!J41</f>
        <v>4</v>
      </c>
      <c r="K41" s="271">
        <f>'09.01.18'!K41+'15.01.18'!K41+'22.01.18'!K41+'29.01.18'!K41+'05.02.18'!K41+'12.02.18'!K41+'19.02.18'!K41+'26.02.18'!K41+'05.03.18'!K41+'12.03.18'!K41+'19.03.18'!K41+'26.03.18'!K41+'02.04.18'!K41+'10.04.18'!K41+'16.04.18'!K41+'23.04.18'!K41+'02.05.18'!K41+'07.05.18'!K41+'14.05.18'!K41+'21.05.18'!K41+'29.05.18'!K41+'04.06.18'!K41+'11.06.18'!K41+'18.06.18'!K41+'25.06.18'!K41+'02.07.18'!K41+'09.07.18'!K41+'16.07.18'!K41+'23.07.18'!K41+'30.07.18'!K41+'06.08.18'!K41+'13.08.18'!K41+'20.08.18'!K41+'27.08.18'!K41+'03.09.18'!K41+'10.09.18'!K41+'17.09.18'!K41+'24.09.18'!K41+'01.10.18'!K41+'08.10.18'!K41+'16.10.18'!K41+'22.10.18'!K41+'29.10.18'!K41+'05.11.18'!K41+'12.11.18'!K41+'19.11.18'!K41+'26.11.18'!K41+'03.12.18'!K41+'10.12.18'!K41+'17.12.18'!K41+'26.12.18'!K41+'02.01.19'!K41</f>
        <v>12192.5</v>
      </c>
      <c r="L41" s="271">
        <f>'09.01.18'!L41+'15.01.18'!L41+'22.01.18'!L41+'29.01.18'!L41+'05.02.18'!L41+'12.02.18'!L41+'19.02.18'!L41+'26.02.18'!L41+'05.03.18'!L41+'12.03.18'!L41+'19.03.18'!L41+'26.03.18'!L41+'02.04.18'!L41+'10.04.18'!L41+'16.04.18'!L41+'23.04.18'!L41+'02.05.18'!L41+'07.05.18'!L41+'14.05.18'!L41+'21.05.18'!L41+'29.05.18'!L41+'04.06.18'!L41+'11.06.18'!L41+'18.06.18'!L41+'25.06.18'!L41+'02.07.18'!L41+'09.07.18'!L41+'16.07.18'!L41+'23.07.18'!L41+'30.07.18'!L41+'06.08.18'!L41+'13.08.18'!L41+'20.08.18'!L41+'27.08.18'!L41+'03.09.18'!L41+'10.09.18'!L41+'17.09.18'!L41+'24.09.18'!L41+'01.10.18'!L41+'08.10.18'!L41+'16.10.18'!L41+'22.10.18'!L41+'29.10.18'!L41+'05.11.18'!L41+'12.11.18'!L41+'19.11.18'!L41+'26.11.18'!L41+'03.12.18'!L41+'10.12.18'!L41+'17.12.18'!L41+'26.12.18'!L41+'02.01.19'!L41</f>
        <v>12192.5</v>
      </c>
      <c r="M41" s="259">
        <f t="shared" si="1"/>
        <v>0</v>
      </c>
      <c r="N41" s="270">
        <f>'09.01.18'!N41+'15.01.18'!N41+'22.01.18'!N41+'29.01.18'!N41+'05.02.18'!N41+'12.02.18'!N41+'19.02.18'!N41+'26.02.18'!N41+'05.03.18'!N41+'12.03.18'!N41+'19.03.18'!N41+'26.03.18'!N41+'02.04.18'!N41+'10.04.18'!N41+'16.04.18'!N41+'23.04.18'!N41+'02.05.18'!N41+'07.05.18'!N41+'14.05.18'!N41+'21.05.18'!N41+'29.05.18'!N41+'04.06.18'!N41+'11.06.18'!N41+'18.06.18'!N41+'25.06.18'!N41+'02.07.18'!N41+'09.07.18'!N41+'16.07.18'!N41+'23.07.18'!N41+'30.07.18'!N41+'06.08.18'!N41+'13.08.18'!N41+'20.08.18'!N41+'27.08.18'!N41+'03.09.18'!N41+'10.09.18'!N41+'17.09.18'!N41+'24.09.18'!N41+'01.10.18'!N41+'08.10.18'!N41+'16.10.18'!N41+'22.10.18'!N41+'29.10.18'!N41+'05.11.18'!N41+'12.11.18'!N41+'19.11.18'!N41+'26.11.18'!N41+'03.12.18'!N41+'10.12.18'!N41+'17.12.18'!N41+'26.12.18'!N41+'02.01.19'!N41</f>
        <v>16</v>
      </c>
      <c r="O41" s="271">
        <f>'09.01.18'!O41+'15.01.18'!O41+'22.01.18'!O41+'29.01.18'!O41+'05.02.18'!O41+'12.02.18'!O41+'19.02.18'!O41+'26.02.18'!O41+'05.03.18'!O41+'12.03.18'!O41+'19.03.18'!O41+'26.03.18'!O41+'02.04.18'!O41+'10.04.18'!O41+'16.04.18'!O41+'23.04.18'!O41+'02.05.18'!O41+'07.05.18'!O41+'14.05.18'!O41+'21.05.18'!O41+'29.05.18'!O41+'04.06.18'!O41+'11.06.18'!O41+'18.06.18'!O41+'25.06.18'!O41+'02.07.18'!O41+'09.07.18'!O41+'16.07.18'!O41+'23.07.18'!O41+'30.07.18'!O41+'06.08.18'!O41+'13.08.18'!O41+'20.08.18'!O41+'27.08.18'!O41+'03.09.18'!O41+'10.09.18'!O41+'17.09.18'!O41+'24.09.18'!O41+'01.10.18'!O41+'08.10.18'!O41+'16.10.18'!O41+'22.10.18'!O41+'29.10.18'!O41+'05.11.18'!O41+'12.11.18'!O41+'19.11.18'!O41+'26.11.18'!O41+'03.12.18'!O41+'10.12.18'!O41+'17.12.18'!O41+'26.12.18'!O41+'02.01.19'!O41</f>
        <v>35377.130000000005</v>
      </c>
      <c r="P41" s="271">
        <f>'09.01.18'!P41+'15.01.18'!P41+'22.01.18'!P41+'29.01.18'!P41+'05.02.18'!P41+'12.02.18'!P41+'19.02.18'!P41+'26.02.18'!P41+'05.03.18'!P41+'12.03.18'!P41+'19.03.18'!P41+'26.03.18'!P41+'02.04.18'!P41+'10.04.18'!P41+'16.04.18'!P41+'23.04.18'!P41+'02.05.18'!P41+'07.05.18'!P41+'14.05.18'!P41+'21.05.18'!P41+'29.05.18'!P41+'04.06.18'!P41+'11.06.18'!P41+'18.06.18'!P41+'25.06.18'!P41+'02.07.18'!P41+'09.07.18'!P41+'16.07.18'!P41+'23.07.18'!P41+'30.07.18'!P41+'06.08.18'!P41+'13.08.18'!P41+'20.08.18'!P41+'27.08.18'!P41+'03.09.18'!P41+'10.09.18'!P41+'17.09.18'!P41+'24.09.18'!P41+'01.10.18'!P41+'08.10.18'!P41+'16.10.18'!P41+'22.10.18'!P41+'29.10.18'!P41+'05.11.18'!P41+'12.11.18'!P41+'19.11.18'!P41+'26.11.18'!P41+'03.12.18'!P41+'10.12.18'!P41+'17.12.18'!P41+'26.12.18'!P41+'02.01.19'!P41</f>
        <v>35377.130000000005</v>
      </c>
      <c r="Q41" s="83">
        <f t="shared" si="2"/>
        <v>0</v>
      </c>
      <c r="R41" s="1"/>
      <c r="S41" s="1"/>
      <c r="T41" s="134"/>
      <c r="U41" s="134"/>
      <c r="V41" s="134"/>
      <c r="X41" s="40"/>
    </row>
    <row r="42" spans="1:24">
      <c r="A42" s="182">
        <v>33</v>
      </c>
      <c r="B42" s="78" t="s">
        <v>51</v>
      </c>
      <c r="C42" s="105" t="s">
        <v>19</v>
      </c>
      <c r="D42" s="78"/>
      <c r="E42" s="78" t="s">
        <v>52</v>
      </c>
      <c r="F42" s="106" t="s">
        <v>332</v>
      </c>
      <c r="G42" s="14" t="s">
        <v>21</v>
      </c>
      <c r="H42" s="274">
        <f>'09.01.18'!H42+'15.01.18'!H42+'22.01.18'!H42+'29.01.18'!H42+'05.02.18'!H42+'12.02.18'!H42+'19.02.18'!H42+'26.02.18'!H42+'05.03.18'!H42+'12.03.18'!H42+'19.03.18'!H42+'26.03.18'!H42+'02.04.18'!H42+'10.04.18'!H42+'16.04.18'!H42+'23.04.18'!H42+'02.05.18'!H42+'07.05.18'!H42+'14.05.18'!H42+'21.05.18'!H42+'29.05.18'!H42+'04.06.18'!H42+'11.06.18'!H42+'18.06.18'!H42+'25.06.18'!H42+'02.07.18'!H42+'09.07.18'!H42+'16.07.18'!H42+'23.07.18'!H42+'30.07.18'!H42+'06.08.18'!H42+'13.08.18'!H42+'20.08.18'!H42+'27.08.18'!H42+'03.09.18'!H42+'10.09.18'!H42+'17.09.18'!H42+'24.09.18'!H42+'01.10.18'!H42+'08.10.18'!H42+'16.10.18'!H42+'22.10.18'!H42+'29.10.18'!H42+'05.11.18'!H42+'12.11.18'!H42+'19.11.18'!H42+'26.11.18'!H42+'03.12.18'!H42+'10.12.18'!H42+'17.12.18'!H42+'26.12.18'!H42+'02.01.19'!H42</f>
        <v>11</v>
      </c>
      <c r="I42" s="254">
        <f>'09.01.18'!I42+'15.01.18'!I42+'22.01.18'!I42+'29.01.18'!I42+'05.02.18'!I42+'12.02.18'!I42+'19.02.18'!I42+'26.02.18'!I42+'05.03.18'!I42+'12.03.18'!I42+'19.03.18'!I42+'26.03.18'!I42+'02.04.18'!I42+'10.04.18'!I42+'16.04.18'!I42+'23.04.18'!I42+'02.05.18'!I42+'07.05.18'!I42+'14.05.18'!I42+'21.05.18'!I42+'29.05.18'!I42+'04.06.18'!I42+'11.06.18'!I42+'18.06.18'!I42+'25.06.18'!I42+'02.07.18'!I42+'09.07.18'!I42+'16.07.18'!I42+'23.07.18'!I42+'30.07.18'!I42+'06.08.18'!I42+'13.08.18'!I42+'20.08.18'!I42+'27.08.18'!I42+'03.09.18'!I42+'10.09.18'!I42+'17.09.18'!I42+'24.09.18'!I42+'01.10.18'!I42+'08.10.18'!I42+'16.10.18'!I42+'22.10.18'!I42+'29.10.18'!I42+'05.11.18'!I42+'12.11.18'!I42+'19.11.18'!I42+'26.11.18'!I42+'03.12.18'!I42+'10.12.18'!I42+'17.12.18'!I42+'26.12.18'!I42+'02.01.19'!I42</f>
        <v>5</v>
      </c>
      <c r="J42" s="254">
        <f>'09.01.18'!J42+'15.01.18'!J42+'22.01.18'!J42+'29.01.18'!J42+'05.02.18'!J42+'12.02.18'!J42+'19.02.18'!J42+'26.02.18'!J42+'05.03.18'!J42+'12.03.18'!J42+'19.03.18'!J42+'26.03.18'!J42+'02.04.18'!J42+'10.04.18'!J42+'16.04.18'!J42+'23.04.18'!J42+'02.05.18'!J42+'07.05.18'!J42+'14.05.18'!J42+'21.05.18'!J42+'29.05.18'!J42+'04.06.18'!J42+'11.06.18'!J42+'18.06.18'!J42+'25.06.18'!J42+'02.07.18'!J42+'09.07.18'!J42+'16.07.18'!J42+'23.07.18'!J42+'30.07.18'!J42+'06.08.18'!J42+'13.08.18'!J42+'20.08.18'!J42+'27.08.18'!J42+'03.09.18'!J42+'10.09.18'!J42+'17.09.18'!J42+'24.09.18'!J42+'01.10.18'!J42+'08.10.18'!J42+'16.10.18'!J42+'22.10.18'!J42+'29.10.18'!J42+'05.11.18'!J42+'12.11.18'!J42+'19.11.18'!J42+'26.11.18'!J42+'03.12.18'!J42+'10.12.18'!J42+'17.12.18'!J42+'26.12.18'!J42+'02.01.19'!J42</f>
        <v>5</v>
      </c>
      <c r="K42" s="271">
        <f>'09.01.18'!K42+'15.01.18'!K42+'22.01.18'!K42+'29.01.18'!K42+'05.02.18'!K42+'12.02.18'!K42+'19.02.18'!K42+'26.02.18'!K42+'05.03.18'!K42+'12.03.18'!K42+'19.03.18'!K42+'26.03.18'!K42+'02.04.18'!K42+'10.04.18'!K42+'16.04.18'!K42+'23.04.18'!K42+'02.05.18'!K42+'07.05.18'!K42+'14.05.18'!K42+'21.05.18'!K42+'29.05.18'!K42+'04.06.18'!K42+'11.06.18'!K42+'18.06.18'!K42+'25.06.18'!K42+'02.07.18'!K42+'09.07.18'!K42+'16.07.18'!K42+'23.07.18'!K42+'30.07.18'!K42+'06.08.18'!K42+'13.08.18'!K42+'20.08.18'!K42+'27.08.18'!K42+'03.09.18'!K42+'10.09.18'!K42+'17.09.18'!K42+'24.09.18'!K42+'01.10.18'!K42+'08.10.18'!K42+'16.10.18'!K42+'22.10.18'!K42+'29.10.18'!K42+'05.11.18'!K42+'12.11.18'!K42+'19.11.18'!K42+'26.11.18'!K42+'03.12.18'!K42+'10.12.18'!K42+'17.12.18'!K42+'26.12.18'!K42+'02.01.19'!K42</f>
        <v>6768.88</v>
      </c>
      <c r="L42" s="271">
        <f>'09.01.18'!L42+'15.01.18'!L42+'22.01.18'!L42+'29.01.18'!L42+'05.02.18'!L42+'12.02.18'!L42+'19.02.18'!L42+'26.02.18'!L42+'05.03.18'!L42+'12.03.18'!L42+'19.03.18'!L42+'26.03.18'!L42+'02.04.18'!L42+'10.04.18'!L42+'16.04.18'!L42+'23.04.18'!L42+'02.05.18'!L42+'07.05.18'!L42+'14.05.18'!L42+'21.05.18'!L42+'29.05.18'!L42+'04.06.18'!L42+'11.06.18'!L42+'18.06.18'!L42+'25.06.18'!L42+'02.07.18'!L42+'09.07.18'!L42+'16.07.18'!L42+'23.07.18'!L42+'30.07.18'!L42+'06.08.18'!L42+'13.08.18'!L42+'20.08.18'!L42+'27.08.18'!L42+'03.09.18'!L42+'10.09.18'!L42+'17.09.18'!L42+'24.09.18'!L42+'01.10.18'!L42+'08.10.18'!L42+'16.10.18'!L42+'22.10.18'!L42+'29.10.18'!L42+'05.11.18'!L42+'12.11.18'!L42+'19.11.18'!L42+'26.11.18'!L42+'03.12.18'!L42+'10.12.18'!L42+'17.12.18'!L42+'26.12.18'!L42+'02.01.19'!L42</f>
        <v>6768.88</v>
      </c>
      <c r="M42" s="259">
        <f t="shared" si="1"/>
        <v>0</v>
      </c>
      <c r="N42" s="270">
        <f>'09.01.18'!N42+'15.01.18'!N42+'22.01.18'!N42+'29.01.18'!N42+'05.02.18'!N42+'12.02.18'!N42+'19.02.18'!N42+'26.02.18'!N42+'05.03.18'!N42+'12.03.18'!N42+'19.03.18'!N42+'26.03.18'!N42+'02.04.18'!N42+'10.04.18'!N42+'16.04.18'!N42+'23.04.18'!N42+'02.05.18'!N42+'07.05.18'!N42+'14.05.18'!N42+'21.05.18'!N42+'29.05.18'!N42+'04.06.18'!N42+'11.06.18'!N42+'18.06.18'!N42+'25.06.18'!N42+'02.07.18'!N42+'09.07.18'!N42+'16.07.18'!N42+'23.07.18'!N42+'30.07.18'!N42+'06.08.18'!N42+'13.08.18'!N42+'20.08.18'!N42+'27.08.18'!N42+'03.09.18'!N42+'10.09.18'!N42+'17.09.18'!N42+'24.09.18'!N42+'01.10.18'!N42+'08.10.18'!N42+'16.10.18'!N42+'22.10.18'!N42+'29.10.18'!N42+'05.11.18'!N42+'12.11.18'!N42+'19.11.18'!N42+'26.11.18'!N42+'03.12.18'!N42+'10.12.18'!N42+'17.12.18'!N42+'26.12.18'!N42+'02.01.19'!N42</f>
        <v>14</v>
      </c>
      <c r="O42" s="271">
        <f>'09.01.18'!O42+'15.01.18'!O42+'22.01.18'!O42+'29.01.18'!O42+'05.02.18'!O42+'12.02.18'!O42+'19.02.18'!O42+'26.02.18'!O42+'05.03.18'!O42+'12.03.18'!O42+'19.03.18'!O42+'26.03.18'!O42+'02.04.18'!O42+'10.04.18'!O42+'16.04.18'!O42+'23.04.18'!O42+'02.05.18'!O42+'07.05.18'!O42+'14.05.18'!O42+'21.05.18'!O42+'29.05.18'!O42+'04.06.18'!O42+'11.06.18'!O42+'18.06.18'!O42+'25.06.18'!O42+'02.07.18'!O42+'09.07.18'!O42+'16.07.18'!O42+'23.07.18'!O42+'30.07.18'!O42+'06.08.18'!O42+'13.08.18'!O42+'20.08.18'!O42+'27.08.18'!O42+'03.09.18'!O42+'10.09.18'!O42+'17.09.18'!O42+'24.09.18'!O42+'01.10.18'!O42+'08.10.18'!O42+'16.10.18'!O42+'22.10.18'!O42+'29.10.18'!O42+'05.11.18'!O42+'12.11.18'!O42+'19.11.18'!O42+'26.11.18'!O42+'03.12.18'!O42+'10.12.18'!O42+'17.12.18'!O42+'26.12.18'!O42+'02.01.19'!O42</f>
        <v>42173.59</v>
      </c>
      <c r="P42" s="271">
        <f>'09.01.18'!P42+'15.01.18'!P42+'22.01.18'!P42+'29.01.18'!P42+'05.02.18'!P42+'12.02.18'!P42+'19.02.18'!P42+'26.02.18'!P42+'05.03.18'!P42+'12.03.18'!P42+'19.03.18'!P42+'26.03.18'!P42+'02.04.18'!P42+'10.04.18'!P42+'16.04.18'!P42+'23.04.18'!P42+'02.05.18'!P42+'07.05.18'!P42+'14.05.18'!P42+'21.05.18'!P42+'29.05.18'!P42+'04.06.18'!P42+'11.06.18'!P42+'18.06.18'!P42+'25.06.18'!P42+'02.07.18'!P42+'09.07.18'!P42+'16.07.18'!P42+'23.07.18'!P42+'30.07.18'!P42+'06.08.18'!P42+'13.08.18'!P42+'20.08.18'!P42+'27.08.18'!P42+'03.09.18'!P42+'10.09.18'!P42+'17.09.18'!P42+'24.09.18'!P42+'01.10.18'!P42+'08.10.18'!P42+'16.10.18'!P42+'22.10.18'!P42+'29.10.18'!P42+'05.11.18'!P42+'12.11.18'!P42+'19.11.18'!P42+'26.11.18'!P42+'03.12.18'!P42+'10.12.18'!P42+'17.12.18'!P42+'26.12.18'!P42+'02.01.19'!P42</f>
        <v>42173.59</v>
      </c>
      <c r="Q42" s="83">
        <f t="shared" si="2"/>
        <v>0</v>
      </c>
      <c r="R42" s="1"/>
      <c r="S42" s="1"/>
      <c r="T42" s="134"/>
      <c r="U42" s="134"/>
      <c r="V42" s="134"/>
      <c r="X42" s="40"/>
    </row>
    <row r="43" spans="1:24">
      <c r="A43" s="182">
        <v>34</v>
      </c>
      <c r="B43" s="78" t="s">
        <v>51</v>
      </c>
      <c r="C43" s="105" t="s">
        <v>19</v>
      </c>
      <c r="D43" s="78"/>
      <c r="E43" s="78" t="s">
        <v>52</v>
      </c>
      <c r="F43" s="109" t="s">
        <v>447</v>
      </c>
      <c r="G43" s="80" t="s">
        <v>33</v>
      </c>
      <c r="H43" s="274">
        <f>'09.01.18'!H43+'15.01.18'!H43+'22.01.18'!H43+'29.01.18'!H43+'05.02.18'!H43+'12.02.18'!H43+'19.02.18'!H43+'26.02.18'!H43+'05.03.18'!H43+'12.03.18'!H43+'19.03.18'!H43+'26.03.18'!H43+'02.04.18'!H43+'10.04.18'!H43+'16.04.18'!H43+'23.04.18'!H43+'02.05.18'!H43+'07.05.18'!H43+'14.05.18'!H43+'21.05.18'!H43+'29.05.18'!H43+'04.06.18'!H43+'11.06.18'!H43+'18.06.18'!H43+'25.06.18'!H43+'02.07.18'!H43+'09.07.18'!H43+'16.07.18'!H43+'23.07.18'!H43+'30.07.18'!H43+'06.08.18'!H43+'13.08.18'!H43+'20.08.18'!H43+'27.08.18'!H43+'03.09.18'!H43+'10.09.18'!H43+'17.09.18'!H43+'24.09.18'!H43+'01.10.18'!H43+'08.10.18'!H43+'16.10.18'!H43+'22.10.18'!H43+'29.10.18'!H43+'05.11.18'!H43+'12.11.18'!H43+'19.11.18'!H43+'26.11.18'!H43+'03.12.18'!H43+'10.12.18'!H43+'17.12.18'!H43+'26.12.18'!H43+'02.01.19'!H43</f>
        <v>1</v>
      </c>
      <c r="I43" s="254">
        <f>'09.01.18'!I43+'15.01.18'!I43+'22.01.18'!I43+'29.01.18'!I43+'05.02.18'!I43+'12.02.18'!I43+'19.02.18'!I43+'26.02.18'!I43+'05.03.18'!I43+'12.03.18'!I43+'19.03.18'!I43+'26.03.18'!I43+'02.04.18'!I43+'10.04.18'!I43+'16.04.18'!I43+'23.04.18'!I43+'02.05.18'!I43+'07.05.18'!I43+'14.05.18'!I43+'21.05.18'!I43+'29.05.18'!I43+'04.06.18'!I43+'11.06.18'!I43+'18.06.18'!I43+'25.06.18'!I43+'02.07.18'!I43+'09.07.18'!I43+'16.07.18'!I43+'23.07.18'!I43+'30.07.18'!I43+'06.08.18'!I43+'13.08.18'!I43+'20.08.18'!I43+'27.08.18'!I43+'03.09.18'!I43+'10.09.18'!I43+'17.09.18'!I43+'24.09.18'!I43+'01.10.18'!I43+'08.10.18'!I43+'16.10.18'!I43+'22.10.18'!I43+'29.10.18'!I43+'05.11.18'!I43+'12.11.18'!I43+'19.11.18'!I43+'26.11.18'!I43+'03.12.18'!I43+'10.12.18'!I43+'17.12.18'!I43+'26.12.18'!I43+'02.01.19'!I43</f>
        <v>0</v>
      </c>
      <c r="J43" s="254">
        <f>'09.01.18'!J43+'15.01.18'!J43+'22.01.18'!J43+'29.01.18'!J43+'05.02.18'!J43+'12.02.18'!J43+'19.02.18'!J43+'26.02.18'!J43+'05.03.18'!J43+'12.03.18'!J43+'19.03.18'!J43+'26.03.18'!J43+'02.04.18'!J43+'10.04.18'!J43+'16.04.18'!J43+'23.04.18'!J43+'02.05.18'!J43+'07.05.18'!J43+'14.05.18'!J43+'21.05.18'!J43+'29.05.18'!J43+'04.06.18'!J43+'11.06.18'!J43+'18.06.18'!J43+'25.06.18'!J43+'02.07.18'!J43+'09.07.18'!J43+'16.07.18'!J43+'23.07.18'!J43+'30.07.18'!J43+'06.08.18'!J43+'13.08.18'!J43+'20.08.18'!J43+'27.08.18'!J43+'03.09.18'!J43+'10.09.18'!J43+'17.09.18'!J43+'24.09.18'!J43+'01.10.18'!J43+'08.10.18'!J43+'16.10.18'!J43+'22.10.18'!J43+'29.10.18'!J43+'05.11.18'!J43+'12.11.18'!J43+'19.11.18'!J43+'26.11.18'!J43+'03.12.18'!J43+'10.12.18'!J43+'17.12.18'!J43+'26.12.18'!J43+'02.01.19'!J43</f>
        <v>0</v>
      </c>
      <c r="K43" s="271">
        <f>'09.01.18'!K43+'15.01.18'!K43+'22.01.18'!K43+'29.01.18'!K43+'05.02.18'!K43+'12.02.18'!K43+'19.02.18'!K43+'26.02.18'!K43+'05.03.18'!K43+'12.03.18'!K43+'19.03.18'!K43+'26.03.18'!K43+'02.04.18'!K43+'10.04.18'!K43+'16.04.18'!K43+'23.04.18'!K43+'02.05.18'!K43+'07.05.18'!K43+'14.05.18'!K43+'21.05.18'!K43+'29.05.18'!K43+'04.06.18'!K43+'11.06.18'!K43+'18.06.18'!K43+'25.06.18'!K43+'02.07.18'!K43+'09.07.18'!K43+'16.07.18'!K43+'23.07.18'!K43+'30.07.18'!K43+'06.08.18'!K43+'13.08.18'!K43+'20.08.18'!K43+'27.08.18'!K43+'03.09.18'!K43+'10.09.18'!K43+'17.09.18'!K43+'24.09.18'!K43+'01.10.18'!K43+'08.10.18'!K43+'16.10.18'!K43+'22.10.18'!K43+'29.10.18'!K43+'05.11.18'!K43+'12.11.18'!K43+'19.11.18'!K43+'26.11.18'!K43+'03.12.18'!K43+'10.12.18'!K43+'17.12.18'!K43+'26.12.18'!K43+'02.01.19'!K43</f>
        <v>0</v>
      </c>
      <c r="L43" s="271">
        <f>'09.01.18'!L43+'15.01.18'!L43+'22.01.18'!L43+'29.01.18'!L43+'05.02.18'!L43+'12.02.18'!L43+'19.02.18'!L43+'26.02.18'!L43+'05.03.18'!L43+'12.03.18'!L43+'19.03.18'!L43+'26.03.18'!L43+'02.04.18'!L43+'10.04.18'!L43+'16.04.18'!L43+'23.04.18'!L43+'02.05.18'!L43+'07.05.18'!L43+'14.05.18'!L43+'21.05.18'!L43+'29.05.18'!L43+'04.06.18'!L43+'11.06.18'!L43+'18.06.18'!L43+'25.06.18'!L43+'02.07.18'!L43+'09.07.18'!L43+'16.07.18'!L43+'23.07.18'!L43+'30.07.18'!L43+'06.08.18'!L43+'13.08.18'!L43+'20.08.18'!L43+'27.08.18'!L43+'03.09.18'!L43+'10.09.18'!L43+'17.09.18'!L43+'24.09.18'!L43+'01.10.18'!L43+'08.10.18'!L43+'16.10.18'!L43+'22.10.18'!L43+'29.10.18'!L43+'05.11.18'!L43+'12.11.18'!L43+'19.11.18'!L43+'26.11.18'!L43+'03.12.18'!L43+'10.12.18'!L43+'17.12.18'!L43+'26.12.18'!L43+'02.01.19'!L43</f>
        <v>0</v>
      </c>
      <c r="M43" s="259">
        <f t="shared" si="1"/>
        <v>0</v>
      </c>
      <c r="N43" s="270">
        <f>'09.01.18'!N43+'15.01.18'!N43+'22.01.18'!N43+'29.01.18'!N43+'05.02.18'!N43+'12.02.18'!N43+'19.02.18'!N43+'26.02.18'!N43+'05.03.18'!N43+'12.03.18'!N43+'19.03.18'!N43+'26.03.18'!N43+'02.04.18'!N43+'10.04.18'!N43+'16.04.18'!N43+'23.04.18'!N43+'02.05.18'!N43+'07.05.18'!N43+'14.05.18'!N43+'21.05.18'!N43+'29.05.18'!N43+'04.06.18'!N43+'11.06.18'!N43+'18.06.18'!N43+'25.06.18'!N43+'02.07.18'!N43+'09.07.18'!N43+'16.07.18'!N43+'23.07.18'!N43+'30.07.18'!N43+'06.08.18'!N43+'13.08.18'!N43+'20.08.18'!N43+'27.08.18'!N43+'03.09.18'!N43+'10.09.18'!N43+'17.09.18'!N43+'24.09.18'!N43+'01.10.18'!N43+'08.10.18'!N43+'16.10.18'!N43+'22.10.18'!N43+'29.10.18'!N43+'05.11.18'!N43+'12.11.18'!N43+'19.11.18'!N43+'26.11.18'!N43+'03.12.18'!N43+'10.12.18'!N43+'17.12.18'!N43+'26.12.18'!N43+'02.01.19'!N43</f>
        <v>1</v>
      </c>
      <c r="O43" s="271">
        <f>'09.01.18'!O43+'15.01.18'!O43+'22.01.18'!O43+'29.01.18'!O43+'05.02.18'!O43+'12.02.18'!O43+'19.02.18'!O43+'26.02.18'!O43+'05.03.18'!O43+'12.03.18'!O43+'19.03.18'!O43+'26.03.18'!O43+'02.04.18'!O43+'10.04.18'!O43+'16.04.18'!O43+'23.04.18'!O43+'02.05.18'!O43+'07.05.18'!O43+'14.05.18'!O43+'21.05.18'!O43+'29.05.18'!O43+'04.06.18'!O43+'11.06.18'!O43+'18.06.18'!O43+'25.06.18'!O43+'02.07.18'!O43+'09.07.18'!O43+'16.07.18'!O43+'23.07.18'!O43+'30.07.18'!O43+'06.08.18'!O43+'13.08.18'!O43+'20.08.18'!O43+'27.08.18'!O43+'03.09.18'!O43+'10.09.18'!O43+'17.09.18'!O43+'24.09.18'!O43+'01.10.18'!O43+'08.10.18'!O43+'16.10.18'!O43+'22.10.18'!O43+'29.10.18'!O43+'05.11.18'!O43+'12.11.18'!O43+'19.11.18'!O43+'26.11.18'!O43+'03.12.18'!O43+'10.12.18'!O43+'17.12.18'!O43+'26.12.18'!O43+'02.01.19'!O43</f>
        <v>1321.5</v>
      </c>
      <c r="P43" s="271">
        <f>'09.01.18'!P43+'15.01.18'!P43+'22.01.18'!P43+'29.01.18'!P43+'05.02.18'!P43+'12.02.18'!P43+'19.02.18'!P43+'26.02.18'!P43+'05.03.18'!P43+'12.03.18'!P43+'19.03.18'!P43+'26.03.18'!P43+'02.04.18'!P43+'10.04.18'!P43+'16.04.18'!P43+'23.04.18'!P43+'02.05.18'!P43+'07.05.18'!P43+'14.05.18'!P43+'21.05.18'!P43+'29.05.18'!P43+'04.06.18'!P43+'11.06.18'!P43+'18.06.18'!P43+'25.06.18'!P43+'02.07.18'!P43+'09.07.18'!P43+'16.07.18'!P43+'23.07.18'!P43+'30.07.18'!P43+'06.08.18'!P43+'13.08.18'!P43+'20.08.18'!P43+'27.08.18'!P43+'03.09.18'!P43+'10.09.18'!P43+'17.09.18'!P43+'24.09.18'!P43+'01.10.18'!P43+'08.10.18'!P43+'16.10.18'!P43+'22.10.18'!P43+'29.10.18'!P43+'05.11.18'!P43+'12.11.18'!P43+'19.11.18'!P43+'26.11.18'!P43+'03.12.18'!P43+'10.12.18'!P43+'17.12.18'!P43+'26.12.18'!P43+'02.01.19'!P43</f>
        <v>1321.5</v>
      </c>
      <c r="Q43" s="83">
        <f t="shared" si="2"/>
        <v>0</v>
      </c>
      <c r="R43" s="1"/>
      <c r="S43" s="1"/>
      <c r="T43" s="134"/>
      <c r="U43" s="134"/>
      <c r="V43" s="134"/>
      <c r="X43" s="40"/>
    </row>
    <row r="44" spans="1:24">
      <c r="A44" s="182">
        <v>35</v>
      </c>
      <c r="B44" s="78" t="s">
        <v>53</v>
      </c>
      <c r="C44" s="105" t="s">
        <v>19</v>
      </c>
      <c r="D44" s="78"/>
      <c r="E44" s="78" t="s">
        <v>30</v>
      </c>
      <c r="F44" s="106" t="s">
        <v>333</v>
      </c>
      <c r="G44" s="14" t="s">
        <v>21</v>
      </c>
      <c r="H44" s="274">
        <f>'09.01.18'!H44+'15.01.18'!H44+'22.01.18'!H44+'29.01.18'!H44+'05.02.18'!H44+'12.02.18'!H44+'19.02.18'!H44+'26.02.18'!H44+'05.03.18'!H44+'12.03.18'!H44+'19.03.18'!H44+'26.03.18'!H44+'02.04.18'!H44+'10.04.18'!H44+'16.04.18'!H44+'23.04.18'!H44+'02.05.18'!H44+'07.05.18'!H44+'14.05.18'!H44+'21.05.18'!H44+'29.05.18'!H44+'04.06.18'!H44+'11.06.18'!H44+'18.06.18'!H44+'25.06.18'!H44+'02.07.18'!H44+'09.07.18'!H44+'16.07.18'!H44+'23.07.18'!H44+'30.07.18'!H44+'06.08.18'!H44+'13.08.18'!H44+'20.08.18'!H44+'27.08.18'!H44+'03.09.18'!H44+'10.09.18'!H44+'17.09.18'!H44+'24.09.18'!H44+'01.10.18'!H44+'08.10.18'!H44+'16.10.18'!H44+'22.10.18'!H44+'29.10.18'!H44+'05.11.18'!H44+'12.11.18'!H44+'19.11.18'!H44+'26.11.18'!H44+'03.12.18'!H44+'10.12.18'!H44+'17.12.18'!H44+'26.12.18'!H44+'02.01.19'!H44</f>
        <v>2</v>
      </c>
      <c r="I44" s="254">
        <f>'09.01.18'!I44+'15.01.18'!I44+'22.01.18'!I44+'29.01.18'!I44+'05.02.18'!I44+'12.02.18'!I44+'19.02.18'!I44+'26.02.18'!I44+'05.03.18'!I44+'12.03.18'!I44+'19.03.18'!I44+'26.03.18'!I44+'02.04.18'!I44+'10.04.18'!I44+'16.04.18'!I44+'23.04.18'!I44+'02.05.18'!I44+'07.05.18'!I44+'14.05.18'!I44+'21.05.18'!I44+'29.05.18'!I44+'04.06.18'!I44+'11.06.18'!I44+'18.06.18'!I44+'25.06.18'!I44+'02.07.18'!I44+'09.07.18'!I44+'16.07.18'!I44+'23.07.18'!I44+'30.07.18'!I44+'06.08.18'!I44+'13.08.18'!I44+'20.08.18'!I44+'27.08.18'!I44+'03.09.18'!I44+'10.09.18'!I44+'17.09.18'!I44+'24.09.18'!I44+'01.10.18'!I44+'08.10.18'!I44+'16.10.18'!I44+'22.10.18'!I44+'29.10.18'!I44+'05.11.18'!I44+'12.11.18'!I44+'19.11.18'!I44+'26.11.18'!I44+'03.12.18'!I44+'10.12.18'!I44+'17.12.18'!I44+'26.12.18'!I44+'02.01.19'!I44</f>
        <v>1</v>
      </c>
      <c r="J44" s="254">
        <f>'09.01.18'!J44+'15.01.18'!J44+'22.01.18'!J44+'29.01.18'!J44+'05.02.18'!J44+'12.02.18'!J44+'19.02.18'!J44+'26.02.18'!J44+'05.03.18'!J44+'12.03.18'!J44+'19.03.18'!J44+'26.03.18'!J44+'02.04.18'!J44+'10.04.18'!J44+'16.04.18'!J44+'23.04.18'!J44+'02.05.18'!J44+'07.05.18'!J44+'14.05.18'!J44+'21.05.18'!J44+'29.05.18'!J44+'04.06.18'!J44+'11.06.18'!J44+'18.06.18'!J44+'25.06.18'!J44+'02.07.18'!J44+'09.07.18'!J44+'16.07.18'!J44+'23.07.18'!J44+'30.07.18'!J44+'06.08.18'!J44+'13.08.18'!J44+'20.08.18'!J44+'27.08.18'!J44+'03.09.18'!J44+'10.09.18'!J44+'17.09.18'!J44+'24.09.18'!J44+'01.10.18'!J44+'08.10.18'!J44+'16.10.18'!J44+'22.10.18'!J44+'29.10.18'!J44+'05.11.18'!J44+'12.11.18'!J44+'19.11.18'!J44+'26.11.18'!J44+'03.12.18'!J44+'10.12.18'!J44+'17.12.18'!J44+'26.12.18'!J44+'02.01.19'!J44</f>
        <v>2</v>
      </c>
      <c r="K44" s="271">
        <f>'09.01.18'!K44+'15.01.18'!K44+'22.01.18'!K44+'29.01.18'!K44+'05.02.18'!K44+'12.02.18'!K44+'19.02.18'!K44+'26.02.18'!K44+'05.03.18'!K44+'12.03.18'!K44+'19.03.18'!K44+'26.03.18'!K44+'02.04.18'!K44+'10.04.18'!K44+'16.04.18'!K44+'23.04.18'!K44+'02.05.18'!K44+'07.05.18'!K44+'14.05.18'!K44+'21.05.18'!K44+'29.05.18'!K44+'04.06.18'!K44+'11.06.18'!K44+'18.06.18'!K44+'25.06.18'!K44+'02.07.18'!K44+'09.07.18'!K44+'16.07.18'!K44+'23.07.18'!K44+'30.07.18'!K44+'06.08.18'!K44+'13.08.18'!K44+'20.08.18'!K44+'27.08.18'!K44+'03.09.18'!K44+'10.09.18'!K44+'17.09.18'!K44+'24.09.18'!K44+'01.10.18'!K44+'08.10.18'!K44+'16.10.18'!K44+'22.10.18'!K44+'29.10.18'!K44+'05.11.18'!K44+'12.11.18'!K44+'19.11.18'!K44+'26.11.18'!K44+'03.12.18'!K44+'10.12.18'!K44+'17.12.18'!K44+'26.12.18'!K44+'02.01.19'!K44</f>
        <v>2057.1400000000003</v>
      </c>
      <c r="L44" s="271">
        <f>'09.01.18'!L44+'15.01.18'!L44+'22.01.18'!L44+'29.01.18'!L44+'05.02.18'!L44+'12.02.18'!L44+'19.02.18'!L44+'26.02.18'!L44+'05.03.18'!L44+'12.03.18'!L44+'19.03.18'!L44+'26.03.18'!L44+'02.04.18'!L44+'10.04.18'!L44+'16.04.18'!L44+'23.04.18'!L44+'02.05.18'!L44+'07.05.18'!L44+'14.05.18'!L44+'21.05.18'!L44+'29.05.18'!L44+'04.06.18'!L44+'11.06.18'!L44+'18.06.18'!L44+'25.06.18'!L44+'02.07.18'!L44+'09.07.18'!L44+'16.07.18'!L44+'23.07.18'!L44+'30.07.18'!L44+'06.08.18'!L44+'13.08.18'!L44+'20.08.18'!L44+'27.08.18'!L44+'03.09.18'!L44+'10.09.18'!L44+'17.09.18'!L44+'24.09.18'!L44+'01.10.18'!L44+'08.10.18'!L44+'16.10.18'!L44+'22.10.18'!L44+'29.10.18'!L44+'05.11.18'!L44+'12.11.18'!L44+'19.11.18'!L44+'26.11.18'!L44+'03.12.18'!L44+'10.12.18'!L44+'17.12.18'!L44+'26.12.18'!L44+'02.01.19'!L44</f>
        <v>2057.1400000000003</v>
      </c>
      <c r="M44" s="259">
        <f t="shared" si="1"/>
        <v>0</v>
      </c>
      <c r="N44" s="270">
        <f>'09.01.18'!N44+'15.01.18'!N44+'22.01.18'!N44+'29.01.18'!N44+'05.02.18'!N44+'12.02.18'!N44+'19.02.18'!N44+'26.02.18'!N44+'05.03.18'!N44+'12.03.18'!N44+'19.03.18'!N44+'26.03.18'!N44+'02.04.18'!N44+'10.04.18'!N44+'16.04.18'!N44+'23.04.18'!N44+'02.05.18'!N44+'07.05.18'!N44+'14.05.18'!N44+'21.05.18'!N44+'29.05.18'!N44+'04.06.18'!N44+'11.06.18'!N44+'18.06.18'!N44+'25.06.18'!N44+'02.07.18'!N44+'09.07.18'!N44+'16.07.18'!N44+'23.07.18'!N44+'30.07.18'!N44+'06.08.18'!N44+'13.08.18'!N44+'20.08.18'!N44+'27.08.18'!N44+'03.09.18'!N44+'10.09.18'!N44+'17.09.18'!N44+'24.09.18'!N44+'01.10.18'!N44+'08.10.18'!N44+'16.10.18'!N44+'22.10.18'!N44+'29.10.18'!N44+'05.11.18'!N44+'12.11.18'!N44+'19.11.18'!N44+'26.11.18'!N44+'03.12.18'!N44+'10.12.18'!N44+'17.12.18'!N44+'26.12.18'!N44+'02.01.19'!N44</f>
        <v>8</v>
      </c>
      <c r="O44" s="271">
        <f>'09.01.18'!O44+'15.01.18'!O44+'22.01.18'!O44+'29.01.18'!O44+'05.02.18'!O44+'12.02.18'!O44+'19.02.18'!O44+'26.02.18'!O44+'05.03.18'!O44+'12.03.18'!O44+'19.03.18'!O44+'26.03.18'!O44+'02.04.18'!O44+'10.04.18'!O44+'16.04.18'!O44+'23.04.18'!O44+'02.05.18'!O44+'07.05.18'!O44+'14.05.18'!O44+'21.05.18'!O44+'29.05.18'!O44+'04.06.18'!O44+'11.06.18'!O44+'18.06.18'!O44+'25.06.18'!O44+'02.07.18'!O44+'09.07.18'!O44+'16.07.18'!O44+'23.07.18'!O44+'30.07.18'!O44+'06.08.18'!O44+'13.08.18'!O44+'20.08.18'!O44+'27.08.18'!O44+'03.09.18'!O44+'10.09.18'!O44+'17.09.18'!O44+'24.09.18'!O44+'01.10.18'!O44+'08.10.18'!O44+'16.10.18'!O44+'22.10.18'!O44+'29.10.18'!O44+'05.11.18'!O44+'12.11.18'!O44+'19.11.18'!O44+'26.11.18'!O44+'03.12.18'!O44+'10.12.18'!O44+'17.12.18'!O44+'26.12.18'!O44+'02.01.19'!O44</f>
        <v>14999.68</v>
      </c>
      <c r="P44" s="271">
        <f>'09.01.18'!P44+'15.01.18'!P44+'22.01.18'!P44+'29.01.18'!P44+'05.02.18'!P44+'12.02.18'!P44+'19.02.18'!P44+'26.02.18'!P44+'05.03.18'!P44+'12.03.18'!P44+'19.03.18'!P44+'26.03.18'!P44+'02.04.18'!P44+'10.04.18'!P44+'16.04.18'!P44+'23.04.18'!P44+'02.05.18'!P44+'07.05.18'!P44+'14.05.18'!P44+'21.05.18'!P44+'29.05.18'!P44+'04.06.18'!P44+'11.06.18'!P44+'18.06.18'!P44+'25.06.18'!P44+'02.07.18'!P44+'09.07.18'!P44+'16.07.18'!P44+'23.07.18'!P44+'30.07.18'!P44+'06.08.18'!P44+'13.08.18'!P44+'20.08.18'!P44+'27.08.18'!P44+'03.09.18'!P44+'10.09.18'!P44+'17.09.18'!P44+'24.09.18'!P44+'01.10.18'!P44+'08.10.18'!P44+'16.10.18'!P44+'22.10.18'!P44+'29.10.18'!P44+'05.11.18'!P44+'12.11.18'!P44+'19.11.18'!P44+'26.11.18'!P44+'03.12.18'!P44+'10.12.18'!P44+'17.12.18'!P44+'26.12.18'!P44+'02.01.19'!P44</f>
        <v>14999.68</v>
      </c>
      <c r="Q44" s="83">
        <f t="shared" si="2"/>
        <v>0</v>
      </c>
      <c r="R44" s="1"/>
      <c r="S44" s="1"/>
      <c r="T44" s="134"/>
      <c r="U44" s="134"/>
      <c r="V44" s="134"/>
      <c r="X44" s="40"/>
    </row>
    <row r="45" spans="1:24">
      <c r="A45" s="182">
        <v>36</v>
      </c>
      <c r="B45" s="78" t="s">
        <v>54</v>
      </c>
      <c r="C45" s="105" t="s">
        <v>19</v>
      </c>
      <c r="D45" s="78"/>
      <c r="E45" s="78" t="s">
        <v>26</v>
      </c>
      <c r="F45" s="110">
        <v>36</v>
      </c>
      <c r="G45" s="14" t="s">
        <v>21</v>
      </c>
      <c r="H45" s="274">
        <f>'09.01.18'!H45+'15.01.18'!H45+'22.01.18'!H45+'29.01.18'!H45+'05.02.18'!H45+'12.02.18'!H45+'19.02.18'!H45+'26.02.18'!H45+'05.03.18'!H45+'12.03.18'!H45+'19.03.18'!H45+'26.03.18'!H45+'02.04.18'!H45+'10.04.18'!H45+'16.04.18'!H45+'23.04.18'!H45+'02.05.18'!H45+'07.05.18'!H45+'14.05.18'!H45+'21.05.18'!H45+'29.05.18'!H45+'04.06.18'!H45+'11.06.18'!H45+'18.06.18'!H45+'25.06.18'!H45+'02.07.18'!H45+'09.07.18'!H45+'16.07.18'!H45+'23.07.18'!H45+'30.07.18'!H45+'06.08.18'!H45+'13.08.18'!H45+'20.08.18'!H45+'27.08.18'!H45+'03.09.18'!H45+'10.09.18'!H45+'17.09.18'!H45+'24.09.18'!H45+'01.10.18'!H45+'08.10.18'!H45+'16.10.18'!H45+'22.10.18'!H45+'29.10.18'!H45+'05.11.18'!H45+'12.11.18'!H45+'19.11.18'!H45+'26.11.18'!H45+'03.12.18'!H45+'10.12.18'!H45+'17.12.18'!H45+'26.12.18'!H45+'02.01.19'!H45</f>
        <v>0</v>
      </c>
      <c r="I45" s="254">
        <f>'09.01.18'!I45+'15.01.18'!I45+'22.01.18'!I45+'29.01.18'!I45+'05.02.18'!I45+'12.02.18'!I45+'19.02.18'!I45+'26.02.18'!I45+'05.03.18'!I45+'12.03.18'!I45+'19.03.18'!I45+'26.03.18'!I45+'02.04.18'!I45+'10.04.18'!I45+'16.04.18'!I45+'23.04.18'!I45+'02.05.18'!I45+'07.05.18'!I45+'14.05.18'!I45+'21.05.18'!I45+'29.05.18'!I45+'04.06.18'!I45+'11.06.18'!I45+'18.06.18'!I45+'25.06.18'!I45+'02.07.18'!I45+'09.07.18'!I45+'16.07.18'!I45+'23.07.18'!I45+'30.07.18'!I45+'06.08.18'!I45+'13.08.18'!I45+'20.08.18'!I45+'27.08.18'!I45+'03.09.18'!I45+'10.09.18'!I45+'17.09.18'!I45+'24.09.18'!I45+'01.10.18'!I45+'08.10.18'!I45+'16.10.18'!I45+'22.10.18'!I45+'29.10.18'!I45+'05.11.18'!I45+'12.11.18'!I45+'19.11.18'!I45+'26.11.18'!I45+'03.12.18'!I45+'10.12.18'!I45+'17.12.18'!I45+'26.12.18'!I45+'02.01.19'!I45</f>
        <v>0</v>
      </c>
      <c r="J45" s="254">
        <f>'09.01.18'!J45+'15.01.18'!J45+'22.01.18'!J45+'29.01.18'!J45+'05.02.18'!J45+'12.02.18'!J45+'19.02.18'!J45+'26.02.18'!J45+'05.03.18'!J45+'12.03.18'!J45+'19.03.18'!J45+'26.03.18'!J45+'02.04.18'!J45+'10.04.18'!J45+'16.04.18'!J45+'23.04.18'!J45+'02.05.18'!J45+'07.05.18'!J45+'14.05.18'!J45+'21.05.18'!J45+'29.05.18'!J45+'04.06.18'!J45+'11.06.18'!J45+'18.06.18'!J45+'25.06.18'!J45+'02.07.18'!J45+'09.07.18'!J45+'16.07.18'!J45+'23.07.18'!J45+'30.07.18'!J45+'06.08.18'!J45+'13.08.18'!J45+'20.08.18'!J45+'27.08.18'!J45+'03.09.18'!J45+'10.09.18'!J45+'17.09.18'!J45+'24.09.18'!J45+'01.10.18'!J45+'08.10.18'!J45+'16.10.18'!J45+'22.10.18'!J45+'29.10.18'!J45+'05.11.18'!J45+'12.11.18'!J45+'19.11.18'!J45+'26.11.18'!J45+'03.12.18'!J45+'10.12.18'!J45+'17.12.18'!J45+'26.12.18'!J45+'02.01.19'!J45</f>
        <v>0</v>
      </c>
      <c r="K45" s="271">
        <f>'09.01.18'!K45+'15.01.18'!K45+'22.01.18'!K45+'29.01.18'!K45+'05.02.18'!K45+'12.02.18'!K45+'19.02.18'!K45+'26.02.18'!K45+'05.03.18'!K45+'12.03.18'!K45+'19.03.18'!K45+'26.03.18'!K45+'02.04.18'!K45+'10.04.18'!K45+'16.04.18'!K45+'23.04.18'!K45+'02.05.18'!K45+'07.05.18'!K45+'14.05.18'!K45+'21.05.18'!K45+'29.05.18'!K45+'04.06.18'!K45+'11.06.18'!K45+'18.06.18'!K45+'25.06.18'!K45+'02.07.18'!K45+'09.07.18'!K45+'16.07.18'!K45+'23.07.18'!K45+'30.07.18'!K45+'06.08.18'!K45+'13.08.18'!K45+'20.08.18'!K45+'27.08.18'!K45+'03.09.18'!K45+'10.09.18'!K45+'17.09.18'!K45+'24.09.18'!K45+'01.10.18'!K45+'08.10.18'!K45+'16.10.18'!K45+'22.10.18'!K45+'29.10.18'!K45+'05.11.18'!K45+'12.11.18'!K45+'19.11.18'!K45+'26.11.18'!K45+'03.12.18'!K45+'10.12.18'!K45+'17.12.18'!K45+'26.12.18'!K45+'02.01.19'!K45</f>
        <v>0</v>
      </c>
      <c r="L45" s="271">
        <f>'09.01.18'!L45+'15.01.18'!L45+'22.01.18'!L45+'29.01.18'!L45+'05.02.18'!L45+'12.02.18'!L45+'19.02.18'!L45+'26.02.18'!L45+'05.03.18'!L45+'12.03.18'!L45+'19.03.18'!L45+'26.03.18'!L45+'02.04.18'!L45+'10.04.18'!L45+'16.04.18'!L45+'23.04.18'!L45+'02.05.18'!L45+'07.05.18'!L45+'14.05.18'!L45+'21.05.18'!L45+'29.05.18'!L45+'04.06.18'!L45+'11.06.18'!L45+'18.06.18'!L45+'25.06.18'!L45+'02.07.18'!L45+'09.07.18'!L45+'16.07.18'!L45+'23.07.18'!L45+'30.07.18'!L45+'06.08.18'!L45+'13.08.18'!L45+'20.08.18'!L45+'27.08.18'!L45+'03.09.18'!L45+'10.09.18'!L45+'17.09.18'!L45+'24.09.18'!L45+'01.10.18'!L45+'08.10.18'!L45+'16.10.18'!L45+'22.10.18'!L45+'29.10.18'!L45+'05.11.18'!L45+'12.11.18'!L45+'19.11.18'!L45+'26.11.18'!L45+'03.12.18'!L45+'10.12.18'!L45+'17.12.18'!L45+'26.12.18'!L45+'02.01.19'!L45</f>
        <v>0</v>
      </c>
      <c r="M45" s="259">
        <f t="shared" si="1"/>
        <v>0</v>
      </c>
      <c r="N45" s="270">
        <f>'09.01.18'!N45+'15.01.18'!N45+'22.01.18'!N45+'29.01.18'!N45+'05.02.18'!N45+'12.02.18'!N45+'19.02.18'!N45+'26.02.18'!N45+'05.03.18'!N45+'12.03.18'!N45+'19.03.18'!N45+'26.03.18'!N45+'02.04.18'!N45+'10.04.18'!N45+'16.04.18'!N45+'23.04.18'!N45+'02.05.18'!N45+'07.05.18'!N45+'14.05.18'!N45+'21.05.18'!N45+'29.05.18'!N45+'04.06.18'!N45+'11.06.18'!N45+'18.06.18'!N45+'25.06.18'!N45+'02.07.18'!N45+'09.07.18'!N45+'16.07.18'!N45+'23.07.18'!N45+'30.07.18'!N45+'06.08.18'!N45+'13.08.18'!N45+'20.08.18'!N45+'27.08.18'!N45+'03.09.18'!N45+'10.09.18'!N45+'17.09.18'!N45+'24.09.18'!N45+'01.10.18'!N45+'08.10.18'!N45+'16.10.18'!N45+'22.10.18'!N45+'29.10.18'!N45+'05.11.18'!N45+'12.11.18'!N45+'19.11.18'!N45+'26.11.18'!N45+'03.12.18'!N45+'10.12.18'!N45+'17.12.18'!N45+'26.12.18'!N45+'02.01.19'!N45</f>
        <v>1</v>
      </c>
      <c r="O45" s="271">
        <f>'09.01.18'!O45+'15.01.18'!O45+'22.01.18'!O45+'29.01.18'!O45+'05.02.18'!O45+'12.02.18'!O45+'19.02.18'!O45+'26.02.18'!O45+'05.03.18'!O45+'12.03.18'!O45+'19.03.18'!O45+'26.03.18'!O45+'02.04.18'!O45+'10.04.18'!O45+'16.04.18'!O45+'23.04.18'!O45+'02.05.18'!O45+'07.05.18'!O45+'14.05.18'!O45+'21.05.18'!O45+'29.05.18'!O45+'04.06.18'!O45+'11.06.18'!O45+'18.06.18'!O45+'25.06.18'!O45+'02.07.18'!O45+'09.07.18'!O45+'16.07.18'!O45+'23.07.18'!O45+'30.07.18'!O45+'06.08.18'!O45+'13.08.18'!O45+'20.08.18'!O45+'27.08.18'!O45+'03.09.18'!O45+'10.09.18'!O45+'17.09.18'!O45+'24.09.18'!O45+'01.10.18'!O45+'08.10.18'!O45+'16.10.18'!O45+'22.10.18'!O45+'29.10.18'!O45+'05.11.18'!O45+'12.11.18'!O45+'19.11.18'!O45+'26.11.18'!O45+'03.12.18'!O45+'10.12.18'!O45+'17.12.18'!O45+'26.12.18'!O45+'02.01.19'!O45</f>
        <v>2819.2</v>
      </c>
      <c r="P45" s="271">
        <f>'09.01.18'!P45+'15.01.18'!P45+'22.01.18'!P45+'29.01.18'!P45+'05.02.18'!P45+'12.02.18'!P45+'19.02.18'!P45+'26.02.18'!P45+'05.03.18'!P45+'12.03.18'!P45+'19.03.18'!P45+'26.03.18'!P45+'02.04.18'!P45+'10.04.18'!P45+'16.04.18'!P45+'23.04.18'!P45+'02.05.18'!P45+'07.05.18'!P45+'14.05.18'!P45+'21.05.18'!P45+'29.05.18'!P45+'04.06.18'!P45+'11.06.18'!P45+'18.06.18'!P45+'25.06.18'!P45+'02.07.18'!P45+'09.07.18'!P45+'16.07.18'!P45+'23.07.18'!P45+'30.07.18'!P45+'06.08.18'!P45+'13.08.18'!P45+'20.08.18'!P45+'27.08.18'!P45+'03.09.18'!P45+'10.09.18'!P45+'17.09.18'!P45+'24.09.18'!P45+'01.10.18'!P45+'08.10.18'!P45+'16.10.18'!P45+'22.10.18'!P45+'29.10.18'!P45+'05.11.18'!P45+'12.11.18'!P45+'19.11.18'!P45+'26.11.18'!P45+'03.12.18'!P45+'10.12.18'!P45+'17.12.18'!P45+'26.12.18'!P45+'02.01.19'!P45</f>
        <v>2819.2</v>
      </c>
      <c r="Q45" s="83">
        <f t="shared" si="2"/>
        <v>0</v>
      </c>
      <c r="R45" s="1"/>
      <c r="S45" s="1"/>
      <c r="T45" s="134"/>
      <c r="U45" s="134"/>
      <c r="V45" s="134"/>
      <c r="X45" s="40"/>
    </row>
    <row r="46" spans="1:24">
      <c r="A46" s="182">
        <v>37</v>
      </c>
      <c r="B46" s="78" t="s">
        <v>55</v>
      </c>
      <c r="C46" s="105" t="s">
        <v>19</v>
      </c>
      <c r="D46" s="78"/>
      <c r="E46" s="78" t="s">
        <v>56</v>
      </c>
      <c r="F46" s="110">
        <v>37</v>
      </c>
      <c r="G46" s="14" t="s">
        <v>21</v>
      </c>
      <c r="H46" s="274">
        <f>'09.01.18'!H46+'15.01.18'!H46+'22.01.18'!H46+'29.01.18'!H46+'05.02.18'!H46+'12.02.18'!H46+'19.02.18'!H46+'26.02.18'!H46+'05.03.18'!H46+'12.03.18'!H46+'19.03.18'!H46+'26.03.18'!H46+'02.04.18'!H46+'10.04.18'!H46+'16.04.18'!H46+'23.04.18'!H46+'02.05.18'!H46+'07.05.18'!H46+'14.05.18'!H46+'21.05.18'!H46+'29.05.18'!H46+'04.06.18'!H46+'11.06.18'!H46+'18.06.18'!H46+'25.06.18'!H46+'02.07.18'!H46+'09.07.18'!H46+'16.07.18'!H46+'23.07.18'!H46+'30.07.18'!H46+'06.08.18'!H46+'13.08.18'!H46+'20.08.18'!H46+'27.08.18'!H46+'03.09.18'!H46+'10.09.18'!H46+'17.09.18'!H46+'24.09.18'!H46+'01.10.18'!H46+'08.10.18'!H46+'16.10.18'!H46+'22.10.18'!H46+'29.10.18'!H46+'05.11.18'!H46+'12.11.18'!H46+'19.11.18'!H46+'26.11.18'!H46+'03.12.18'!H46+'10.12.18'!H46+'17.12.18'!H46+'26.12.18'!H46+'02.01.19'!H46</f>
        <v>0</v>
      </c>
      <c r="I46" s="254">
        <f>'09.01.18'!I46+'15.01.18'!I46+'22.01.18'!I46+'29.01.18'!I46+'05.02.18'!I46+'12.02.18'!I46+'19.02.18'!I46+'26.02.18'!I46+'05.03.18'!I46+'12.03.18'!I46+'19.03.18'!I46+'26.03.18'!I46+'02.04.18'!I46+'10.04.18'!I46+'16.04.18'!I46+'23.04.18'!I46+'02.05.18'!I46+'07.05.18'!I46+'14.05.18'!I46+'21.05.18'!I46+'29.05.18'!I46+'04.06.18'!I46+'11.06.18'!I46+'18.06.18'!I46+'25.06.18'!I46+'02.07.18'!I46+'09.07.18'!I46+'16.07.18'!I46+'23.07.18'!I46+'30.07.18'!I46+'06.08.18'!I46+'13.08.18'!I46+'20.08.18'!I46+'27.08.18'!I46+'03.09.18'!I46+'10.09.18'!I46+'17.09.18'!I46+'24.09.18'!I46+'01.10.18'!I46+'08.10.18'!I46+'16.10.18'!I46+'22.10.18'!I46+'29.10.18'!I46+'05.11.18'!I46+'12.11.18'!I46+'19.11.18'!I46+'26.11.18'!I46+'03.12.18'!I46+'10.12.18'!I46+'17.12.18'!I46+'26.12.18'!I46+'02.01.19'!I46</f>
        <v>0</v>
      </c>
      <c r="J46" s="254">
        <f>'09.01.18'!J46+'15.01.18'!J46+'22.01.18'!J46+'29.01.18'!J46+'05.02.18'!J46+'12.02.18'!J46+'19.02.18'!J46+'26.02.18'!J46+'05.03.18'!J46+'12.03.18'!J46+'19.03.18'!J46+'26.03.18'!J46+'02.04.18'!J46+'10.04.18'!J46+'16.04.18'!J46+'23.04.18'!J46+'02.05.18'!J46+'07.05.18'!J46+'14.05.18'!J46+'21.05.18'!J46+'29.05.18'!J46+'04.06.18'!J46+'11.06.18'!J46+'18.06.18'!J46+'25.06.18'!J46+'02.07.18'!J46+'09.07.18'!J46+'16.07.18'!J46+'23.07.18'!J46+'30.07.18'!J46+'06.08.18'!J46+'13.08.18'!J46+'20.08.18'!J46+'27.08.18'!J46+'03.09.18'!J46+'10.09.18'!J46+'17.09.18'!J46+'24.09.18'!J46+'01.10.18'!J46+'08.10.18'!J46+'16.10.18'!J46+'22.10.18'!J46+'29.10.18'!J46+'05.11.18'!J46+'12.11.18'!J46+'19.11.18'!J46+'26.11.18'!J46+'03.12.18'!J46+'10.12.18'!J46+'17.12.18'!J46+'26.12.18'!J46+'02.01.19'!J46</f>
        <v>0</v>
      </c>
      <c r="K46" s="271">
        <f>'09.01.18'!K46+'15.01.18'!K46+'22.01.18'!K46+'29.01.18'!K46+'05.02.18'!K46+'12.02.18'!K46+'19.02.18'!K46+'26.02.18'!K46+'05.03.18'!K46+'12.03.18'!K46+'19.03.18'!K46+'26.03.18'!K46+'02.04.18'!K46+'10.04.18'!K46+'16.04.18'!K46+'23.04.18'!K46+'02.05.18'!K46+'07.05.18'!K46+'14.05.18'!K46+'21.05.18'!K46+'29.05.18'!K46+'04.06.18'!K46+'11.06.18'!K46+'18.06.18'!K46+'25.06.18'!K46+'02.07.18'!K46+'09.07.18'!K46+'16.07.18'!K46+'23.07.18'!K46+'30.07.18'!K46+'06.08.18'!K46+'13.08.18'!K46+'20.08.18'!K46+'27.08.18'!K46+'03.09.18'!K46+'10.09.18'!K46+'17.09.18'!K46+'24.09.18'!K46+'01.10.18'!K46+'08.10.18'!K46+'16.10.18'!K46+'22.10.18'!K46+'29.10.18'!K46+'05.11.18'!K46+'12.11.18'!K46+'19.11.18'!K46+'26.11.18'!K46+'03.12.18'!K46+'10.12.18'!K46+'17.12.18'!K46+'26.12.18'!K46+'02.01.19'!K46</f>
        <v>0</v>
      </c>
      <c r="L46" s="271">
        <f>'09.01.18'!L46+'15.01.18'!L46+'22.01.18'!L46+'29.01.18'!L46+'05.02.18'!L46+'12.02.18'!L46+'19.02.18'!L46+'26.02.18'!L46+'05.03.18'!L46+'12.03.18'!L46+'19.03.18'!L46+'26.03.18'!L46+'02.04.18'!L46+'10.04.18'!L46+'16.04.18'!L46+'23.04.18'!L46+'02.05.18'!L46+'07.05.18'!L46+'14.05.18'!L46+'21.05.18'!L46+'29.05.18'!L46+'04.06.18'!L46+'11.06.18'!L46+'18.06.18'!L46+'25.06.18'!L46+'02.07.18'!L46+'09.07.18'!L46+'16.07.18'!L46+'23.07.18'!L46+'30.07.18'!L46+'06.08.18'!L46+'13.08.18'!L46+'20.08.18'!L46+'27.08.18'!L46+'03.09.18'!L46+'10.09.18'!L46+'17.09.18'!L46+'24.09.18'!L46+'01.10.18'!L46+'08.10.18'!L46+'16.10.18'!L46+'22.10.18'!L46+'29.10.18'!L46+'05.11.18'!L46+'12.11.18'!L46+'19.11.18'!L46+'26.11.18'!L46+'03.12.18'!L46+'10.12.18'!L46+'17.12.18'!L46+'26.12.18'!L46+'02.01.19'!L46</f>
        <v>0</v>
      </c>
      <c r="M46" s="259">
        <f t="shared" si="1"/>
        <v>0</v>
      </c>
      <c r="N46" s="270">
        <f>'09.01.18'!N46+'15.01.18'!N46+'22.01.18'!N46+'29.01.18'!N46+'05.02.18'!N46+'12.02.18'!N46+'19.02.18'!N46+'26.02.18'!N46+'05.03.18'!N46+'12.03.18'!N46+'19.03.18'!N46+'26.03.18'!N46+'02.04.18'!N46+'10.04.18'!N46+'16.04.18'!N46+'23.04.18'!N46+'02.05.18'!N46+'07.05.18'!N46+'14.05.18'!N46+'21.05.18'!N46+'29.05.18'!N46+'04.06.18'!N46+'11.06.18'!N46+'18.06.18'!N46+'25.06.18'!N46+'02.07.18'!N46+'09.07.18'!N46+'16.07.18'!N46+'23.07.18'!N46+'30.07.18'!N46+'06.08.18'!N46+'13.08.18'!N46+'20.08.18'!N46+'27.08.18'!N46+'03.09.18'!N46+'10.09.18'!N46+'17.09.18'!N46+'24.09.18'!N46+'01.10.18'!N46+'08.10.18'!N46+'16.10.18'!N46+'22.10.18'!N46+'29.10.18'!N46+'05.11.18'!N46+'12.11.18'!N46+'19.11.18'!N46+'26.11.18'!N46+'03.12.18'!N46+'10.12.18'!N46+'17.12.18'!N46+'26.12.18'!N46+'02.01.19'!N46</f>
        <v>0</v>
      </c>
      <c r="O46" s="271">
        <f>'09.01.18'!O46+'15.01.18'!O46+'22.01.18'!O46+'29.01.18'!O46+'05.02.18'!O46+'12.02.18'!O46+'19.02.18'!O46+'26.02.18'!O46+'05.03.18'!O46+'12.03.18'!O46+'19.03.18'!O46+'26.03.18'!O46+'02.04.18'!O46+'10.04.18'!O46+'16.04.18'!O46+'23.04.18'!O46+'02.05.18'!O46+'07.05.18'!O46+'14.05.18'!O46+'21.05.18'!O46+'29.05.18'!O46+'04.06.18'!O46+'11.06.18'!O46+'18.06.18'!O46+'25.06.18'!O46+'02.07.18'!O46+'09.07.18'!O46+'16.07.18'!O46+'23.07.18'!O46+'30.07.18'!O46+'06.08.18'!O46+'13.08.18'!O46+'20.08.18'!O46+'27.08.18'!O46+'03.09.18'!O46+'10.09.18'!O46+'17.09.18'!O46+'24.09.18'!O46+'01.10.18'!O46+'08.10.18'!O46+'16.10.18'!O46+'22.10.18'!O46+'29.10.18'!O46+'05.11.18'!O46+'12.11.18'!O46+'19.11.18'!O46+'26.11.18'!O46+'03.12.18'!O46+'10.12.18'!O46+'17.12.18'!O46+'26.12.18'!O46+'02.01.19'!O46</f>
        <v>0</v>
      </c>
      <c r="P46" s="271">
        <f>'09.01.18'!P46+'15.01.18'!P46+'22.01.18'!P46+'29.01.18'!P46+'05.02.18'!P46+'12.02.18'!P46+'19.02.18'!P46+'26.02.18'!P46+'05.03.18'!P46+'12.03.18'!P46+'19.03.18'!P46+'26.03.18'!P46+'02.04.18'!P46+'10.04.18'!P46+'16.04.18'!P46+'23.04.18'!P46+'02.05.18'!P46+'07.05.18'!P46+'14.05.18'!P46+'21.05.18'!P46+'29.05.18'!P46+'04.06.18'!P46+'11.06.18'!P46+'18.06.18'!P46+'25.06.18'!P46+'02.07.18'!P46+'09.07.18'!P46+'16.07.18'!P46+'23.07.18'!P46+'30.07.18'!P46+'06.08.18'!P46+'13.08.18'!P46+'20.08.18'!P46+'27.08.18'!P46+'03.09.18'!P46+'10.09.18'!P46+'17.09.18'!P46+'24.09.18'!P46+'01.10.18'!P46+'08.10.18'!P46+'16.10.18'!P46+'22.10.18'!P46+'29.10.18'!P46+'05.11.18'!P46+'12.11.18'!P46+'19.11.18'!P46+'26.11.18'!P46+'03.12.18'!P46+'10.12.18'!P46+'17.12.18'!P46+'26.12.18'!P46+'02.01.19'!P46</f>
        <v>0</v>
      </c>
      <c r="Q46" s="83">
        <f t="shared" si="2"/>
        <v>0</v>
      </c>
      <c r="R46" s="1"/>
      <c r="S46" s="1"/>
      <c r="T46" s="134"/>
      <c r="U46" s="134"/>
      <c r="V46" s="134"/>
      <c r="X46" s="40"/>
    </row>
    <row r="47" spans="1:24">
      <c r="A47" s="182">
        <v>38</v>
      </c>
      <c r="B47" s="78" t="s">
        <v>57</v>
      </c>
      <c r="C47" s="105" t="s">
        <v>19</v>
      </c>
      <c r="D47" s="78"/>
      <c r="E47" s="78" t="s">
        <v>58</v>
      </c>
      <c r="F47" s="106" t="s">
        <v>334</v>
      </c>
      <c r="G47" s="14" t="s">
        <v>21</v>
      </c>
      <c r="H47" s="274">
        <f>'09.01.18'!H47+'15.01.18'!H47+'22.01.18'!H47+'29.01.18'!H47+'05.02.18'!H47+'12.02.18'!H47+'19.02.18'!H47+'26.02.18'!H47+'05.03.18'!H47+'12.03.18'!H47+'19.03.18'!H47+'26.03.18'!H47+'02.04.18'!H47+'10.04.18'!H47+'16.04.18'!H47+'23.04.18'!H47+'02.05.18'!H47+'07.05.18'!H47+'14.05.18'!H47+'21.05.18'!H47+'29.05.18'!H47+'04.06.18'!H47+'11.06.18'!H47+'18.06.18'!H47+'25.06.18'!H47+'02.07.18'!H47+'09.07.18'!H47+'16.07.18'!H47+'23.07.18'!H47+'30.07.18'!H47+'06.08.18'!H47+'13.08.18'!H47+'20.08.18'!H47+'27.08.18'!H47+'03.09.18'!H47+'10.09.18'!H47+'17.09.18'!H47+'24.09.18'!H47+'01.10.18'!H47+'08.10.18'!H47+'16.10.18'!H47+'22.10.18'!H47+'29.10.18'!H47+'05.11.18'!H47+'12.11.18'!H47+'19.11.18'!H47+'26.11.18'!H47+'03.12.18'!H47+'10.12.18'!H47+'17.12.18'!H47+'26.12.18'!H47+'02.01.19'!H47</f>
        <v>8</v>
      </c>
      <c r="I47" s="254">
        <f>'09.01.18'!I47+'15.01.18'!I47+'22.01.18'!I47+'29.01.18'!I47+'05.02.18'!I47+'12.02.18'!I47+'19.02.18'!I47+'26.02.18'!I47+'05.03.18'!I47+'12.03.18'!I47+'19.03.18'!I47+'26.03.18'!I47+'02.04.18'!I47+'10.04.18'!I47+'16.04.18'!I47+'23.04.18'!I47+'02.05.18'!I47+'07.05.18'!I47+'14.05.18'!I47+'21.05.18'!I47+'29.05.18'!I47+'04.06.18'!I47+'11.06.18'!I47+'18.06.18'!I47+'25.06.18'!I47+'02.07.18'!I47+'09.07.18'!I47+'16.07.18'!I47+'23.07.18'!I47+'30.07.18'!I47+'06.08.18'!I47+'13.08.18'!I47+'20.08.18'!I47+'27.08.18'!I47+'03.09.18'!I47+'10.09.18'!I47+'17.09.18'!I47+'24.09.18'!I47+'01.10.18'!I47+'08.10.18'!I47+'16.10.18'!I47+'22.10.18'!I47+'29.10.18'!I47+'05.11.18'!I47+'12.11.18'!I47+'19.11.18'!I47+'26.11.18'!I47+'03.12.18'!I47+'10.12.18'!I47+'17.12.18'!I47+'26.12.18'!I47+'02.01.19'!I47</f>
        <v>6</v>
      </c>
      <c r="J47" s="254">
        <f>'09.01.18'!J47+'15.01.18'!J47+'22.01.18'!J47+'29.01.18'!J47+'05.02.18'!J47+'12.02.18'!J47+'19.02.18'!J47+'26.02.18'!J47+'05.03.18'!J47+'12.03.18'!J47+'19.03.18'!J47+'26.03.18'!J47+'02.04.18'!J47+'10.04.18'!J47+'16.04.18'!J47+'23.04.18'!J47+'02.05.18'!J47+'07.05.18'!J47+'14.05.18'!J47+'21.05.18'!J47+'29.05.18'!J47+'04.06.18'!J47+'11.06.18'!J47+'18.06.18'!J47+'25.06.18'!J47+'02.07.18'!J47+'09.07.18'!J47+'16.07.18'!J47+'23.07.18'!J47+'30.07.18'!J47+'06.08.18'!J47+'13.08.18'!J47+'20.08.18'!J47+'27.08.18'!J47+'03.09.18'!J47+'10.09.18'!J47+'17.09.18'!J47+'24.09.18'!J47+'01.10.18'!J47+'08.10.18'!J47+'16.10.18'!J47+'22.10.18'!J47+'29.10.18'!J47+'05.11.18'!J47+'12.11.18'!J47+'19.11.18'!J47+'26.11.18'!J47+'03.12.18'!J47+'10.12.18'!J47+'17.12.18'!J47+'26.12.18'!J47+'02.01.19'!J47</f>
        <v>10</v>
      </c>
      <c r="K47" s="271">
        <f>'09.01.18'!K47+'15.01.18'!K47+'22.01.18'!K47+'29.01.18'!K47+'05.02.18'!K47+'12.02.18'!K47+'19.02.18'!K47+'26.02.18'!K47+'05.03.18'!K47+'12.03.18'!K47+'19.03.18'!K47+'26.03.18'!K47+'02.04.18'!K47+'10.04.18'!K47+'16.04.18'!K47+'23.04.18'!K47+'02.05.18'!K47+'07.05.18'!K47+'14.05.18'!K47+'21.05.18'!K47+'29.05.18'!K47+'04.06.18'!K47+'11.06.18'!K47+'18.06.18'!K47+'25.06.18'!K47+'02.07.18'!K47+'09.07.18'!K47+'16.07.18'!K47+'23.07.18'!K47+'30.07.18'!K47+'06.08.18'!K47+'13.08.18'!K47+'20.08.18'!K47+'27.08.18'!K47+'03.09.18'!K47+'10.09.18'!K47+'17.09.18'!K47+'24.09.18'!K47+'01.10.18'!K47+'08.10.18'!K47+'16.10.18'!K47+'22.10.18'!K47+'29.10.18'!K47+'05.11.18'!K47+'12.11.18'!K47+'19.11.18'!K47+'26.11.18'!K47+'03.12.18'!K47+'10.12.18'!K47+'17.12.18'!K47+'26.12.18'!K47+'02.01.19'!K47</f>
        <v>21328.83</v>
      </c>
      <c r="L47" s="271">
        <f>'09.01.18'!L47+'15.01.18'!L47+'22.01.18'!L47+'29.01.18'!L47+'05.02.18'!L47+'12.02.18'!L47+'19.02.18'!L47+'26.02.18'!L47+'05.03.18'!L47+'12.03.18'!L47+'19.03.18'!L47+'26.03.18'!L47+'02.04.18'!L47+'10.04.18'!L47+'16.04.18'!L47+'23.04.18'!L47+'02.05.18'!L47+'07.05.18'!L47+'14.05.18'!L47+'21.05.18'!L47+'29.05.18'!L47+'04.06.18'!L47+'11.06.18'!L47+'18.06.18'!L47+'25.06.18'!L47+'02.07.18'!L47+'09.07.18'!L47+'16.07.18'!L47+'23.07.18'!L47+'30.07.18'!L47+'06.08.18'!L47+'13.08.18'!L47+'20.08.18'!L47+'27.08.18'!L47+'03.09.18'!L47+'10.09.18'!L47+'17.09.18'!L47+'24.09.18'!L47+'01.10.18'!L47+'08.10.18'!L47+'16.10.18'!L47+'22.10.18'!L47+'29.10.18'!L47+'05.11.18'!L47+'12.11.18'!L47+'19.11.18'!L47+'26.11.18'!L47+'03.12.18'!L47+'10.12.18'!L47+'17.12.18'!L47+'26.12.18'!L47+'02.01.19'!L47</f>
        <v>21328.83</v>
      </c>
      <c r="M47" s="259">
        <f t="shared" si="1"/>
        <v>0</v>
      </c>
      <c r="N47" s="270">
        <f>'09.01.18'!N47+'15.01.18'!N47+'22.01.18'!N47+'29.01.18'!N47+'05.02.18'!N47+'12.02.18'!N47+'19.02.18'!N47+'26.02.18'!N47+'05.03.18'!N47+'12.03.18'!N47+'19.03.18'!N47+'26.03.18'!N47+'02.04.18'!N47+'10.04.18'!N47+'16.04.18'!N47+'23.04.18'!N47+'02.05.18'!N47+'07.05.18'!N47+'14.05.18'!N47+'21.05.18'!N47+'29.05.18'!N47+'04.06.18'!N47+'11.06.18'!N47+'18.06.18'!N47+'25.06.18'!N47+'02.07.18'!N47+'09.07.18'!N47+'16.07.18'!N47+'23.07.18'!N47+'30.07.18'!N47+'06.08.18'!N47+'13.08.18'!N47+'20.08.18'!N47+'27.08.18'!N47+'03.09.18'!N47+'10.09.18'!N47+'17.09.18'!N47+'24.09.18'!N47+'01.10.18'!N47+'08.10.18'!N47+'16.10.18'!N47+'22.10.18'!N47+'29.10.18'!N47+'05.11.18'!N47+'12.11.18'!N47+'19.11.18'!N47+'26.11.18'!N47+'03.12.18'!N47+'10.12.18'!N47+'17.12.18'!N47+'26.12.18'!N47+'02.01.19'!N47</f>
        <v>10</v>
      </c>
      <c r="O47" s="271">
        <f>'09.01.18'!O47+'15.01.18'!O47+'22.01.18'!O47+'29.01.18'!O47+'05.02.18'!O47+'12.02.18'!O47+'19.02.18'!O47+'26.02.18'!O47+'05.03.18'!O47+'12.03.18'!O47+'19.03.18'!O47+'26.03.18'!O47+'02.04.18'!O47+'10.04.18'!O47+'16.04.18'!O47+'23.04.18'!O47+'02.05.18'!O47+'07.05.18'!O47+'14.05.18'!O47+'21.05.18'!O47+'29.05.18'!O47+'04.06.18'!O47+'11.06.18'!O47+'18.06.18'!O47+'25.06.18'!O47+'02.07.18'!O47+'09.07.18'!O47+'16.07.18'!O47+'23.07.18'!O47+'30.07.18'!O47+'06.08.18'!O47+'13.08.18'!O47+'20.08.18'!O47+'27.08.18'!O47+'03.09.18'!O47+'10.09.18'!O47+'17.09.18'!O47+'24.09.18'!O47+'01.10.18'!O47+'08.10.18'!O47+'16.10.18'!O47+'22.10.18'!O47+'29.10.18'!O47+'05.11.18'!O47+'12.11.18'!O47+'19.11.18'!O47+'26.11.18'!O47+'03.12.18'!O47+'10.12.18'!O47+'17.12.18'!O47+'26.12.18'!O47+'02.01.19'!O47</f>
        <v>24347.08</v>
      </c>
      <c r="P47" s="271">
        <f>'09.01.18'!P47+'15.01.18'!P47+'22.01.18'!P47+'29.01.18'!P47+'05.02.18'!P47+'12.02.18'!P47+'19.02.18'!P47+'26.02.18'!P47+'05.03.18'!P47+'12.03.18'!P47+'19.03.18'!P47+'26.03.18'!P47+'02.04.18'!P47+'10.04.18'!P47+'16.04.18'!P47+'23.04.18'!P47+'02.05.18'!P47+'07.05.18'!P47+'14.05.18'!P47+'21.05.18'!P47+'29.05.18'!P47+'04.06.18'!P47+'11.06.18'!P47+'18.06.18'!P47+'25.06.18'!P47+'02.07.18'!P47+'09.07.18'!P47+'16.07.18'!P47+'23.07.18'!P47+'30.07.18'!P47+'06.08.18'!P47+'13.08.18'!P47+'20.08.18'!P47+'27.08.18'!P47+'03.09.18'!P47+'10.09.18'!P47+'17.09.18'!P47+'24.09.18'!P47+'01.10.18'!P47+'08.10.18'!P47+'16.10.18'!P47+'22.10.18'!P47+'29.10.18'!P47+'05.11.18'!P47+'12.11.18'!P47+'19.11.18'!P47+'26.11.18'!P47+'03.12.18'!P47+'10.12.18'!P47+'17.12.18'!P47+'26.12.18'!P47+'02.01.19'!P47</f>
        <v>24347.08</v>
      </c>
      <c r="Q47" s="83">
        <f t="shared" si="2"/>
        <v>0</v>
      </c>
      <c r="R47" s="1"/>
      <c r="S47" s="1"/>
      <c r="T47" s="134"/>
      <c r="U47" s="134"/>
      <c r="V47" s="134"/>
      <c r="X47" s="40"/>
    </row>
    <row r="48" spans="1:24">
      <c r="A48" s="182">
        <v>39</v>
      </c>
      <c r="B48" s="78" t="s">
        <v>57</v>
      </c>
      <c r="C48" s="105" t="s">
        <v>19</v>
      </c>
      <c r="D48" s="78"/>
      <c r="E48" s="78" t="s">
        <v>58</v>
      </c>
      <c r="F48" s="106" t="s">
        <v>408</v>
      </c>
      <c r="G48" s="17" t="s">
        <v>31</v>
      </c>
      <c r="H48" s="274">
        <f>'09.01.18'!H48+'15.01.18'!H48+'22.01.18'!H48+'29.01.18'!H48+'05.02.18'!H48+'12.02.18'!H48+'19.02.18'!H48+'26.02.18'!H48+'05.03.18'!H48+'12.03.18'!H48+'19.03.18'!H48+'26.03.18'!H48+'02.04.18'!H48+'10.04.18'!H48+'16.04.18'!H48+'23.04.18'!H48+'02.05.18'!H48+'07.05.18'!H48+'14.05.18'!H48+'21.05.18'!H48+'29.05.18'!H48+'04.06.18'!H48+'11.06.18'!H48+'18.06.18'!H48+'25.06.18'!H48+'02.07.18'!H48+'09.07.18'!H48+'16.07.18'!H48+'23.07.18'!H48+'30.07.18'!H48+'06.08.18'!H48+'13.08.18'!H48+'20.08.18'!H48+'27.08.18'!H48+'03.09.18'!H48+'10.09.18'!H48+'17.09.18'!H48+'24.09.18'!H48+'01.10.18'!H48+'08.10.18'!H48+'16.10.18'!H48+'22.10.18'!H48+'29.10.18'!H48+'05.11.18'!H48+'12.11.18'!H48+'19.11.18'!H48+'26.11.18'!H48+'03.12.18'!H48+'10.12.18'!H48+'17.12.18'!H48+'26.12.18'!H48+'02.01.19'!H48</f>
        <v>5</v>
      </c>
      <c r="I48" s="254">
        <f>'09.01.18'!I48+'15.01.18'!I48+'22.01.18'!I48+'29.01.18'!I48+'05.02.18'!I48+'12.02.18'!I48+'19.02.18'!I48+'26.02.18'!I48+'05.03.18'!I48+'12.03.18'!I48+'19.03.18'!I48+'26.03.18'!I48+'02.04.18'!I48+'10.04.18'!I48+'16.04.18'!I48+'23.04.18'!I48+'02.05.18'!I48+'07.05.18'!I48+'14.05.18'!I48+'21.05.18'!I48+'29.05.18'!I48+'04.06.18'!I48+'11.06.18'!I48+'18.06.18'!I48+'25.06.18'!I48+'02.07.18'!I48+'09.07.18'!I48+'16.07.18'!I48+'23.07.18'!I48+'30.07.18'!I48+'06.08.18'!I48+'13.08.18'!I48+'20.08.18'!I48+'27.08.18'!I48+'03.09.18'!I48+'10.09.18'!I48+'17.09.18'!I48+'24.09.18'!I48+'01.10.18'!I48+'08.10.18'!I48+'16.10.18'!I48+'22.10.18'!I48+'29.10.18'!I48+'05.11.18'!I48+'12.11.18'!I48+'19.11.18'!I48+'26.11.18'!I48+'03.12.18'!I48+'10.12.18'!I48+'17.12.18'!I48+'26.12.18'!I48+'02.01.19'!I48</f>
        <v>5</v>
      </c>
      <c r="J48" s="254">
        <f>'09.01.18'!J48+'15.01.18'!J48+'22.01.18'!J48+'29.01.18'!J48+'05.02.18'!J48+'12.02.18'!J48+'19.02.18'!J48+'26.02.18'!J48+'05.03.18'!J48+'12.03.18'!J48+'19.03.18'!J48+'26.03.18'!J48+'02.04.18'!J48+'10.04.18'!J48+'16.04.18'!J48+'23.04.18'!J48+'02.05.18'!J48+'07.05.18'!J48+'14.05.18'!J48+'21.05.18'!J48+'29.05.18'!J48+'04.06.18'!J48+'11.06.18'!J48+'18.06.18'!J48+'25.06.18'!J48+'02.07.18'!J48+'09.07.18'!J48+'16.07.18'!J48+'23.07.18'!J48+'30.07.18'!J48+'06.08.18'!J48+'13.08.18'!J48+'20.08.18'!J48+'27.08.18'!J48+'03.09.18'!J48+'10.09.18'!J48+'17.09.18'!J48+'24.09.18'!J48+'01.10.18'!J48+'08.10.18'!J48+'16.10.18'!J48+'22.10.18'!J48+'29.10.18'!J48+'05.11.18'!J48+'12.11.18'!J48+'19.11.18'!J48+'26.11.18'!J48+'03.12.18'!J48+'10.12.18'!J48+'17.12.18'!J48+'26.12.18'!J48+'02.01.19'!J48</f>
        <v>5</v>
      </c>
      <c r="K48" s="271">
        <f>'09.01.18'!K48+'15.01.18'!K48+'22.01.18'!K48+'29.01.18'!K48+'05.02.18'!K48+'12.02.18'!K48+'19.02.18'!K48+'26.02.18'!K48+'05.03.18'!K48+'12.03.18'!K48+'19.03.18'!K48+'26.03.18'!K48+'02.04.18'!K48+'10.04.18'!K48+'16.04.18'!K48+'23.04.18'!K48+'02.05.18'!K48+'07.05.18'!K48+'14.05.18'!K48+'21.05.18'!K48+'29.05.18'!K48+'04.06.18'!K48+'11.06.18'!K48+'18.06.18'!K48+'25.06.18'!K48+'02.07.18'!K48+'09.07.18'!K48+'16.07.18'!K48+'23.07.18'!K48+'30.07.18'!K48+'06.08.18'!K48+'13.08.18'!K48+'20.08.18'!K48+'27.08.18'!K48+'03.09.18'!K48+'10.09.18'!K48+'17.09.18'!K48+'24.09.18'!K48+'01.10.18'!K48+'08.10.18'!K48+'16.10.18'!K48+'22.10.18'!K48+'29.10.18'!K48+'05.11.18'!K48+'12.11.18'!K48+'19.11.18'!K48+'26.11.18'!K48+'03.12.18'!K48+'10.12.18'!K48+'17.12.18'!K48+'26.12.18'!K48+'02.01.19'!K48</f>
        <v>7103.3</v>
      </c>
      <c r="L48" s="271">
        <f>'09.01.18'!L48+'15.01.18'!L48+'22.01.18'!L48+'29.01.18'!L48+'05.02.18'!L48+'12.02.18'!L48+'19.02.18'!L48+'26.02.18'!L48+'05.03.18'!L48+'12.03.18'!L48+'19.03.18'!L48+'26.03.18'!L48+'02.04.18'!L48+'10.04.18'!L48+'16.04.18'!L48+'23.04.18'!L48+'02.05.18'!L48+'07.05.18'!L48+'14.05.18'!L48+'21.05.18'!L48+'29.05.18'!L48+'04.06.18'!L48+'11.06.18'!L48+'18.06.18'!L48+'25.06.18'!L48+'02.07.18'!L48+'09.07.18'!L48+'16.07.18'!L48+'23.07.18'!L48+'30.07.18'!L48+'06.08.18'!L48+'13.08.18'!L48+'20.08.18'!L48+'27.08.18'!L48+'03.09.18'!L48+'10.09.18'!L48+'17.09.18'!L48+'24.09.18'!L48+'01.10.18'!L48+'08.10.18'!L48+'16.10.18'!L48+'22.10.18'!L48+'29.10.18'!L48+'05.11.18'!L48+'12.11.18'!L48+'19.11.18'!L48+'26.11.18'!L48+'03.12.18'!L48+'10.12.18'!L48+'17.12.18'!L48+'26.12.18'!L48+'02.01.19'!L48</f>
        <v>7103.3</v>
      </c>
      <c r="M48" s="259">
        <f t="shared" si="1"/>
        <v>0</v>
      </c>
      <c r="N48" s="270">
        <f>'09.01.18'!N48+'15.01.18'!N48+'22.01.18'!N48+'29.01.18'!N48+'05.02.18'!N48+'12.02.18'!N48+'19.02.18'!N48+'26.02.18'!N48+'05.03.18'!N48+'12.03.18'!N48+'19.03.18'!N48+'26.03.18'!N48+'02.04.18'!N48+'10.04.18'!N48+'16.04.18'!N48+'23.04.18'!N48+'02.05.18'!N48+'07.05.18'!N48+'14.05.18'!N48+'21.05.18'!N48+'29.05.18'!N48+'04.06.18'!N48+'11.06.18'!N48+'18.06.18'!N48+'25.06.18'!N48+'02.07.18'!N48+'09.07.18'!N48+'16.07.18'!N48+'23.07.18'!N48+'30.07.18'!N48+'06.08.18'!N48+'13.08.18'!N48+'20.08.18'!N48+'27.08.18'!N48+'03.09.18'!N48+'10.09.18'!N48+'17.09.18'!N48+'24.09.18'!N48+'01.10.18'!N48+'08.10.18'!N48+'16.10.18'!N48+'22.10.18'!N48+'29.10.18'!N48+'05.11.18'!N48+'12.11.18'!N48+'19.11.18'!N48+'26.11.18'!N48+'03.12.18'!N48+'10.12.18'!N48+'17.12.18'!N48+'26.12.18'!N48+'02.01.19'!N48</f>
        <v>4</v>
      </c>
      <c r="O48" s="271">
        <f>'09.01.18'!O48+'15.01.18'!O48+'22.01.18'!O48+'29.01.18'!O48+'05.02.18'!O48+'12.02.18'!O48+'19.02.18'!O48+'26.02.18'!O48+'05.03.18'!O48+'12.03.18'!O48+'19.03.18'!O48+'26.03.18'!O48+'02.04.18'!O48+'10.04.18'!O48+'16.04.18'!O48+'23.04.18'!O48+'02.05.18'!O48+'07.05.18'!O48+'14.05.18'!O48+'21.05.18'!O48+'29.05.18'!O48+'04.06.18'!O48+'11.06.18'!O48+'18.06.18'!O48+'25.06.18'!O48+'02.07.18'!O48+'09.07.18'!O48+'16.07.18'!O48+'23.07.18'!O48+'30.07.18'!O48+'06.08.18'!O48+'13.08.18'!O48+'20.08.18'!O48+'27.08.18'!O48+'03.09.18'!O48+'10.09.18'!O48+'17.09.18'!O48+'24.09.18'!O48+'01.10.18'!O48+'08.10.18'!O48+'16.10.18'!O48+'22.10.18'!O48+'29.10.18'!O48+'05.11.18'!O48+'12.11.18'!O48+'19.11.18'!O48+'26.11.18'!O48+'03.12.18'!O48+'10.12.18'!O48+'17.12.18'!O48+'26.12.18'!O48+'02.01.19'!O48</f>
        <v>7224.2</v>
      </c>
      <c r="P48" s="271">
        <f>'09.01.18'!P48+'15.01.18'!P48+'22.01.18'!P48+'29.01.18'!P48+'05.02.18'!P48+'12.02.18'!P48+'19.02.18'!P48+'26.02.18'!P48+'05.03.18'!P48+'12.03.18'!P48+'19.03.18'!P48+'26.03.18'!P48+'02.04.18'!P48+'10.04.18'!P48+'16.04.18'!P48+'23.04.18'!P48+'02.05.18'!P48+'07.05.18'!P48+'14.05.18'!P48+'21.05.18'!P48+'29.05.18'!P48+'04.06.18'!P48+'11.06.18'!P48+'18.06.18'!P48+'25.06.18'!P48+'02.07.18'!P48+'09.07.18'!P48+'16.07.18'!P48+'23.07.18'!P48+'30.07.18'!P48+'06.08.18'!P48+'13.08.18'!P48+'20.08.18'!P48+'27.08.18'!P48+'03.09.18'!P48+'10.09.18'!P48+'17.09.18'!P48+'24.09.18'!P48+'01.10.18'!P48+'08.10.18'!P48+'16.10.18'!P48+'22.10.18'!P48+'29.10.18'!P48+'05.11.18'!P48+'12.11.18'!P48+'19.11.18'!P48+'26.11.18'!P48+'03.12.18'!P48+'10.12.18'!P48+'17.12.18'!P48+'26.12.18'!P48+'02.01.19'!P48</f>
        <v>7224.2</v>
      </c>
      <c r="Q48" s="83">
        <f t="shared" si="2"/>
        <v>0</v>
      </c>
      <c r="R48" s="1"/>
      <c r="S48" s="1"/>
      <c r="T48" s="134"/>
      <c r="U48" s="134"/>
      <c r="V48" s="134"/>
      <c r="X48" s="40"/>
    </row>
    <row r="49" spans="1:24">
      <c r="A49" s="182">
        <v>40</v>
      </c>
      <c r="B49" s="78" t="s">
        <v>59</v>
      </c>
      <c r="C49" s="105" t="s">
        <v>19</v>
      </c>
      <c r="D49" s="78"/>
      <c r="E49" s="78" t="s">
        <v>26</v>
      </c>
      <c r="F49" s="106" t="s">
        <v>335</v>
      </c>
      <c r="G49" s="14" t="s">
        <v>21</v>
      </c>
      <c r="H49" s="274">
        <f>'09.01.18'!H49+'15.01.18'!H49+'22.01.18'!H49+'29.01.18'!H49+'05.02.18'!H49+'12.02.18'!H49+'19.02.18'!H49+'26.02.18'!H49+'05.03.18'!H49+'12.03.18'!H49+'19.03.18'!H49+'26.03.18'!H49+'02.04.18'!H49+'10.04.18'!H49+'16.04.18'!H49+'23.04.18'!H49+'02.05.18'!H49+'07.05.18'!H49+'14.05.18'!H49+'21.05.18'!H49+'29.05.18'!H49+'04.06.18'!H49+'11.06.18'!H49+'18.06.18'!H49+'25.06.18'!H49+'02.07.18'!H49+'09.07.18'!H49+'16.07.18'!H49+'23.07.18'!H49+'30.07.18'!H49+'06.08.18'!H49+'13.08.18'!H49+'20.08.18'!H49+'27.08.18'!H49+'03.09.18'!H49+'10.09.18'!H49+'17.09.18'!H49+'24.09.18'!H49+'01.10.18'!H49+'08.10.18'!H49+'16.10.18'!H49+'22.10.18'!H49+'29.10.18'!H49+'05.11.18'!H49+'12.11.18'!H49+'19.11.18'!H49+'26.11.18'!H49+'03.12.18'!H49+'10.12.18'!H49+'17.12.18'!H49+'26.12.18'!H49+'02.01.19'!H49</f>
        <v>12</v>
      </c>
      <c r="I49" s="254">
        <f>'09.01.18'!I49+'15.01.18'!I49+'22.01.18'!I49+'29.01.18'!I49+'05.02.18'!I49+'12.02.18'!I49+'19.02.18'!I49+'26.02.18'!I49+'05.03.18'!I49+'12.03.18'!I49+'19.03.18'!I49+'26.03.18'!I49+'02.04.18'!I49+'10.04.18'!I49+'16.04.18'!I49+'23.04.18'!I49+'02.05.18'!I49+'07.05.18'!I49+'14.05.18'!I49+'21.05.18'!I49+'29.05.18'!I49+'04.06.18'!I49+'11.06.18'!I49+'18.06.18'!I49+'25.06.18'!I49+'02.07.18'!I49+'09.07.18'!I49+'16.07.18'!I49+'23.07.18'!I49+'30.07.18'!I49+'06.08.18'!I49+'13.08.18'!I49+'20.08.18'!I49+'27.08.18'!I49+'03.09.18'!I49+'10.09.18'!I49+'17.09.18'!I49+'24.09.18'!I49+'01.10.18'!I49+'08.10.18'!I49+'16.10.18'!I49+'22.10.18'!I49+'29.10.18'!I49+'05.11.18'!I49+'12.11.18'!I49+'19.11.18'!I49+'26.11.18'!I49+'03.12.18'!I49+'10.12.18'!I49+'17.12.18'!I49+'26.12.18'!I49+'02.01.19'!I49</f>
        <v>8</v>
      </c>
      <c r="J49" s="254">
        <f>'09.01.18'!J49+'15.01.18'!J49+'22.01.18'!J49+'29.01.18'!J49+'05.02.18'!J49+'12.02.18'!J49+'19.02.18'!J49+'26.02.18'!J49+'05.03.18'!J49+'12.03.18'!J49+'19.03.18'!J49+'26.03.18'!J49+'02.04.18'!J49+'10.04.18'!J49+'16.04.18'!J49+'23.04.18'!J49+'02.05.18'!J49+'07.05.18'!J49+'14.05.18'!J49+'21.05.18'!J49+'29.05.18'!J49+'04.06.18'!J49+'11.06.18'!J49+'18.06.18'!J49+'25.06.18'!J49+'02.07.18'!J49+'09.07.18'!J49+'16.07.18'!J49+'23.07.18'!J49+'30.07.18'!J49+'06.08.18'!J49+'13.08.18'!J49+'20.08.18'!J49+'27.08.18'!J49+'03.09.18'!J49+'10.09.18'!J49+'17.09.18'!J49+'24.09.18'!J49+'01.10.18'!J49+'08.10.18'!J49+'16.10.18'!J49+'22.10.18'!J49+'29.10.18'!J49+'05.11.18'!J49+'12.11.18'!J49+'19.11.18'!J49+'26.11.18'!J49+'03.12.18'!J49+'10.12.18'!J49+'17.12.18'!J49+'26.12.18'!J49+'02.01.19'!J49</f>
        <v>11</v>
      </c>
      <c r="K49" s="271">
        <f>'09.01.18'!K49+'15.01.18'!K49+'22.01.18'!K49+'29.01.18'!K49+'05.02.18'!K49+'12.02.18'!K49+'19.02.18'!K49+'26.02.18'!K49+'05.03.18'!K49+'12.03.18'!K49+'19.03.18'!K49+'26.03.18'!K49+'02.04.18'!K49+'10.04.18'!K49+'16.04.18'!K49+'23.04.18'!K49+'02.05.18'!K49+'07.05.18'!K49+'14.05.18'!K49+'21.05.18'!K49+'29.05.18'!K49+'04.06.18'!K49+'11.06.18'!K49+'18.06.18'!K49+'25.06.18'!K49+'02.07.18'!K49+'09.07.18'!K49+'16.07.18'!K49+'23.07.18'!K49+'30.07.18'!K49+'06.08.18'!K49+'13.08.18'!K49+'20.08.18'!K49+'27.08.18'!K49+'03.09.18'!K49+'10.09.18'!K49+'17.09.18'!K49+'24.09.18'!K49+'01.10.18'!K49+'08.10.18'!K49+'16.10.18'!K49+'22.10.18'!K49+'29.10.18'!K49+'05.11.18'!K49+'12.11.18'!K49+'19.11.18'!K49+'26.11.18'!K49+'03.12.18'!K49+'10.12.18'!K49+'17.12.18'!K49+'26.12.18'!K49+'02.01.19'!K49</f>
        <v>18663.809999999998</v>
      </c>
      <c r="L49" s="271">
        <f>'09.01.18'!L49+'15.01.18'!L49+'22.01.18'!L49+'29.01.18'!L49+'05.02.18'!L49+'12.02.18'!L49+'19.02.18'!L49+'26.02.18'!L49+'05.03.18'!L49+'12.03.18'!L49+'19.03.18'!L49+'26.03.18'!L49+'02.04.18'!L49+'10.04.18'!L49+'16.04.18'!L49+'23.04.18'!L49+'02.05.18'!L49+'07.05.18'!L49+'14.05.18'!L49+'21.05.18'!L49+'29.05.18'!L49+'04.06.18'!L49+'11.06.18'!L49+'18.06.18'!L49+'25.06.18'!L49+'02.07.18'!L49+'09.07.18'!L49+'16.07.18'!L49+'23.07.18'!L49+'30.07.18'!L49+'06.08.18'!L49+'13.08.18'!L49+'20.08.18'!L49+'27.08.18'!L49+'03.09.18'!L49+'10.09.18'!L49+'17.09.18'!L49+'24.09.18'!L49+'01.10.18'!L49+'08.10.18'!L49+'16.10.18'!L49+'22.10.18'!L49+'29.10.18'!L49+'05.11.18'!L49+'12.11.18'!L49+'19.11.18'!L49+'26.11.18'!L49+'03.12.18'!L49+'10.12.18'!L49+'17.12.18'!L49+'26.12.18'!L49+'02.01.19'!L49</f>
        <v>18663.809999999998</v>
      </c>
      <c r="M49" s="259">
        <f t="shared" si="1"/>
        <v>0</v>
      </c>
      <c r="N49" s="270">
        <f>'09.01.18'!N49+'15.01.18'!N49+'22.01.18'!N49+'29.01.18'!N49+'05.02.18'!N49+'12.02.18'!N49+'19.02.18'!N49+'26.02.18'!N49+'05.03.18'!N49+'12.03.18'!N49+'19.03.18'!N49+'26.03.18'!N49+'02.04.18'!N49+'10.04.18'!N49+'16.04.18'!N49+'23.04.18'!N49+'02.05.18'!N49+'07.05.18'!N49+'14.05.18'!N49+'21.05.18'!N49+'29.05.18'!N49+'04.06.18'!N49+'11.06.18'!N49+'18.06.18'!N49+'25.06.18'!N49+'02.07.18'!N49+'09.07.18'!N49+'16.07.18'!N49+'23.07.18'!N49+'30.07.18'!N49+'06.08.18'!N49+'13.08.18'!N49+'20.08.18'!N49+'27.08.18'!N49+'03.09.18'!N49+'10.09.18'!N49+'17.09.18'!N49+'24.09.18'!N49+'01.10.18'!N49+'08.10.18'!N49+'16.10.18'!N49+'22.10.18'!N49+'29.10.18'!N49+'05.11.18'!N49+'12.11.18'!N49+'19.11.18'!N49+'26.11.18'!N49+'03.12.18'!N49+'10.12.18'!N49+'17.12.18'!N49+'26.12.18'!N49+'02.01.19'!N49</f>
        <v>13</v>
      </c>
      <c r="O49" s="271">
        <f>'09.01.18'!O49+'15.01.18'!O49+'22.01.18'!O49+'29.01.18'!O49+'05.02.18'!O49+'12.02.18'!O49+'19.02.18'!O49+'26.02.18'!O49+'05.03.18'!O49+'12.03.18'!O49+'19.03.18'!O49+'26.03.18'!O49+'02.04.18'!O49+'10.04.18'!O49+'16.04.18'!O49+'23.04.18'!O49+'02.05.18'!O49+'07.05.18'!O49+'14.05.18'!O49+'21.05.18'!O49+'29.05.18'!O49+'04.06.18'!O49+'11.06.18'!O49+'18.06.18'!O49+'25.06.18'!O49+'02.07.18'!O49+'09.07.18'!O49+'16.07.18'!O49+'23.07.18'!O49+'30.07.18'!O49+'06.08.18'!O49+'13.08.18'!O49+'20.08.18'!O49+'27.08.18'!O49+'03.09.18'!O49+'10.09.18'!O49+'17.09.18'!O49+'24.09.18'!O49+'01.10.18'!O49+'08.10.18'!O49+'16.10.18'!O49+'22.10.18'!O49+'29.10.18'!O49+'05.11.18'!O49+'12.11.18'!O49+'19.11.18'!O49+'26.11.18'!O49+'03.12.18'!O49+'10.12.18'!O49+'17.12.18'!O49+'26.12.18'!O49+'02.01.19'!O49</f>
        <v>87220.28</v>
      </c>
      <c r="P49" s="271">
        <f>'09.01.18'!P49+'15.01.18'!P49+'22.01.18'!P49+'29.01.18'!P49+'05.02.18'!P49+'12.02.18'!P49+'19.02.18'!P49+'26.02.18'!P49+'05.03.18'!P49+'12.03.18'!P49+'19.03.18'!P49+'26.03.18'!P49+'02.04.18'!P49+'10.04.18'!P49+'16.04.18'!P49+'23.04.18'!P49+'02.05.18'!P49+'07.05.18'!P49+'14.05.18'!P49+'21.05.18'!P49+'29.05.18'!P49+'04.06.18'!P49+'11.06.18'!P49+'18.06.18'!P49+'25.06.18'!P49+'02.07.18'!P49+'09.07.18'!P49+'16.07.18'!P49+'23.07.18'!P49+'30.07.18'!P49+'06.08.18'!P49+'13.08.18'!P49+'20.08.18'!P49+'27.08.18'!P49+'03.09.18'!P49+'10.09.18'!P49+'17.09.18'!P49+'24.09.18'!P49+'01.10.18'!P49+'08.10.18'!P49+'16.10.18'!P49+'22.10.18'!P49+'29.10.18'!P49+'05.11.18'!P49+'12.11.18'!P49+'19.11.18'!P49+'26.11.18'!P49+'03.12.18'!P49+'10.12.18'!P49+'17.12.18'!P49+'26.12.18'!P49+'02.01.19'!P49</f>
        <v>87220.28</v>
      </c>
      <c r="Q49" s="83">
        <f t="shared" si="2"/>
        <v>0</v>
      </c>
      <c r="R49" s="1"/>
      <c r="S49" s="1"/>
      <c r="T49" s="134"/>
      <c r="U49" s="134"/>
      <c r="V49" s="134"/>
      <c r="X49" s="40"/>
    </row>
    <row r="50" spans="1:24">
      <c r="A50" s="182">
        <v>41</v>
      </c>
      <c r="B50" s="78" t="s">
        <v>60</v>
      </c>
      <c r="C50" s="105" t="s">
        <v>19</v>
      </c>
      <c r="D50" s="78"/>
      <c r="E50" s="78" t="s">
        <v>61</v>
      </c>
      <c r="F50" s="106" t="s">
        <v>336</v>
      </c>
      <c r="G50" s="14" t="s">
        <v>21</v>
      </c>
      <c r="H50" s="274">
        <f>'09.01.18'!H50+'15.01.18'!H50+'22.01.18'!H50+'29.01.18'!H50+'05.02.18'!H50+'12.02.18'!H50+'19.02.18'!H50+'26.02.18'!H50+'05.03.18'!H50+'12.03.18'!H50+'19.03.18'!H50+'26.03.18'!H50+'02.04.18'!H50+'10.04.18'!H50+'16.04.18'!H50+'23.04.18'!H50+'02.05.18'!H50+'07.05.18'!H50+'14.05.18'!H50+'21.05.18'!H50+'29.05.18'!H50+'04.06.18'!H50+'11.06.18'!H50+'18.06.18'!H50+'25.06.18'!H50+'02.07.18'!H50+'09.07.18'!H50+'16.07.18'!H50+'23.07.18'!H50+'30.07.18'!H50+'06.08.18'!H50+'13.08.18'!H50+'20.08.18'!H50+'27.08.18'!H50+'03.09.18'!H50+'10.09.18'!H50+'17.09.18'!H50+'24.09.18'!H50+'01.10.18'!H50+'08.10.18'!H50+'16.10.18'!H50+'22.10.18'!H50+'29.10.18'!H50+'05.11.18'!H50+'12.11.18'!H50+'19.11.18'!H50+'26.11.18'!H50+'03.12.18'!H50+'10.12.18'!H50+'17.12.18'!H50+'26.12.18'!H50+'02.01.19'!H50</f>
        <v>16</v>
      </c>
      <c r="I50" s="254">
        <f>'09.01.18'!I50+'15.01.18'!I50+'22.01.18'!I50+'29.01.18'!I50+'05.02.18'!I50+'12.02.18'!I50+'19.02.18'!I50+'26.02.18'!I50+'05.03.18'!I50+'12.03.18'!I50+'19.03.18'!I50+'26.03.18'!I50+'02.04.18'!I50+'10.04.18'!I50+'16.04.18'!I50+'23.04.18'!I50+'02.05.18'!I50+'07.05.18'!I50+'14.05.18'!I50+'21.05.18'!I50+'29.05.18'!I50+'04.06.18'!I50+'11.06.18'!I50+'18.06.18'!I50+'25.06.18'!I50+'02.07.18'!I50+'09.07.18'!I50+'16.07.18'!I50+'23.07.18'!I50+'30.07.18'!I50+'06.08.18'!I50+'13.08.18'!I50+'20.08.18'!I50+'27.08.18'!I50+'03.09.18'!I50+'10.09.18'!I50+'17.09.18'!I50+'24.09.18'!I50+'01.10.18'!I50+'08.10.18'!I50+'16.10.18'!I50+'22.10.18'!I50+'29.10.18'!I50+'05.11.18'!I50+'12.11.18'!I50+'19.11.18'!I50+'26.11.18'!I50+'03.12.18'!I50+'10.12.18'!I50+'17.12.18'!I50+'26.12.18'!I50+'02.01.19'!I50</f>
        <v>9</v>
      </c>
      <c r="J50" s="254">
        <f>'09.01.18'!J50+'15.01.18'!J50+'22.01.18'!J50+'29.01.18'!J50+'05.02.18'!J50+'12.02.18'!J50+'19.02.18'!J50+'26.02.18'!J50+'05.03.18'!J50+'12.03.18'!J50+'19.03.18'!J50+'26.03.18'!J50+'02.04.18'!J50+'10.04.18'!J50+'16.04.18'!J50+'23.04.18'!J50+'02.05.18'!J50+'07.05.18'!J50+'14.05.18'!J50+'21.05.18'!J50+'29.05.18'!J50+'04.06.18'!J50+'11.06.18'!J50+'18.06.18'!J50+'25.06.18'!J50+'02.07.18'!J50+'09.07.18'!J50+'16.07.18'!J50+'23.07.18'!J50+'30.07.18'!J50+'06.08.18'!J50+'13.08.18'!J50+'20.08.18'!J50+'27.08.18'!J50+'03.09.18'!J50+'10.09.18'!J50+'17.09.18'!J50+'24.09.18'!J50+'01.10.18'!J50+'08.10.18'!J50+'16.10.18'!J50+'22.10.18'!J50+'29.10.18'!J50+'05.11.18'!J50+'12.11.18'!J50+'19.11.18'!J50+'26.11.18'!J50+'03.12.18'!J50+'10.12.18'!J50+'17.12.18'!J50+'26.12.18'!J50+'02.01.19'!J50</f>
        <v>14</v>
      </c>
      <c r="K50" s="271">
        <f>'09.01.18'!K50+'15.01.18'!K50+'22.01.18'!K50+'29.01.18'!K50+'05.02.18'!K50+'12.02.18'!K50+'19.02.18'!K50+'26.02.18'!K50+'05.03.18'!K50+'12.03.18'!K50+'19.03.18'!K50+'26.03.18'!K50+'02.04.18'!K50+'10.04.18'!K50+'16.04.18'!K50+'23.04.18'!K50+'02.05.18'!K50+'07.05.18'!K50+'14.05.18'!K50+'21.05.18'!K50+'29.05.18'!K50+'04.06.18'!K50+'11.06.18'!K50+'18.06.18'!K50+'25.06.18'!K50+'02.07.18'!K50+'09.07.18'!K50+'16.07.18'!K50+'23.07.18'!K50+'30.07.18'!K50+'06.08.18'!K50+'13.08.18'!K50+'20.08.18'!K50+'27.08.18'!K50+'03.09.18'!K50+'10.09.18'!K50+'17.09.18'!K50+'24.09.18'!K50+'01.10.18'!K50+'08.10.18'!K50+'16.10.18'!K50+'22.10.18'!K50+'29.10.18'!K50+'05.11.18'!K50+'12.11.18'!K50+'19.11.18'!K50+'26.11.18'!K50+'03.12.18'!K50+'10.12.18'!K50+'17.12.18'!K50+'26.12.18'!K50+'02.01.19'!K50</f>
        <v>30733.629999999997</v>
      </c>
      <c r="L50" s="271">
        <f>'09.01.18'!L50+'15.01.18'!L50+'22.01.18'!L50+'29.01.18'!L50+'05.02.18'!L50+'12.02.18'!L50+'19.02.18'!L50+'26.02.18'!L50+'05.03.18'!L50+'12.03.18'!L50+'19.03.18'!L50+'26.03.18'!L50+'02.04.18'!L50+'10.04.18'!L50+'16.04.18'!L50+'23.04.18'!L50+'02.05.18'!L50+'07.05.18'!L50+'14.05.18'!L50+'21.05.18'!L50+'29.05.18'!L50+'04.06.18'!L50+'11.06.18'!L50+'18.06.18'!L50+'25.06.18'!L50+'02.07.18'!L50+'09.07.18'!L50+'16.07.18'!L50+'23.07.18'!L50+'30.07.18'!L50+'06.08.18'!L50+'13.08.18'!L50+'20.08.18'!L50+'27.08.18'!L50+'03.09.18'!L50+'10.09.18'!L50+'17.09.18'!L50+'24.09.18'!L50+'01.10.18'!L50+'08.10.18'!L50+'16.10.18'!L50+'22.10.18'!L50+'29.10.18'!L50+'05.11.18'!L50+'12.11.18'!L50+'19.11.18'!L50+'26.11.18'!L50+'03.12.18'!L50+'10.12.18'!L50+'17.12.18'!L50+'26.12.18'!L50+'02.01.19'!L50</f>
        <v>30733.63</v>
      </c>
      <c r="M50" s="259">
        <f t="shared" si="1"/>
        <v>0</v>
      </c>
      <c r="N50" s="270">
        <f>'09.01.18'!N50+'15.01.18'!N50+'22.01.18'!N50+'29.01.18'!N50+'05.02.18'!N50+'12.02.18'!N50+'19.02.18'!N50+'26.02.18'!N50+'05.03.18'!N50+'12.03.18'!N50+'19.03.18'!N50+'26.03.18'!N50+'02.04.18'!N50+'10.04.18'!N50+'16.04.18'!N50+'23.04.18'!N50+'02.05.18'!N50+'07.05.18'!N50+'14.05.18'!N50+'21.05.18'!N50+'29.05.18'!N50+'04.06.18'!N50+'11.06.18'!N50+'18.06.18'!N50+'25.06.18'!N50+'02.07.18'!N50+'09.07.18'!N50+'16.07.18'!N50+'23.07.18'!N50+'30.07.18'!N50+'06.08.18'!N50+'13.08.18'!N50+'20.08.18'!N50+'27.08.18'!N50+'03.09.18'!N50+'10.09.18'!N50+'17.09.18'!N50+'24.09.18'!N50+'01.10.18'!N50+'08.10.18'!N50+'16.10.18'!N50+'22.10.18'!N50+'29.10.18'!N50+'05.11.18'!N50+'12.11.18'!N50+'19.11.18'!N50+'26.11.18'!N50+'03.12.18'!N50+'10.12.18'!N50+'17.12.18'!N50+'26.12.18'!N50+'02.01.19'!N50</f>
        <v>19</v>
      </c>
      <c r="O50" s="271">
        <f>'09.01.18'!O50+'15.01.18'!O50+'22.01.18'!O50+'29.01.18'!O50+'05.02.18'!O50+'12.02.18'!O50+'19.02.18'!O50+'26.02.18'!O50+'05.03.18'!O50+'12.03.18'!O50+'19.03.18'!O50+'26.03.18'!O50+'02.04.18'!O50+'10.04.18'!O50+'16.04.18'!O50+'23.04.18'!O50+'02.05.18'!O50+'07.05.18'!O50+'14.05.18'!O50+'21.05.18'!O50+'29.05.18'!O50+'04.06.18'!O50+'11.06.18'!O50+'18.06.18'!O50+'25.06.18'!O50+'02.07.18'!O50+'09.07.18'!O50+'16.07.18'!O50+'23.07.18'!O50+'30.07.18'!O50+'06.08.18'!O50+'13.08.18'!O50+'20.08.18'!O50+'27.08.18'!O50+'03.09.18'!O50+'10.09.18'!O50+'17.09.18'!O50+'24.09.18'!O50+'01.10.18'!O50+'08.10.18'!O50+'16.10.18'!O50+'22.10.18'!O50+'29.10.18'!O50+'05.11.18'!O50+'12.11.18'!O50+'19.11.18'!O50+'26.11.18'!O50+'03.12.18'!O50+'10.12.18'!O50+'17.12.18'!O50+'26.12.18'!O50+'02.01.19'!O50</f>
        <v>81524.239999999991</v>
      </c>
      <c r="P50" s="271">
        <f>'09.01.18'!P50+'15.01.18'!P50+'22.01.18'!P50+'29.01.18'!P50+'05.02.18'!P50+'12.02.18'!P50+'19.02.18'!P50+'26.02.18'!P50+'05.03.18'!P50+'12.03.18'!P50+'19.03.18'!P50+'26.03.18'!P50+'02.04.18'!P50+'10.04.18'!P50+'16.04.18'!P50+'23.04.18'!P50+'02.05.18'!P50+'07.05.18'!P50+'14.05.18'!P50+'21.05.18'!P50+'29.05.18'!P50+'04.06.18'!P50+'11.06.18'!P50+'18.06.18'!P50+'25.06.18'!P50+'02.07.18'!P50+'09.07.18'!P50+'16.07.18'!P50+'23.07.18'!P50+'30.07.18'!P50+'06.08.18'!P50+'13.08.18'!P50+'20.08.18'!P50+'27.08.18'!P50+'03.09.18'!P50+'10.09.18'!P50+'17.09.18'!P50+'24.09.18'!P50+'01.10.18'!P50+'08.10.18'!P50+'16.10.18'!P50+'22.10.18'!P50+'29.10.18'!P50+'05.11.18'!P50+'12.11.18'!P50+'19.11.18'!P50+'26.11.18'!P50+'03.12.18'!P50+'10.12.18'!P50+'17.12.18'!P50+'26.12.18'!P50+'02.01.19'!P50</f>
        <v>81524.239999999991</v>
      </c>
      <c r="Q50" s="83">
        <f t="shared" si="2"/>
        <v>0</v>
      </c>
      <c r="R50" s="1"/>
      <c r="S50" s="1"/>
      <c r="T50" s="134"/>
      <c r="U50" s="134"/>
      <c r="V50" s="134"/>
      <c r="X50" s="40"/>
    </row>
    <row r="51" spans="1:24">
      <c r="A51" s="182">
        <v>42</v>
      </c>
      <c r="B51" s="78" t="s">
        <v>60</v>
      </c>
      <c r="C51" s="105" t="s">
        <v>19</v>
      </c>
      <c r="D51" s="78"/>
      <c r="E51" s="78" t="s">
        <v>61</v>
      </c>
      <c r="F51" s="106" t="s">
        <v>427</v>
      </c>
      <c r="G51" s="16" t="s">
        <v>22</v>
      </c>
      <c r="H51" s="274">
        <f>'09.01.18'!H51+'15.01.18'!H51+'22.01.18'!H51+'29.01.18'!H51+'05.02.18'!H51+'12.02.18'!H51+'19.02.18'!H51+'26.02.18'!H51+'05.03.18'!H51+'12.03.18'!H51+'19.03.18'!H51+'26.03.18'!H51+'02.04.18'!H51+'10.04.18'!H51+'16.04.18'!H51+'23.04.18'!H51+'02.05.18'!H51+'07.05.18'!H51+'14.05.18'!H51+'21.05.18'!H51+'29.05.18'!H51+'04.06.18'!H51+'11.06.18'!H51+'18.06.18'!H51+'25.06.18'!H51+'02.07.18'!H51+'09.07.18'!H51+'16.07.18'!H51+'23.07.18'!H51+'30.07.18'!H51+'06.08.18'!H51+'13.08.18'!H51+'20.08.18'!H51+'27.08.18'!H51+'03.09.18'!H51+'10.09.18'!H51+'17.09.18'!H51+'24.09.18'!H51+'01.10.18'!H51+'08.10.18'!H51+'16.10.18'!H51+'22.10.18'!H51+'29.10.18'!H51+'05.11.18'!H51+'12.11.18'!H51+'19.11.18'!H51+'26.11.18'!H51+'03.12.18'!H51+'10.12.18'!H51+'17.12.18'!H51+'26.12.18'!H51+'02.01.19'!H51</f>
        <v>1</v>
      </c>
      <c r="I51" s="254">
        <f>'09.01.18'!I51+'15.01.18'!I51+'22.01.18'!I51+'29.01.18'!I51+'05.02.18'!I51+'12.02.18'!I51+'19.02.18'!I51+'26.02.18'!I51+'05.03.18'!I51+'12.03.18'!I51+'19.03.18'!I51+'26.03.18'!I51+'02.04.18'!I51+'10.04.18'!I51+'16.04.18'!I51+'23.04.18'!I51+'02.05.18'!I51+'07.05.18'!I51+'14.05.18'!I51+'21.05.18'!I51+'29.05.18'!I51+'04.06.18'!I51+'11.06.18'!I51+'18.06.18'!I51+'25.06.18'!I51+'02.07.18'!I51+'09.07.18'!I51+'16.07.18'!I51+'23.07.18'!I51+'30.07.18'!I51+'06.08.18'!I51+'13.08.18'!I51+'20.08.18'!I51+'27.08.18'!I51+'03.09.18'!I51+'10.09.18'!I51+'17.09.18'!I51+'24.09.18'!I51+'01.10.18'!I51+'08.10.18'!I51+'16.10.18'!I51+'22.10.18'!I51+'29.10.18'!I51+'05.11.18'!I51+'12.11.18'!I51+'19.11.18'!I51+'26.11.18'!I51+'03.12.18'!I51+'10.12.18'!I51+'17.12.18'!I51+'26.12.18'!I51+'02.01.19'!I51</f>
        <v>1</v>
      </c>
      <c r="J51" s="254">
        <f>'09.01.18'!J51+'15.01.18'!J51+'22.01.18'!J51+'29.01.18'!J51+'05.02.18'!J51+'12.02.18'!J51+'19.02.18'!J51+'26.02.18'!J51+'05.03.18'!J51+'12.03.18'!J51+'19.03.18'!J51+'26.03.18'!J51+'02.04.18'!J51+'10.04.18'!J51+'16.04.18'!J51+'23.04.18'!J51+'02.05.18'!J51+'07.05.18'!J51+'14.05.18'!J51+'21.05.18'!J51+'29.05.18'!J51+'04.06.18'!J51+'11.06.18'!J51+'18.06.18'!J51+'25.06.18'!J51+'02.07.18'!J51+'09.07.18'!J51+'16.07.18'!J51+'23.07.18'!J51+'30.07.18'!J51+'06.08.18'!J51+'13.08.18'!J51+'20.08.18'!J51+'27.08.18'!J51+'03.09.18'!J51+'10.09.18'!J51+'17.09.18'!J51+'24.09.18'!J51+'01.10.18'!J51+'08.10.18'!J51+'16.10.18'!J51+'22.10.18'!J51+'29.10.18'!J51+'05.11.18'!J51+'12.11.18'!J51+'19.11.18'!J51+'26.11.18'!J51+'03.12.18'!J51+'10.12.18'!J51+'17.12.18'!J51+'26.12.18'!J51+'02.01.19'!J51</f>
        <v>1</v>
      </c>
      <c r="K51" s="271">
        <f>'09.01.18'!K51+'15.01.18'!K51+'22.01.18'!K51+'29.01.18'!K51+'05.02.18'!K51+'12.02.18'!K51+'19.02.18'!K51+'26.02.18'!K51+'05.03.18'!K51+'12.03.18'!K51+'19.03.18'!K51+'26.03.18'!K51+'02.04.18'!K51+'10.04.18'!K51+'16.04.18'!K51+'23.04.18'!K51+'02.05.18'!K51+'07.05.18'!K51+'14.05.18'!K51+'21.05.18'!K51+'29.05.18'!K51+'04.06.18'!K51+'11.06.18'!K51+'18.06.18'!K51+'25.06.18'!K51+'02.07.18'!K51+'09.07.18'!K51+'16.07.18'!K51+'23.07.18'!K51+'30.07.18'!K51+'06.08.18'!K51+'13.08.18'!K51+'20.08.18'!K51+'27.08.18'!K51+'03.09.18'!K51+'10.09.18'!K51+'17.09.18'!K51+'24.09.18'!K51+'01.10.18'!K51+'08.10.18'!K51+'16.10.18'!K51+'22.10.18'!K51+'29.10.18'!K51+'05.11.18'!K51+'12.11.18'!K51+'19.11.18'!K51+'26.11.18'!K51+'03.12.18'!K51+'10.12.18'!K51+'17.12.18'!K51+'26.12.18'!K51+'02.01.19'!K51</f>
        <v>2995.4</v>
      </c>
      <c r="L51" s="271">
        <f>'09.01.18'!L51+'15.01.18'!L51+'22.01.18'!L51+'29.01.18'!L51+'05.02.18'!L51+'12.02.18'!L51+'19.02.18'!L51+'26.02.18'!L51+'05.03.18'!L51+'12.03.18'!L51+'19.03.18'!L51+'26.03.18'!L51+'02.04.18'!L51+'10.04.18'!L51+'16.04.18'!L51+'23.04.18'!L51+'02.05.18'!L51+'07.05.18'!L51+'14.05.18'!L51+'21.05.18'!L51+'29.05.18'!L51+'04.06.18'!L51+'11.06.18'!L51+'18.06.18'!L51+'25.06.18'!L51+'02.07.18'!L51+'09.07.18'!L51+'16.07.18'!L51+'23.07.18'!L51+'30.07.18'!L51+'06.08.18'!L51+'13.08.18'!L51+'20.08.18'!L51+'27.08.18'!L51+'03.09.18'!L51+'10.09.18'!L51+'17.09.18'!L51+'24.09.18'!L51+'01.10.18'!L51+'08.10.18'!L51+'16.10.18'!L51+'22.10.18'!L51+'29.10.18'!L51+'05.11.18'!L51+'12.11.18'!L51+'19.11.18'!L51+'26.11.18'!L51+'03.12.18'!L51+'10.12.18'!L51+'17.12.18'!L51+'26.12.18'!L51+'02.01.19'!L51</f>
        <v>2995.4</v>
      </c>
      <c r="M51" s="259">
        <f t="shared" si="1"/>
        <v>0</v>
      </c>
      <c r="N51" s="270">
        <f>'09.01.18'!N51+'15.01.18'!N51+'22.01.18'!N51+'29.01.18'!N51+'05.02.18'!N51+'12.02.18'!N51+'19.02.18'!N51+'26.02.18'!N51+'05.03.18'!N51+'12.03.18'!N51+'19.03.18'!N51+'26.03.18'!N51+'02.04.18'!N51+'10.04.18'!N51+'16.04.18'!N51+'23.04.18'!N51+'02.05.18'!N51+'07.05.18'!N51+'14.05.18'!N51+'21.05.18'!N51+'29.05.18'!N51+'04.06.18'!N51+'11.06.18'!N51+'18.06.18'!N51+'25.06.18'!N51+'02.07.18'!N51+'09.07.18'!N51+'16.07.18'!N51+'23.07.18'!N51+'30.07.18'!N51+'06.08.18'!N51+'13.08.18'!N51+'20.08.18'!N51+'27.08.18'!N51+'03.09.18'!N51+'10.09.18'!N51+'17.09.18'!N51+'24.09.18'!N51+'01.10.18'!N51+'08.10.18'!N51+'16.10.18'!N51+'22.10.18'!N51+'29.10.18'!N51+'05.11.18'!N51+'12.11.18'!N51+'19.11.18'!N51+'26.11.18'!N51+'03.12.18'!N51+'10.12.18'!N51+'17.12.18'!N51+'26.12.18'!N51+'02.01.19'!N51</f>
        <v>2</v>
      </c>
      <c r="O51" s="271">
        <f>'09.01.18'!O51+'15.01.18'!O51+'22.01.18'!O51+'29.01.18'!O51+'05.02.18'!O51+'12.02.18'!O51+'19.02.18'!O51+'26.02.18'!O51+'05.03.18'!O51+'12.03.18'!O51+'19.03.18'!O51+'26.03.18'!O51+'02.04.18'!O51+'10.04.18'!O51+'16.04.18'!O51+'23.04.18'!O51+'02.05.18'!O51+'07.05.18'!O51+'14.05.18'!O51+'21.05.18'!O51+'29.05.18'!O51+'04.06.18'!O51+'11.06.18'!O51+'18.06.18'!O51+'25.06.18'!O51+'02.07.18'!O51+'09.07.18'!O51+'16.07.18'!O51+'23.07.18'!O51+'30.07.18'!O51+'06.08.18'!O51+'13.08.18'!O51+'20.08.18'!O51+'27.08.18'!O51+'03.09.18'!O51+'10.09.18'!O51+'17.09.18'!O51+'24.09.18'!O51+'01.10.18'!O51+'08.10.18'!O51+'16.10.18'!O51+'22.10.18'!O51+'29.10.18'!O51+'05.11.18'!O51+'12.11.18'!O51+'19.11.18'!O51+'26.11.18'!O51+'03.12.18'!O51+'10.12.18'!O51+'17.12.18'!O51+'26.12.18'!O51+'02.01.19'!O51</f>
        <v>925.05</v>
      </c>
      <c r="P51" s="271">
        <f>'09.01.18'!P51+'15.01.18'!P51+'22.01.18'!P51+'29.01.18'!P51+'05.02.18'!P51+'12.02.18'!P51+'19.02.18'!P51+'26.02.18'!P51+'05.03.18'!P51+'12.03.18'!P51+'19.03.18'!P51+'26.03.18'!P51+'02.04.18'!P51+'10.04.18'!P51+'16.04.18'!P51+'23.04.18'!P51+'02.05.18'!P51+'07.05.18'!P51+'14.05.18'!P51+'21.05.18'!P51+'29.05.18'!P51+'04.06.18'!P51+'11.06.18'!P51+'18.06.18'!P51+'25.06.18'!P51+'02.07.18'!P51+'09.07.18'!P51+'16.07.18'!P51+'23.07.18'!P51+'30.07.18'!P51+'06.08.18'!P51+'13.08.18'!P51+'20.08.18'!P51+'27.08.18'!P51+'03.09.18'!P51+'10.09.18'!P51+'17.09.18'!P51+'24.09.18'!P51+'01.10.18'!P51+'08.10.18'!P51+'16.10.18'!P51+'22.10.18'!P51+'29.10.18'!P51+'05.11.18'!P51+'12.11.18'!P51+'19.11.18'!P51+'26.11.18'!P51+'03.12.18'!P51+'10.12.18'!P51+'17.12.18'!P51+'26.12.18'!P51+'02.01.19'!P51</f>
        <v>925.05</v>
      </c>
      <c r="Q51" s="83">
        <f t="shared" si="2"/>
        <v>0</v>
      </c>
      <c r="R51" s="1"/>
      <c r="S51" s="1"/>
      <c r="T51" s="134"/>
      <c r="U51" s="134"/>
      <c r="V51" s="134"/>
      <c r="X51" s="40"/>
    </row>
    <row r="52" spans="1:24">
      <c r="A52" s="182">
        <v>43</v>
      </c>
      <c r="B52" s="78" t="s">
        <v>62</v>
      </c>
      <c r="C52" s="105" t="s">
        <v>19</v>
      </c>
      <c r="D52" s="78"/>
      <c r="E52" s="78" t="s">
        <v>26</v>
      </c>
      <c r="F52" s="110">
        <v>42</v>
      </c>
      <c r="G52" s="14" t="s">
        <v>21</v>
      </c>
      <c r="H52" s="274">
        <f>'09.01.18'!H52+'15.01.18'!H52+'22.01.18'!H52+'29.01.18'!H52+'05.02.18'!H52+'12.02.18'!H52+'19.02.18'!H52+'26.02.18'!H52+'05.03.18'!H52+'12.03.18'!H52+'19.03.18'!H52+'26.03.18'!H52+'02.04.18'!H52+'10.04.18'!H52+'16.04.18'!H52+'23.04.18'!H52+'02.05.18'!H52+'07.05.18'!H52+'14.05.18'!H52+'21.05.18'!H52+'29.05.18'!H52+'04.06.18'!H52+'11.06.18'!H52+'18.06.18'!H52+'25.06.18'!H52+'02.07.18'!H52+'09.07.18'!H52+'16.07.18'!H52+'23.07.18'!H52+'30.07.18'!H52+'06.08.18'!H52+'13.08.18'!H52+'20.08.18'!H52+'27.08.18'!H52+'03.09.18'!H52+'10.09.18'!H52+'17.09.18'!H52+'24.09.18'!H52+'01.10.18'!H52+'08.10.18'!H52+'16.10.18'!H52+'22.10.18'!H52+'29.10.18'!H52+'05.11.18'!H52+'12.11.18'!H52+'19.11.18'!H52+'26.11.18'!H52+'03.12.18'!H52+'10.12.18'!H52+'17.12.18'!H52+'26.12.18'!H52+'02.01.19'!H52</f>
        <v>0</v>
      </c>
      <c r="I52" s="254">
        <f>'09.01.18'!I52+'15.01.18'!I52+'22.01.18'!I52+'29.01.18'!I52+'05.02.18'!I52+'12.02.18'!I52+'19.02.18'!I52+'26.02.18'!I52+'05.03.18'!I52+'12.03.18'!I52+'19.03.18'!I52+'26.03.18'!I52+'02.04.18'!I52+'10.04.18'!I52+'16.04.18'!I52+'23.04.18'!I52+'02.05.18'!I52+'07.05.18'!I52+'14.05.18'!I52+'21.05.18'!I52+'29.05.18'!I52+'04.06.18'!I52+'11.06.18'!I52+'18.06.18'!I52+'25.06.18'!I52+'02.07.18'!I52+'09.07.18'!I52+'16.07.18'!I52+'23.07.18'!I52+'30.07.18'!I52+'06.08.18'!I52+'13.08.18'!I52+'20.08.18'!I52+'27.08.18'!I52+'03.09.18'!I52+'10.09.18'!I52+'17.09.18'!I52+'24.09.18'!I52+'01.10.18'!I52+'08.10.18'!I52+'16.10.18'!I52+'22.10.18'!I52+'29.10.18'!I52+'05.11.18'!I52+'12.11.18'!I52+'19.11.18'!I52+'26.11.18'!I52+'03.12.18'!I52+'10.12.18'!I52+'17.12.18'!I52+'26.12.18'!I52+'02.01.19'!I52</f>
        <v>0</v>
      </c>
      <c r="J52" s="254">
        <f>'09.01.18'!J52+'15.01.18'!J52+'22.01.18'!J52+'29.01.18'!J52+'05.02.18'!J52+'12.02.18'!J52+'19.02.18'!J52+'26.02.18'!J52+'05.03.18'!J52+'12.03.18'!J52+'19.03.18'!J52+'26.03.18'!J52+'02.04.18'!J52+'10.04.18'!J52+'16.04.18'!J52+'23.04.18'!J52+'02.05.18'!J52+'07.05.18'!J52+'14.05.18'!J52+'21.05.18'!J52+'29.05.18'!J52+'04.06.18'!J52+'11.06.18'!J52+'18.06.18'!J52+'25.06.18'!J52+'02.07.18'!J52+'09.07.18'!J52+'16.07.18'!J52+'23.07.18'!J52+'30.07.18'!J52+'06.08.18'!J52+'13.08.18'!J52+'20.08.18'!J52+'27.08.18'!J52+'03.09.18'!J52+'10.09.18'!J52+'17.09.18'!J52+'24.09.18'!J52+'01.10.18'!J52+'08.10.18'!J52+'16.10.18'!J52+'22.10.18'!J52+'29.10.18'!J52+'05.11.18'!J52+'12.11.18'!J52+'19.11.18'!J52+'26.11.18'!J52+'03.12.18'!J52+'10.12.18'!J52+'17.12.18'!J52+'26.12.18'!J52+'02.01.19'!J52</f>
        <v>0</v>
      </c>
      <c r="K52" s="271">
        <f>'09.01.18'!K52+'15.01.18'!K52+'22.01.18'!K52+'29.01.18'!K52+'05.02.18'!K52+'12.02.18'!K52+'19.02.18'!K52+'26.02.18'!K52+'05.03.18'!K52+'12.03.18'!K52+'19.03.18'!K52+'26.03.18'!K52+'02.04.18'!K52+'10.04.18'!K52+'16.04.18'!K52+'23.04.18'!K52+'02.05.18'!K52+'07.05.18'!K52+'14.05.18'!K52+'21.05.18'!K52+'29.05.18'!K52+'04.06.18'!K52+'11.06.18'!K52+'18.06.18'!K52+'25.06.18'!K52+'02.07.18'!K52+'09.07.18'!K52+'16.07.18'!K52+'23.07.18'!K52+'30.07.18'!K52+'06.08.18'!K52+'13.08.18'!K52+'20.08.18'!K52+'27.08.18'!K52+'03.09.18'!K52+'10.09.18'!K52+'17.09.18'!K52+'24.09.18'!K52+'01.10.18'!K52+'08.10.18'!K52+'16.10.18'!K52+'22.10.18'!K52+'29.10.18'!K52+'05.11.18'!K52+'12.11.18'!K52+'19.11.18'!K52+'26.11.18'!K52+'03.12.18'!K52+'10.12.18'!K52+'17.12.18'!K52+'26.12.18'!K52+'02.01.19'!K52</f>
        <v>0</v>
      </c>
      <c r="L52" s="271">
        <f>'09.01.18'!L52+'15.01.18'!L52+'22.01.18'!L52+'29.01.18'!L52+'05.02.18'!L52+'12.02.18'!L52+'19.02.18'!L52+'26.02.18'!L52+'05.03.18'!L52+'12.03.18'!L52+'19.03.18'!L52+'26.03.18'!L52+'02.04.18'!L52+'10.04.18'!L52+'16.04.18'!L52+'23.04.18'!L52+'02.05.18'!L52+'07.05.18'!L52+'14.05.18'!L52+'21.05.18'!L52+'29.05.18'!L52+'04.06.18'!L52+'11.06.18'!L52+'18.06.18'!L52+'25.06.18'!L52+'02.07.18'!L52+'09.07.18'!L52+'16.07.18'!L52+'23.07.18'!L52+'30.07.18'!L52+'06.08.18'!L52+'13.08.18'!L52+'20.08.18'!L52+'27.08.18'!L52+'03.09.18'!L52+'10.09.18'!L52+'17.09.18'!L52+'24.09.18'!L52+'01.10.18'!L52+'08.10.18'!L52+'16.10.18'!L52+'22.10.18'!L52+'29.10.18'!L52+'05.11.18'!L52+'12.11.18'!L52+'19.11.18'!L52+'26.11.18'!L52+'03.12.18'!L52+'10.12.18'!L52+'17.12.18'!L52+'26.12.18'!L52+'02.01.19'!L52</f>
        <v>0</v>
      </c>
      <c r="M52" s="259">
        <f t="shared" si="1"/>
        <v>0</v>
      </c>
      <c r="N52" s="270">
        <f>'09.01.18'!N52+'15.01.18'!N52+'22.01.18'!N52+'29.01.18'!N52+'05.02.18'!N52+'12.02.18'!N52+'19.02.18'!N52+'26.02.18'!N52+'05.03.18'!N52+'12.03.18'!N52+'19.03.18'!N52+'26.03.18'!N52+'02.04.18'!N52+'10.04.18'!N52+'16.04.18'!N52+'23.04.18'!N52+'02.05.18'!N52+'07.05.18'!N52+'14.05.18'!N52+'21.05.18'!N52+'29.05.18'!N52+'04.06.18'!N52+'11.06.18'!N52+'18.06.18'!N52+'25.06.18'!N52+'02.07.18'!N52+'09.07.18'!N52+'16.07.18'!N52+'23.07.18'!N52+'30.07.18'!N52+'06.08.18'!N52+'13.08.18'!N52+'20.08.18'!N52+'27.08.18'!N52+'03.09.18'!N52+'10.09.18'!N52+'17.09.18'!N52+'24.09.18'!N52+'01.10.18'!N52+'08.10.18'!N52+'16.10.18'!N52+'22.10.18'!N52+'29.10.18'!N52+'05.11.18'!N52+'12.11.18'!N52+'19.11.18'!N52+'26.11.18'!N52+'03.12.18'!N52+'10.12.18'!N52+'17.12.18'!N52+'26.12.18'!N52+'02.01.19'!N52</f>
        <v>0</v>
      </c>
      <c r="O52" s="271">
        <f>'09.01.18'!O52+'15.01.18'!O52+'22.01.18'!O52+'29.01.18'!O52+'05.02.18'!O52+'12.02.18'!O52+'19.02.18'!O52+'26.02.18'!O52+'05.03.18'!O52+'12.03.18'!O52+'19.03.18'!O52+'26.03.18'!O52+'02.04.18'!O52+'10.04.18'!O52+'16.04.18'!O52+'23.04.18'!O52+'02.05.18'!O52+'07.05.18'!O52+'14.05.18'!O52+'21.05.18'!O52+'29.05.18'!O52+'04.06.18'!O52+'11.06.18'!O52+'18.06.18'!O52+'25.06.18'!O52+'02.07.18'!O52+'09.07.18'!O52+'16.07.18'!O52+'23.07.18'!O52+'30.07.18'!O52+'06.08.18'!O52+'13.08.18'!O52+'20.08.18'!O52+'27.08.18'!O52+'03.09.18'!O52+'10.09.18'!O52+'17.09.18'!O52+'24.09.18'!O52+'01.10.18'!O52+'08.10.18'!O52+'16.10.18'!O52+'22.10.18'!O52+'29.10.18'!O52+'05.11.18'!O52+'12.11.18'!O52+'19.11.18'!O52+'26.11.18'!O52+'03.12.18'!O52+'10.12.18'!O52+'17.12.18'!O52+'26.12.18'!O52+'02.01.19'!O52</f>
        <v>0</v>
      </c>
      <c r="P52" s="271">
        <f>'09.01.18'!P52+'15.01.18'!P52+'22.01.18'!P52+'29.01.18'!P52+'05.02.18'!P52+'12.02.18'!P52+'19.02.18'!P52+'26.02.18'!P52+'05.03.18'!P52+'12.03.18'!P52+'19.03.18'!P52+'26.03.18'!P52+'02.04.18'!P52+'10.04.18'!P52+'16.04.18'!P52+'23.04.18'!P52+'02.05.18'!P52+'07.05.18'!P52+'14.05.18'!P52+'21.05.18'!P52+'29.05.18'!P52+'04.06.18'!P52+'11.06.18'!P52+'18.06.18'!P52+'25.06.18'!P52+'02.07.18'!P52+'09.07.18'!P52+'16.07.18'!P52+'23.07.18'!P52+'30.07.18'!P52+'06.08.18'!P52+'13.08.18'!P52+'20.08.18'!P52+'27.08.18'!P52+'03.09.18'!P52+'10.09.18'!P52+'17.09.18'!P52+'24.09.18'!P52+'01.10.18'!P52+'08.10.18'!P52+'16.10.18'!P52+'22.10.18'!P52+'29.10.18'!P52+'05.11.18'!P52+'12.11.18'!P52+'19.11.18'!P52+'26.11.18'!P52+'03.12.18'!P52+'10.12.18'!P52+'17.12.18'!P52+'26.12.18'!P52+'02.01.19'!P52</f>
        <v>0</v>
      </c>
      <c r="Q52" s="83">
        <f t="shared" si="2"/>
        <v>0</v>
      </c>
      <c r="R52" s="1"/>
      <c r="S52" s="1"/>
      <c r="T52" s="134"/>
      <c r="U52" s="134"/>
      <c r="V52" s="134"/>
      <c r="X52" s="40"/>
    </row>
    <row r="53" spans="1:24">
      <c r="A53" s="182">
        <v>44</v>
      </c>
      <c r="B53" s="78" t="s">
        <v>63</v>
      </c>
      <c r="C53" s="105" t="s">
        <v>19</v>
      </c>
      <c r="D53" s="78"/>
      <c r="E53" s="78" t="s">
        <v>26</v>
      </c>
      <c r="F53" s="106" t="s">
        <v>337</v>
      </c>
      <c r="G53" s="14" t="s">
        <v>21</v>
      </c>
      <c r="H53" s="274">
        <f>'09.01.18'!H53+'15.01.18'!H53+'22.01.18'!H53+'29.01.18'!H53+'05.02.18'!H53+'12.02.18'!H53+'19.02.18'!H53+'26.02.18'!H53+'05.03.18'!H53+'12.03.18'!H53+'19.03.18'!H53+'26.03.18'!H53+'02.04.18'!H53+'10.04.18'!H53+'16.04.18'!H53+'23.04.18'!H53+'02.05.18'!H53+'07.05.18'!H53+'14.05.18'!H53+'21.05.18'!H53+'29.05.18'!H53+'04.06.18'!H53+'11.06.18'!H53+'18.06.18'!H53+'25.06.18'!H53+'02.07.18'!H53+'09.07.18'!H53+'16.07.18'!H53+'23.07.18'!H53+'30.07.18'!H53+'06.08.18'!H53+'13.08.18'!H53+'20.08.18'!H53+'27.08.18'!H53+'03.09.18'!H53+'10.09.18'!H53+'17.09.18'!H53+'24.09.18'!H53+'01.10.18'!H53+'08.10.18'!H53+'16.10.18'!H53+'22.10.18'!H53+'29.10.18'!H53+'05.11.18'!H53+'12.11.18'!H53+'19.11.18'!H53+'26.11.18'!H53+'03.12.18'!H53+'10.12.18'!H53+'17.12.18'!H53+'26.12.18'!H53+'02.01.19'!H53</f>
        <v>18</v>
      </c>
      <c r="I53" s="254">
        <f>'09.01.18'!I53+'15.01.18'!I53+'22.01.18'!I53+'29.01.18'!I53+'05.02.18'!I53+'12.02.18'!I53+'19.02.18'!I53+'26.02.18'!I53+'05.03.18'!I53+'12.03.18'!I53+'19.03.18'!I53+'26.03.18'!I53+'02.04.18'!I53+'10.04.18'!I53+'16.04.18'!I53+'23.04.18'!I53+'02.05.18'!I53+'07.05.18'!I53+'14.05.18'!I53+'21.05.18'!I53+'29.05.18'!I53+'04.06.18'!I53+'11.06.18'!I53+'18.06.18'!I53+'25.06.18'!I53+'02.07.18'!I53+'09.07.18'!I53+'16.07.18'!I53+'23.07.18'!I53+'30.07.18'!I53+'06.08.18'!I53+'13.08.18'!I53+'20.08.18'!I53+'27.08.18'!I53+'03.09.18'!I53+'10.09.18'!I53+'17.09.18'!I53+'24.09.18'!I53+'01.10.18'!I53+'08.10.18'!I53+'16.10.18'!I53+'22.10.18'!I53+'29.10.18'!I53+'05.11.18'!I53+'12.11.18'!I53+'19.11.18'!I53+'26.11.18'!I53+'03.12.18'!I53+'10.12.18'!I53+'17.12.18'!I53+'26.12.18'!I53+'02.01.19'!I53</f>
        <v>11</v>
      </c>
      <c r="J53" s="254">
        <f>'09.01.18'!J53+'15.01.18'!J53+'22.01.18'!J53+'29.01.18'!J53+'05.02.18'!J53+'12.02.18'!J53+'19.02.18'!J53+'26.02.18'!J53+'05.03.18'!J53+'12.03.18'!J53+'19.03.18'!J53+'26.03.18'!J53+'02.04.18'!J53+'10.04.18'!J53+'16.04.18'!J53+'23.04.18'!J53+'02.05.18'!J53+'07.05.18'!J53+'14.05.18'!J53+'21.05.18'!J53+'29.05.18'!J53+'04.06.18'!J53+'11.06.18'!J53+'18.06.18'!J53+'25.06.18'!J53+'02.07.18'!J53+'09.07.18'!J53+'16.07.18'!J53+'23.07.18'!J53+'30.07.18'!J53+'06.08.18'!J53+'13.08.18'!J53+'20.08.18'!J53+'27.08.18'!J53+'03.09.18'!J53+'10.09.18'!J53+'17.09.18'!J53+'24.09.18'!J53+'01.10.18'!J53+'08.10.18'!J53+'16.10.18'!J53+'22.10.18'!J53+'29.10.18'!J53+'05.11.18'!J53+'12.11.18'!J53+'19.11.18'!J53+'26.11.18'!J53+'03.12.18'!J53+'10.12.18'!J53+'17.12.18'!J53+'26.12.18'!J53+'02.01.19'!J53</f>
        <v>15</v>
      </c>
      <c r="K53" s="271">
        <f>'09.01.18'!K53+'15.01.18'!K53+'22.01.18'!K53+'29.01.18'!K53+'05.02.18'!K53+'12.02.18'!K53+'19.02.18'!K53+'26.02.18'!K53+'05.03.18'!K53+'12.03.18'!K53+'19.03.18'!K53+'26.03.18'!K53+'02.04.18'!K53+'10.04.18'!K53+'16.04.18'!K53+'23.04.18'!K53+'02.05.18'!K53+'07.05.18'!K53+'14.05.18'!K53+'21.05.18'!K53+'29.05.18'!K53+'04.06.18'!K53+'11.06.18'!K53+'18.06.18'!K53+'25.06.18'!K53+'02.07.18'!K53+'09.07.18'!K53+'16.07.18'!K53+'23.07.18'!K53+'30.07.18'!K53+'06.08.18'!K53+'13.08.18'!K53+'20.08.18'!K53+'27.08.18'!K53+'03.09.18'!K53+'10.09.18'!K53+'17.09.18'!K53+'24.09.18'!K53+'01.10.18'!K53+'08.10.18'!K53+'16.10.18'!K53+'22.10.18'!K53+'29.10.18'!K53+'05.11.18'!K53+'12.11.18'!K53+'19.11.18'!K53+'26.11.18'!K53+'03.12.18'!K53+'10.12.18'!K53+'17.12.18'!K53+'26.12.18'!K53+'02.01.19'!K53</f>
        <v>21612.289999999997</v>
      </c>
      <c r="L53" s="271">
        <f>'09.01.18'!L53+'15.01.18'!L53+'22.01.18'!L53+'29.01.18'!L53+'05.02.18'!L53+'12.02.18'!L53+'19.02.18'!L53+'26.02.18'!L53+'05.03.18'!L53+'12.03.18'!L53+'19.03.18'!L53+'26.03.18'!L53+'02.04.18'!L53+'10.04.18'!L53+'16.04.18'!L53+'23.04.18'!L53+'02.05.18'!L53+'07.05.18'!L53+'14.05.18'!L53+'21.05.18'!L53+'29.05.18'!L53+'04.06.18'!L53+'11.06.18'!L53+'18.06.18'!L53+'25.06.18'!L53+'02.07.18'!L53+'09.07.18'!L53+'16.07.18'!L53+'23.07.18'!L53+'30.07.18'!L53+'06.08.18'!L53+'13.08.18'!L53+'20.08.18'!L53+'27.08.18'!L53+'03.09.18'!L53+'10.09.18'!L53+'17.09.18'!L53+'24.09.18'!L53+'01.10.18'!L53+'08.10.18'!L53+'16.10.18'!L53+'22.10.18'!L53+'29.10.18'!L53+'05.11.18'!L53+'12.11.18'!L53+'19.11.18'!L53+'26.11.18'!L53+'03.12.18'!L53+'10.12.18'!L53+'17.12.18'!L53+'26.12.18'!L53+'02.01.19'!L53</f>
        <v>21612.29</v>
      </c>
      <c r="M53" s="259">
        <f t="shared" si="1"/>
        <v>0</v>
      </c>
      <c r="N53" s="270">
        <f>'09.01.18'!N53+'15.01.18'!N53+'22.01.18'!N53+'29.01.18'!N53+'05.02.18'!N53+'12.02.18'!N53+'19.02.18'!N53+'26.02.18'!N53+'05.03.18'!N53+'12.03.18'!N53+'19.03.18'!N53+'26.03.18'!N53+'02.04.18'!N53+'10.04.18'!N53+'16.04.18'!N53+'23.04.18'!N53+'02.05.18'!N53+'07.05.18'!N53+'14.05.18'!N53+'21.05.18'!N53+'29.05.18'!N53+'04.06.18'!N53+'11.06.18'!N53+'18.06.18'!N53+'25.06.18'!N53+'02.07.18'!N53+'09.07.18'!N53+'16.07.18'!N53+'23.07.18'!N53+'30.07.18'!N53+'06.08.18'!N53+'13.08.18'!N53+'20.08.18'!N53+'27.08.18'!N53+'03.09.18'!N53+'10.09.18'!N53+'17.09.18'!N53+'24.09.18'!N53+'01.10.18'!N53+'08.10.18'!N53+'16.10.18'!N53+'22.10.18'!N53+'29.10.18'!N53+'05.11.18'!N53+'12.11.18'!N53+'19.11.18'!N53+'26.11.18'!N53+'03.12.18'!N53+'10.12.18'!N53+'17.12.18'!N53+'26.12.18'!N53+'02.01.19'!N53</f>
        <v>18</v>
      </c>
      <c r="O53" s="271">
        <f>'09.01.18'!O53+'15.01.18'!O53+'22.01.18'!O53+'29.01.18'!O53+'05.02.18'!O53+'12.02.18'!O53+'19.02.18'!O53+'26.02.18'!O53+'05.03.18'!O53+'12.03.18'!O53+'19.03.18'!O53+'26.03.18'!O53+'02.04.18'!O53+'10.04.18'!O53+'16.04.18'!O53+'23.04.18'!O53+'02.05.18'!O53+'07.05.18'!O53+'14.05.18'!O53+'21.05.18'!O53+'29.05.18'!O53+'04.06.18'!O53+'11.06.18'!O53+'18.06.18'!O53+'25.06.18'!O53+'02.07.18'!O53+'09.07.18'!O53+'16.07.18'!O53+'23.07.18'!O53+'30.07.18'!O53+'06.08.18'!O53+'13.08.18'!O53+'20.08.18'!O53+'27.08.18'!O53+'03.09.18'!O53+'10.09.18'!O53+'17.09.18'!O53+'24.09.18'!O53+'01.10.18'!O53+'08.10.18'!O53+'16.10.18'!O53+'22.10.18'!O53+'29.10.18'!O53+'05.11.18'!O53+'12.11.18'!O53+'19.11.18'!O53+'26.11.18'!O53+'03.12.18'!O53+'10.12.18'!O53+'17.12.18'!O53+'26.12.18'!O53+'02.01.19'!O53</f>
        <v>38119.269999999997</v>
      </c>
      <c r="P53" s="271">
        <f>'09.01.18'!P53+'15.01.18'!P53+'22.01.18'!P53+'29.01.18'!P53+'05.02.18'!P53+'12.02.18'!P53+'19.02.18'!P53+'26.02.18'!P53+'05.03.18'!P53+'12.03.18'!P53+'19.03.18'!P53+'26.03.18'!P53+'02.04.18'!P53+'10.04.18'!P53+'16.04.18'!P53+'23.04.18'!P53+'02.05.18'!P53+'07.05.18'!P53+'14.05.18'!P53+'21.05.18'!P53+'29.05.18'!P53+'04.06.18'!P53+'11.06.18'!P53+'18.06.18'!P53+'25.06.18'!P53+'02.07.18'!P53+'09.07.18'!P53+'16.07.18'!P53+'23.07.18'!P53+'30.07.18'!P53+'06.08.18'!P53+'13.08.18'!P53+'20.08.18'!P53+'27.08.18'!P53+'03.09.18'!P53+'10.09.18'!P53+'17.09.18'!P53+'24.09.18'!P53+'01.10.18'!P53+'08.10.18'!P53+'16.10.18'!P53+'22.10.18'!P53+'29.10.18'!P53+'05.11.18'!P53+'12.11.18'!P53+'19.11.18'!P53+'26.11.18'!P53+'03.12.18'!P53+'10.12.18'!P53+'17.12.18'!P53+'26.12.18'!P53+'02.01.19'!P53</f>
        <v>38119.269999999997</v>
      </c>
      <c r="Q53" s="83">
        <f t="shared" si="2"/>
        <v>0</v>
      </c>
      <c r="R53" s="1"/>
      <c r="S53" s="1"/>
      <c r="T53" s="134"/>
      <c r="U53" s="134"/>
      <c r="V53" s="134"/>
      <c r="X53" s="40"/>
    </row>
    <row r="54" spans="1:24">
      <c r="A54" s="182">
        <v>45</v>
      </c>
      <c r="B54" s="78" t="s">
        <v>63</v>
      </c>
      <c r="C54" s="105" t="s">
        <v>19</v>
      </c>
      <c r="D54" s="78"/>
      <c r="E54" s="78" t="s">
        <v>26</v>
      </c>
      <c r="F54" s="106" t="s">
        <v>448</v>
      </c>
      <c r="G54" s="80" t="s">
        <v>33</v>
      </c>
      <c r="H54" s="274">
        <f>'09.01.18'!H54+'15.01.18'!H54+'22.01.18'!H54+'29.01.18'!H54+'05.02.18'!H54+'12.02.18'!H54+'19.02.18'!H54+'26.02.18'!H54+'05.03.18'!H54+'12.03.18'!H54+'19.03.18'!H54+'26.03.18'!H54+'02.04.18'!H54+'10.04.18'!H54+'16.04.18'!H54+'23.04.18'!H54+'02.05.18'!H54+'07.05.18'!H54+'14.05.18'!H54+'21.05.18'!H54+'29.05.18'!H54+'04.06.18'!H54+'11.06.18'!H54+'18.06.18'!H54+'25.06.18'!H54+'02.07.18'!H54+'09.07.18'!H54+'16.07.18'!H54+'23.07.18'!H54+'30.07.18'!H54+'06.08.18'!H54+'13.08.18'!H54+'20.08.18'!H54+'27.08.18'!H54+'03.09.18'!H54+'10.09.18'!H54+'17.09.18'!H54+'24.09.18'!H54+'01.10.18'!H54+'08.10.18'!H54+'16.10.18'!H54+'22.10.18'!H54+'29.10.18'!H54+'05.11.18'!H54+'12.11.18'!H54+'19.11.18'!H54+'26.11.18'!H54+'03.12.18'!H54+'10.12.18'!H54+'17.12.18'!H54+'26.12.18'!H54+'02.01.19'!H54</f>
        <v>3</v>
      </c>
      <c r="I54" s="254">
        <f>'09.01.18'!I54+'15.01.18'!I54+'22.01.18'!I54+'29.01.18'!I54+'05.02.18'!I54+'12.02.18'!I54+'19.02.18'!I54+'26.02.18'!I54+'05.03.18'!I54+'12.03.18'!I54+'19.03.18'!I54+'26.03.18'!I54+'02.04.18'!I54+'10.04.18'!I54+'16.04.18'!I54+'23.04.18'!I54+'02.05.18'!I54+'07.05.18'!I54+'14.05.18'!I54+'21.05.18'!I54+'29.05.18'!I54+'04.06.18'!I54+'11.06.18'!I54+'18.06.18'!I54+'25.06.18'!I54+'02.07.18'!I54+'09.07.18'!I54+'16.07.18'!I54+'23.07.18'!I54+'30.07.18'!I54+'06.08.18'!I54+'13.08.18'!I54+'20.08.18'!I54+'27.08.18'!I54+'03.09.18'!I54+'10.09.18'!I54+'17.09.18'!I54+'24.09.18'!I54+'01.10.18'!I54+'08.10.18'!I54+'16.10.18'!I54+'22.10.18'!I54+'29.10.18'!I54+'05.11.18'!I54+'12.11.18'!I54+'19.11.18'!I54+'26.11.18'!I54+'03.12.18'!I54+'10.12.18'!I54+'17.12.18'!I54+'26.12.18'!I54+'02.01.19'!I54</f>
        <v>0</v>
      </c>
      <c r="J54" s="254">
        <f>'09.01.18'!J54+'15.01.18'!J54+'22.01.18'!J54+'29.01.18'!J54+'05.02.18'!J54+'12.02.18'!J54+'19.02.18'!J54+'26.02.18'!J54+'05.03.18'!J54+'12.03.18'!J54+'19.03.18'!J54+'26.03.18'!J54+'02.04.18'!J54+'10.04.18'!J54+'16.04.18'!J54+'23.04.18'!J54+'02.05.18'!J54+'07.05.18'!J54+'14.05.18'!J54+'21.05.18'!J54+'29.05.18'!J54+'04.06.18'!J54+'11.06.18'!J54+'18.06.18'!J54+'25.06.18'!J54+'02.07.18'!J54+'09.07.18'!J54+'16.07.18'!J54+'23.07.18'!J54+'30.07.18'!J54+'06.08.18'!J54+'13.08.18'!J54+'20.08.18'!J54+'27.08.18'!J54+'03.09.18'!J54+'10.09.18'!J54+'17.09.18'!J54+'24.09.18'!J54+'01.10.18'!J54+'08.10.18'!J54+'16.10.18'!J54+'22.10.18'!J54+'29.10.18'!J54+'05.11.18'!J54+'12.11.18'!J54+'19.11.18'!J54+'26.11.18'!J54+'03.12.18'!J54+'10.12.18'!J54+'17.12.18'!J54+'26.12.18'!J54+'02.01.19'!J54</f>
        <v>0</v>
      </c>
      <c r="K54" s="271">
        <f>'09.01.18'!K54+'15.01.18'!K54+'22.01.18'!K54+'29.01.18'!K54+'05.02.18'!K54+'12.02.18'!K54+'19.02.18'!K54+'26.02.18'!K54+'05.03.18'!K54+'12.03.18'!K54+'19.03.18'!K54+'26.03.18'!K54+'02.04.18'!K54+'10.04.18'!K54+'16.04.18'!K54+'23.04.18'!K54+'02.05.18'!K54+'07.05.18'!K54+'14.05.18'!K54+'21.05.18'!K54+'29.05.18'!K54+'04.06.18'!K54+'11.06.18'!K54+'18.06.18'!K54+'25.06.18'!K54+'02.07.18'!K54+'09.07.18'!K54+'16.07.18'!K54+'23.07.18'!K54+'30.07.18'!K54+'06.08.18'!K54+'13.08.18'!K54+'20.08.18'!K54+'27.08.18'!K54+'03.09.18'!K54+'10.09.18'!K54+'17.09.18'!K54+'24.09.18'!K54+'01.10.18'!K54+'08.10.18'!K54+'16.10.18'!K54+'22.10.18'!K54+'29.10.18'!K54+'05.11.18'!K54+'12.11.18'!K54+'19.11.18'!K54+'26.11.18'!K54+'03.12.18'!K54+'10.12.18'!K54+'17.12.18'!K54+'26.12.18'!K54+'02.01.19'!K54</f>
        <v>0</v>
      </c>
      <c r="L54" s="271">
        <f>'09.01.18'!L54+'15.01.18'!L54+'22.01.18'!L54+'29.01.18'!L54+'05.02.18'!L54+'12.02.18'!L54+'19.02.18'!L54+'26.02.18'!L54+'05.03.18'!L54+'12.03.18'!L54+'19.03.18'!L54+'26.03.18'!L54+'02.04.18'!L54+'10.04.18'!L54+'16.04.18'!L54+'23.04.18'!L54+'02.05.18'!L54+'07.05.18'!L54+'14.05.18'!L54+'21.05.18'!L54+'29.05.18'!L54+'04.06.18'!L54+'11.06.18'!L54+'18.06.18'!L54+'25.06.18'!L54+'02.07.18'!L54+'09.07.18'!L54+'16.07.18'!L54+'23.07.18'!L54+'30.07.18'!L54+'06.08.18'!L54+'13.08.18'!L54+'20.08.18'!L54+'27.08.18'!L54+'03.09.18'!L54+'10.09.18'!L54+'17.09.18'!L54+'24.09.18'!L54+'01.10.18'!L54+'08.10.18'!L54+'16.10.18'!L54+'22.10.18'!L54+'29.10.18'!L54+'05.11.18'!L54+'12.11.18'!L54+'19.11.18'!L54+'26.11.18'!L54+'03.12.18'!L54+'10.12.18'!L54+'17.12.18'!L54+'26.12.18'!L54+'02.01.19'!L54</f>
        <v>0</v>
      </c>
      <c r="M54" s="259">
        <f t="shared" si="1"/>
        <v>0</v>
      </c>
      <c r="N54" s="270">
        <f>'09.01.18'!N54+'15.01.18'!N54+'22.01.18'!N54+'29.01.18'!N54+'05.02.18'!N54+'12.02.18'!N54+'19.02.18'!N54+'26.02.18'!N54+'05.03.18'!N54+'12.03.18'!N54+'19.03.18'!N54+'26.03.18'!N54+'02.04.18'!N54+'10.04.18'!N54+'16.04.18'!N54+'23.04.18'!N54+'02.05.18'!N54+'07.05.18'!N54+'14.05.18'!N54+'21.05.18'!N54+'29.05.18'!N54+'04.06.18'!N54+'11.06.18'!N54+'18.06.18'!N54+'25.06.18'!N54+'02.07.18'!N54+'09.07.18'!N54+'16.07.18'!N54+'23.07.18'!N54+'30.07.18'!N54+'06.08.18'!N54+'13.08.18'!N54+'20.08.18'!N54+'27.08.18'!N54+'03.09.18'!N54+'10.09.18'!N54+'17.09.18'!N54+'24.09.18'!N54+'01.10.18'!N54+'08.10.18'!N54+'16.10.18'!N54+'22.10.18'!N54+'29.10.18'!N54+'05.11.18'!N54+'12.11.18'!N54+'19.11.18'!N54+'26.11.18'!N54+'03.12.18'!N54+'10.12.18'!N54+'17.12.18'!N54+'26.12.18'!N54+'02.01.19'!N54</f>
        <v>4</v>
      </c>
      <c r="O54" s="271">
        <f>'09.01.18'!O54+'15.01.18'!O54+'22.01.18'!O54+'29.01.18'!O54+'05.02.18'!O54+'12.02.18'!O54+'19.02.18'!O54+'26.02.18'!O54+'05.03.18'!O54+'12.03.18'!O54+'19.03.18'!O54+'26.03.18'!O54+'02.04.18'!O54+'10.04.18'!O54+'16.04.18'!O54+'23.04.18'!O54+'02.05.18'!O54+'07.05.18'!O54+'14.05.18'!O54+'21.05.18'!O54+'29.05.18'!O54+'04.06.18'!O54+'11.06.18'!O54+'18.06.18'!O54+'25.06.18'!O54+'02.07.18'!O54+'09.07.18'!O54+'16.07.18'!O54+'23.07.18'!O54+'30.07.18'!O54+'06.08.18'!O54+'13.08.18'!O54+'20.08.18'!O54+'27.08.18'!O54+'03.09.18'!O54+'10.09.18'!O54+'17.09.18'!O54+'24.09.18'!O54+'01.10.18'!O54+'08.10.18'!O54+'16.10.18'!O54+'22.10.18'!O54+'29.10.18'!O54+'05.11.18'!O54+'12.11.18'!O54+'19.11.18'!O54+'26.11.18'!O54+'03.12.18'!O54+'10.12.18'!O54+'17.12.18'!O54+'26.12.18'!O54+'02.01.19'!O54</f>
        <v>3435.91</v>
      </c>
      <c r="P54" s="271">
        <f>'09.01.18'!P54+'15.01.18'!P54+'22.01.18'!P54+'29.01.18'!P54+'05.02.18'!P54+'12.02.18'!P54+'19.02.18'!P54+'26.02.18'!P54+'05.03.18'!P54+'12.03.18'!P54+'19.03.18'!P54+'26.03.18'!P54+'02.04.18'!P54+'10.04.18'!P54+'16.04.18'!P54+'23.04.18'!P54+'02.05.18'!P54+'07.05.18'!P54+'14.05.18'!P54+'21.05.18'!P54+'29.05.18'!P54+'04.06.18'!P54+'11.06.18'!P54+'18.06.18'!P54+'25.06.18'!P54+'02.07.18'!P54+'09.07.18'!P54+'16.07.18'!P54+'23.07.18'!P54+'30.07.18'!P54+'06.08.18'!P54+'13.08.18'!P54+'20.08.18'!P54+'27.08.18'!P54+'03.09.18'!P54+'10.09.18'!P54+'17.09.18'!P54+'24.09.18'!P54+'01.10.18'!P54+'08.10.18'!P54+'16.10.18'!P54+'22.10.18'!P54+'29.10.18'!P54+'05.11.18'!P54+'12.11.18'!P54+'19.11.18'!P54+'26.11.18'!P54+'03.12.18'!P54+'10.12.18'!P54+'17.12.18'!P54+'26.12.18'!P54+'02.01.19'!P54</f>
        <v>3435.91</v>
      </c>
      <c r="Q54" s="83">
        <f t="shared" si="2"/>
        <v>0</v>
      </c>
      <c r="R54" s="1"/>
      <c r="S54" s="1"/>
      <c r="T54" s="134"/>
      <c r="U54" s="134"/>
      <c r="V54" s="134"/>
      <c r="X54" s="40"/>
    </row>
    <row r="55" spans="1:24">
      <c r="A55" s="182">
        <v>46</v>
      </c>
      <c r="B55" s="78" t="s">
        <v>64</v>
      </c>
      <c r="C55" s="105" t="s">
        <v>19</v>
      </c>
      <c r="D55" s="78"/>
      <c r="E55" s="78" t="s">
        <v>26</v>
      </c>
      <c r="F55" s="106" t="s">
        <v>338</v>
      </c>
      <c r="G55" s="14" t="s">
        <v>21</v>
      </c>
      <c r="H55" s="274">
        <f>'09.01.18'!H55+'15.01.18'!H55+'22.01.18'!H55+'29.01.18'!H55+'05.02.18'!H55+'12.02.18'!H55+'19.02.18'!H55+'26.02.18'!H55+'05.03.18'!H55+'12.03.18'!H55+'19.03.18'!H55+'26.03.18'!H55+'02.04.18'!H55+'10.04.18'!H55+'16.04.18'!H55+'23.04.18'!H55+'02.05.18'!H55+'07.05.18'!H55+'14.05.18'!H55+'21.05.18'!H55+'29.05.18'!H55+'04.06.18'!H55+'11.06.18'!H55+'18.06.18'!H55+'25.06.18'!H55+'02.07.18'!H55+'09.07.18'!H55+'16.07.18'!H55+'23.07.18'!H55+'30.07.18'!H55+'06.08.18'!H55+'13.08.18'!H55+'20.08.18'!H55+'27.08.18'!H55+'03.09.18'!H55+'10.09.18'!H55+'17.09.18'!H55+'24.09.18'!H55+'01.10.18'!H55+'08.10.18'!H55+'16.10.18'!H55+'22.10.18'!H55+'29.10.18'!H55+'05.11.18'!H55+'12.11.18'!H55+'19.11.18'!H55+'26.11.18'!H55+'03.12.18'!H55+'10.12.18'!H55+'17.12.18'!H55+'26.12.18'!H55+'02.01.19'!H55</f>
        <v>21</v>
      </c>
      <c r="I55" s="254">
        <f>'09.01.18'!I55+'15.01.18'!I55+'22.01.18'!I55+'29.01.18'!I55+'05.02.18'!I55+'12.02.18'!I55+'19.02.18'!I55+'26.02.18'!I55+'05.03.18'!I55+'12.03.18'!I55+'19.03.18'!I55+'26.03.18'!I55+'02.04.18'!I55+'10.04.18'!I55+'16.04.18'!I55+'23.04.18'!I55+'02.05.18'!I55+'07.05.18'!I55+'14.05.18'!I55+'21.05.18'!I55+'29.05.18'!I55+'04.06.18'!I55+'11.06.18'!I55+'18.06.18'!I55+'25.06.18'!I55+'02.07.18'!I55+'09.07.18'!I55+'16.07.18'!I55+'23.07.18'!I55+'30.07.18'!I55+'06.08.18'!I55+'13.08.18'!I55+'20.08.18'!I55+'27.08.18'!I55+'03.09.18'!I55+'10.09.18'!I55+'17.09.18'!I55+'24.09.18'!I55+'01.10.18'!I55+'08.10.18'!I55+'16.10.18'!I55+'22.10.18'!I55+'29.10.18'!I55+'05.11.18'!I55+'12.11.18'!I55+'19.11.18'!I55+'26.11.18'!I55+'03.12.18'!I55+'10.12.18'!I55+'17.12.18'!I55+'26.12.18'!I55+'02.01.19'!I55</f>
        <v>13</v>
      </c>
      <c r="J55" s="254">
        <f>'09.01.18'!J55+'15.01.18'!J55+'22.01.18'!J55+'29.01.18'!J55+'05.02.18'!J55+'12.02.18'!J55+'19.02.18'!J55+'26.02.18'!J55+'05.03.18'!J55+'12.03.18'!J55+'19.03.18'!J55+'26.03.18'!J55+'02.04.18'!J55+'10.04.18'!J55+'16.04.18'!J55+'23.04.18'!J55+'02.05.18'!J55+'07.05.18'!J55+'14.05.18'!J55+'21.05.18'!J55+'29.05.18'!J55+'04.06.18'!J55+'11.06.18'!J55+'18.06.18'!J55+'25.06.18'!J55+'02.07.18'!J55+'09.07.18'!J55+'16.07.18'!J55+'23.07.18'!J55+'30.07.18'!J55+'06.08.18'!J55+'13.08.18'!J55+'20.08.18'!J55+'27.08.18'!J55+'03.09.18'!J55+'10.09.18'!J55+'17.09.18'!J55+'24.09.18'!J55+'01.10.18'!J55+'08.10.18'!J55+'16.10.18'!J55+'22.10.18'!J55+'29.10.18'!J55+'05.11.18'!J55+'12.11.18'!J55+'19.11.18'!J55+'26.11.18'!J55+'03.12.18'!J55+'10.12.18'!J55+'17.12.18'!J55+'26.12.18'!J55+'02.01.19'!J55</f>
        <v>17</v>
      </c>
      <c r="K55" s="271">
        <f>'09.01.18'!K55+'15.01.18'!K55+'22.01.18'!K55+'29.01.18'!K55+'05.02.18'!K55+'12.02.18'!K55+'19.02.18'!K55+'26.02.18'!K55+'05.03.18'!K55+'12.03.18'!K55+'19.03.18'!K55+'26.03.18'!K55+'02.04.18'!K55+'10.04.18'!K55+'16.04.18'!K55+'23.04.18'!K55+'02.05.18'!K55+'07.05.18'!K55+'14.05.18'!K55+'21.05.18'!K55+'29.05.18'!K55+'04.06.18'!K55+'11.06.18'!K55+'18.06.18'!K55+'25.06.18'!K55+'02.07.18'!K55+'09.07.18'!K55+'16.07.18'!K55+'23.07.18'!K55+'30.07.18'!K55+'06.08.18'!K55+'13.08.18'!K55+'20.08.18'!K55+'27.08.18'!K55+'03.09.18'!K55+'10.09.18'!K55+'17.09.18'!K55+'24.09.18'!K55+'01.10.18'!K55+'08.10.18'!K55+'16.10.18'!K55+'22.10.18'!K55+'29.10.18'!K55+'05.11.18'!K55+'12.11.18'!K55+'19.11.18'!K55+'26.11.18'!K55+'03.12.18'!K55+'10.12.18'!K55+'17.12.18'!K55+'26.12.18'!K55+'02.01.19'!K55</f>
        <v>40017.18</v>
      </c>
      <c r="L55" s="271">
        <f>'09.01.18'!L55+'15.01.18'!L55+'22.01.18'!L55+'29.01.18'!L55+'05.02.18'!L55+'12.02.18'!L55+'19.02.18'!L55+'26.02.18'!L55+'05.03.18'!L55+'12.03.18'!L55+'19.03.18'!L55+'26.03.18'!L55+'02.04.18'!L55+'10.04.18'!L55+'16.04.18'!L55+'23.04.18'!L55+'02.05.18'!L55+'07.05.18'!L55+'14.05.18'!L55+'21.05.18'!L55+'29.05.18'!L55+'04.06.18'!L55+'11.06.18'!L55+'18.06.18'!L55+'25.06.18'!L55+'02.07.18'!L55+'09.07.18'!L55+'16.07.18'!L55+'23.07.18'!L55+'30.07.18'!L55+'06.08.18'!L55+'13.08.18'!L55+'20.08.18'!L55+'27.08.18'!L55+'03.09.18'!L55+'10.09.18'!L55+'17.09.18'!L55+'24.09.18'!L55+'01.10.18'!L55+'08.10.18'!L55+'16.10.18'!L55+'22.10.18'!L55+'29.10.18'!L55+'05.11.18'!L55+'12.11.18'!L55+'19.11.18'!L55+'26.11.18'!L55+'03.12.18'!L55+'10.12.18'!L55+'17.12.18'!L55+'26.12.18'!L55+'02.01.19'!L55</f>
        <v>40017.18</v>
      </c>
      <c r="M55" s="259">
        <f t="shared" si="1"/>
        <v>0</v>
      </c>
      <c r="N55" s="270">
        <f>'09.01.18'!N55+'15.01.18'!N55+'22.01.18'!N55+'29.01.18'!N55+'05.02.18'!N55+'12.02.18'!N55+'19.02.18'!N55+'26.02.18'!N55+'05.03.18'!N55+'12.03.18'!N55+'19.03.18'!N55+'26.03.18'!N55+'02.04.18'!N55+'10.04.18'!N55+'16.04.18'!N55+'23.04.18'!N55+'02.05.18'!N55+'07.05.18'!N55+'14.05.18'!N55+'21.05.18'!N55+'29.05.18'!N55+'04.06.18'!N55+'11.06.18'!N55+'18.06.18'!N55+'25.06.18'!N55+'02.07.18'!N55+'09.07.18'!N55+'16.07.18'!N55+'23.07.18'!N55+'30.07.18'!N55+'06.08.18'!N55+'13.08.18'!N55+'20.08.18'!N55+'27.08.18'!N55+'03.09.18'!N55+'10.09.18'!N55+'17.09.18'!N55+'24.09.18'!N55+'01.10.18'!N55+'08.10.18'!N55+'16.10.18'!N55+'22.10.18'!N55+'29.10.18'!N55+'05.11.18'!N55+'12.11.18'!N55+'19.11.18'!N55+'26.11.18'!N55+'03.12.18'!N55+'10.12.18'!N55+'17.12.18'!N55+'26.12.18'!N55+'02.01.19'!N55</f>
        <v>19</v>
      </c>
      <c r="O55" s="271">
        <f>'09.01.18'!O55+'15.01.18'!O55+'22.01.18'!O55+'29.01.18'!O55+'05.02.18'!O55+'12.02.18'!O55+'19.02.18'!O55+'26.02.18'!O55+'05.03.18'!O55+'12.03.18'!O55+'19.03.18'!O55+'26.03.18'!O55+'02.04.18'!O55+'10.04.18'!O55+'16.04.18'!O55+'23.04.18'!O55+'02.05.18'!O55+'07.05.18'!O55+'14.05.18'!O55+'21.05.18'!O55+'29.05.18'!O55+'04.06.18'!O55+'11.06.18'!O55+'18.06.18'!O55+'25.06.18'!O55+'02.07.18'!O55+'09.07.18'!O55+'16.07.18'!O55+'23.07.18'!O55+'30.07.18'!O55+'06.08.18'!O55+'13.08.18'!O55+'20.08.18'!O55+'27.08.18'!O55+'03.09.18'!O55+'10.09.18'!O55+'17.09.18'!O55+'24.09.18'!O55+'01.10.18'!O55+'08.10.18'!O55+'16.10.18'!O55+'22.10.18'!O55+'29.10.18'!O55+'05.11.18'!O55+'12.11.18'!O55+'19.11.18'!O55+'26.11.18'!O55+'03.12.18'!O55+'10.12.18'!O55+'17.12.18'!O55+'26.12.18'!O55+'02.01.19'!O55</f>
        <v>235273.71</v>
      </c>
      <c r="P55" s="271">
        <f>'09.01.18'!P55+'15.01.18'!P55+'22.01.18'!P55+'29.01.18'!P55+'05.02.18'!P55+'12.02.18'!P55+'19.02.18'!P55+'26.02.18'!P55+'05.03.18'!P55+'12.03.18'!P55+'19.03.18'!P55+'26.03.18'!P55+'02.04.18'!P55+'10.04.18'!P55+'16.04.18'!P55+'23.04.18'!P55+'02.05.18'!P55+'07.05.18'!P55+'14.05.18'!P55+'21.05.18'!P55+'29.05.18'!P55+'04.06.18'!P55+'11.06.18'!P55+'18.06.18'!P55+'25.06.18'!P55+'02.07.18'!P55+'09.07.18'!P55+'16.07.18'!P55+'23.07.18'!P55+'30.07.18'!P55+'06.08.18'!P55+'13.08.18'!P55+'20.08.18'!P55+'27.08.18'!P55+'03.09.18'!P55+'10.09.18'!P55+'17.09.18'!P55+'24.09.18'!P55+'01.10.18'!P55+'08.10.18'!P55+'16.10.18'!P55+'22.10.18'!P55+'29.10.18'!P55+'05.11.18'!P55+'12.11.18'!P55+'19.11.18'!P55+'26.11.18'!P55+'03.12.18'!P55+'10.12.18'!P55+'17.12.18'!P55+'26.12.18'!P55+'02.01.19'!P55</f>
        <v>235273.71</v>
      </c>
      <c r="Q55" s="83">
        <f t="shared" si="2"/>
        <v>0</v>
      </c>
      <c r="R55" s="1"/>
      <c r="S55" s="1"/>
      <c r="T55" s="134"/>
      <c r="U55" s="134"/>
      <c r="V55" s="134"/>
      <c r="X55" s="40"/>
    </row>
    <row r="56" spans="1:24">
      <c r="A56" s="182">
        <v>47</v>
      </c>
      <c r="B56" s="78" t="s">
        <v>65</v>
      </c>
      <c r="C56" s="105" t="s">
        <v>19</v>
      </c>
      <c r="D56" s="78"/>
      <c r="E56" s="78" t="s">
        <v>56</v>
      </c>
      <c r="F56" s="106" t="s">
        <v>339</v>
      </c>
      <c r="G56" s="14" t="s">
        <v>21</v>
      </c>
      <c r="H56" s="274">
        <f>'09.01.18'!H56+'15.01.18'!H56+'22.01.18'!H56+'29.01.18'!H56+'05.02.18'!H56+'12.02.18'!H56+'19.02.18'!H56+'26.02.18'!H56+'05.03.18'!H56+'12.03.18'!H56+'19.03.18'!H56+'26.03.18'!H56+'02.04.18'!H56+'10.04.18'!H56+'16.04.18'!H56+'23.04.18'!H56+'02.05.18'!H56+'07.05.18'!H56+'14.05.18'!H56+'21.05.18'!H56+'29.05.18'!H56+'04.06.18'!H56+'11.06.18'!H56+'18.06.18'!H56+'25.06.18'!H56+'02.07.18'!H56+'09.07.18'!H56+'16.07.18'!H56+'23.07.18'!H56+'30.07.18'!H56+'06.08.18'!H56+'13.08.18'!H56+'20.08.18'!H56+'27.08.18'!H56+'03.09.18'!H56+'10.09.18'!H56+'17.09.18'!H56+'24.09.18'!H56+'01.10.18'!H56+'08.10.18'!H56+'16.10.18'!H56+'22.10.18'!H56+'29.10.18'!H56+'05.11.18'!H56+'12.11.18'!H56+'19.11.18'!H56+'26.11.18'!H56+'03.12.18'!H56+'10.12.18'!H56+'17.12.18'!H56+'26.12.18'!H56+'02.01.19'!H56</f>
        <v>25</v>
      </c>
      <c r="I56" s="254">
        <f>'09.01.18'!I56+'15.01.18'!I56+'22.01.18'!I56+'29.01.18'!I56+'05.02.18'!I56+'12.02.18'!I56+'19.02.18'!I56+'26.02.18'!I56+'05.03.18'!I56+'12.03.18'!I56+'19.03.18'!I56+'26.03.18'!I56+'02.04.18'!I56+'10.04.18'!I56+'16.04.18'!I56+'23.04.18'!I56+'02.05.18'!I56+'07.05.18'!I56+'14.05.18'!I56+'21.05.18'!I56+'29.05.18'!I56+'04.06.18'!I56+'11.06.18'!I56+'18.06.18'!I56+'25.06.18'!I56+'02.07.18'!I56+'09.07.18'!I56+'16.07.18'!I56+'23.07.18'!I56+'30.07.18'!I56+'06.08.18'!I56+'13.08.18'!I56+'20.08.18'!I56+'27.08.18'!I56+'03.09.18'!I56+'10.09.18'!I56+'17.09.18'!I56+'24.09.18'!I56+'01.10.18'!I56+'08.10.18'!I56+'16.10.18'!I56+'22.10.18'!I56+'29.10.18'!I56+'05.11.18'!I56+'12.11.18'!I56+'19.11.18'!I56+'26.11.18'!I56+'03.12.18'!I56+'10.12.18'!I56+'17.12.18'!I56+'26.12.18'!I56+'02.01.19'!I56</f>
        <v>20</v>
      </c>
      <c r="J56" s="254">
        <f>'09.01.18'!J56+'15.01.18'!J56+'22.01.18'!J56+'29.01.18'!J56+'05.02.18'!J56+'12.02.18'!J56+'19.02.18'!J56+'26.02.18'!J56+'05.03.18'!J56+'12.03.18'!J56+'19.03.18'!J56+'26.03.18'!J56+'02.04.18'!J56+'10.04.18'!J56+'16.04.18'!J56+'23.04.18'!J56+'02.05.18'!J56+'07.05.18'!J56+'14.05.18'!J56+'21.05.18'!J56+'29.05.18'!J56+'04.06.18'!J56+'11.06.18'!J56+'18.06.18'!J56+'25.06.18'!J56+'02.07.18'!J56+'09.07.18'!J56+'16.07.18'!J56+'23.07.18'!J56+'30.07.18'!J56+'06.08.18'!J56+'13.08.18'!J56+'20.08.18'!J56+'27.08.18'!J56+'03.09.18'!J56+'10.09.18'!J56+'17.09.18'!J56+'24.09.18'!J56+'01.10.18'!J56+'08.10.18'!J56+'16.10.18'!J56+'22.10.18'!J56+'29.10.18'!J56+'05.11.18'!J56+'12.11.18'!J56+'19.11.18'!J56+'26.11.18'!J56+'03.12.18'!J56+'10.12.18'!J56+'17.12.18'!J56+'26.12.18'!J56+'02.01.19'!J56</f>
        <v>25</v>
      </c>
      <c r="K56" s="271">
        <f>'09.01.18'!K56+'15.01.18'!K56+'22.01.18'!K56+'29.01.18'!K56+'05.02.18'!K56+'12.02.18'!K56+'19.02.18'!K56+'26.02.18'!K56+'05.03.18'!K56+'12.03.18'!K56+'19.03.18'!K56+'26.03.18'!K56+'02.04.18'!K56+'10.04.18'!K56+'16.04.18'!K56+'23.04.18'!K56+'02.05.18'!K56+'07.05.18'!K56+'14.05.18'!K56+'21.05.18'!K56+'29.05.18'!K56+'04.06.18'!K56+'11.06.18'!K56+'18.06.18'!K56+'25.06.18'!K56+'02.07.18'!K56+'09.07.18'!K56+'16.07.18'!K56+'23.07.18'!K56+'30.07.18'!K56+'06.08.18'!K56+'13.08.18'!K56+'20.08.18'!K56+'27.08.18'!K56+'03.09.18'!K56+'10.09.18'!K56+'17.09.18'!K56+'24.09.18'!K56+'01.10.18'!K56+'08.10.18'!K56+'16.10.18'!K56+'22.10.18'!K56+'29.10.18'!K56+'05.11.18'!K56+'12.11.18'!K56+'19.11.18'!K56+'26.11.18'!K56+'03.12.18'!K56+'10.12.18'!K56+'17.12.18'!K56+'26.12.18'!K56+'02.01.19'!K56</f>
        <v>50344.989999999991</v>
      </c>
      <c r="L56" s="271">
        <f>'09.01.18'!L56+'15.01.18'!L56+'22.01.18'!L56+'29.01.18'!L56+'05.02.18'!L56+'12.02.18'!L56+'19.02.18'!L56+'26.02.18'!L56+'05.03.18'!L56+'12.03.18'!L56+'19.03.18'!L56+'26.03.18'!L56+'02.04.18'!L56+'10.04.18'!L56+'16.04.18'!L56+'23.04.18'!L56+'02.05.18'!L56+'07.05.18'!L56+'14.05.18'!L56+'21.05.18'!L56+'29.05.18'!L56+'04.06.18'!L56+'11.06.18'!L56+'18.06.18'!L56+'25.06.18'!L56+'02.07.18'!L56+'09.07.18'!L56+'16.07.18'!L56+'23.07.18'!L56+'30.07.18'!L56+'06.08.18'!L56+'13.08.18'!L56+'20.08.18'!L56+'27.08.18'!L56+'03.09.18'!L56+'10.09.18'!L56+'17.09.18'!L56+'24.09.18'!L56+'01.10.18'!L56+'08.10.18'!L56+'16.10.18'!L56+'22.10.18'!L56+'29.10.18'!L56+'05.11.18'!L56+'12.11.18'!L56+'19.11.18'!L56+'26.11.18'!L56+'03.12.18'!L56+'10.12.18'!L56+'17.12.18'!L56+'26.12.18'!L56+'02.01.19'!L56</f>
        <v>50344.989999999991</v>
      </c>
      <c r="M56" s="259">
        <f t="shared" si="1"/>
        <v>0</v>
      </c>
      <c r="N56" s="270">
        <f>'09.01.18'!N56+'15.01.18'!N56+'22.01.18'!N56+'29.01.18'!N56+'05.02.18'!N56+'12.02.18'!N56+'19.02.18'!N56+'26.02.18'!N56+'05.03.18'!N56+'12.03.18'!N56+'19.03.18'!N56+'26.03.18'!N56+'02.04.18'!N56+'10.04.18'!N56+'16.04.18'!N56+'23.04.18'!N56+'02.05.18'!N56+'07.05.18'!N56+'14.05.18'!N56+'21.05.18'!N56+'29.05.18'!N56+'04.06.18'!N56+'11.06.18'!N56+'18.06.18'!N56+'25.06.18'!N56+'02.07.18'!N56+'09.07.18'!N56+'16.07.18'!N56+'23.07.18'!N56+'30.07.18'!N56+'06.08.18'!N56+'13.08.18'!N56+'20.08.18'!N56+'27.08.18'!N56+'03.09.18'!N56+'10.09.18'!N56+'17.09.18'!N56+'24.09.18'!N56+'01.10.18'!N56+'08.10.18'!N56+'16.10.18'!N56+'22.10.18'!N56+'29.10.18'!N56+'05.11.18'!N56+'12.11.18'!N56+'19.11.18'!N56+'26.11.18'!N56+'03.12.18'!N56+'10.12.18'!N56+'17.12.18'!N56+'26.12.18'!N56+'02.01.19'!N56</f>
        <v>12</v>
      </c>
      <c r="O56" s="271">
        <f>'09.01.18'!O56+'15.01.18'!O56+'22.01.18'!O56+'29.01.18'!O56+'05.02.18'!O56+'12.02.18'!O56+'19.02.18'!O56+'26.02.18'!O56+'05.03.18'!O56+'12.03.18'!O56+'19.03.18'!O56+'26.03.18'!O56+'02.04.18'!O56+'10.04.18'!O56+'16.04.18'!O56+'23.04.18'!O56+'02.05.18'!O56+'07.05.18'!O56+'14.05.18'!O56+'21.05.18'!O56+'29.05.18'!O56+'04.06.18'!O56+'11.06.18'!O56+'18.06.18'!O56+'25.06.18'!O56+'02.07.18'!O56+'09.07.18'!O56+'16.07.18'!O56+'23.07.18'!O56+'30.07.18'!O56+'06.08.18'!O56+'13.08.18'!O56+'20.08.18'!O56+'27.08.18'!O56+'03.09.18'!O56+'10.09.18'!O56+'17.09.18'!O56+'24.09.18'!O56+'01.10.18'!O56+'08.10.18'!O56+'16.10.18'!O56+'22.10.18'!O56+'29.10.18'!O56+'05.11.18'!O56+'12.11.18'!O56+'19.11.18'!O56+'26.11.18'!O56+'03.12.18'!O56+'10.12.18'!O56+'17.12.18'!O56+'26.12.18'!O56+'02.01.19'!O56</f>
        <v>35927.53</v>
      </c>
      <c r="P56" s="271">
        <f>'09.01.18'!P56+'15.01.18'!P56+'22.01.18'!P56+'29.01.18'!P56+'05.02.18'!P56+'12.02.18'!P56+'19.02.18'!P56+'26.02.18'!P56+'05.03.18'!P56+'12.03.18'!P56+'19.03.18'!P56+'26.03.18'!P56+'02.04.18'!P56+'10.04.18'!P56+'16.04.18'!P56+'23.04.18'!P56+'02.05.18'!P56+'07.05.18'!P56+'14.05.18'!P56+'21.05.18'!P56+'29.05.18'!P56+'04.06.18'!P56+'11.06.18'!P56+'18.06.18'!P56+'25.06.18'!P56+'02.07.18'!P56+'09.07.18'!P56+'16.07.18'!P56+'23.07.18'!P56+'30.07.18'!P56+'06.08.18'!P56+'13.08.18'!P56+'20.08.18'!P56+'27.08.18'!P56+'03.09.18'!P56+'10.09.18'!P56+'17.09.18'!P56+'24.09.18'!P56+'01.10.18'!P56+'08.10.18'!P56+'16.10.18'!P56+'22.10.18'!P56+'29.10.18'!P56+'05.11.18'!P56+'12.11.18'!P56+'19.11.18'!P56+'26.11.18'!P56+'03.12.18'!P56+'10.12.18'!P56+'17.12.18'!P56+'26.12.18'!P56+'02.01.19'!P56</f>
        <v>35927.53</v>
      </c>
      <c r="Q56" s="83">
        <f t="shared" si="2"/>
        <v>0</v>
      </c>
      <c r="R56" s="1"/>
      <c r="S56" s="1"/>
      <c r="T56" s="134"/>
      <c r="U56" s="134"/>
      <c r="V56" s="134"/>
      <c r="X56" s="40"/>
    </row>
    <row r="57" spans="1:24">
      <c r="A57" s="182">
        <v>48</v>
      </c>
      <c r="B57" s="78" t="s">
        <v>65</v>
      </c>
      <c r="C57" s="105" t="s">
        <v>19</v>
      </c>
      <c r="D57" s="78"/>
      <c r="E57" s="78" t="s">
        <v>56</v>
      </c>
      <c r="F57" s="106" t="s">
        <v>421</v>
      </c>
      <c r="G57" s="17" t="s">
        <v>31</v>
      </c>
      <c r="H57" s="274">
        <f>'09.01.18'!H57+'15.01.18'!H57+'22.01.18'!H57+'29.01.18'!H57+'05.02.18'!H57+'12.02.18'!H57+'19.02.18'!H57+'26.02.18'!H57+'05.03.18'!H57+'12.03.18'!H57+'19.03.18'!H57+'26.03.18'!H57+'02.04.18'!H57+'10.04.18'!H57+'16.04.18'!H57+'23.04.18'!H57+'02.05.18'!H57+'07.05.18'!H57+'14.05.18'!H57+'21.05.18'!H57+'29.05.18'!H57+'04.06.18'!H57+'11.06.18'!H57+'18.06.18'!H57+'25.06.18'!H57+'02.07.18'!H57+'09.07.18'!H57+'16.07.18'!H57+'23.07.18'!H57+'30.07.18'!H57+'06.08.18'!H57+'13.08.18'!H57+'20.08.18'!H57+'27.08.18'!H57+'03.09.18'!H57+'10.09.18'!H57+'17.09.18'!H57+'24.09.18'!H57+'01.10.18'!H57+'08.10.18'!H57+'16.10.18'!H57+'22.10.18'!H57+'29.10.18'!H57+'05.11.18'!H57+'12.11.18'!H57+'19.11.18'!H57+'26.11.18'!H57+'03.12.18'!H57+'10.12.18'!H57+'17.12.18'!H57+'26.12.18'!H57+'02.01.19'!H57</f>
        <v>1</v>
      </c>
      <c r="I57" s="254">
        <f>'09.01.18'!I57+'15.01.18'!I57+'22.01.18'!I57+'29.01.18'!I57+'05.02.18'!I57+'12.02.18'!I57+'19.02.18'!I57+'26.02.18'!I57+'05.03.18'!I57+'12.03.18'!I57+'19.03.18'!I57+'26.03.18'!I57+'02.04.18'!I57+'10.04.18'!I57+'16.04.18'!I57+'23.04.18'!I57+'02.05.18'!I57+'07.05.18'!I57+'14.05.18'!I57+'21.05.18'!I57+'29.05.18'!I57+'04.06.18'!I57+'11.06.18'!I57+'18.06.18'!I57+'25.06.18'!I57+'02.07.18'!I57+'09.07.18'!I57+'16.07.18'!I57+'23.07.18'!I57+'30.07.18'!I57+'06.08.18'!I57+'13.08.18'!I57+'20.08.18'!I57+'27.08.18'!I57+'03.09.18'!I57+'10.09.18'!I57+'17.09.18'!I57+'24.09.18'!I57+'01.10.18'!I57+'08.10.18'!I57+'16.10.18'!I57+'22.10.18'!I57+'29.10.18'!I57+'05.11.18'!I57+'12.11.18'!I57+'19.11.18'!I57+'26.11.18'!I57+'03.12.18'!I57+'10.12.18'!I57+'17.12.18'!I57+'26.12.18'!I57+'02.01.19'!I57</f>
        <v>1</v>
      </c>
      <c r="J57" s="254">
        <f>'09.01.18'!J57+'15.01.18'!J57+'22.01.18'!J57+'29.01.18'!J57+'05.02.18'!J57+'12.02.18'!J57+'19.02.18'!J57+'26.02.18'!J57+'05.03.18'!J57+'12.03.18'!J57+'19.03.18'!J57+'26.03.18'!J57+'02.04.18'!J57+'10.04.18'!J57+'16.04.18'!J57+'23.04.18'!J57+'02.05.18'!J57+'07.05.18'!J57+'14.05.18'!J57+'21.05.18'!J57+'29.05.18'!J57+'04.06.18'!J57+'11.06.18'!J57+'18.06.18'!J57+'25.06.18'!J57+'02.07.18'!J57+'09.07.18'!J57+'16.07.18'!J57+'23.07.18'!J57+'30.07.18'!J57+'06.08.18'!J57+'13.08.18'!J57+'20.08.18'!J57+'27.08.18'!J57+'03.09.18'!J57+'10.09.18'!J57+'17.09.18'!J57+'24.09.18'!J57+'01.10.18'!J57+'08.10.18'!J57+'16.10.18'!J57+'22.10.18'!J57+'29.10.18'!J57+'05.11.18'!J57+'12.11.18'!J57+'19.11.18'!J57+'26.11.18'!J57+'03.12.18'!J57+'10.12.18'!J57+'17.12.18'!J57+'26.12.18'!J57+'02.01.19'!J57</f>
        <v>1</v>
      </c>
      <c r="K57" s="271">
        <f>'09.01.18'!K57+'15.01.18'!K57+'22.01.18'!K57+'29.01.18'!K57+'05.02.18'!K57+'12.02.18'!K57+'19.02.18'!K57+'26.02.18'!K57+'05.03.18'!K57+'12.03.18'!K57+'19.03.18'!K57+'26.03.18'!K57+'02.04.18'!K57+'10.04.18'!K57+'16.04.18'!K57+'23.04.18'!K57+'02.05.18'!K57+'07.05.18'!K57+'14.05.18'!K57+'21.05.18'!K57+'29.05.18'!K57+'04.06.18'!K57+'11.06.18'!K57+'18.06.18'!K57+'25.06.18'!K57+'02.07.18'!K57+'09.07.18'!K57+'16.07.18'!K57+'23.07.18'!K57+'30.07.18'!K57+'06.08.18'!K57+'13.08.18'!K57+'20.08.18'!K57+'27.08.18'!K57+'03.09.18'!K57+'10.09.18'!K57+'17.09.18'!K57+'24.09.18'!K57+'01.10.18'!K57+'08.10.18'!K57+'16.10.18'!K57+'22.10.18'!K57+'29.10.18'!K57+'05.11.18'!K57+'12.11.18'!K57+'19.11.18'!K57+'26.11.18'!K57+'03.12.18'!K57+'10.12.18'!K57+'17.12.18'!K57+'26.12.18'!K57+'02.01.19'!K57</f>
        <v>1104.5999999999999</v>
      </c>
      <c r="L57" s="271">
        <f>'09.01.18'!L57+'15.01.18'!L57+'22.01.18'!L57+'29.01.18'!L57+'05.02.18'!L57+'12.02.18'!L57+'19.02.18'!L57+'26.02.18'!L57+'05.03.18'!L57+'12.03.18'!L57+'19.03.18'!L57+'26.03.18'!L57+'02.04.18'!L57+'10.04.18'!L57+'16.04.18'!L57+'23.04.18'!L57+'02.05.18'!L57+'07.05.18'!L57+'14.05.18'!L57+'21.05.18'!L57+'29.05.18'!L57+'04.06.18'!L57+'11.06.18'!L57+'18.06.18'!L57+'25.06.18'!L57+'02.07.18'!L57+'09.07.18'!L57+'16.07.18'!L57+'23.07.18'!L57+'30.07.18'!L57+'06.08.18'!L57+'13.08.18'!L57+'20.08.18'!L57+'27.08.18'!L57+'03.09.18'!L57+'10.09.18'!L57+'17.09.18'!L57+'24.09.18'!L57+'01.10.18'!L57+'08.10.18'!L57+'16.10.18'!L57+'22.10.18'!L57+'29.10.18'!L57+'05.11.18'!L57+'12.11.18'!L57+'19.11.18'!L57+'26.11.18'!L57+'03.12.18'!L57+'10.12.18'!L57+'17.12.18'!L57+'26.12.18'!L57+'02.01.19'!L57</f>
        <v>1104.5999999999999</v>
      </c>
      <c r="M57" s="259">
        <f t="shared" si="1"/>
        <v>0</v>
      </c>
      <c r="N57" s="270">
        <f>'09.01.18'!N57+'15.01.18'!N57+'22.01.18'!N57+'29.01.18'!N57+'05.02.18'!N57+'12.02.18'!N57+'19.02.18'!N57+'26.02.18'!N57+'05.03.18'!N57+'12.03.18'!N57+'19.03.18'!N57+'26.03.18'!N57+'02.04.18'!N57+'10.04.18'!N57+'16.04.18'!N57+'23.04.18'!N57+'02.05.18'!N57+'07.05.18'!N57+'14.05.18'!N57+'21.05.18'!N57+'29.05.18'!N57+'04.06.18'!N57+'11.06.18'!N57+'18.06.18'!N57+'25.06.18'!N57+'02.07.18'!N57+'09.07.18'!N57+'16.07.18'!N57+'23.07.18'!N57+'30.07.18'!N57+'06.08.18'!N57+'13.08.18'!N57+'20.08.18'!N57+'27.08.18'!N57+'03.09.18'!N57+'10.09.18'!N57+'17.09.18'!N57+'24.09.18'!N57+'01.10.18'!N57+'08.10.18'!N57+'16.10.18'!N57+'22.10.18'!N57+'29.10.18'!N57+'05.11.18'!N57+'12.11.18'!N57+'19.11.18'!N57+'26.11.18'!N57+'03.12.18'!N57+'10.12.18'!N57+'17.12.18'!N57+'26.12.18'!N57+'02.01.19'!N57</f>
        <v>0</v>
      </c>
      <c r="O57" s="271">
        <f>'09.01.18'!O57+'15.01.18'!O57+'22.01.18'!O57+'29.01.18'!O57+'05.02.18'!O57+'12.02.18'!O57+'19.02.18'!O57+'26.02.18'!O57+'05.03.18'!O57+'12.03.18'!O57+'19.03.18'!O57+'26.03.18'!O57+'02.04.18'!O57+'10.04.18'!O57+'16.04.18'!O57+'23.04.18'!O57+'02.05.18'!O57+'07.05.18'!O57+'14.05.18'!O57+'21.05.18'!O57+'29.05.18'!O57+'04.06.18'!O57+'11.06.18'!O57+'18.06.18'!O57+'25.06.18'!O57+'02.07.18'!O57+'09.07.18'!O57+'16.07.18'!O57+'23.07.18'!O57+'30.07.18'!O57+'06.08.18'!O57+'13.08.18'!O57+'20.08.18'!O57+'27.08.18'!O57+'03.09.18'!O57+'10.09.18'!O57+'17.09.18'!O57+'24.09.18'!O57+'01.10.18'!O57+'08.10.18'!O57+'16.10.18'!O57+'22.10.18'!O57+'29.10.18'!O57+'05.11.18'!O57+'12.11.18'!O57+'19.11.18'!O57+'26.11.18'!O57+'03.12.18'!O57+'10.12.18'!O57+'17.12.18'!O57+'26.12.18'!O57+'02.01.19'!O57</f>
        <v>0</v>
      </c>
      <c r="P57" s="271">
        <f>'09.01.18'!P57+'15.01.18'!P57+'22.01.18'!P57+'29.01.18'!P57+'05.02.18'!P57+'12.02.18'!P57+'19.02.18'!P57+'26.02.18'!P57+'05.03.18'!P57+'12.03.18'!P57+'19.03.18'!P57+'26.03.18'!P57+'02.04.18'!P57+'10.04.18'!P57+'16.04.18'!P57+'23.04.18'!P57+'02.05.18'!P57+'07.05.18'!P57+'14.05.18'!P57+'21.05.18'!P57+'29.05.18'!P57+'04.06.18'!P57+'11.06.18'!P57+'18.06.18'!P57+'25.06.18'!P57+'02.07.18'!P57+'09.07.18'!P57+'16.07.18'!P57+'23.07.18'!P57+'30.07.18'!P57+'06.08.18'!P57+'13.08.18'!P57+'20.08.18'!P57+'27.08.18'!P57+'03.09.18'!P57+'10.09.18'!P57+'17.09.18'!P57+'24.09.18'!P57+'01.10.18'!P57+'08.10.18'!P57+'16.10.18'!P57+'22.10.18'!P57+'29.10.18'!P57+'05.11.18'!P57+'12.11.18'!P57+'19.11.18'!P57+'26.11.18'!P57+'03.12.18'!P57+'10.12.18'!P57+'17.12.18'!P57+'26.12.18'!P57+'02.01.19'!P57</f>
        <v>0</v>
      </c>
      <c r="Q57" s="83">
        <f t="shared" si="2"/>
        <v>0</v>
      </c>
      <c r="R57" s="1"/>
      <c r="S57" s="1"/>
      <c r="T57" s="134"/>
      <c r="U57" s="134"/>
      <c r="V57" s="134"/>
      <c r="X57" s="40"/>
    </row>
    <row r="58" spans="1:24">
      <c r="A58" s="182">
        <v>49</v>
      </c>
      <c r="B58" s="78" t="s">
        <v>66</v>
      </c>
      <c r="C58" s="105" t="s">
        <v>19</v>
      </c>
      <c r="D58" s="78"/>
      <c r="E58" s="78" t="s">
        <v>20</v>
      </c>
      <c r="F58" s="111">
        <v>48</v>
      </c>
      <c r="G58" s="14" t="s">
        <v>21</v>
      </c>
      <c r="H58" s="274">
        <f>'09.01.18'!H58+'15.01.18'!H58+'22.01.18'!H58+'29.01.18'!H58+'05.02.18'!H58+'12.02.18'!H58+'19.02.18'!H58+'26.02.18'!H58+'05.03.18'!H58+'12.03.18'!H58+'19.03.18'!H58+'26.03.18'!H58+'02.04.18'!H58+'10.04.18'!H58+'16.04.18'!H58+'23.04.18'!H58+'02.05.18'!H58+'07.05.18'!H58+'14.05.18'!H58+'21.05.18'!H58+'29.05.18'!H58+'04.06.18'!H58+'11.06.18'!H58+'18.06.18'!H58+'25.06.18'!H58+'02.07.18'!H58+'09.07.18'!H58+'16.07.18'!H58+'23.07.18'!H58+'30.07.18'!H58+'06.08.18'!H58+'13.08.18'!H58+'20.08.18'!H58+'27.08.18'!H58+'03.09.18'!H58+'10.09.18'!H58+'17.09.18'!H58+'24.09.18'!H58+'01.10.18'!H58+'08.10.18'!H58+'16.10.18'!H58+'22.10.18'!H58+'29.10.18'!H58+'05.11.18'!H58+'12.11.18'!H58+'19.11.18'!H58+'26.11.18'!H58+'03.12.18'!H58+'10.12.18'!H58+'17.12.18'!H58+'26.12.18'!H58+'02.01.19'!H58</f>
        <v>0</v>
      </c>
      <c r="I58" s="254">
        <f>'09.01.18'!I58+'15.01.18'!I58+'22.01.18'!I58+'29.01.18'!I58+'05.02.18'!I58+'12.02.18'!I58+'19.02.18'!I58+'26.02.18'!I58+'05.03.18'!I58+'12.03.18'!I58+'19.03.18'!I58+'26.03.18'!I58+'02.04.18'!I58+'10.04.18'!I58+'16.04.18'!I58+'23.04.18'!I58+'02.05.18'!I58+'07.05.18'!I58+'14.05.18'!I58+'21.05.18'!I58+'29.05.18'!I58+'04.06.18'!I58+'11.06.18'!I58+'18.06.18'!I58+'25.06.18'!I58+'02.07.18'!I58+'09.07.18'!I58+'16.07.18'!I58+'23.07.18'!I58+'30.07.18'!I58+'06.08.18'!I58+'13.08.18'!I58+'20.08.18'!I58+'27.08.18'!I58+'03.09.18'!I58+'10.09.18'!I58+'17.09.18'!I58+'24.09.18'!I58+'01.10.18'!I58+'08.10.18'!I58+'16.10.18'!I58+'22.10.18'!I58+'29.10.18'!I58+'05.11.18'!I58+'12.11.18'!I58+'19.11.18'!I58+'26.11.18'!I58+'03.12.18'!I58+'10.12.18'!I58+'17.12.18'!I58+'26.12.18'!I58+'02.01.19'!I58</f>
        <v>0</v>
      </c>
      <c r="J58" s="254">
        <f>'09.01.18'!J58+'15.01.18'!J58+'22.01.18'!J58+'29.01.18'!J58+'05.02.18'!J58+'12.02.18'!J58+'19.02.18'!J58+'26.02.18'!J58+'05.03.18'!J58+'12.03.18'!J58+'19.03.18'!J58+'26.03.18'!J58+'02.04.18'!J58+'10.04.18'!J58+'16.04.18'!J58+'23.04.18'!J58+'02.05.18'!J58+'07.05.18'!J58+'14.05.18'!J58+'21.05.18'!J58+'29.05.18'!J58+'04.06.18'!J58+'11.06.18'!J58+'18.06.18'!J58+'25.06.18'!J58+'02.07.18'!J58+'09.07.18'!J58+'16.07.18'!J58+'23.07.18'!J58+'30.07.18'!J58+'06.08.18'!J58+'13.08.18'!J58+'20.08.18'!J58+'27.08.18'!J58+'03.09.18'!J58+'10.09.18'!J58+'17.09.18'!J58+'24.09.18'!J58+'01.10.18'!J58+'08.10.18'!J58+'16.10.18'!J58+'22.10.18'!J58+'29.10.18'!J58+'05.11.18'!J58+'12.11.18'!J58+'19.11.18'!J58+'26.11.18'!J58+'03.12.18'!J58+'10.12.18'!J58+'17.12.18'!J58+'26.12.18'!J58+'02.01.19'!J58</f>
        <v>0</v>
      </c>
      <c r="K58" s="271">
        <f>'09.01.18'!K58+'15.01.18'!K58+'22.01.18'!K58+'29.01.18'!K58+'05.02.18'!K58+'12.02.18'!K58+'19.02.18'!K58+'26.02.18'!K58+'05.03.18'!K58+'12.03.18'!K58+'19.03.18'!K58+'26.03.18'!K58+'02.04.18'!K58+'10.04.18'!K58+'16.04.18'!K58+'23.04.18'!K58+'02.05.18'!K58+'07.05.18'!K58+'14.05.18'!K58+'21.05.18'!K58+'29.05.18'!K58+'04.06.18'!K58+'11.06.18'!K58+'18.06.18'!K58+'25.06.18'!K58+'02.07.18'!K58+'09.07.18'!K58+'16.07.18'!K58+'23.07.18'!K58+'30.07.18'!K58+'06.08.18'!K58+'13.08.18'!K58+'20.08.18'!K58+'27.08.18'!K58+'03.09.18'!K58+'10.09.18'!K58+'17.09.18'!K58+'24.09.18'!K58+'01.10.18'!K58+'08.10.18'!K58+'16.10.18'!K58+'22.10.18'!K58+'29.10.18'!K58+'05.11.18'!K58+'12.11.18'!K58+'19.11.18'!K58+'26.11.18'!K58+'03.12.18'!K58+'10.12.18'!K58+'17.12.18'!K58+'26.12.18'!K58+'02.01.19'!K58</f>
        <v>0</v>
      </c>
      <c r="L58" s="271">
        <f>'09.01.18'!L58+'15.01.18'!L58+'22.01.18'!L58+'29.01.18'!L58+'05.02.18'!L58+'12.02.18'!L58+'19.02.18'!L58+'26.02.18'!L58+'05.03.18'!L58+'12.03.18'!L58+'19.03.18'!L58+'26.03.18'!L58+'02.04.18'!L58+'10.04.18'!L58+'16.04.18'!L58+'23.04.18'!L58+'02.05.18'!L58+'07.05.18'!L58+'14.05.18'!L58+'21.05.18'!L58+'29.05.18'!L58+'04.06.18'!L58+'11.06.18'!L58+'18.06.18'!L58+'25.06.18'!L58+'02.07.18'!L58+'09.07.18'!L58+'16.07.18'!L58+'23.07.18'!L58+'30.07.18'!L58+'06.08.18'!L58+'13.08.18'!L58+'20.08.18'!L58+'27.08.18'!L58+'03.09.18'!L58+'10.09.18'!L58+'17.09.18'!L58+'24.09.18'!L58+'01.10.18'!L58+'08.10.18'!L58+'16.10.18'!L58+'22.10.18'!L58+'29.10.18'!L58+'05.11.18'!L58+'12.11.18'!L58+'19.11.18'!L58+'26.11.18'!L58+'03.12.18'!L58+'10.12.18'!L58+'17.12.18'!L58+'26.12.18'!L58+'02.01.19'!L58</f>
        <v>0</v>
      </c>
      <c r="M58" s="259">
        <f t="shared" si="1"/>
        <v>0</v>
      </c>
      <c r="N58" s="270">
        <f>'09.01.18'!N58+'15.01.18'!N58+'22.01.18'!N58+'29.01.18'!N58+'05.02.18'!N58+'12.02.18'!N58+'19.02.18'!N58+'26.02.18'!N58+'05.03.18'!N58+'12.03.18'!N58+'19.03.18'!N58+'26.03.18'!N58+'02.04.18'!N58+'10.04.18'!N58+'16.04.18'!N58+'23.04.18'!N58+'02.05.18'!N58+'07.05.18'!N58+'14.05.18'!N58+'21.05.18'!N58+'29.05.18'!N58+'04.06.18'!N58+'11.06.18'!N58+'18.06.18'!N58+'25.06.18'!N58+'02.07.18'!N58+'09.07.18'!N58+'16.07.18'!N58+'23.07.18'!N58+'30.07.18'!N58+'06.08.18'!N58+'13.08.18'!N58+'20.08.18'!N58+'27.08.18'!N58+'03.09.18'!N58+'10.09.18'!N58+'17.09.18'!N58+'24.09.18'!N58+'01.10.18'!N58+'08.10.18'!N58+'16.10.18'!N58+'22.10.18'!N58+'29.10.18'!N58+'05.11.18'!N58+'12.11.18'!N58+'19.11.18'!N58+'26.11.18'!N58+'03.12.18'!N58+'10.12.18'!N58+'17.12.18'!N58+'26.12.18'!N58+'02.01.19'!N58</f>
        <v>10</v>
      </c>
      <c r="O58" s="271">
        <f>'09.01.18'!O58+'15.01.18'!O58+'22.01.18'!O58+'29.01.18'!O58+'05.02.18'!O58+'12.02.18'!O58+'19.02.18'!O58+'26.02.18'!O58+'05.03.18'!O58+'12.03.18'!O58+'19.03.18'!O58+'26.03.18'!O58+'02.04.18'!O58+'10.04.18'!O58+'16.04.18'!O58+'23.04.18'!O58+'02.05.18'!O58+'07.05.18'!O58+'14.05.18'!O58+'21.05.18'!O58+'29.05.18'!O58+'04.06.18'!O58+'11.06.18'!O58+'18.06.18'!O58+'25.06.18'!O58+'02.07.18'!O58+'09.07.18'!O58+'16.07.18'!O58+'23.07.18'!O58+'30.07.18'!O58+'06.08.18'!O58+'13.08.18'!O58+'20.08.18'!O58+'27.08.18'!O58+'03.09.18'!O58+'10.09.18'!O58+'17.09.18'!O58+'24.09.18'!O58+'01.10.18'!O58+'08.10.18'!O58+'16.10.18'!O58+'22.10.18'!O58+'29.10.18'!O58+'05.11.18'!O58+'12.11.18'!O58+'19.11.18'!O58+'26.11.18'!O58+'03.12.18'!O58+'10.12.18'!O58+'17.12.18'!O58+'26.12.18'!O58+'02.01.19'!O58</f>
        <v>24558.809999999998</v>
      </c>
      <c r="P58" s="271">
        <f>'09.01.18'!P58+'15.01.18'!P58+'22.01.18'!P58+'29.01.18'!P58+'05.02.18'!P58+'12.02.18'!P58+'19.02.18'!P58+'26.02.18'!P58+'05.03.18'!P58+'12.03.18'!P58+'19.03.18'!P58+'26.03.18'!P58+'02.04.18'!P58+'10.04.18'!P58+'16.04.18'!P58+'23.04.18'!P58+'02.05.18'!P58+'07.05.18'!P58+'14.05.18'!P58+'21.05.18'!P58+'29.05.18'!P58+'04.06.18'!P58+'11.06.18'!P58+'18.06.18'!P58+'25.06.18'!P58+'02.07.18'!P58+'09.07.18'!P58+'16.07.18'!P58+'23.07.18'!P58+'30.07.18'!P58+'06.08.18'!P58+'13.08.18'!P58+'20.08.18'!P58+'27.08.18'!P58+'03.09.18'!P58+'10.09.18'!P58+'17.09.18'!P58+'24.09.18'!P58+'01.10.18'!P58+'08.10.18'!P58+'16.10.18'!P58+'22.10.18'!P58+'29.10.18'!P58+'05.11.18'!P58+'12.11.18'!P58+'19.11.18'!P58+'26.11.18'!P58+'03.12.18'!P58+'10.12.18'!P58+'17.12.18'!P58+'26.12.18'!P58+'02.01.19'!P58</f>
        <v>24558.809999999998</v>
      </c>
      <c r="Q58" s="83">
        <f t="shared" si="2"/>
        <v>0</v>
      </c>
      <c r="R58" s="1"/>
      <c r="S58" s="1"/>
      <c r="T58" s="134"/>
      <c r="U58" s="134"/>
      <c r="V58" s="134"/>
      <c r="X58" s="40"/>
    </row>
    <row r="59" spans="1:24">
      <c r="A59" s="182">
        <v>50</v>
      </c>
      <c r="B59" s="78" t="s">
        <v>67</v>
      </c>
      <c r="C59" s="105" t="s">
        <v>19</v>
      </c>
      <c r="D59" s="78"/>
      <c r="E59" s="78" t="s">
        <v>68</v>
      </c>
      <c r="F59" s="106" t="s">
        <v>340</v>
      </c>
      <c r="G59" s="14" t="s">
        <v>21</v>
      </c>
      <c r="H59" s="274">
        <f>'09.01.18'!H59+'15.01.18'!H59+'22.01.18'!H59+'29.01.18'!H59+'05.02.18'!H59+'12.02.18'!H59+'19.02.18'!H59+'26.02.18'!H59+'05.03.18'!H59+'12.03.18'!H59+'19.03.18'!H59+'26.03.18'!H59+'02.04.18'!H59+'10.04.18'!H59+'16.04.18'!H59+'23.04.18'!H59+'02.05.18'!H59+'07.05.18'!H59+'14.05.18'!H59+'21.05.18'!H59+'29.05.18'!H59+'04.06.18'!H59+'11.06.18'!H59+'18.06.18'!H59+'25.06.18'!H59+'02.07.18'!H59+'09.07.18'!H59+'16.07.18'!H59+'23.07.18'!H59+'30.07.18'!H59+'06.08.18'!H59+'13.08.18'!H59+'20.08.18'!H59+'27.08.18'!H59+'03.09.18'!H59+'10.09.18'!H59+'17.09.18'!H59+'24.09.18'!H59+'01.10.18'!H59+'08.10.18'!H59+'16.10.18'!H59+'22.10.18'!H59+'29.10.18'!H59+'05.11.18'!H59+'12.11.18'!H59+'19.11.18'!H59+'26.11.18'!H59+'03.12.18'!H59+'10.12.18'!H59+'17.12.18'!H59+'26.12.18'!H59+'02.01.19'!H59</f>
        <v>39</v>
      </c>
      <c r="I59" s="254">
        <f>'09.01.18'!I59+'15.01.18'!I59+'22.01.18'!I59+'29.01.18'!I59+'05.02.18'!I59+'12.02.18'!I59+'19.02.18'!I59+'26.02.18'!I59+'05.03.18'!I59+'12.03.18'!I59+'19.03.18'!I59+'26.03.18'!I59+'02.04.18'!I59+'10.04.18'!I59+'16.04.18'!I59+'23.04.18'!I59+'02.05.18'!I59+'07.05.18'!I59+'14.05.18'!I59+'21.05.18'!I59+'29.05.18'!I59+'04.06.18'!I59+'11.06.18'!I59+'18.06.18'!I59+'25.06.18'!I59+'02.07.18'!I59+'09.07.18'!I59+'16.07.18'!I59+'23.07.18'!I59+'30.07.18'!I59+'06.08.18'!I59+'13.08.18'!I59+'20.08.18'!I59+'27.08.18'!I59+'03.09.18'!I59+'10.09.18'!I59+'17.09.18'!I59+'24.09.18'!I59+'01.10.18'!I59+'08.10.18'!I59+'16.10.18'!I59+'22.10.18'!I59+'29.10.18'!I59+'05.11.18'!I59+'12.11.18'!I59+'19.11.18'!I59+'26.11.18'!I59+'03.12.18'!I59+'10.12.18'!I59+'17.12.18'!I59+'26.12.18'!I59+'02.01.19'!I59</f>
        <v>29</v>
      </c>
      <c r="J59" s="254">
        <f>'09.01.18'!J59+'15.01.18'!J59+'22.01.18'!J59+'29.01.18'!J59+'05.02.18'!J59+'12.02.18'!J59+'19.02.18'!J59+'26.02.18'!J59+'05.03.18'!J59+'12.03.18'!J59+'19.03.18'!J59+'26.03.18'!J59+'02.04.18'!J59+'10.04.18'!J59+'16.04.18'!J59+'23.04.18'!J59+'02.05.18'!J59+'07.05.18'!J59+'14.05.18'!J59+'21.05.18'!J59+'29.05.18'!J59+'04.06.18'!J59+'11.06.18'!J59+'18.06.18'!J59+'25.06.18'!J59+'02.07.18'!J59+'09.07.18'!J59+'16.07.18'!J59+'23.07.18'!J59+'30.07.18'!J59+'06.08.18'!J59+'13.08.18'!J59+'20.08.18'!J59+'27.08.18'!J59+'03.09.18'!J59+'10.09.18'!J59+'17.09.18'!J59+'24.09.18'!J59+'01.10.18'!J59+'08.10.18'!J59+'16.10.18'!J59+'22.10.18'!J59+'29.10.18'!J59+'05.11.18'!J59+'12.11.18'!J59+'19.11.18'!J59+'26.11.18'!J59+'03.12.18'!J59+'10.12.18'!J59+'17.12.18'!J59+'26.12.18'!J59+'02.01.19'!J59</f>
        <v>41</v>
      </c>
      <c r="K59" s="271">
        <f>'09.01.18'!K59+'15.01.18'!K59+'22.01.18'!K59+'29.01.18'!K59+'05.02.18'!K59+'12.02.18'!K59+'19.02.18'!K59+'26.02.18'!K59+'05.03.18'!K59+'12.03.18'!K59+'19.03.18'!K59+'26.03.18'!K59+'02.04.18'!K59+'10.04.18'!K59+'16.04.18'!K59+'23.04.18'!K59+'02.05.18'!K59+'07.05.18'!K59+'14.05.18'!K59+'21.05.18'!K59+'29.05.18'!K59+'04.06.18'!K59+'11.06.18'!K59+'18.06.18'!K59+'25.06.18'!K59+'02.07.18'!K59+'09.07.18'!K59+'16.07.18'!K59+'23.07.18'!K59+'30.07.18'!K59+'06.08.18'!K59+'13.08.18'!K59+'20.08.18'!K59+'27.08.18'!K59+'03.09.18'!K59+'10.09.18'!K59+'17.09.18'!K59+'24.09.18'!K59+'01.10.18'!K59+'08.10.18'!K59+'16.10.18'!K59+'22.10.18'!K59+'29.10.18'!K59+'05.11.18'!K59+'12.11.18'!K59+'19.11.18'!K59+'26.11.18'!K59+'03.12.18'!K59+'10.12.18'!K59+'17.12.18'!K59+'26.12.18'!K59+'02.01.19'!K59</f>
        <v>79763.59</v>
      </c>
      <c r="L59" s="271">
        <f>'09.01.18'!L59+'15.01.18'!L59+'22.01.18'!L59+'29.01.18'!L59+'05.02.18'!L59+'12.02.18'!L59+'19.02.18'!L59+'26.02.18'!L59+'05.03.18'!L59+'12.03.18'!L59+'19.03.18'!L59+'26.03.18'!L59+'02.04.18'!L59+'10.04.18'!L59+'16.04.18'!L59+'23.04.18'!L59+'02.05.18'!L59+'07.05.18'!L59+'14.05.18'!L59+'21.05.18'!L59+'29.05.18'!L59+'04.06.18'!L59+'11.06.18'!L59+'18.06.18'!L59+'25.06.18'!L59+'02.07.18'!L59+'09.07.18'!L59+'16.07.18'!L59+'23.07.18'!L59+'30.07.18'!L59+'06.08.18'!L59+'13.08.18'!L59+'20.08.18'!L59+'27.08.18'!L59+'03.09.18'!L59+'10.09.18'!L59+'17.09.18'!L59+'24.09.18'!L59+'01.10.18'!L59+'08.10.18'!L59+'16.10.18'!L59+'22.10.18'!L59+'29.10.18'!L59+'05.11.18'!L59+'12.11.18'!L59+'19.11.18'!L59+'26.11.18'!L59+'03.12.18'!L59+'10.12.18'!L59+'17.12.18'!L59+'26.12.18'!L59+'02.01.19'!L59</f>
        <v>79763.59</v>
      </c>
      <c r="M59" s="259">
        <f t="shared" si="1"/>
        <v>0</v>
      </c>
      <c r="N59" s="270">
        <f>'09.01.18'!N59+'15.01.18'!N59+'22.01.18'!N59+'29.01.18'!N59+'05.02.18'!N59+'12.02.18'!N59+'19.02.18'!N59+'26.02.18'!N59+'05.03.18'!N59+'12.03.18'!N59+'19.03.18'!N59+'26.03.18'!N59+'02.04.18'!N59+'10.04.18'!N59+'16.04.18'!N59+'23.04.18'!N59+'02.05.18'!N59+'07.05.18'!N59+'14.05.18'!N59+'21.05.18'!N59+'29.05.18'!N59+'04.06.18'!N59+'11.06.18'!N59+'18.06.18'!N59+'25.06.18'!N59+'02.07.18'!N59+'09.07.18'!N59+'16.07.18'!N59+'23.07.18'!N59+'30.07.18'!N59+'06.08.18'!N59+'13.08.18'!N59+'20.08.18'!N59+'27.08.18'!N59+'03.09.18'!N59+'10.09.18'!N59+'17.09.18'!N59+'24.09.18'!N59+'01.10.18'!N59+'08.10.18'!N59+'16.10.18'!N59+'22.10.18'!N59+'29.10.18'!N59+'05.11.18'!N59+'12.11.18'!N59+'19.11.18'!N59+'26.11.18'!N59+'03.12.18'!N59+'10.12.18'!N59+'17.12.18'!N59+'26.12.18'!N59+'02.01.19'!N59</f>
        <v>15</v>
      </c>
      <c r="O59" s="271">
        <f>'09.01.18'!O59+'15.01.18'!O59+'22.01.18'!O59+'29.01.18'!O59+'05.02.18'!O59+'12.02.18'!O59+'19.02.18'!O59+'26.02.18'!O59+'05.03.18'!O59+'12.03.18'!O59+'19.03.18'!O59+'26.03.18'!O59+'02.04.18'!O59+'10.04.18'!O59+'16.04.18'!O59+'23.04.18'!O59+'02.05.18'!O59+'07.05.18'!O59+'14.05.18'!O59+'21.05.18'!O59+'29.05.18'!O59+'04.06.18'!O59+'11.06.18'!O59+'18.06.18'!O59+'25.06.18'!O59+'02.07.18'!O59+'09.07.18'!O59+'16.07.18'!O59+'23.07.18'!O59+'30.07.18'!O59+'06.08.18'!O59+'13.08.18'!O59+'20.08.18'!O59+'27.08.18'!O59+'03.09.18'!O59+'10.09.18'!O59+'17.09.18'!O59+'24.09.18'!O59+'01.10.18'!O59+'08.10.18'!O59+'16.10.18'!O59+'22.10.18'!O59+'29.10.18'!O59+'05.11.18'!O59+'12.11.18'!O59+'19.11.18'!O59+'26.11.18'!O59+'03.12.18'!O59+'10.12.18'!O59+'17.12.18'!O59+'26.12.18'!O59+'02.01.19'!O59</f>
        <v>40063.100000000006</v>
      </c>
      <c r="P59" s="271">
        <f>'09.01.18'!P59+'15.01.18'!P59+'22.01.18'!P59+'29.01.18'!P59+'05.02.18'!P59+'12.02.18'!P59+'19.02.18'!P59+'26.02.18'!P59+'05.03.18'!P59+'12.03.18'!P59+'19.03.18'!P59+'26.03.18'!P59+'02.04.18'!P59+'10.04.18'!P59+'16.04.18'!P59+'23.04.18'!P59+'02.05.18'!P59+'07.05.18'!P59+'14.05.18'!P59+'21.05.18'!P59+'29.05.18'!P59+'04.06.18'!P59+'11.06.18'!P59+'18.06.18'!P59+'25.06.18'!P59+'02.07.18'!P59+'09.07.18'!P59+'16.07.18'!P59+'23.07.18'!P59+'30.07.18'!P59+'06.08.18'!P59+'13.08.18'!P59+'20.08.18'!P59+'27.08.18'!P59+'03.09.18'!P59+'10.09.18'!P59+'17.09.18'!P59+'24.09.18'!P59+'01.10.18'!P59+'08.10.18'!P59+'16.10.18'!P59+'22.10.18'!P59+'29.10.18'!P59+'05.11.18'!P59+'12.11.18'!P59+'19.11.18'!P59+'26.11.18'!P59+'03.12.18'!P59+'10.12.18'!P59+'17.12.18'!P59+'26.12.18'!P59+'02.01.19'!P59</f>
        <v>40063.100000000006</v>
      </c>
      <c r="Q59" s="83">
        <f t="shared" si="2"/>
        <v>0</v>
      </c>
      <c r="R59" s="1"/>
      <c r="S59" s="1"/>
      <c r="T59" s="134"/>
      <c r="U59" s="134"/>
      <c r="V59" s="134"/>
      <c r="X59" s="40"/>
    </row>
    <row r="60" spans="1:24">
      <c r="A60" s="182">
        <v>51</v>
      </c>
      <c r="B60" s="78" t="s">
        <v>67</v>
      </c>
      <c r="C60" s="105" t="s">
        <v>19</v>
      </c>
      <c r="D60" s="78"/>
      <c r="E60" s="78" t="s">
        <v>68</v>
      </c>
      <c r="F60" s="106" t="s">
        <v>428</v>
      </c>
      <c r="G60" s="16" t="s">
        <v>22</v>
      </c>
      <c r="H60" s="274">
        <f>'09.01.18'!H60+'15.01.18'!H60+'22.01.18'!H60+'29.01.18'!H60+'05.02.18'!H60+'12.02.18'!H60+'19.02.18'!H60+'26.02.18'!H60+'05.03.18'!H60+'12.03.18'!H60+'19.03.18'!H60+'26.03.18'!H60+'02.04.18'!H60+'10.04.18'!H60+'16.04.18'!H60+'23.04.18'!H60+'02.05.18'!H60+'07.05.18'!H60+'14.05.18'!H60+'21.05.18'!H60+'29.05.18'!H60+'04.06.18'!H60+'11.06.18'!H60+'18.06.18'!H60+'25.06.18'!H60+'02.07.18'!H60+'09.07.18'!H60+'16.07.18'!H60+'23.07.18'!H60+'30.07.18'!H60+'06.08.18'!H60+'13.08.18'!H60+'20.08.18'!H60+'27.08.18'!H60+'03.09.18'!H60+'10.09.18'!H60+'17.09.18'!H60+'24.09.18'!H60+'01.10.18'!H60+'08.10.18'!H60+'16.10.18'!H60+'22.10.18'!H60+'29.10.18'!H60+'05.11.18'!H60+'12.11.18'!H60+'19.11.18'!H60+'26.11.18'!H60+'03.12.18'!H60+'10.12.18'!H60+'17.12.18'!H60+'26.12.18'!H60+'02.01.19'!H60</f>
        <v>12</v>
      </c>
      <c r="I60" s="254">
        <f>'09.01.18'!I60+'15.01.18'!I60+'22.01.18'!I60+'29.01.18'!I60+'05.02.18'!I60+'12.02.18'!I60+'19.02.18'!I60+'26.02.18'!I60+'05.03.18'!I60+'12.03.18'!I60+'19.03.18'!I60+'26.03.18'!I60+'02.04.18'!I60+'10.04.18'!I60+'16.04.18'!I60+'23.04.18'!I60+'02.05.18'!I60+'07.05.18'!I60+'14.05.18'!I60+'21.05.18'!I60+'29.05.18'!I60+'04.06.18'!I60+'11.06.18'!I60+'18.06.18'!I60+'25.06.18'!I60+'02.07.18'!I60+'09.07.18'!I60+'16.07.18'!I60+'23.07.18'!I60+'30.07.18'!I60+'06.08.18'!I60+'13.08.18'!I60+'20.08.18'!I60+'27.08.18'!I60+'03.09.18'!I60+'10.09.18'!I60+'17.09.18'!I60+'24.09.18'!I60+'01.10.18'!I60+'08.10.18'!I60+'16.10.18'!I60+'22.10.18'!I60+'29.10.18'!I60+'05.11.18'!I60+'12.11.18'!I60+'19.11.18'!I60+'26.11.18'!I60+'03.12.18'!I60+'10.12.18'!I60+'17.12.18'!I60+'26.12.18'!I60+'02.01.19'!I60</f>
        <v>4</v>
      </c>
      <c r="J60" s="254">
        <f>'09.01.18'!J60+'15.01.18'!J60+'22.01.18'!J60+'29.01.18'!J60+'05.02.18'!J60+'12.02.18'!J60+'19.02.18'!J60+'26.02.18'!J60+'05.03.18'!J60+'12.03.18'!J60+'19.03.18'!J60+'26.03.18'!J60+'02.04.18'!J60+'10.04.18'!J60+'16.04.18'!J60+'23.04.18'!J60+'02.05.18'!J60+'07.05.18'!J60+'14.05.18'!J60+'21.05.18'!J60+'29.05.18'!J60+'04.06.18'!J60+'11.06.18'!J60+'18.06.18'!J60+'25.06.18'!J60+'02.07.18'!J60+'09.07.18'!J60+'16.07.18'!J60+'23.07.18'!J60+'30.07.18'!J60+'06.08.18'!J60+'13.08.18'!J60+'20.08.18'!J60+'27.08.18'!J60+'03.09.18'!J60+'10.09.18'!J60+'17.09.18'!J60+'24.09.18'!J60+'01.10.18'!J60+'08.10.18'!J60+'16.10.18'!J60+'22.10.18'!J60+'29.10.18'!J60+'05.11.18'!J60+'12.11.18'!J60+'19.11.18'!J60+'26.11.18'!J60+'03.12.18'!J60+'10.12.18'!J60+'17.12.18'!J60+'26.12.18'!J60+'02.01.19'!J60</f>
        <v>4</v>
      </c>
      <c r="K60" s="271">
        <f>'09.01.18'!K60+'15.01.18'!K60+'22.01.18'!K60+'29.01.18'!K60+'05.02.18'!K60+'12.02.18'!K60+'19.02.18'!K60+'26.02.18'!K60+'05.03.18'!K60+'12.03.18'!K60+'19.03.18'!K60+'26.03.18'!K60+'02.04.18'!K60+'10.04.18'!K60+'16.04.18'!K60+'23.04.18'!K60+'02.05.18'!K60+'07.05.18'!K60+'14.05.18'!K60+'21.05.18'!K60+'29.05.18'!K60+'04.06.18'!K60+'11.06.18'!K60+'18.06.18'!K60+'25.06.18'!K60+'02.07.18'!K60+'09.07.18'!K60+'16.07.18'!K60+'23.07.18'!K60+'30.07.18'!K60+'06.08.18'!K60+'13.08.18'!K60+'20.08.18'!K60+'27.08.18'!K60+'03.09.18'!K60+'10.09.18'!K60+'17.09.18'!K60+'24.09.18'!K60+'01.10.18'!K60+'08.10.18'!K60+'16.10.18'!K60+'22.10.18'!K60+'29.10.18'!K60+'05.11.18'!K60+'12.11.18'!K60+'19.11.18'!K60+'26.11.18'!K60+'03.12.18'!K60+'10.12.18'!K60+'17.12.18'!K60+'26.12.18'!K60+'02.01.19'!K60</f>
        <v>6122.02</v>
      </c>
      <c r="L60" s="271">
        <f>'09.01.18'!L60+'15.01.18'!L60+'22.01.18'!L60+'29.01.18'!L60+'05.02.18'!L60+'12.02.18'!L60+'19.02.18'!L60+'26.02.18'!L60+'05.03.18'!L60+'12.03.18'!L60+'19.03.18'!L60+'26.03.18'!L60+'02.04.18'!L60+'10.04.18'!L60+'16.04.18'!L60+'23.04.18'!L60+'02.05.18'!L60+'07.05.18'!L60+'14.05.18'!L60+'21.05.18'!L60+'29.05.18'!L60+'04.06.18'!L60+'11.06.18'!L60+'18.06.18'!L60+'25.06.18'!L60+'02.07.18'!L60+'09.07.18'!L60+'16.07.18'!L60+'23.07.18'!L60+'30.07.18'!L60+'06.08.18'!L60+'13.08.18'!L60+'20.08.18'!L60+'27.08.18'!L60+'03.09.18'!L60+'10.09.18'!L60+'17.09.18'!L60+'24.09.18'!L60+'01.10.18'!L60+'08.10.18'!L60+'16.10.18'!L60+'22.10.18'!L60+'29.10.18'!L60+'05.11.18'!L60+'12.11.18'!L60+'19.11.18'!L60+'26.11.18'!L60+'03.12.18'!L60+'10.12.18'!L60+'17.12.18'!L60+'26.12.18'!L60+'02.01.19'!L60</f>
        <v>6122.02</v>
      </c>
      <c r="M60" s="259">
        <f t="shared" si="1"/>
        <v>0</v>
      </c>
      <c r="N60" s="270">
        <f>'09.01.18'!N60+'15.01.18'!N60+'22.01.18'!N60+'29.01.18'!N60+'05.02.18'!N60+'12.02.18'!N60+'19.02.18'!N60+'26.02.18'!N60+'05.03.18'!N60+'12.03.18'!N60+'19.03.18'!N60+'26.03.18'!N60+'02.04.18'!N60+'10.04.18'!N60+'16.04.18'!N60+'23.04.18'!N60+'02.05.18'!N60+'07.05.18'!N60+'14.05.18'!N60+'21.05.18'!N60+'29.05.18'!N60+'04.06.18'!N60+'11.06.18'!N60+'18.06.18'!N60+'25.06.18'!N60+'02.07.18'!N60+'09.07.18'!N60+'16.07.18'!N60+'23.07.18'!N60+'30.07.18'!N60+'06.08.18'!N60+'13.08.18'!N60+'20.08.18'!N60+'27.08.18'!N60+'03.09.18'!N60+'10.09.18'!N60+'17.09.18'!N60+'24.09.18'!N60+'01.10.18'!N60+'08.10.18'!N60+'16.10.18'!N60+'22.10.18'!N60+'29.10.18'!N60+'05.11.18'!N60+'12.11.18'!N60+'19.11.18'!N60+'26.11.18'!N60+'03.12.18'!N60+'10.12.18'!N60+'17.12.18'!N60+'26.12.18'!N60+'02.01.19'!N60</f>
        <v>0</v>
      </c>
      <c r="O60" s="271">
        <f>'09.01.18'!O60+'15.01.18'!O60+'22.01.18'!O60+'29.01.18'!O60+'05.02.18'!O60+'12.02.18'!O60+'19.02.18'!O60+'26.02.18'!O60+'05.03.18'!O60+'12.03.18'!O60+'19.03.18'!O60+'26.03.18'!O60+'02.04.18'!O60+'10.04.18'!O60+'16.04.18'!O60+'23.04.18'!O60+'02.05.18'!O60+'07.05.18'!O60+'14.05.18'!O60+'21.05.18'!O60+'29.05.18'!O60+'04.06.18'!O60+'11.06.18'!O60+'18.06.18'!O60+'25.06.18'!O60+'02.07.18'!O60+'09.07.18'!O60+'16.07.18'!O60+'23.07.18'!O60+'30.07.18'!O60+'06.08.18'!O60+'13.08.18'!O60+'20.08.18'!O60+'27.08.18'!O60+'03.09.18'!O60+'10.09.18'!O60+'17.09.18'!O60+'24.09.18'!O60+'01.10.18'!O60+'08.10.18'!O60+'16.10.18'!O60+'22.10.18'!O60+'29.10.18'!O60+'05.11.18'!O60+'12.11.18'!O60+'19.11.18'!O60+'26.11.18'!O60+'03.12.18'!O60+'10.12.18'!O60+'17.12.18'!O60+'26.12.18'!O60+'02.01.19'!O60</f>
        <v>0</v>
      </c>
      <c r="P60" s="271">
        <f>'09.01.18'!P60+'15.01.18'!P60+'22.01.18'!P60+'29.01.18'!P60+'05.02.18'!P60+'12.02.18'!P60+'19.02.18'!P60+'26.02.18'!P60+'05.03.18'!P60+'12.03.18'!P60+'19.03.18'!P60+'26.03.18'!P60+'02.04.18'!P60+'10.04.18'!P60+'16.04.18'!P60+'23.04.18'!P60+'02.05.18'!P60+'07.05.18'!P60+'14.05.18'!P60+'21.05.18'!P60+'29.05.18'!P60+'04.06.18'!P60+'11.06.18'!P60+'18.06.18'!P60+'25.06.18'!P60+'02.07.18'!P60+'09.07.18'!P60+'16.07.18'!P60+'23.07.18'!P60+'30.07.18'!P60+'06.08.18'!P60+'13.08.18'!P60+'20.08.18'!P60+'27.08.18'!P60+'03.09.18'!P60+'10.09.18'!P60+'17.09.18'!P60+'24.09.18'!P60+'01.10.18'!P60+'08.10.18'!P60+'16.10.18'!P60+'22.10.18'!P60+'29.10.18'!P60+'05.11.18'!P60+'12.11.18'!P60+'19.11.18'!P60+'26.11.18'!P60+'03.12.18'!P60+'10.12.18'!P60+'17.12.18'!P60+'26.12.18'!P60+'02.01.19'!P60</f>
        <v>0</v>
      </c>
      <c r="Q60" s="83">
        <f t="shared" si="2"/>
        <v>0</v>
      </c>
      <c r="R60" s="1"/>
      <c r="S60" s="1"/>
      <c r="T60" s="134"/>
      <c r="U60" s="134"/>
      <c r="V60" s="134"/>
      <c r="X60" s="40"/>
    </row>
    <row r="61" spans="1:24">
      <c r="A61" s="182">
        <v>52</v>
      </c>
      <c r="B61" s="78" t="s">
        <v>69</v>
      </c>
      <c r="C61" s="105" t="s">
        <v>19</v>
      </c>
      <c r="D61" s="78"/>
      <c r="E61" s="78" t="s">
        <v>20</v>
      </c>
      <c r="F61" s="106" t="s">
        <v>341</v>
      </c>
      <c r="G61" s="14" t="s">
        <v>21</v>
      </c>
      <c r="H61" s="274">
        <f>'09.01.18'!H61+'15.01.18'!H61+'22.01.18'!H61+'29.01.18'!H61+'05.02.18'!H61+'12.02.18'!H61+'19.02.18'!H61+'26.02.18'!H61+'05.03.18'!H61+'12.03.18'!H61+'19.03.18'!H61+'26.03.18'!H61+'02.04.18'!H61+'10.04.18'!H61+'16.04.18'!H61+'23.04.18'!H61+'02.05.18'!H61+'07.05.18'!H61+'14.05.18'!H61+'21.05.18'!H61+'29.05.18'!H61+'04.06.18'!H61+'11.06.18'!H61+'18.06.18'!H61+'25.06.18'!H61+'02.07.18'!H61+'09.07.18'!H61+'16.07.18'!H61+'23.07.18'!H61+'30.07.18'!H61+'06.08.18'!H61+'13.08.18'!H61+'20.08.18'!H61+'27.08.18'!H61+'03.09.18'!H61+'10.09.18'!H61+'17.09.18'!H61+'24.09.18'!H61+'01.10.18'!H61+'08.10.18'!H61+'16.10.18'!H61+'22.10.18'!H61+'29.10.18'!H61+'05.11.18'!H61+'12.11.18'!H61+'19.11.18'!H61+'26.11.18'!H61+'03.12.18'!H61+'10.12.18'!H61+'17.12.18'!H61+'26.12.18'!H61+'02.01.19'!H61</f>
        <v>16</v>
      </c>
      <c r="I61" s="254">
        <f>'09.01.18'!I61+'15.01.18'!I61+'22.01.18'!I61+'29.01.18'!I61+'05.02.18'!I61+'12.02.18'!I61+'19.02.18'!I61+'26.02.18'!I61+'05.03.18'!I61+'12.03.18'!I61+'19.03.18'!I61+'26.03.18'!I61+'02.04.18'!I61+'10.04.18'!I61+'16.04.18'!I61+'23.04.18'!I61+'02.05.18'!I61+'07.05.18'!I61+'14.05.18'!I61+'21.05.18'!I61+'29.05.18'!I61+'04.06.18'!I61+'11.06.18'!I61+'18.06.18'!I61+'25.06.18'!I61+'02.07.18'!I61+'09.07.18'!I61+'16.07.18'!I61+'23.07.18'!I61+'30.07.18'!I61+'06.08.18'!I61+'13.08.18'!I61+'20.08.18'!I61+'27.08.18'!I61+'03.09.18'!I61+'10.09.18'!I61+'17.09.18'!I61+'24.09.18'!I61+'01.10.18'!I61+'08.10.18'!I61+'16.10.18'!I61+'22.10.18'!I61+'29.10.18'!I61+'05.11.18'!I61+'12.11.18'!I61+'19.11.18'!I61+'26.11.18'!I61+'03.12.18'!I61+'10.12.18'!I61+'17.12.18'!I61+'26.12.18'!I61+'02.01.19'!I61</f>
        <v>13</v>
      </c>
      <c r="J61" s="254">
        <f>'09.01.18'!J61+'15.01.18'!J61+'22.01.18'!J61+'29.01.18'!J61+'05.02.18'!J61+'12.02.18'!J61+'19.02.18'!J61+'26.02.18'!J61+'05.03.18'!J61+'12.03.18'!J61+'19.03.18'!J61+'26.03.18'!J61+'02.04.18'!J61+'10.04.18'!J61+'16.04.18'!J61+'23.04.18'!J61+'02.05.18'!J61+'07.05.18'!J61+'14.05.18'!J61+'21.05.18'!J61+'29.05.18'!J61+'04.06.18'!J61+'11.06.18'!J61+'18.06.18'!J61+'25.06.18'!J61+'02.07.18'!J61+'09.07.18'!J61+'16.07.18'!J61+'23.07.18'!J61+'30.07.18'!J61+'06.08.18'!J61+'13.08.18'!J61+'20.08.18'!J61+'27.08.18'!J61+'03.09.18'!J61+'10.09.18'!J61+'17.09.18'!J61+'24.09.18'!J61+'01.10.18'!J61+'08.10.18'!J61+'16.10.18'!J61+'22.10.18'!J61+'29.10.18'!J61+'05.11.18'!J61+'12.11.18'!J61+'19.11.18'!J61+'26.11.18'!J61+'03.12.18'!J61+'10.12.18'!J61+'17.12.18'!J61+'26.12.18'!J61+'02.01.19'!J61</f>
        <v>21</v>
      </c>
      <c r="K61" s="271">
        <f>'09.01.18'!K61+'15.01.18'!K61+'22.01.18'!K61+'29.01.18'!K61+'05.02.18'!K61+'12.02.18'!K61+'19.02.18'!K61+'26.02.18'!K61+'05.03.18'!K61+'12.03.18'!K61+'19.03.18'!K61+'26.03.18'!K61+'02.04.18'!K61+'10.04.18'!K61+'16.04.18'!K61+'23.04.18'!K61+'02.05.18'!K61+'07.05.18'!K61+'14.05.18'!K61+'21.05.18'!K61+'29.05.18'!K61+'04.06.18'!K61+'11.06.18'!K61+'18.06.18'!K61+'25.06.18'!K61+'02.07.18'!K61+'09.07.18'!K61+'16.07.18'!K61+'23.07.18'!K61+'30.07.18'!K61+'06.08.18'!K61+'13.08.18'!K61+'20.08.18'!K61+'27.08.18'!K61+'03.09.18'!K61+'10.09.18'!K61+'17.09.18'!K61+'24.09.18'!K61+'01.10.18'!K61+'08.10.18'!K61+'16.10.18'!K61+'22.10.18'!K61+'29.10.18'!K61+'05.11.18'!K61+'12.11.18'!K61+'19.11.18'!K61+'26.11.18'!K61+'03.12.18'!K61+'10.12.18'!K61+'17.12.18'!K61+'26.12.18'!K61+'02.01.19'!K61</f>
        <v>51558.380000000005</v>
      </c>
      <c r="L61" s="271">
        <f>'09.01.18'!L61+'15.01.18'!L61+'22.01.18'!L61+'29.01.18'!L61+'05.02.18'!L61+'12.02.18'!L61+'19.02.18'!L61+'26.02.18'!L61+'05.03.18'!L61+'12.03.18'!L61+'19.03.18'!L61+'26.03.18'!L61+'02.04.18'!L61+'10.04.18'!L61+'16.04.18'!L61+'23.04.18'!L61+'02.05.18'!L61+'07.05.18'!L61+'14.05.18'!L61+'21.05.18'!L61+'29.05.18'!L61+'04.06.18'!L61+'11.06.18'!L61+'18.06.18'!L61+'25.06.18'!L61+'02.07.18'!L61+'09.07.18'!L61+'16.07.18'!L61+'23.07.18'!L61+'30.07.18'!L61+'06.08.18'!L61+'13.08.18'!L61+'20.08.18'!L61+'27.08.18'!L61+'03.09.18'!L61+'10.09.18'!L61+'17.09.18'!L61+'24.09.18'!L61+'01.10.18'!L61+'08.10.18'!L61+'16.10.18'!L61+'22.10.18'!L61+'29.10.18'!L61+'05.11.18'!L61+'12.11.18'!L61+'19.11.18'!L61+'26.11.18'!L61+'03.12.18'!L61+'10.12.18'!L61+'17.12.18'!L61+'26.12.18'!L61+'02.01.19'!L61</f>
        <v>51558.380000000005</v>
      </c>
      <c r="M61" s="259">
        <f t="shared" si="1"/>
        <v>0</v>
      </c>
      <c r="N61" s="270">
        <f>'09.01.18'!N61+'15.01.18'!N61+'22.01.18'!N61+'29.01.18'!N61+'05.02.18'!N61+'12.02.18'!N61+'19.02.18'!N61+'26.02.18'!N61+'05.03.18'!N61+'12.03.18'!N61+'19.03.18'!N61+'26.03.18'!N61+'02.04.18'!N61+'10.04.18'!N61+'16.04.18'!N61+'23.04.18'!N61+'02.05.18'!N61+'07.05.18'!N61+'14.05.18'!N61+'21.05.18'!N61+'29.05.18'!N61+'04.06.18'!N61+'11.06.18'!N61+'18.06.18'!N61+'25.06.18'!N61+'02.07.18'!N61+'09.07.18'!N61+'16.07.18'!N61+'23.07.18'!N61+'30.07.18'!N61+'06.08.18'!N61+'13.08.18'!N61+'20.08.18'!N61+'27.08.18'!N61+'03.09.18'!N61+'10.09.18'!N61+'17.09.18'!N61+'24.09.18'!N61+'01.10.18'!N61+'08.10.18'!N61+'16.10.18'!N61+'22.10.18'!N61+'29.10.18'!N61+'05.11.18'!N61+'12.11.18'!N61+'19.11.18'!N61+'26.11.18'!N61+'03.12.18'!N61+'10.12.18'!N61+'17.12.18'!N61+'26.12.18'!N61+'02.01.19'!N61</f>
        <v>7</v>
      </c>
      <c r="O61" s="271">
        <f>'09.01.18'!O61+'15.01.18'!O61+'22.01.18'!O61+'29.01.18'!O61+'05.02.18'!O61+'12.02.18'!O61+'19.02.18'!O61+'26.02.18'!O61+'05.03.18'!O61+'12.03.18'!O61+'19.03.18'!O61+'26.03.18'!O61+'02.04.18'!O61+'10.04.18'!O61+'16.04.18'!O61+'23.04.18'!O61+'02.05.18'!O61+'07.05.18'!O61+'14.05.18'!O61+'21.05.18'!O61+'29.05.18'!O61+'04.06.18'!O61+'11.06.18'!O61+'18.06.18'!O61+'25.06.18'!O61+'02.07.18'!O61+'09.07.18'!O61+'16.07.18'!O61+'23.07.18'!O61+'30.07.18'!O61+'06.08.18'!O61+'13.08.18'!O61+'20.08.18'!O61+'27.08.18'!O61+'03.09.18'!O61+'10.09.18'!O61+'17.09.18'!O61+'24.09.18'!O61+'01.10.18'!O61+'08.10.18'!O61+'16.10.18'!O61+'22.10.18'!O61+'29.10.18'!O61+'05.11.18'!O61+'12.11.18'!O61+'19.11.18'!O61+'26.11.18'!O61+'03.12.18'!O61+'10.12.18'!O61+'17.12.18'!O61+'26.12.18'!O61+'02.01.19'!O61</f>
        <v>13498.099999999999</v>
      </c>
      <c r="P61" s="271">
        <f>'09.01.18'!P61+'15.01.18'!P61+'22.01.18'!P61+'29.01.18'!P61+'05.02.18'!P61+'12.02.18'!P61+'19.02.18'!P61+'26.02.18'!P61+'05.03.18'!P61+'12.03.18'!P61+'19.03.18'!P61+'26.03.18'!P61+'02.04.18'!P61+'10.04.18'!P61+'16.04.18'!P61+'23.04.18'!P61+'02.05.18'!P61+'07.05.18'!P61+'14.05.18'!P61+'21.05.18'!P61+'29.05.18'!P61+'04.06.18'!P61+'11.06.18'!P61+'18.06.18'!P61+'25.06.18'!P61+'02.07.18'!P61+'09.07.18'!P61+'16.07.18'!P61+'23.07.18'!P61+'30.07.18'!P61+'06.08.18'!P61+'13.08.18'!P61+'20.08.18'!P61+'27.08.18'!P61+'03.09.18'!P61+'10.09.18'!P61+'17.09.18'!P61+'24.09.18'!P61+'01.10.18'!P61+'08.10.18'!P61+'16.10.18'!P61+'22.10.18'!P61+'29.10.18'!P61+'05.11.18'!P61+'12.11.18'!P61+'19.11.18'!P61+'26.11.18'!P61+'03.12.18'!P61+'10.12.18'!P61+'17.12.18'!P61+'26.12.18'!P61+'02.01.19'!P61</f>
        <v>13498.099999999999</v>
      </c>
      <c r="Q61" s="83">
        <f t="shared" si="2"/>
        <v>0</v>
      </c>
      <c r="R61" s="1"/>
      <c r="S61" s="1"/>
      <c r="T61" s="134"/>
      <c r="U61" s="134"/>
      <c r="V61" s="134"/>
      <c r="X61" s="40"/>
    </row>
    <row r="62" spans="1:24">
      <c r="A62" s="182">
        <v>53</v>
      </c>
      <c r="B62" s="78" t="s">
        <v>70</v>
      </c>
      <c r="C62" s="105" t="s">
        <v>19</v>
      </c>
      <c r="D62" s="78"/>
      <c r="E62" s="78" t="s">
        <v>26</v>
      </c>
      <c r="F62" s="107">
        <v>53</v>
      </c>
      <c r="G62" s="14" t="s">
        <v>21</v>
      </c>
      <c r="H62" s="274">
        <f>'09.01.18'!H62+'15.01.18'!H62+'22.01.18'!H62+'29.01.18'!H62+'05.02.18'!H62+'12.02.18'!H62+'19.02.18'!H62+'26.02.18'!H62+'05.03.18'!H62+'12.03.18'!H62+'19.03.18'!H62+'26.03.18'!H62+'02.04.18'!H62+'10.04.18'!H62+'16.04.18'!H62+'23.04.18'!H62+'02.05.18'!H62+'07.05.18'!H62+'14.05.18'!H62+'21.05.18'!H62+'29.05.18'!H62+'04.06.18'!H62+'11.06.18'!H62+'18.06.18'!H62+'25.06.18'!H62+'02.07.18'!H62+'09.07.18'!H62+'16.07.18'!H62+'23.07.18'!H62+'30.07.18'!H62+'06.08.18'!H62+'13.08.18'!H62+'20.08.18'!H62+'27.08.18'!H62+'03.09.18'!H62+'10.09.18'!H62+'17.09.18'!H62+'24.09.18'!H62+'01.10.18'!H62+'08.10.18'!H62+'16.10.18'!H62+'22.10.18'!H62+'29.10.18'!H62+'05.11.18'!H62+'12.11.18'!H62+'19.11.18'!H62+'26.11.18'!H62+'03.12.18'!H62+'10.12.18'!H62+'17.12.18'!H62+'26.12.18'!H62+'02.01.19'!H62</f>
        <v>0</v>
      </c>
      <c r="I62" s="254">
        <f>'09.01.18'!I62+'15.01.18'!I62+'22.01.18'!I62+'29.01.18'!I62+'05.02.18'!I62+'12.02.18'!I62+'19.02.18'!I62+'26.02.18'!I62+'05.03.18'!I62+'12.03.18'!I62+'19.03.18'!I62+'26.03.18'!I62+'02.04.18'!I62+'10.04.18'!I62+'16.04.18'!I62+'23.04.18'!I62+'02.05.18'!I62+'07.05.18'!I62+'14.05.18'!I62+'21.05.18'!I62+'29.05.18'!I62+'04.06.18'!I62+'11.06.18'!I62+'18.06.18'!I62+'25.06.18'!I62+'02.07.18'!I62+'09.07.18'!I62+'16.07.18'!I62+'23.07.18'!I62+'30.07.18'!I62+'06.08.18'!I62+'13.08.18'!I62+'20.08.18'!I62+'27.08.18'!I62+'03.09.18'!I62+'10.09.18'!I62+'17.09.18'!I62+'24.09.18'!I62+'01.10.18'!I62+'08.10.18'!I62+'16.10.18'!I62+'22.10.18'!I62+'29.10.18'!I62+'05.11.18'!I62+'12.11.18'!I62+'19.11.18'!I62+'26.11.18'!I62+'03.12.18'!I62+'10.12.18'!I62+'17.12.18'!I62+'26.12.18'!I62+'02.01.19'!I62</f>
        <v>0</v>
      </c>
      <c r="J62" s="254">
        <f>'09.01.18'!J62+'15.01.18'!J62+'22.01.18'!J62+'29.01.18'!J62+'05.02.18'!J62+'12.02.18'!J62+'19.02.18'!J62+'26.02.18'!J62+'05.03.18'!J62+'12.03.18'!J62+'19.03.18'!J62+'26.03.18'!J62+'02.04.18'!J62+'10.04.18'!J62+'16.04.18'!J62+'23.04.18'!J62+'02.05.18'!J62+'07.05.18'!J62+'14.05.18'!J62+'21.05.18'!J62+'29.05.18'!J62+'04.06.18'!J62+'11.06.18'!J62+'18.06.18'!J62+'25.06.18'!J62+'02.07.18'!J62+'09.07.18'!J62+'16.07.18'!J62+'23.07.18'!J62+'30.07.18'!J62+'06.08.18'!J62+'13.08.18'!J62+'20.08.18'!J62+'27.08.18'!J62+'03.09.18'!J62+'10.09.18'!J62+'17.09.18'!J62+'24.09.18'!J62+'01.10.18'!J62+'08.10.18'!J62+'16.10.18'!J62+'22.10.18'!J62+'29.10.18'!J62+'05.11.18'!J62+'12.11.18'!J62+'19.11.18'!J62+'26.11.18'!J62+'03.12.18'!J62+'10.12.18'!J62+'17.12.18'!J62+'26.12.18'!J62+'02.01.19'!J62</f>
        <v>0</v>
      </c>
      <c r="K62" s="271">
        <f>'09.01.18'!K62+'15.01.18'!K62+'22.01.18'!K62+'29.01.18'!K62+'05.02.18'!K62+'12.02.18'!K62+'19.02.18'!K62+'26.02.18'!K62+'05.03.18'!K62+'12.03.18'!K62+'19.03.18'!K62+'26.03.18'!K62+'02.04.18'!K62+'10.04.18'!K62+'16.04.18'!K62+'23.04.18'!K62+'02.05.18'!K62+'07.05.18'!K62+'14.05.18'!K62+'21.05.18'!K62+'29.05.18'!K62+'04.06.18'!K62+'11.06.18'!K62+'18.06.18'!K62+'25.06.18'!K62+'02.07.18'!K62+'09.07.18'!K62+'16.07.18'!K62+'23.07.18'!K62+'30.07.18'!K62+'06.08.18'!K62+'13.08.18'!K62+'20.08.18'!K62+'27.08.18'!K62+'03.09.18'!K62+'10.09.18'!K62+'17.09.18'!K62+'24.09.18'!K62+'01.10.18'!K62+'08.10.18'!K62+'16.10.18'!K62+'22.10.18'!K62+'29.10.18'!K62+'05.11.18'!K62+'12.11.18'!K62+'19.11.18'!K62+'26.11.18'!K62+'03.12.18'!K62+'10.12.18'!K62+'17.12.18'!K62+'26.12.18'!K62+'02.01.19'!K62</f>
        <v>0</v>
      </c>
      <c r="L62" s="271">
        <f>'09.01.18'!L62+'15.01.18'!L62+'22.01.18'!L62+'29.01.18'!L62+'05.02.18'!L62+'12.02.18'!L62+'19.02.18'!L62+'26.02.18'!L62+'05.03.18'!L62+'12.03.18'!L62+'19.03.18'!L62+'26.03.18'!L62+'02.04.18'!L62+'10.04.18'!L62+'16.04.18'!L62+'23.04.18'!L62+'02.05.18'!L62+'07.05.18'!L62+'14.05.18'!L62+'21.05.18'!L62+'29.05.18'!L62+'04.06.18'!L62+'11.06.18'!L62+'18.06.18'!L62+'25.06.18'!L62+'02.07.18'!L62+'09.07.18'!L62+'16.07.18'!L62+'23.07.18'!L62+'30.07.18'!L62+'06.08.18'!L62+'13.08.18'!L62+'20.08.18'!L62+'27.08.18'!L62+'03.09.18'!L62+'10.09.18'!L62+'17.09.18'!L62+'24.09.18'!L62+'01.10.18'!L62+'08.10.18'!L62+'16.10.18'!L62+'22.10.18'!L62+'29.10.18'!L62+'05.11.18'!L62+'12.11.18'!L62+'19.11.18'!L62+'26.11.18'!L62+'03.12.18'!L62+'10.12.18'!L62+'17.12.18'!L62+'26.12.18'!L62+'02.01.19'!L62</f>
        <v>0</v>
      </c>
      <c r="M62" s="259">
        <f t="shared" si="1"/>
        <v>0</v>
      </c>
      <c r="N62" s="270">
        <f>'09.01.18'!N62+'15.01.18'!N62+'22.01.18'!N62+'29.01.18'!N62+'05.02.18'!N62+'12.02.18'!N62+'19.02.18'!N62+'26.02.18'!N62+'05.03.18'!N62+'12.03.18'!N62+'19.03.18'!N62+'26.03.18'!N62+'02.04.18'!N62+'10.04.18'!N62+'16.04.18'!N62+'23.04.18'!N62+'02.05.18'!N62+'07.05.18'!N62+'14.05.18'!N62+'21.05.18'!N62+'29.05.18'!N62+'04.06.18'!N62+'11.06.18'!N62+'18.06.18'!N62+'25.06.18'!N62+'02.07.18'!N62+'09.07.18'!N62+'16.07.18'!N62+'23.07.18'!N62+'30.07.18'!N62+'06.08.18'!N62+'13.08.18'!N62+'20.08.18'!N62+'27.08.18'!N62+'03.09.18'!N62+'10.09.18'!N62+'17.09.18'!N62+'24.09.18'!N62+'01.10.18'!N62+'08.10.18'!N62+'16.10.18'!N62+'22.10.18'!N62+'29.10.18'!N62+'05.11.18'!N62+'12.11.18'!N62+'19.11.18'!N62+'26.11.18'!N62+'03.12.18'!N62+'10.12.18'!N62+'17.12.18'!N62+'26.12.18'!N62+'02.01.19'!N62</f>
        <v>0</v>
      </c>
      <c r="O62" s="271">
        <f>'09.01.18'!O62+'15.01.18'!O62+'22.01.18'!O62+'29.01.18'!O62+'05.02.18'!O62+'12.02.18'!O62+'19.02.18'!O62+'26.02.18'!O62+'05.03.18'!O62+'12.03.18'!O62+'19.03.18'!O62+'26.03.18'!O62+'02.04.18'!O62+'10.04.18'!O62+'16.04.18'!O62+'23.04.18'!O62+'02.05.18'!O62+'07.05.18'!O62+'14.05.18'!O62+'21.05.18'!O62+'29.05.18'!O62+'04.06.18'!O62+'11.06.18'!O62+'18.06.18'!O62+'25.06.18'!O62+'02.07.18'!O62+'09.07.18'!O62+'16.07.18'!O62+'23.07.18'!O62+'30.07.18'!O62+'06.08.18'!O62+'13.08.18'!O62+'20.08.18'!O62+'27.08.18'!O62+'03.09.18'!O62+'10.09.18'!O62+'17.09.18'!O62+'24.09.18'!O62+'01.10.18'!O62+'08.10.18'!O62+'16.10.18'!O62+'22.10.18'!O62+'29.10.18'!O62+'05.11.18'!O62+'12.11.18'!O62+'19.11.18'!O62+'26.11.18'!O62+'03.12.18'!O62+'10.12.18'!O62+'17.12.18'!O62+'26.12.18'!O62+'02.01.19'!O62</f>
        <v>0</v>
      </c>
      <c r="P62" s="271">
        <f>'09.01.18'!P62+'15.01.18'!P62+'22.01.18'!P62+'29.01.18'!P62+'05.02.18'!P62+'12.02.18'!P62+'19.02.18'!P62+'26.02.18'!P62+'05.03.18'!P62+'12.03.18'!P62+'19.03.18'!P62+'26.03.18'!P62+'02.04.18'!P62+'10.04.18'!P62+'16.04.18'!P62+'23.04.18'!P62+'02.05.18'!P62+'07.05.18'!P62+'14.05.18'!P62+'21.05.18'!P62+'29.05.18'!P62+'04.06.18'!P62+'11.06.18'!P62+'18.06.18'!P62+'25.06.18'!P62+'02.07.18'!P62+'09.07.18'!P62+'16.07.18'!P62+'23.07.18'!P62+'30.07.18'!P62+'06.08.18'!P62+'13.08.18'!P62+'20.08.18'!P62+'27.08.18'!P62+'03.09.18'!P62+'10.09.18'!P62+'17.09.18'!P62+'24.09.18'!P62+'01.10.18'!P62+'08.10.18'!P62+'16.10.18'!P62+'22.10.18'!P62+'29.10.18'!P62+'05.11.18'!P62+'12.11.18'!P62+'19.11.18'!P62+'26.11.18'!P62+'03.12.18'!P62+'10.12.18'!P62+'17.12.18'!P62+'26.12.18'!P62+'02.01.19'!P62</f>
        <v>0</v>
      </c>
      <c r="Q62" s="83">
        <f t="shared" si="2"/>
        <v>0</v>
      </c>
      <c r="R62" s="1"/>
      <c r="S62" s="1"/>
      <c r="T62" s="134"/>
      <c r="U62" s="134"/>
      <c r="V62" s="134"/>
      <c r="X62" s="40"/>
    </row>
    <row r="63" spans="1:24">
      <c r="A63" s="182">
        <v>54</v>
      </c>
      <c r="B63" s="78" t="s">
        <v>70</v>
      </c>
      <c r="C63" s="105" t="s">
        <v>19</v>
      </c>
      <c r="D63" s="78"/>
      <c r="E63" s="78" t="s">
        <v>26</v>
      </c>
      <c r="F63" s="107" t="s">
        <v>304</v>
      </c>
      <c r="G63" s="80" t="s">
        <v>33</v>
      </c>
      <c r="H63" s="274">
        <f>'09.01.18'!H63+'15.01.18'!H63+'22.01.18'!H63+'29.01.18'!H63+'05.02.18'!H63+'12.02.18'!H63+'19.02.18'!H63+'26.02.18'!H63+'05.03.18'!H63+'12.03.18'!H63+'19.03.18'!H63+'26.03.18'!H63+'02.04.18'!H63+'10.04.18'!H63+'16.04.18'!H63+'23.04.18'!H63+'02.05.18'!H63+'07.05.18'!H63+'14.05.18'!H63+'21.05.18'!H63+'29.05.18'!H63+'04.06.18'!H63+'11.06.18'!H63+'18.06.18'!H63+'25.06.18'!H63+'02.07.18'!H63+'09.07.18'!H63+'16.07.18'!H63+'23.07.18'!H63+'30.07.18'!H63+'06.08.18'!H63+'13.08.18'!H63+'20.08.18'!H63+'27.08.18'!H63+'03.09.18'!H63+'10.09.18'!H63+'17.09.18'!H63+'24.09.18'!H63+'01.10.18'!H63+'08.10.18'!H63+'16.10.18'!H63+'22.10.18'!H63+'29.10.18'!H63+'05.11.18'!H63+'12.11.18'!H63+'19.11.18'!H63+'26.11.18'!H63+'03.12.18'!H63+'10.12.18'!H63+'17.12.18'!H63+'26.12.18'!H63+'02.01.19'!H63</f>
        <v>0</v>
      </c>
      <c r="I63" s="254">
        <f>'09.01.18'!I63+'15.01.18'!I63+'22.01.18'!I63+'29.01.18'!I63+'05.02.18'!I63+'12.02.18'!I63+'19.02.18'!I63+'26.02.18'!I63+'05.03.18'!I63+'12.03.18'!I63+'19.03.18'!I63+'26.03.18'!I63+'02.04.18'!I63+'10.04.18'!I63+'16.04.18'!I63+'23.04.18'!I63+'02.05.18'!I63+'07.05.18'!I63+'14.05.18'!I63+'21.05.18'!I63+'29.05.18'!I63+'04.06.18'!I63+'11.06.18'!I63+'18.06.18'!I63+'25.06.18'!I63+'02.07.18'!I63+'09.07.18'!I63+'16.07.18'!I63+'23.07.18'!I63+'30.07.18'!I63+'06.08.18'!I63+'13.08.18'!I63+'20.08.18'!I63+'27.08.18'!I63+'03.09.18'!I63+'10.09.18'!I63+'17.09.18'!I63+'24.09.18'!I63+'01.10.18'!I63+'08.10.18'!I63+'16.10.18'!I63+'22.10.18'!I63+'29.10.18'!I63+'05.11.18'!I63+'12.11.18'!I63+'19.11.18'!I63+'26.11.18'!I63+'03.12.18'!I63+'10.12.18'!I63+'17.12.18'!I63+'26.12.18'!I63+'02.01.19'!I63</f>
        <v>0</v>
      </c>
      <c r="J63" s="254">
        <f>'09.01.18'!J63+'15.01.18'!J63+'22.01.18'!J63+'29.01.18'!J63+'05.02.18'!J63+'12.02.18'!J63+'19.02.18'!J63+'26.02.18'!J63+'05.03.18'!J63+'12.03.18'!J63+'19.03.18'!J63+'26.03.18'!J63+'02.04.18'!J63+'10.04.18'!J63+'16.04.18'!J63+'23.04.18'!J63+'02.05.18'!J63+'07.05.18'!J63+'14.05.18'!J63+'21.05.18'!J63+'29.05.18'!J63+'04.06.18'!J63+'11.06.18'!J63+'18.06.18'!J63+'25.06.18'!J63+'02.07.18'!J63+'09.07.18'!J63+'16.07.18'!J63+'23.07.18'!J63+'30.07.18'!J63+'06.08.18'!J63+'13.08.18'!J63+'20.08.18'!J63+'27.08.18'!J63+'03.09.18'!J63+'10.09.18'!J63+'17.09.18'!J63+'24.09.18'!J63+'01.10.18'!J63+'08.10.18'!J63+'16.10.18'!J63+'22.10.18'!J63+'29.10.18'!J63+'05.11.18'!J63+'12.11.18'!J63+'19.11.18'!J63+'26.11.18'!J63+'03.12.18'!J63+'10.12.18'!J63+'17.12.18'!J63+'26.12.18'!J63+'02.01.19'!J63</f>
        <v>0</v>
      </c>
      <c r="K63" s="271">
        <f>'09.01.18'!K63+'15.01.18'!K63+'22.01.18'!K63+'29.01.18'!K63+'05.02.18'!K63+'12.02.18'!K63+'19.02.18'!K63+'26.02.18'!K63+'05.03.18'!K63+'12.03.18'!K63+'19.03.18'!K63+'26.03.18'!K63+'02.04.18'!K63+'10.04.18'!K63+'16.04.18'!K63+'23.04.18'!K63+'02.05.18'!K63+'07.05.18'!K63+'14.05.18'!K63+'21.05.18'!K63+'29.05.18'!K63+'04.06.18'!K63+'11.06.18'!K63+'18.06.18'!K63+'25.06.18'!K63+'02.07.18'!K63+'09.07.18'!K63+'16.07.18'!K63+'23.07.18'!K63+'30.07.18'!K63+'06.08.18'!K63+'13.08.18'!K63+'20.08.18'!K63+'27.08.18'!K63+'03.09.18'!K63+'10.09.18'!K63+'17.09.18'!K63+'24.09.18'!K63+'01.10.18'!K63+'08.10.18'!K63+'16.10.18'!K63+'22.10.18'!K63+'29.10.18'!K63+'05.11.18'!K63+'12.11.18'!K63+'19.11.18'!K63+'26.11.18'!K63+'03.12.18'!K63+'10.12.18'!K63+'17.12.18'!K63+'26.12.18'!K63+'02.01.19'!K63</f>
        <v>0</v>
      </c>
      <c r="L63" s="271">
        <f>'09.01.18'!L63+'15.01.18'!L63+'22.01.18'!L63+'29.01.18'!L63+'05.02.18'!L63+'12.02.18'!L63+'19.02.18'!L63+'26.02.18'!L63+'05.03.18'!L63+'12.03.18'!L63+'19.03.18'!L63+'26.03.18'!L63+'02.04.18'!L63+'10.04.18'!L63+'16.04.18'!L63+'23.04.18'!L63+'02.05.18'!L63+'07.05.18'!L63+'14.05.18'!L63+'21.05.18'!L63+'29.05.18'!L63+'04.06.18'!L63+'11.06.18'!L63+'18.06.18'!L63+'25.06.18'!L63+'02.07.18'!L63+'09.07.18'!L63+'16.07.18'!L63+'23.07.18'!L63+'30.07.18'!L63+'06.08.18'!L63+'13.08.18'!L63+'20.08.18'!L63+'27.08.18'!L63+'03.09.18'!L63+'10.09.18'!L63+'17.09.18'!L63+'24.09.18'!L63+'01.10.18'!L63+'08.10.18'!L63+'16.10.18'!L63+'22.10.18'!L63+'29.10.18'!L63+'05.11.18'!L63+'12.11.18'!L63+'19.11.18'!L63+'26.11.18'!L63+'03.12.18'!L63+'10.12.18'!L63+'17.12.18'!L63+'26.12.18'!L63+'02.01.19'!L63</f>
        <v>0</v>
      </c>
      <c r="M63" s="259">
        <f t="shared" si="1"/>
        <v>0</v>
      </c>
      <c r="N63" s="270">
        <f>'09.01.18'!N63+'15.01.18'!N63+'22.01.18'!N63+'29.01.18'!N63+'05.02.18'!N63+'12.02.18'!N63+'19.02.18'!N63+'26.02.18'!N63+'05.03.18'!N63+'12.03.18'!N63+'19.03.18'!N63+'26.03.18'!N63+'02.04.18'!N63+'10.04.18'!N63+'16.04.18'!N63+'23.04.18'!N63+'02.05.18'!N63+'07.05.18'!N63+'14.05.18'!N63+'21.05.18'!N63+'29.05.18'!N63+'04.06.18'!N63+'11.06.18'!N63+'18.06.18'!N63+'25.06.18'!N63+'02.07.18'!N63+'09.07.18'!N63+'16.07.18'!N63+'23.07.18'!N63+'30.07.18'!N63+'06.08.18'!N63+'13.08.18'!N63+'20.08.18'!N63+'27.08.18'!N63+'03.09.18'!N63+'10.09.18'!N63+'17.09.18'!N63+'24.09.18'!N63+'01.10.18'!N63+'08.10.18'!N63+'16.10.18'!N63+'22.10.18'!N63+'29.10.18'!N63+'05.11.18'!N63+'12.11.18'!N63+'19.11.18'!N63+'26.11.18'!N63+'03.12.18'!N63+'10.12.18'!N63+'17.12.18'!N63+'26.12.18'!N63+'02.01.19'!N63</f>
        <v>0</v>
      </c>
      <c r="O63" s="271">
        <f>'09.01.18'!O63+'15.01.18'!O63+'22.01.18'!O63+'29.01.18'!O63+'05.02.18'!O63+'12.02.18'!O63+'19.02.18'!O63+'26.02.18'!O63+'05.03.18'!O63+'12.03.18'!O63+'19.03.18'!O63+'26.03.18'!O63+'02.04.18'!O63+'10.04.18'!O63+'16.04.18'!O63+'23.04.18'!O63+'02.05.18'!O63+'07.05.18'!O63+'14.05.18'!O63+'21.05.18'!O63+'29.05.18'!O63+'04.06.18'!O63+'11.06.18'!O63+'18.06.18'!O63+'25.06.18'!O63+'02.07.18'!O63+'09.07.18'!O63+'16.07.18'!O63+'23.07.18'!O63+'30.07.18'!O63+'06.08.18'!O63+'13.08.18'!O63+'20.08.18'!O63+'27.08.18'!O63+'03.09.18'!O63+'10.09.18'!O63+'17.09.18'!O63+'24.09.18'!O63+'01.10.18'!O63+'08.10.18'!O63+'16.10.18'!O63+'22.10.18'!O63+'29.10.18'!O63+'05.11.18'!O63+'12.11.18'!O63+'19.11.18'!O63+'26.11.18'!O63+'03.12.18'!O63+'10.12.18'!O63+'17.12.18'!O63+'26.12.18'!O63+'02.01.19'!O63</f>
        <v>0</v>
      </c>
      <c r="P63" s="271">
        <f>'09.01.18'!P63+'15.01.18'!P63+'22.01.18'!P63+'29.01.18'!P63+'05.02.18'!P63+'12.02.18'!P63+'19.02.18'!P63+'26.02.18'!P63+'05.03.18'!P63+'12.03.18'!P63+'19.03.18'!P63+'26.03.18'!P63+'02.04.18'!P63+'10.04.18'!P63+'16.04.18'!P63+'23.04.18'!P63+'02.05.18'!P63+'07.05.18'!P63+'14.05.18'!P63+'21.05.18'!P63+'29.05.18'!P63+'04.06.18'!P63+'11.06.18'!P63+'18.06.18'!P63+'25.06.18'!P63+'02.07.18'!P63+'09.07.18'!P63+'16.07.18'!P63+'23.07.18'!P63+'30.07.18'!P63+'06.08.18'!P63+'13.08.18'!P63+'20.08.18'!P63+'27.08.18'!P63+'03.09.18'!P63+'10.09.18'!P63+'17.09.18'!P63+'24.09.18'!P63+'01.10.18'!P63+'08.10.18'!P63+'16.10.18'!P63+'22.10.18'!P63+'29.10.18'!P63+'05.11.18'!P63+'12.11.18'!P63+'19.11.18'!P63+'26.11.18'!P63+'03.12.18'!P63+'10.12.18'!P63+'17.12.18'!P63+'26.12.18'!P63+'02.01.19'!P63</f>
        <v>0</v>
      </c>
      <c r="Q63" s="83">
        <f t="shared" si="2"/>
        <v>0</v>
      </c>
      <c r="R63" s="1"/>
      <c r="S63" s="1"/>
      <c r="T63" s="134"/>
      <c r="U63" s="134"/>
      <c r="V63" s="134"/>
      <c r="X63" s="40"/>
    </row>
    <row r="64" spans="1:24">
      <c r="A64" s="182">
        <v>55</v>
      </c>
      <c r="B64" s="78" t="s">
        <v>71</v>
      </c>
      <c r="C64" s="105" t="s">
        <v>19</v>
      </c>
      <c r="D64" s="78"/>
      <c r="E64" s="78" t="s">
        <v>52</v>
      </c>
      <c r="F64" s="106" t="s">
        <v>342</v>
      </c>
      <c r="G64" s="14" t="s">
        <v>21</v>
      </c>
      <c r="H64" s="274">
        <f>'09.01.18'!H64+'15.01.18'!H64+'22.01.18'!H64+'29.01.18'!H64+'05.02.18'!H64+'12.02.18'!H64+'19.02.18'!H64+'26.02.18'!H64+'05.03.18'!H64+'12.03.18'!H64+'19.03.18'!H64+'26.03.18'!H64+'02.04.18'!H64+'10.04.18'!H64+'16.04.18'!H64+'23.04.18'!H64+'02.05.18'!H64+'07.05.18'!H64+'14.05.18'!H64+'21.05.18'!H64+'29.05.18'!H64+'04.06.18'!H64+'11.06.18'!H64+'18.06.18'!H64+'25.06.18'!H64+'02.07.18'!H64+'09.07.18'!H64+'16.07.18'!H64+'23.07.18'!H64+'30.07.18'!H64+'06.08.18'!H64+'13.08.18'!H64+'20.08.18'!H64+'27.08.18'!H64+'03.09.18'!H64+'10.09.18'!H64+'17.09.18'!H64+'24.09.18'!H64+'01.10.18'!H64+'08.10.18'!H64+'16.10.18'!H64+'22.10.18'!H64+'29.10.18'!H64+'05.11.18'!H64+'12.11.18'!H64+'19.11.18'!H64+'26.11.18'!H64+'03.12.18'!H64+'10.12.18'!H64+'17.12.18'!H64+'26.12.18'!H64+'02.01.19'!H64</f>
        <v>4</v>
      </c>
      <c r="I64" s="254">
        <f>'09.01.18'!I64+'15.01.18'!I64+'22.01.18'!I64+'29.01.18'!I64+'05.02.18'!I64+'12.02.18'!I64+'19.02.18'!I64+'26.02.18'!I64+'05.03.18'!I64+'12.03.18'!I64+'19.03.18'!I64+'26.03.18'!I64+'02.04.18'!I64+'10.04.18'!I64+'16.04.18'!I64+'23.04.18'!I64+'02.05.18'!I64+'07.05.18'!I64+'14.05.18'!I64+'21.05.18'!I64+'29.05.18'!I64+'04.06.18'!I64+'11.06.18'!I64+'18.06.18'!I64+'25.06.18'!I64+'02.07.18'!I64+'09.07.18'!I64+'16.07.18'!I64+'23.07.18'!I64+'30.07.18'!I64+'06.08.18'!I64+'13.08.18'!I64+'20.08.18'!I64+'27.08.18'!I64+'03.09.18'!I64+'10.09.18'!I64+'17.09.18'!I64+'24.09.18'!I64+'01.10.18'!I64+'08.10.18'!I64+'16.10.18'!I64+'22.10.18'!I64+'29.10.18'!I64+'05.11.18'!I64+'12.11.18'!I64+'19.11.18'!I64+'26.11.18'!I64+'03.12.18'!I64+'10.12.18'!I64+'17.12.18'!I64+'26.12.18'!I64+'02.01.19'!I64</f>
        <v>2</v>
      </c>
      <c r="J64" s="254">
        <f>'09.01.18'!J64+'15.01.18'!J64+'22.01.18'!J64+'29.01.18'!J64+'05.02.18'!J64+'12.02.18'!J64+'19.02.18'!J64+'26.02.18'!J64+'05.03.18'!J64+'12.03.18'!J64+'19.03.18'!J64+'26.03.18'!J64+'02.04.18'!J64+'10.04.18'!J64+'16.04.18'!J64+'23.04.18'!J64+'02.05.18'!J64+'07.05.18'!J64+'14.05.18'!J64+'21.05.18'!J64+'29.05.18'!J64+'04.06.18'!J64+'11.06.18'!J64+'18.06.18'!J64+'25.06.18'!J64+'02.07.18'!J64+'09.07.18'!J64+'16.07.18'!J64+'23.07.18'!J64+'30.07.18'!J64+'06.08.18'!J64+'13.08.18'!J64+'20.08.18'!J64+'27.08.18'!J64+'03.09.18'!J64+'10.09.18'!J64+'17.09.18'!J64+'24.09.18'!J64+'01.10.18'!J64+'08.10.18'!J64+'16.10.18'!J64+'22.10.18'!J64+'29.10.18'!J64+'05.11.18'!J64+'12.11.18'!J64+'19.11.18'!J64+'26.11.18'!J64+'03.12.18'!J64+'10.12.18'!J64+'17.12.18'!J64+'26.12.18'!J64+'02.01.19'!J64</f>
        <v>2</v>
      </c>
      <c r="K64" s="271">
        <f>'09.01.18'!K64+'15.01.18'!K64+'22.01.18'!K64+'29.01.18'!K64+'05.02.18'!K64+'12.02.18'!K64+'19.02.18'!K64+'26.02.18'!K64+'05.03.18'!K64+'12.03.18'!K64+'19.03.18'!K64+'26.03.18'!K64+'02.04.18'!K64+'10.04.18'!K64+'16.04.18'!K64+'23.04.18'!K64+'02.05.18'!K64+'07.05.18'!K64+'14.05.18'!K64+'21.05.18'!K64+'29.05.18'!K64+'04.06.18'!K64+'11.06.18'!K64+'18.06.18'!K64+'25.06.18'!K64+'02.07.18'!K64+'09.07.18'!K64+'16.07.18'!K64+'23.07.18'!K64+'30.07.18'!K64+'06.08.18'!K64+'13.08.18'!K64+'20.08.18'!K64+'27.08.18'!K64+'03.09.18'!K64+'10.09.18'!K64+'17.09.18'!K64+'24.09.18'!K64+'01.10.18'!K64+'08.10.18'!K64+'16.10.18'!K64+'22.10.18'!K64+'29.10.18'!K64+'05.11.18'!K64+'12.11.18'!K64+'19.11.18'!K64+'26.11.18'!K64+'03.12.18'!K64+'10.12.18'!K64+'17.12.18'!K64+'26.12.18'!K64+'02.01.19'!K64</f>
        <v>1888.87</v>
      </c>
      <c r="L64" s="271">
        <f>'09.01.18'!L64+'15.01.18'!L64+'22.01.18'!L64+'29.01.18'!L64+'05.02.18'!L64+'12.02.18'!L64+'19.02.18'!L64+'26.02.18'!L64+'05.03.18'!L64+'12.03.18'!L64+'19.03.18'!L64+'26.03.18'!L64+'02.04.18'!L64+'10.04.18'!L64+'16.04.18'!L64+'23.04.18'!L64+'02.05.18'!L64+'07.05.18'!L64+'14.05.18'!L64+'21.05.18'!L64+'29.05.18'!L64+'04.06.18'!L64+'11.06.18'!L64+'18.06.18'!L64+'25.06.18'!L64+'02.07.18'!L64+'09.07.18'!L64+'16.07.18'!L64+'23.07.18'!L64+'30.07.18'!L64+'06.08.18'!L64+'13.08.18'!L64+'20.08.18'!L64+'27.08.18'!L64+'03.09.18'!L64+'10.09.18'!L64+'17.09.18'!L64+'24.09.18'!L64+'01.10.18'!L64+'08.10.18'!L64+'16.10.18'!L64+'22.10.18'!L64+'29.10.18'!L64+'05.11.18'!L64+'12.11.18'!L64+'19.11.18'!L64+'26.11.18'!L64+'03.12.18'!L64+'10.12.18'!L64+'17.12.18'!L64+'26.12.18'!L64+'02.01.19'!L64</f>
        <v>1888.87</v>
      </c>
      <c r="M64" s="259">
        <f t="shared" si="1"/>
        <v>0</v>
      </c>
      <c r="N64" s="270">
        <f>'09.01.18'!N64+'15.01.18'!N64+'22.01.18'!N64+'29.01.18'!N64+'05.02.18'!N64+'12.02.18'!N64+'19.02.18'!N64+'26.02.18'!N64+'05.03.18'!N64+'12.03.18'!N64+'19.03.18'!N64+'26.03.18'!N64+'02.04.18'!N64+'10.04.18'!N64+'16.04.18'!N64+'23.04.18'!N64+'02.05.18'!N64+'07.05.18'!N64+'14.05.18'!N64+'21.05.18'!N64+'29.05.18'!N64+'04.06.18'!N64+'11.06.18'!N64+'18.06.18'!N64+'25.06.18'!N64+'02.07.18'!N64+'09.07.18'!N64+'16.07.18'!N64+'23.07.18'!N64+'30.07.18'!N64+'06.08.18'!N64+'13.08.18'!N64+'20.08.18'!N64+'27.08.18'!N64+'03.09.18'!N64+'10.09.18'!N64+'17.09.18'!N64+'24.09.18'!N64+'01.10.18'!N64+'08.10.18'!N64+'16.10.18'!N64+'22.10.18'!N64+'29.10.18'!N64+'05.11.18'!N64+'12.11.18'!N64+'19.11.18'!N64+'26.11.18'!N64+'03.12.18'!N64+'10.12.18'!N64+'17.12.18'!N64+'26.12.18'!N64+'02.01.19'!N64</f>
        <v>11</v>
      </c>
      <c r="O64" s="271">
        <f>'09.01.18'!O64+'15.01.18'!O64+'22.01.18'!O64+'29.01.18'!O64+'05.02.18'!O64+'12.02.18'!O64+'19.02.18'!O64+'26.02.18'!O64+'05.03.18'!O64+'12.03.18'!O64+'19.03.18'!O64+'26.03.18'!O64+'02.04.18'!O64+'10.04.18'!O64+'16.04.18'!O64+'23.04.18'!O64+'02.05.18'!O64+'07.05.18'!O64+'14.05.18'!O64+'21.05.18'!O64+'29.05.18'!O64+'04.06.18'!O64+'11.06.18'!O64+'18.06.18'!O64+'25.06.18'!O64+'02.07.18'!O64+'09.07.18'!O64+'16.07.18'!O64+'23.07.18'!O64+'30.07.18'!O64+'06.08.18'!O64+'13.08.18'!O64+'20.08.18'!O64+'27.08.18'!O64+'03.09.18'!O64+'10.09.18'!O64+'17.09.18'!O64+'24.09.18'!O64+'01.10.18'!O64+'08.10.18'!O64+'16.10.18'!O64+'22.10.18'!O64+'29.10.18'!O64+'05.11.18'!O64+'12.11.18'!O64+'19.11.18'!O64+'26.11.18'!O64+'03.12.18'!O64+'10.12.18'!O64+'17.12.18'!O64+'26.12.18'!O64+'02.01.19'!O64</f>
        <v>18931.13</v>
      </c>
      <c r="P64" s="271">
        <f>'09.01.18'!P64+'15.01.18'!P64+'22.01.18'!P64+'29.01.18'!P64+'05.02.18'!P64+'12.02.18'!P64+'19.02.18'!P64+'26.02.18'!P64+'05.03.18'!P64+'12.03.18'!P64+'19.03.18'!P64+'26.03.18'!P64+'02.04.18'!P64+'10.04.18'!P64+'16.04.18'!P64+'23.04.18'!P64+'02.05.18'!P64+'07.05.18'!P64+'14.05.18'!P64+'21.05.18'!P64+'29.05.18'!P64+'04.06.18'!P64+'11.06.18'!P64+'18.06.18'!P64+'25.06.18'!P64+'02.07.18'!P64+'09.07.18'!P64+'16.07.18'!P64+'23.07.18'!P64+'30.07.18'!P64+'06.08.18'!P64+'13.08.18'!P64+'20.08.18'!P64+'27.08.18'!P64+'03.09.18'!P64+'10.09.18'!P64+'17.09.18'!P64+'24.09.18'!P64+'01.10.18'!P64+'08.10.18'!P64+'16.10.18'!P64+'22.10.18'!P64+'29.10.18'!P64+'05.11.18'!P64+'12.11.18'!P64+'19.11.18'!P64+'26.11.18'!P64+'03.12.18'!P64+'10.12.18'!P64+'17.12.18'!P64+'26.12.18'!P64+'02.01.19'!P64</f>
        <v>18931.13</v>
      </c>
      <c r="Q64" s="83">
        <f t="shared" si="2"/>
        <v>0</v>
      </c>
      <c r="R64" s="1"/>
      <c r="S64" s="1"/>
      <c r="T64" s="134"/>
      <c r="U64" s="134"/>
      <c r="V64" s="134"/>
      <c r="X64" s="40"/>
    </row>
    <row r="65" spans="1:24">
      <c r="A65" s="182">
        <v>56</v>
      </c>
      <c r="B65" s="78" t="s">
        <v>71</v>
      </c>
      <c r="C65" s="105" t="s">
        <v>19</v>
      </c>
      <c r="D65" s="78"/>
      <c r="E65" s="78" t="s">
        <v>52</v>
      </c>
      <c r="F65" s="106" t="s">
        <v>449</v>
      </c>
      <c r="G65" s="80" t="s">
        <v>33</v>
      </c>
      <c r="H65" s="274">
        <f>'09.01.18'!H65+'15.01.18'!H65+'22.01.18'!H65+'29.01.18'!H65+'05.02.18'!H65+'12.02.18'!H65+'19.02.18'!H65+'26.02.18'!H65+'05.03.18'!H65+'12.03.18'!H65+'19.03.18'!H65+'26.03.18'!H65+'02.04.18'!H65+'10.04.18'!H65+'16.04.18'!H65+'23.04.18'!H65+'02.05.18'!H65+'07.05.18'!H65+'14.05.18'!H65+'21.05.18'!H65+'29.05.18'!H65+'04.06.18'!H65+'11.06.18'!H65+'18.06.18'!H65+'25.06.18'!H65+'02.07.18'!H65+'09.07.18'!H65+'16.07.18'!H65+'23.07.18'!H65+'30.07.18'!H65+'06.08.18'!H65+'13.08.18'!H65+'20.08.18'!H65+'27.08.18'!H65+'03.09.18'!H65+'10.09.18'!H65+'17.09.18'!H65+'24.09.18'!H65+'01.10.18'!H65+'08.10.18'!H65+'16.10.18'!H65+'22.10.18'!H65+'29.10.18'!H65+'05.11.18'!H65+'12.11.18'!H65+'19.11.18'!H65+'26.11.18'!H65+'03.12.18'!H65+'10.12.18'!H65+'17.12.18'!H65+'26.12.18'!H65+'02.01.19'!H65</f>
        <v>2</v>
      </c>
      <c r="I65" s="254">
        <f>'09.01.18'!I65+'15.01.18'!I65+'22.01.18'!I65+'29.01.18'!I65+'05.02.18'!I65+'12.02.18'!I65+'19.02.18'!I65+'26.02.18'!I65+'05.03.18'!I65+'12.03.18'!I65+'19.03.18'!I65+'26.03.18'!I65+'02.04.18'!I65+'10.04.18'!I65+'16.04.18'!I65+'23.04.18'!I65+'02.05.18'!I65+'07.05.18'!I65+'14.05.18'!I65+'21.05.18'!I65+'29.05.18'!I65+'04.06.18'!I65+'11.06.18'!I65+'18.06.18'!I65+'25.06.18'!I65+'02.07.18'!I65+'09.07.18'!I65+'16.07.18'!I65+'23.07.18'!I65+'30.07.18'!I65+'06.08.18'!I65+'13.08.18'!I65+'20.08.18'!I65+'27.08.18'!I65+'03.09.18'!I65+'10.09.18'!I65+'17.09.18'!I65+'24.09.18'!I65+'01.10.18'!I65+'08.10.18'!I65+'16.10.18'!I65+'22.10.18'!I65+'29.10.18'!I65+'05.11.18'!I65+'12.11.18'!I65+'19.11.18'!I65+'26.11.18'!I65+'03.12.18'!I65+'10.12.18'!I65+'17.12.18'!I65+'26.12.18'!I65+'02.01.19'!I65</f>
        <v>1</v>
      </c>
      <c r="J65" s="254">
        <f>'09.01.18'!J65+'15.01.18'!J65+'22.01.18'!J65+'29.01.18'!J65+'05.02.18'!J65+'12.02.18'!J65+'19.02.18'!J65+'26.02.18'!J65+'05.03.18'!J65+'12.03.18'!J65+'19.03.18'!J65+'26.03.18'!J65+'02.04.18'!J65+'10.04.18'!J65+'16.04.18'!J65+'23.04.18'!J65+'02.05.18'!J65+'07.05.18'!J65+'14.05.18'!J65+'21.05.18'!J65+'29.05.18'!J65+'04.06.18'!J65+'11.06.18'!J65+'18.06.18'!J65+'25.06.18'!J65+'02.07.18'!J65+'09.07.18'!J65+'16.07.18'!J65+'23.07.18'!J65+'30.07.18'!J65+'06.08.18'!J65+'13.08.18'!J65+'20.08.18'!J65+'27.08.18'!J65+'03.09.18'!J65+'10.09.18'!J65+'17.09.18'!J65+'24.09.18'!J65+'01.10.18'!J65+'08.10.18'!J65+'16.10.18'!J65+'22.10.18'!J65+'29.10.18'!J65+'05.11.18'!J65+'12.11.18'!J65+'19.11.18'!J65+'26.11.18'!J65+'03.12.18'!J65+'10.12.18'!J65+'17.12.18'!J65+'26.12.18'!J65+'02.01.19'!J65</f>
        <v>1</v>
      </c>
      <c r="K65" s="271">
        <f>'09.01.18'!K65+'15.01.18'!K65+'22.01.18'!K65+'29.01.18'!K65+'05.02.18'!K65+'12.02.18'!K65+'19.02.18'!K65+'26.02.18'!K65+'05.03.18'!K65+'12.03.18'!K65+'19.03.18'!K65+'26.03.18'!K65+'02.04.18'!K65+'10.04.18'!K65+'16.04.18'!K65+'23.04.18'!K65+'02.05.18'!K65+'07.05.18'!K65+'14.05.18'!K65+'21.05.18'!K65+'29.05.18'!K65+'04.06.18'!K65+'11.06.18'!K65+'18.06.18'!K65+'25.06.18'!K65+'02.07.18'!K65+'09.07.18'!K65+'16.07.18'!K65+'23.07.18'!K65+'30.07.18'!K65+'06.08.18'!K65+'13.08.18'!K65+'20.08.18'!K65+'27.08.18'!K65+'03.09.18'!K65+'10.09.18'!K65+'17.09.18'!K65+'24.09.18'!K65+'01.10.18'!K65+'08.10.18'!K65+'16.10.18'!K65+'22.10.18'!K65+'29.10.18'!K65+'05.11.18'!K65+'12.11.18'!K65+'19.11.18'!K65+'26.11.18'!K65+'03.12.18'!K65+'10.12.18'!K65+'17.12.18'!K65+'26.12.18'!K65+'02.01.19'!K65</f>
        <v>1288.7</v>
      </c>
      <c r="L65" s="271">
        <f>'09.01.18'!L65+'15.01.18'!L65+'22.01.18'!L65+'29.01.18'!L65+'05.02.18'!L65+'12.02.18'!L65+'19.02.18'!L65+'26.02.18'!L65+'05.03.18'!L65+'12.03.18'!L65+'19.03.18'!L65+'26.03.18'!L65+'02.04.18'!L65+'10.04.18'!L65+'16.04.18'!L65+'23.04.18'!L65+'02.05.18'!L65+'07.05.18'!L65+'14.05.18'!L65+'21.05.18'!L65+'29.05.18'!L65+'04.06.18'!L65+'11.06.18'!L65+'18.06.18'!L65+'25.06.18'!L65+'02.07.18'!L65+'09.07.18'!L65+'16.07.18'!L65+'23.07.18'!L65+'30.07.18'!L65+'06.08.18'!L65+'13.08.18'!L65+'20.08.18'!L65+'27.08.18'!L65+'03.09.18'!L65+'10.09.18'!L65+'17.09.18'!L65+'24.09.18'!L65+'01.10.18'!L65+'08.10.18'!L65+'16.10.18'!L65+'22.10.18'!L65+'29.10.18'!L65+'05.11.18'!L65+'12.11.18'!L65+'19.11.18'!L65+'26.11.18'!L65+'03.12.18'!L65+'10.12.18'!L65+'17.12.18'!L65+'26.12.18'!L65+'02.01.19'!L65</f>
        <v>1288.7</v>
      </c>
      <c r="M65" s="259">
        <f t="shared" si="1"/>
        <v>0</v>
      </c>
      <c r="N65" s="270">
        <f>'09.01.18'!N65+'15.01.18'!N65+'22.01.18'!N65+'29.01.18'!N65+'05.02.18'!N65+'12.02.18'!N65+'19.02.18'!N65+'26.02.18'!N65+'05.03.18'!N65+'12.03.18'!N65+'19.03.18'!N65+'26.03.18'!N65+'02.04.18'!N65+'10.04.18'!N65+'16.04.18'!N65+'23.04.18'!N65+'02.05.18'!N65+'07.05.18'!N65+'14.05.18'!N65+'21.05.18'!N65+'29.05.18'!N65+'04.06.18'!N65+'11.06.18'!N65+'18.06.18'!N65+'25.06.18'!N65+'02.07.18'!N65+'09.07.18'!N65+'16.07.18'!N65+'23.07.18'!N65+'30.07.18'!N65+'06.08.18'!N65+'13.08.18'!N65+'20.08.18'!N65+'27.08.18'!N65+'03.09.18'!N65+'10.09.18'!N65+'17.09.18'!N65+'24.09.18'!N65+'01.10.18'!N65+'08.10.18'!N65+'16.10.18'!N65+'22.10.18'!N65+'29.10.18'!N65+'05.11.18'!N65+'12.11.18'!N65+'19.11.18'!N65+'26.11.18'!N65+'03.12.18'!N65+'10.12.18'!N65+'17.12.18'!N65+'26.12.18'!N65+'02.01.19'!N65</f>
        <v>0</v>
      </c>
      <c r="O65" s="271">
        <f>'09.01.18'!O65+'15.01.18'!O65+'22.01.18'!O65+'29.01.18'!O65+'05.02.18'!O65+'12.02.18'!O65+'19.02.18'!O65+'26.02.18'!O65+'05.03.18'!O65+'12.03.18'!O65+'19.03.18'!O65+'26.03.18'!O65+'02.04.18'!O65+'10.04.18'!O65+'16.04.18'!O65+'23.04.18'!O65+'02.05.18'!O65+'07.05.18'!O65+'14.05.18'!O65+'21.05.18'!O65+'29.05.18'!O65+'04.06.18'!O65+'11.06.18'!O65+'18.06.18'!O65+'25.06.18'!O65+'02.07.18'!O65+'09.07.18'!O65+'16.07.18'!O65+'23.07.18'!O65+'30.07.18'!O65+'06.08.18'!O65+'13.08.18'!O65+'20.08.18'!O65+'27.08.18'!O65+'03.09.18'!O65+'10.09.18'!O65+'17.09.18'!O65+'24.09.18'!O65+'01.10.18'!O65+'08.10.18'!O65+'16.10.18'!O65+'22.10.18'!O65+'29.10.18'!O65+'05.11.18'!O65+'12.11.18'!O65+'19.11.18'!O65+'26.11.18'!O65+'03.12.18'!O65+'10.12.18'!O65+'17.12.18'!O65+'26.12.18'!O65+'02.01.19'!O65</f>
        <v>0</v>
      </c>
      <c r="P65" s="271">
        <f>'09.01.18'!P65+'15.01.18'!P65+'22.01.18'!P65+'29.01.18'!P65+'05.02.18'!P65+'12.02.18'!P65+'19.02.18'!P65+'26.02.18'!P65+'05.03.18'!P65+'12.03.18'!P65+'19.03.18'!P65+'26.03.18'!P65+'02.04.18'!P65+'10.04.18'!P65+'16.04.18'!P65+'23.04.18'!P65+'02.05.18'!P65+'07.05.18'!P65+'14.05.18'!P65+'21.05.18'!P65+'29.05.18'!P65+'04.06.18'!P65+'11.06.18'!P65+'18.06.18'!P65+'25.06.18'!P65+'02.07.18'!P65+'09.07.18'!P65+'16.07.18'!P65+'23.07.18'!P65+'30.07.18'!P65+'06.08.18'!P65+'13.08.18'!P65+'20.08.18'!P65+'27.08.18'!P65+'03.09.18'!P65+'10.09.18'!P65+'17.09.18'!P65+'24.09.18'!P65+'01.10.18'!P65+'08.10.18'!P65+'16.10.18'!P65+'22.10.18'!P65+'29.10.18'!P65+'05.11.18'!P65+'12.11.18'!P65+'19.11.18'!P65+'26.11.18'!P65+'03.12.18'!P65+'10.12.18'!P65+'17.12.18'!P65+'26.12.18'!P65+'02.01.19'!P65</f>
        <v>0</v>
      </c>
      <c r="Q65" s="83">
        <f t="shared" si="2"/>
        <v>0</v>
      </c>
      <c r="R65" s="1"/>
      <c r="S65" s="1"/>
      <c r="T65" s="134"/>
      <c r="U65" s="134"/>
      <c r="V65" s="134"/>
      <c r="X65" s="40"/>
    </row>
    <row r="66" spans="1:24">
      <c r="A66" s="182">
        <v>57</v>
      </c>
      <c r="B66" s="78" t="s">
        <v>72</v>
      </c>
      <c r="C66" s="105" t="s">
        <v>19</v>
      </c>
      <c r="D66" s="78"/>
      <c r="E66" s="78" t="s">
        <v>20</v>
      </c>
      <c r="F66" s="106" t="s">
        <v>343</v>
      </c>
      <c r="G66" s="14" t="s">
        <v>21</v>
      </c>
      <c r="H66" s="274">
        <f>'09.01.18'!H66+'15.01.18'!H66+'22.01.18'!H66+'29.01.18'!H66+'05.02.18'!H66+'12.02.18'!H66+'19.02.18'!H66+'26.02.18'!H66+'05.03.18'!H66+'12.03.18'!H66+'19.03.18'!H66+'26.03.18'!H66+'02.04.18'!H66+'10.04.18'!H66+'16.04.18'!H66+'23.04.18'!H66+'02.05.18'!H66+'07.05.18'!H66+'14.05.18'!H66+'21.05.18'!H66+'29.05.18'!H66+'04.06.18'!H66+'11.06.18'!H66+'18.06.18'!H66+'25.06.18'!H66+'02.07.18'!H66+'09.07.18'!H66+'16.07.18'!H66+'23.07.18'!H66+'30.07.18'!H66+'06.08.18'!H66+'13.08.18'!H66+'20.08.18'!H66+'27.08.18'!H66+'03.09.18'!H66+'10.09.18'!H66+'17.09.18'!H66+'24.09.18'!H66+'01.10.18'!H66+'08.10.18'!H66+'16.10.18'!H66+'22.10.18'!H66+'29.10.18'!H66+'05.11.18'!H66+'12.11.18'!H66+'19.11.18'!H66+'26.11.18'!H66+'03.12.18'!H66+'10.12.18'!H66+'17.12.18'!H66+'26.12.18'!H66+'02.01.19'!H66</f>
        <v>24</v>
      </c>
      <c r="I66" s="254">
        <f>'09.01.18'!I66+'15.01.18'!I66+'22.01.18'!I66+'29.01.18'!I66+'05.02.18'!I66+'12.02.18'!I66+'19.02.18'!I66+'26.02.18'!I66+'05.03.18'!I66+'12.03.18'!I66+'19.03.18'!I66+'26.03.18'!I66+'02.04.18'!I66+'10.04.18'!I66+'16.04.18'!I66+'23.04.18'!I66+'02.05.18'!I66+'07.05.18'!I66+'14.05.18'!I66+'21.05.18'!I66+'29.05.18'!I66+'04.06.18'!I66+'11.06.18'!I66+'18.06.18'!I66+'25.06.18'!I66+'02.07.18'!I66+'09.07.18'!I66+'16.07.18'!I66+'23.07.18'!I66+'30.07.18'!I66+'06.08.18'!I66+'13.08.18'!I66+'20.08.18'!I66+'27.08.18'!I66+'03.09.18'!I66+'10.09.18'!I66+'17.09.18'!I66+'24.09.18'!I66+'01.10.18'!I66+'08.10.18'!I66+'16.10.18'!I66+'22.10.18'!I66+'29.10.18'!I66+'05.11.18'!I66+'12.11.18'!I66+'19.11.18'!I66+'26.11.18'!I66+'03.12.18'!I66+'10.12.18'!I66+'17.12.18'!I66+'26.12.18'!I66+'02.01.19'!I66</f>
        <v>20</v>
      </c>
      <c r="J66" s="254">
        <f>'09.01.18'!J66+'15.01.18'!J66+'22.01.18'!J66+'29.01.18'!J66+'05.02.18'!J66+'12.02.18'!J66+'19.02.18'!J66+'26.02.18'!J66+'05.03.18'!J66+'12.03.18'!J66+'19.03.18'!J66+'26.03.18'!J66+'02.04.18'!J66+'10.04.18'!J66+'16.04.18'!J66+'23.04.18'!J66+'02.05.18'!J66+'07.05.18'!J66+'14.05.18'!J66+'21.05.18'!J66+'29.05.18'!J66+'04.06.18'!J66+'11.06.18'!J66+'18.06.18'!J66+'25.06.18'!J66+'02.07.18'!J66+'09.07.18'!J66+'16.07.18'!J66+'23.07.18'!J66+'30.07.18'!J66+'06.08.18'!J66+'13.08.18'!J66+'20.08.18'!J66+'27.08.18'!J66+'03.09.18'!J66+'10.09.18'!J66+'17.09.18'!J66+'24.09.18'!J66+'01.10.18'!J66+'08.10.18'!J66+'16.10.18'!J66+'22.10.18'!J66+'29.10.18'!J66+'05.11.18'!J66+'12.11.18'!J66+'19.11.18'!J66+'26.11.18'!J66+'03.12.18'!J66+'10.12.18'!J66+'17.12.18'!J66+'26.12.18'!J66+'02.01.19'!J66</f>
        <v>33</v>
      </c>
      <c r="K66" s="271">
        <f>'09.01.18'!K66+'15.01.18'!K66+'22.01.18'!K66+'29.01.18'!K66+'05.02.18'!K66+'12.02.18'!K66+'19.02.18'!K66+'26.02.18'!K66+'05.03.18'!K66+'12.03.18'!K66+'19.03.18'!K66+'26.03.18'!K66+'02.04.18'!K66+'10.04.18'!K66+'16.04.18'!K66+'23.04.18'!K66+'02.05.18'!K66+'07.05.18'!K66+'14.05.18'!K66+'21.05.18'!K66+'29.05.18'!K66+'04.06.18'!K66+'11.06.18'!K66+'18.06.18'!K66+'25.06.18'!K66+'02.07.18'!K66+'09.07.18'!K66+'16.07.18'!K66+'23.07.18'!K66+'30.07.18'!K66+'06.08.18'!K66+'13.08.18'!K66+'20.08.18'!K66+'27.08.18'!K66+'03.09.18'!K66+'10.09.18'!K66+'17.09.18'!K66+'24.09.18'!K66+'01.10.18'!K66+'08.10.18'!K66+'16.10.18'!K66+'22.10.18'!K66+'29.10.18'!K66+'05.11.18'!K66+'12.11.18'!K66+'19.11.18'!K66+'26.11.18'!K66+'03.12.18'!K66+'10.12.18'!K66+'17.12.18'!K66+'26.12.18'!K66+'02.01.19'!K66</f>
        <v>48370.329999999994</v>
      </c>
      <c r="L66" s="271">
        <f>'09.01.18'!L66+'15.01.18'!L66+'22.01.18'!L66+'29.01.18'!L66+'05.02.18'!L66+'12.02.18'!L66+'19.02.18'!L66+'26.02.18'!L66+'05.03.18'!L66+'12.03.18'!L66+'19.03.18'!L66+'26.03.18'!L66+'02.04.18'!L66+'10.04.18'!L66+'16.04.18'!L66+'23.04.18'!L66+'02.05.18'!L66+'07.05.18'!L66+'14.05.18'!L66+'21.05.18'!L66+'29.05.18'!L66+'04.06.18'!L66+'11.06.18'!L66+'18.06.18'!L66+'25.06.18'!L66+'02.07.18'!L66+'09.07.18'!L66+'16.07.18'!L66+'23.07.18'!L66+'30.07.18'!L66+'06.08.18'!L66+'13.08.18'!L66+'20.08.18'!L66+'27.08.18'!L66+'03.09.18'!L66+'10.09.18'!L66+'17.09.18'!L66+'24.09.18'!L66+'01.10.18'!L66+'08.10.18'!L66+'16.10.18'!L66+'22.10.18'!L66+'29.10.18'!L66+'05.11.18'!L66+'12.11.18'!L66+'19.11.18'!L66+'26.11.18'!L66+'03.12.18'!L66+'10.12.18'!L66+'17.12.18'!L66+'26.12.18'!L66+'02.01.19'!L66</f>
        <v>48370.329999999994</v>
      </c>
      <c r="M66" s="259">
        <f t="shared" si="1"/>
        <v>0</v>
      </c>
      <c r="N66" s="270">
        <f>'09.01.18'!N66+'15.01.18'!N66+'22.01.18'!N66+'29.01.18'!N66+'05.02.18'!N66+'12.02.18'!N66+'19.02.18'!N66+'26.02.18'!N66+'05.03.18'!N66+'12.03.18'!N66+'19.03.18'!N66+'26.03.18'!N66+'02.04.18'!N66+'10.04.18'!N66+'16.04.18'!N66+'23.04.18'!N66+'02.05.18'!N66+'07.05.18'!N66+'14.05.18'!N66+'21.05.18'!N66+'29.05.18'!N66+'04.06.18'!N66+'11.06.18'!N66+'18.06.18'!N66+'25.06.18'!N66+'02.07.18'!N66+'09.07.18'!N66+'16.07.18'!N66+'23.07.18'!N66+'30.07.18'!N66+'06.08.18'!N66+'13.08.18'!N66+'20.08.18'!N66+'27.08.18'!N66+'03.09.18'!N66+'10.09.18'!N66+'17.09.18'!N66+'24.09.18'!N66+'01.10.18'!N66+'08.10.18'!N66+'16.10.18'!N66+'22.10.18'!N66+'29.10.18'!N66+'05.11.18'!N66+'12.11.18'!N66+'19.11.18'!N66+'26.11.18'!N66+'03.12.18'!N66+'10.12.18'!N66+'17.12.18'!N66+'26.12.18'!N66+'02.01.19'!N66</f>
        <v>11</v>
      </c>
      <c r="O66" s="271">
        <f>'09.01.18'!O66+'15.01.18'!O66+'22.01.18'!O66+'29.01.18'!O66+'05.02.18'!O66+'12.02.18'!O66+'19.02.18'!O66+'26.02.18'!O66+'05.03.18'!O66+'12.03.18'!O66+'19.03.18'!O66+'26.03.18'!O66+'02.04.18'!O66+'10.04.18'!O66+'16.04.18'!O66+'23.04.18'!O66+'02.05.18'!O66+'07.05.18'!O66+'14.05.18'!O66+'21.05.18'!O66+'29.05.18'!O66+'04.06.18'!O66+'11.06.18'!O66+'18.06.18'!O66+'25.06.18'!O66+'02.07.18'!O66+'09.07.18'!O66+'16.07.18'!O66+'23.07.18'!O66+'30.07.18'!O66+'06.08.18'!O66+'13.08.18'!O66+'20.08.18'!O66+'27.08.18'!O66+'03.09.18'!O66+'10.09.18'!O66+'17.09.18'!O66+'24.09.18'!O66+'01.10.18'!O66+'08.10.18'!O66+'16.10.18'!O66+'22.10.18'!O66+'29.10.18'!O66+'05.11.18'!O66+'12.11.18'!O66+'19.11.18'!O66+'26.11.18'!O66+'03.12.18'!O66+'10.12.18'!O66+'17.12.18'!O66+'26.12.18'!O66+'02.01.19'!O66</f>
        <v>32864.019999999997</v>
      </c>
      <c r="P66" s="271">
        <f>'09.01.18'!P66+'15.01.18'!P66+'22.01.18'!P66+'29.01.18'!P66+'05.02.18'!P66+'12.02.18'!P66+'19.02.18'!P66+'26.02.18'!P66+'05.03.18'!P66+'12.03.18'!P66+'19.03.18'!P66+'26.03.18'!P66+'02.04.18'!P66+'10.04.18'!P66+'16.04.18'!P66+'23.04.18'!P66+'02.05.18'!P66+'07.05.18'!P66+'14.05.18'!P66+'21.05.18'!P66+'29.05.18'!P66+'04.06.18'!P66+'11.06.18'!P66+'18.06.18'!P66+'25.06.18'!P66+'02.07.18'!P66+'09.07.18'!P66+'16.07.18'!P66+'23.07.18'!P66+'30.07.18'!P66+'06.08.18'!P66+'13.08.18'!P66+'20.08.18'!P66+'27.08.18'!P66+'03.09.18'!P66+'10.09.18'!P66+'17.09.18'!P66+'24.09.18'!P66+'01.10.18'!P66+'08.10.18'!P66+'16.10.18'!P66+'22.10.18'!P66+'29.10.18'!P66+'05.11.18'!P66+'12.11.18'!P66+'19.11.18'!P66+'26.11.18'!P66+'03.12.18'!P66+'10.12.18'!P66+'17.12.18'!P66+'26.12.18'!P66+'02.01.19'!P66</f>
        <v>32864.019999999997</v>
      </c>
      <c r="Q66" s="83">
        <f t="shared" si="2"/>
        <v>0</v>
      </c>
      <c r="R66" s="1"/>
      <c r="S66" s="1"/>
      <c r="T66" s="134"/>
      <c r="U66" s="134"/>
      <c r="V66" s="134"/>
      <c r="X66" s="40"/>
    </row>
    <row r="67" spans="1:24">
      <c r="A67" s="182">
        <v>58</v>
      </c>
      <c r="B67" s="78" t="s">
        <v>73</v>
      </c>
      <c r="C67" s="105" t="s">
        <v>19</v>
      </c>
      <c r="D67" s="78"/>
      <c r="E67" s="78" t="s">
        <v>74</v>
      </c>
      <c r="F67" s="112" t="s">
        <v>439</v>
      </c>
      <c r="G67" s="14" t="s">
        <v>21</v>
      </c>
      <c r="H67" s="274">
        <f>'09.01.18'!H67+'15.01.18'!H67+'22.01.18'!H67+'29.01.18'!H67+'05.02.18'!H67+'12.02.18'!H67+'19.02.18'!H67+'26.02.18'!H67+'05.03.18'!H67+'12.03.18'!H67+'19.03.18'!H67+'26.03.18'!H67+'02.04.18'!H67+'10.04.18'!H67+'16.04.18'!H67+'23.04.18'!H67+'02.05.18'!H67+'07.05.18'!H67+'14.05.18'!H67+'21.05.18'!H67+'29.05.18'!H67+'04.06.18'!H67+'11.06.18'!H67+'18.06.18'!H67+'25.06.18'!H67+'02.07.18'!H67+'09.07.18'!H67+'16.07.18'!H67+'23.07.18'!H67+'30.07.18'!H67+'06.08.18'!H67+'13.08.18'!H67+'20.08.18'!H67+'27.08.18'!H67+'03.09.18'!H67+'10.09.18'!H67+'17.09.18'!H67+'24.09.18'!H67+'01.10.18'!H67+'08.10.18'!H67+'16.10.18'!H67+'22.10.18'!H67+'29.10.18'!H67+'05.11.18'!H67+'12.11.18'!H67+'19.11.18'!H67+'26.11.18'!H67+'03.12.18'!H67+'10.12.18'!H67+'17.12.18'!H67+'26.12.18'!H67+'02.01.19'!H67</f>
        <v>30</v>
      </c>
      <c r="I67" s="254">
        <f>'09.01.18'!I67+'15.01.18'!I67+'22.01.18'!I67+'29.01.18'!I67+'05.02.18'!I67+'12.02.18'!I67+'19.02.18'!I67+'26.02.18'!I67+'05.03.18'!I67+'12.03.18'!I67+'19.03.18'!I67+'26.03.18'!I67+'02.04.18'!I67+'10.04.18'!I67+'16.04.18'!I67+'23.04.18'!I67+'02.05.18'!I67+'07.05.18'!I67+'14.05.18'!I67+'21.05.18'!I67+'29.05.18'!I67+'04.06.18'!I67+'11.06.18'!I67+'18.06.18'!I67+'25.06.18'!I67+'02.07.18'!I67+'09.07.18'!I67+'16.07.18'!I67+'23.07.18'!I67+'30.07.18'!I67+'06.08.18'!I67+'13.08.18'!I67+'20.08.18'!I67+'27.08.18'!I67+'03.09.18'!I67+'10.09.18'!I67+'17.09.18'!I67+'24.09.18'!I67+'01.10.18'!I67+'08.10.18'!I67+'16.10.18'!I67+'22.10.18'!I67+'29.10.18'!I67+'05.11.18'!I67+'12.11.18'!I67+'19.11.18'!I67+'26.11.18'!I67+'03.12.18'!I67+'10.12.18'!I67+'17.12.18'!I67+'26.12.18'!I67+'02.01.19'!I67</f>
        <v>23</v>
      </c>
      <c r="J67" s="254">
        <f>'09.01.18'!J67+'15.01.18'!J67+'22.01.18'!J67+'29.01.18'!J67+'05.02.18'!J67+'12.02.18'!J67+'19.02.18'!J67+'26.02.18'!J67+'05.03.18'!J67+'12.03.18'!J67+'19.03.18'!J67+'26.03.18'!J67+'02.04.18'!J67+'10.04.18'!J67+'16.04.18'!J67+'23.04.18'!J67+'02.05.18'!J67+'07.05.18'!J67+'14.05.18'!J67+'21.05.18'!J67+'29.05.18'!J67+'04.06.18'!J67+'11.06.18'!J67+'18.06.18'!J67+'25.06.18'!J67+'02.07.18'!J67+'09.07.18'!J67+'16.07.18'!J67+'23.07.18'!J67+'30.07.18'!J67+'06.08.18'!J67+'13.08.18'!J67+'20.08.18'!J67+'27.08.18'!J67+'03.09.18'!J67+'10.09.18'!J67+'17.09.18'!J67+'24.09.18'!J67+'01.10.18'!J67+'08.10.18'!J67+'16.10.18'!J67+'22.10.18'!J67+'29.10.18'!J67+'05.11.18'!J67+'12.11.18'!J67+'19.11.18'!J67+'26.11.18'!J67+'03.12.18'!J67+'10.12.18'!J67+'17.12.18'!J67+'26.12.18'!J67+'02.01.19'!J67</f>
        <v>36</v>
      </c>
      <c r="K67" s="271">
        <f>'09.01.18'!K67+'15.01.18'!K67+'22.01.18'!K67+'29.01.18'!K67+'05.02.18'!K67+'12.02.18'!K67+'19.02.18'!K67+'26.02.18'!K67+'05.03.18'!K67+'12.03.18'!K67+'19.03.18'!K67+'26.03.18'!K67+'02.04.18'!K67+'10.04.18'!K67+'16.04.18'!K67+'23.04.18'!K67+'02.05.18'!K67+'07.05.18'!K67+'14.05.18'!K67+'21.05.18'!K67+'29.05.18'!K67+'04.06.18'!K67+'11.06.18'!K67+'18.06.18'!K67+'25.06.18'!K67+'02.07.18'!K67+'09.07.18'!K67+'16.07.18'!K67+'23.07.18'!K67+'30.07.18'!K67+'06.08.18'!K67+'13.08.18'!K67+'20.08.18'!K67+'27.08.18'!K67+'03.09.18'!K67+'10.09.18'!K67+'17.09.18'!K67+'24.09.18'!K67+'01.10.18'!K67+'08.10.18'!K67+'16.10.18'!K67+'22.10.18'!K67+'29.10.18'!K67+'05.11.18'!K67+'12.11.18'!K67+'19.11.18'!K67+'26.11.18'!K67+'03.12.18'!K67+'10.12.18'!K67+'17.12.18'!K67+'26.12.18'!K67+'02.01.19'!K67</f>
        <v>55449.929999999993</v>
      </c>
      <c r="L67" s="271">
        <f>'09.01.18'!L67+'15.01.18'!L67+'22.01.18'!L67+'29.01.18'!L67+'05.02.18'!L67+'12.02.18'!L67+'19.02.18'!L67+'26.02.18'!L67+'05.03.18'!L67+'12.03.18'!L67+'19.03.18'!L67+'26.03.18'!L67+'02.04.18'!L67+'10.04.18'!L67+'16.04.18'!L67+'23.04.18'!L67+'02.05.18'!L67+'07.05.18'!L67+'14.05.18'!L67+'21.05.18'!L67+'29.05.18'!L67+'04.06.18'!L67+'11.06.18'!L67+'18.06.18'!L67+'25.06.18'!L67+'02.07.18'!L67+'09.07.18'!L67+'16.07.18'!L67+'23.07.18'!L67+'30.07.18'!L67+'06.08.18'!L67+'13.08.18'!L67+'20.08.18'!L67+'27.08.18'!L67+'03.09.18'!L67+'10.09.18'!L67+'17.09.18'!L67+'24.09.18'!L67+'01.10.18'!L67+'08.10.18'!L67+'16.10.18'!L67+'22.10.18'!L67+'29.10.18'!L67+'05.11.18'!L67+'12.11.18'!L67+'19.11.18'!L67+'26.11.18'!L67+'03.12.18'!L67+'10.12.18'!L67+'17.12.18'!L67+'26.12.18'!L67+'02.01.19'!L67</f>
        <v>55449.930000000008</v>
      </c>
      <c r="M67" s="259">
        <f t="shared" si="1"/>
        <v>0</v>
      </c>
      <c r="N67" s="270">
        <f>'09.01.18'!N67+'15.01.18'!N67+'22.01.18'!N67+'29.01.18'!N67+'05.02.18'!N67+'12.02.18'!N67+'19.02.18'!N67+'26.02.18'!N67+'05.03.18'!N67+'12.03.18'!N67+'19.03.18'!N67+'26.03.18'!N67+'02.04.18'!N67+'10.04.18'!N67+'16.04.18'!N67+'23.04.18'!N67+'02.05.18'!N67+'07.05.18'!N67+'14.05.18'!N67+'21.05.18'!N67+'29.05.18'!N67+'04.06.18'!N67+'11.06.18'!N67+'18.06.18'!N67+'25.06.18'!N67+'02.07.18'!N67+'09.07.18'!N67+'16.07.18'!N67+'23.07.18'!N67+'30.07.18'!N67+'06.08.18'!N67+'13.08.18'!N67+'20.08.18'!N67+'27.08.18'!N67+'03.09.18'!N67+'10.09.18'!N67+'17.09.18'!N67+'24.09.18'!N67+'01.10.18'!N67+'08.10.18'!N67+'16.10.18'!N67+'22.10.18'!N67+'29.10.18'!N67+'05.11.18'!N67+'12.11.18'!N67+'19.11.18'!N67+'26.11.18'!N67+'03.12.18'!N67+'10.12.18'!N67+'17.12.18'!N67+'26.12.18'!N67+'02.01.19'!N67</f>
        <v>11</v>
      </c>
      <c r="O67" s="271">
        <f>'09.01.18'!O67+'15.01.18'!O67+'22.01.18'!O67+'29.01.18'!O67+'05.02.18'!O67+'12.02.18'!O67+'19.02.18'!O67+'26.02.18'!O67+'05.03.18'!O67+'12.03.18'!O67+'19.03.18'!O67+'26.03.18'!O67+'02.04.18'!O67+'10.04.18'!O67+'16.04.18'!O67+'23.04.18'!O67+'02.05.18'!O67+'07.05.18'!O67+'14.05.18'!O67+'21.05.18'!O67+'29.05.18'!O67+'04.06.18'!O67+'11.06.18'!O67+'18.06.18'!O67+'25.06.18'!O67+'02.07.18'!O67+'09.07.18'!O67+'16.07.18'!O67+'23.07.18'!O67+'30.07.18'!O67+'06.08.18'!O67+'13.08.18'!O67+'20.08.18'!O67+'27.08.18'!O67+'03.09.18'!O67+'10.09.18'!O67+'17.09.18'!O67+'24.09.18'!O67+'01.10.18'!O67+'08.10.18'!O67+'16.10.18'!O67+'22.10.18'!O67+'29.10.18'!O67+'05.11.18'!O67+'12.11.18'!O67+'19.11.18'!O67+'26.11.18'!O67+'03.12.18'!O67+'10.12.18'!O67+'17.12.18'!O67+'26.12.18'!O67+'02.01.19'!O67</f>
        <v>17452.989999999998</v>
      </c>
      <c r="P67" s="271">
        <f>'09.01.18'!P67+'15.01.18'!P67+'22.01.18'!P67+'29.01.18'!P67+'05.02.18'!P67+'12.02.18'!P67+'19.02.18'!P67+'26.02.18'!P67+'05.03.18'!P67+'12.03.18'!P67+'19.03.18'!P67+'26.03.18'!P67+'02.04.18'!P67+'10.04.18'!P67+'16.04.18'!P67+'23.04.18'!P67+'02.05.18'!P67+'07.05.18'!P67+'14.05.18'!P67+'21.05.18'!P67+'29.05.18'!P67+'04.06.18'!P67+'11.06.18'!P67+'18.06.18'!P67+'25.06.18'!P67+'02.07.18'!P67+'09.07.18'!P67+'16.07.18'!P67+'23.07.18'!P67+'30.07.18'!P67+'06.08.18'!P67+'13.08.18'!P67+'20.08.18'!P67+'27.08.18'!P67+'03.09.18'!P67+'10.09.18'!P67+'17.09.18'!P67+'24.09.18'!P67+'01.10.18'!P67+'08.10.18'!P67+'16.10.18'!P67+'22.10.18'!P67+'29.10.18'!P67+'05.11.18'!P67+'12.11.18'!P67+'19.11.18'!P67+'26.11.18'!P67+'03.12.18'!P67+'10.12.18'!P67+'17.12.18'!P67+'26.12.18'!P67+'02.01.19'!P67</f>
        <v>17452.989999999998</v>
      </c>
      <c r="Q67" s="83">
        <f t="shared" si="2"/>
        <v>0</v>
      </c>
      <c r="R67" s="1"/>
      <c r="S67" s="1"/>
      <c r="T67" s="134"/>
      <c r="U67" s="134"/>
      <c r="V67" s="134"/>
      <c r="X67" s="40"/>
    </row>
    <row r="68" spans="1:24">
      <c r="A68" s="182">
        <v>59</v>
      </c>
      <c r="B68" s="78" t="s">
        <v>73</v>
      </c>
      <c r="C68" s="105" t="s">
        <v>19</v>
      </c>
      <c r="D68" s="78"/>
      <c r="E68" s="78" t="s">
        <v>74</v>
      </c>
      <c r="F68" s="230" t="s">
        <v>556</v>
      </c>
      <c r="G68" s="80" t="s">
        <v>33</v>
      </c>
      <c r="H68" s="274">
        <f>'09.01.18'!H68+'15.01.18'!H68+'22.01.18'!H68+'29.01.18'!H68+'05.02.18'!H68+'12.02.18'!H68+'19.02.18'!H68+'26.02.18'!H68+'05.03.18'!H68+'12.03.18'!H68+'19.03.18'!H68+'26.03.18'!H68+'02.04.18'!H68+'10.04.18'!H68+'16.04.18'!H68+'23.04.18'!H68+'02.05.18'!H68+'07.05.18'!H68+'14.05.18'!H68+'21.05.18'!H68+'29.05.18'!H68+'04.06.18'!H68+'11.06.18'!H68+'18.06.18'!H68+'25.06.18'!H68+'02.07.18'!H68+'09.07.18'!H68+'16.07.18'!H68+'23.07.18'!H68+'30.07.18'!H68+'06.08.18'!H68+'13.08.18'!H68+'20.08.18'!H68+'27.08.18'!H68+'03.09.18'!H68+'10.09.18'!H68+'17.09.18'!H68+'24.09.18'!H68+'01.10.18'!H68+'08.10.18'!H68+'16.10.18'!H68+'22.10.18'!H68+'29.10.18'!H68+'05.11.18'!H68+'12.11.18'!H68+'19.11.18'!H68+'26.11.18'!H68+'03.12.18'!H68+'10.12.18'!H68+'17.12.18'!H68+'26.12.18'!H68+'02.01.19'!H68</f>
        <v>2</v>
      </c>
      <c r="I68" s="254">
        <f>'09.01.18'!I68+'15.01.18'!I68+'22.01.18'!I68+'29.01.18'!I68+'05.02.18'!I68+'12.02.18'!I68+'19.02.18'!I68+'26.02.18'!I68+'05.03.18'!I68+'12.03.18'!I68+'19.03.18'!I68+'26.03.18'!I68+'02.04.18'!I68+'10.04.18'!I68+'16.04.18'!I68+'23.04.18'!I68+'02.05.18'!I68+'07.05.18'!I68+'14.05.18'!I68+'21.05.18'!I68+'29.05.18'!I68+'04.06.18'!I68+'11.06.18'!I68+'18.06.18'!I68+'25.06.18'!I68+'02.07.18'!I68+'09.07.18'!I68+'16.07.18'!I68+'23.07.18'!I68+'30.07.18'!I68+'06.08.18'!I68+'13.08.18'!I68+'20.08.18'!I68+'27.08.18'!I68+'03.09.18'!I68+'10.09.18'!I68+'17.09.18'!I68+'24.09.18'!I68+'01.10.18'!I68+'08.10.18'!I68+'16.10.18'!I68+'22.10.18'!I68+'29.10.18'!I68+'05.11.18'!I68+'12.11.18'!I68+'19.11.18'!I68+'26.11.18'!I68+'03.12.18'!I68+'10.12.18'!I68+'17.12.18'!I68+'26.12.18'!I68+'02.01.19'!I68</f>
        <v>1</v>
      </c>
      <c r="J68" s="254">
        <f>'09.01.18'!J68+'15.01.18'!J68+'22.01.18'!J68+'29.01.18'!J68+'05.02.18'!J68+'12.02.18'!J68+'19.02.18'!J68+'26.02.18'!J68+'05.03.18'!J68+'12.03.18'!J68+'19.03.18'!J68+'26.03.18'!J68+'02.04.18'!J68+'10.04.18'!J68+'16.04.18'!J68+'23.04.18'!J68+'02.05.18'!J68+'07.05.18'!J68+'14.05.18'!J68+'21.05.18'!J68+'29.05.18'!J68+'04.06.18'!J68+'11.06.18'!J68+'18.06.18'!J68+'25.06.18'!J68+'02.07.18'!J68+'09.07.18'!J68+'16.07.18'!J68+'23.07.18'!J68+'30.07.18'!J68+'06.08.18'!J68+'13.08.18'!J68+'20.08.18'!J68+'27.08.18'!J68+'03.09.18'!J68+'10.09.18'!J68+'17.09.18'!J68+'24.09.18'!J68+'01.10.18'!J68+'08.10.18'!J68+'16.10.18'!J68+'22.10.18'!J68+'29.10.18'!J68+'05.11.18'!J68+'12.11.18'!J68+'19.11.18'!J68+'26.11.18'!J68+'03.12.18'!J68+'10.12.18'!J68+'17.12.18'!J68+'26.12.18'!J68+'02.01.19'!J68</f>
        <v>1</v>
      </c>
      <c r="K68" s="271">
        <f>'09.01.18'!K68+'15.01.18'!K68+'22.01.18'!K68+'29.01.18'!K68+'05.02.18'!K68+'12.02.18'!K68+'19.02.18'!K68+'26.02.18'!K68+'05.03.18'!K68+'12.03.18'!K68+'19.03.18'!K68+'26.03.18'!K68+'02.04.18'!K68+'10.04.18'!K68+'16.04.18'!K68+'23.04.18'!K68+'02.05.18'!K68+'07.05.18'!K68+'14.05.18'!K68+'21.05.18'!K68+'29.05.18'!K68+'04.06.18'!K68+'11.06.18'!K68+'18.06.18'!K68+'25.06.18'!K68+'02.07.18'!K68+'09.07.18'!K68+'16.07.18'!K68+'23.07.18'!K68+'30.07.18'!K68+'06.08.18'!K68+'13.08.18'!K68+'20.08.18'!K68+'27.08.18'!K68+'03.09.18'!K68+'10.09.18'!K68+'17.09.18'!K68+'24.09.18'!K68+'01.10.18'!K68+'08.10.18'!K68+'16.10.18'!K68+'22.10.18'!K68+'29.10.18'!K68+'05.11.18'!K68+'12.11.18'!K68+'19.11.18'!K68+'26.11.18'!K68+'03.12.18'!K68+'10.12.18'!K68+'17.12.18'!K68+'26.12.18'!K68+'02.01.19'!K68</f>
        <v>440.5</v>
      </c>
      <c r="L68" s="271">
        <f>'09.01.18'!L68+'15.01.18'!L68+'22.01.18'!L68+'29.01.18'!L68+'05.02.18'!L68+'12.02.18'!L68+'19.02.18'!L68+'26.02.18'!L68+'05.03.18'!L68+'12.03.18'!L68+'19.03.18'!L68+'26.03.18'!L68+'02.04.18'!L68+'10.04.18'!L68+'16.04.18'!L68+'23.04.18'!L68+'02.05.18'!L68+'07.05.18'!L68+'14.05.18'!L68+'21.05.18'!L68+'29.05.18'!L68+'04.06.18'!L68+'11.06.18'!L68+'18.06.18'!L68+'25.06.18'!L68+'02.07.18'!L68+'09.07.18'!L68+'16.07.18'!L68+'23.07.18'!L68+'30.07.18'!L68+'06.08.18'!L68+'13.08.18'!L68+'20.08.18'!L68+'27.08.18'!L68+'03.09.18'!L68+'10.09.18'!L68+'17.09.18'!L68+'24.09.18'!L68+'01.10.18'!L68+'08.10.18'!L68+'16.10.18'!L68+'22.10.18'!L68+'29.10.18'!L68+'05.11.18'!L68+'12.11.18'!L68+'19.11.18'!L68+'26.11.18'!L68+'03.12.18'!L68+'10.12.18'!L68+'17.12.18'!L68+'26.12.18'!L68+'02.01.19'!L68</f>
        <v>440.5</v>
      </c>
      <c r="M68" s="259">
        <f t="shared" si="1"/>
        <v>0</v>
      </c>
      <c r="N68" s="270">
        <f>'09.01.18'!N68+'15.01.18'!N68+'22.01.18'!N68+'29.01.18'!N68+'05.02.18'!N68+'12.02.18'!N68+'19.02.18'!N68+'26.02.18'!N68+'05.03.18'!N68+'12.03.18'!N68+'19.03.18'!N68+'26.03.18'!N68+'02.04.18'!N68+'10.04.18'!N68+'16.04.18'!N68+'23.04.18'!N68+'02.05.18'!N68+'07.05.18'!N68+'14.05.18'!N68+'21.05.18'!N68+'29.05.18'!N68+'04.06.18'!N68+'11.06.18'!N68+'18.06.18'!N68+'25.06.18'!N68+'02.07.18'!N68+'09.07.18'!N68+'16.07.18'!N68+'23.07.18'!N68+'30.07.18'!N68+'06.08.18'!N68+'13.08.18'!N68+'20.08.18'!N68+'27.08.18'!N68+'03.09.18'!N68+'10.09.18'!N68+'17.09.18'!N68+'24.09.18'!N68+'01.10.18'!N68+'08.10.18'!N68+'16.10.18'!N68+'22.10.18'!N68+'29.10.18'!N68+'05.11.18'!N68+'12.11.18'!N68+'19.11.18'!N68+'26.11.18'!N68+'03.12.18'!N68+'10.12.18'!N68+'17.12.18'!N68+'26.12.18'!N68+'02.01.19'!N68</f>
        <v>0</v>
      </c>
      <c r="O68" s="271">
        <f>'09.01.18'!O68+'15.01.18'!O68+'22.01.18'!O68+'29.01.18'!O68+'05.02.18'!O68+'12.02.18'!O68+'19.02.18'!O68+'26.02.18'!O68+'05.03.18'!O68+'12.03.18'!O68+'19.03.18'!O68+'26.03.18'!O68+'02.04.18'!O68+'10.04.18'!O68+'16.04.18'!O68+'23.04.18'!O68+'02.05.18'!O68+'07.05.18'!O68+'14.05.18'!O68+'21.05.18'!O68+'29.05.18'!O68+'04.06.18'!O68+'11.06.18'!O68+'18.06.18'!O68+'25.06.18'!O68+'02.07.18'!O68+'09.07.18'!O68+'16.07.18'!O68+'23.07.18'!O68+'30.07.18'!O68+'06.08.18'!O68+'13.08.18'!O68+'20.08.18'!O68+'27.08.18'!O68+'03.09.18'!O68+'10.09.18'!O68+'17.09.18'!O68+'24.09.18'!O68+'01.10.18'!O68+'08.10.18'!O68+'16.10.18'!O68+'22.10.18'!O68+'29.10.18'!O68+'05.11.18'!O68+'12.11.18'!O68+'19.11.18'!O68+'26.11.18'!O68+'03.12.18'!O68+'10.12.18'!O68+'17.12.18'!O68+'26.12.18'!O68+'02.01.19'!O68</f>
        <v>0</v>
      </c>
      <c r="P68" s="271">
        <f>'09.01.18'!P68+'15.01.18'!P68+'22.01.18'!P68+'29.01.18'!P68+'05.02.18'!P68+'12.02.18'!P68+'19.02.18'!P68+'26.02.18'!P68+'05.03.18'!P68+'12.03.18'!P68+'19.03.18'!P68+'26.03.18'!P68+'02.04.18'!P68+'10.04.18'!P68+'16.04.18'!P68+'23.04.18'!P68+'02.05.18'!P68+'07.05.18'!P68+'14.05.18'!P68+'21.05.18'!P68+'29.05.18'!P68+'04.06.18'!P68+'11.06.18'!P68+'18.06.18'!P68+'25.06.18'!P68+'02.07.18'!P68+'09.07.18'!P68+'16.07.18'!P68+'23.07.18'!P68+'30.07.18'!P68+'06.08.18'!P68+'13.08.18'!P68+'20.08.18'!P68+'27.08.18'!P68+'03.09.18'!P68+'10.09.18'!P68+'17.09.18'!P68+'24.09.18'!P68+'01.10.18'!P68+'08.10.18'!P68+'16.10.18'!P68+'22.10.18'!P68+'29.10.18'!P68+'05.11.18'!P68+'12.11.18'!P68+'19.11.18'!P68+'26.11.18'!P68+'03.12.18'!P68+'10.12.18'!P68+'17.12.18'!P68+'26.12.18'!P68+'02.01.19'!P68</f>
        <v>0</v>
      </c>
      <c r="Q68" s="83">
        <f t="shared" si="2"/>
        <v>0</v>
      </c>
      <c r="R68" s="1"/>
      <c r="S68" s="1"/>
      <c r="T68" s="134"/>
      <c r="U68" s="134"/>
      <c r="V68" s="134"/>
      <c r="X68" s="40"/>
    </row>
    <row r="69" spans="1:24">
      <c r="A69" s="182">
        <v>60</v>
      </c>
      <c r="B69" s="78" t="s">
        <v>75</v>
      </c>
      <c r="C69" s="105" t="s">
        <v>19</v>
      </c>
      <c r="D69" s="78"/>
      <c r="E69" s="78" t="s">
        <v>26</v>
      </c>
      <c r="F69" s="106" t="s">
        <v>344</v>
      </c>
      <c r="G69" s="14" t="s">
        <v>21</v>
      </c>
      <c r="H69" s="274">
        <f>'09.01.18'!H69+'15.01.18'!H69+'22.01.18'!H69+'29.01.18'!H69+'05.02.18'!H69+'12.02.18'!H69+'19.02.18'!H69+'26.02.18'!H69+'05.03.18'!H69+'12.03.18'!H69+'19.03.18'!H69+'26.03.18'!H69+'02.04.18'!H69+'10.04.18'!H69+'16.04.18'!H69+'23.04.18'!H69+'02.05.18'!H69+'07.05.18'!H69+'14.05.18'!H69+'21.05.18'!H69+'29.05.18'!H69+'04.06.18'!H69+'11.06.18'!H69+'18.06.18'!H69+'25.06.18'!H69+'02.07.18'!H69+'09.07.18'!H69+'16.07.18'!H69+'23.07.18'!H69+'30.07.18'!H69+'06.08.18'!H69+'13.08.18'!H69+'20.08.18'!H69+'27.08.18'!H69+'03.09.18'!H69+'10.09.18'!H69+'17.09.18'!H69+'24.09.18'!H69+'01.10.18'!H69+'08.10.18'!H69+'16.10.18'!H69+'22.10.18'!H69+'29.10.18'!H69+'05.11.18'!H69+'12.11.18'!H69+'19.11.18'!H69+'26.11.18'!H69+'03.12.18'!H69+'10.12.18'!H69+'17.12.18'!H69+'26.12.18'!H69+'02.01.19'!H69</f>
        <v>12</v>
      </c>
      <c r="I69" s="254">
        <f>'09.01.18'!I69+'15.01.18'!I69+'22.01.18'!I69+'29.01.18'!I69+'05.02.18'!I69+'12.02.18'!I69+'19.02.18'!I69+'26.02.18'!I69+'05.03.18'!I69+'12.03.18'!I69+'19.03.18'!I69+'26.03.18'!I69+'02.04.18'!I69+'10.04.18'!I69+'16.04.18'!I69+'23.04.18'!I69+'02.05.18'!I69+'07.05.18'!I69+'14.05.18'!I69+'21.05.18'!I69+'29.05.18'!I69+'04.06.18'!I69+'11.06.18'!I69+'18.06.18'!I69+'25.06.18'!I69+'02.07.18'!I69+'09.07.18'!I69+'16.07.18'!I69+'23.07.18'!I69+'30.07.18'!I69+'06.08.18'!I69+'13.08.18'!I69+'20.08.18'!I69+'27.08.18'!I69+'03.09.18'!I69+'10.09.18'!I69+'17.09.18'!I69+'24.09.18'!I69+'01.10.18'!I69+'08.10.18'!I69+'16.10.18'!I69+'22.10.18'!I69+'29.10.18'!I69+'05.11.18'!I69+'12.11.18'!I69+'19.11.18'!I69+'26.11.18'!I69+'03.12.18'!I69+'10.12.18'!I69+'17.12.18'!I69+'26.12.18'!I69+'02.01.19'!I69</f>
        <v>11</v>
      </c>
      <c r="J69" s="254">
        <f>'09.01.18'!J69+'15.01.18'!J69+'22.01.18'!J69+'29.01.18'!J69+'05.02.18'!J69+'12.02.18'!J69+'19.02.18'!J69+'26.02.18'!J69+'05.03.18'!J69+'12.03.18'!J69+'19.03.18'!J69+'26.03.18'!J69+'02.04.18'!J69+'10.04.18'!J69+'16.04.18'!J69+'23.04.18'!J69+'02.05.18'!J69+'07.05.18'!J69+'14.05.18'!J69+'21.05.18'!J69+'29.05.18'!J69+'04.06.18'!J69+'11.06.18'!J69+'18.06.18'!J69+'25.06.18'!J69+'02.07.18'!J69+'09.07.18'!J69+'16.07.18'!J69+'23.07.18'!J69+'30.07.18'!J69+'06.08.18'!J69+'13.08.18'!J69+'20.08.18'!J69+'27.08.18'!J69+'03.09.18'!J69+'10.09.18'!J69+'17.09.18'!J69+'24.09.18'!J69+'01.10.18'!J69+'08.10.18'!J69+'16.10.18'!J69+'22.10.18'!J69+'29.10.18'!J69+'05.11.18'!J69+'12.11.18'!J69+'19.11.18'!J69+'26.11.18'!J69+'03.12.18'!J69+'10.12.18'!J69+'17.12.18'!J69+'26.12.18'!J69+'02.01.19'!J69</f>
        <v>12</v>
      </c>
      <c r="K69" s="271">
        <f>'09.01.18'!K69+'15.01.18'!K69+'22.01.18'!K69+'29.01.18'!K69+'05.02.18'!K69+'12.02.18'!K69+'19.02.18'!K69+'26.02.18'!K69+'05.03.18'!K69+'12.03.18'!K69+'19.03.18'!K69+'26.03.18'!K69+'02.04.18'!K69+'10.04.18'!K69+'16.04.18'!K69+'23.04.18'!K69+'02.05.18'!K69+'07.05.18'!K69+'14.05.18'!K69+'21.05.18'!K69+'29.05.18'!K69+'04.06.18'!K69+'11.06.18'!K69+'18.06.18'!K69+'25.06.18'!K69+'02.07.18'!K69+'09.07.18'!K69+'16.07.18'!K69+'23.07.18'!K69+'30.07.18'!K69+'06.08.18'!K69+'13.08.18'!K69+'20.08.18'!K69+'27.08.18'!K69+'03.09.18'!K69+'10.09.18'!K69+'17.09.18'!K69+'24.09.18'!K69+'01.10.18'!K69+'08.10.18'!K69+'16.10.18'!K69+'22.10.18'!K69+'29.10.18'!K69+'05.11.18'!K69+'12.11.18'!K69+'19.11.18'!K69+'26.11.18'!K69+'03.12.18'!K69+'10.12.18'!K69+'17.12.18'!K69+'26.12.18'!K69+'02.01.19'!K69</f>
        <v>32153.09</v>
      </c>
      <c r="L69" s="271">
        <f>'09.01.18'!L69+'15.01.18'!L69+'22.01.18'!L69+'29.01.18'!L69+'05.02.18'!L69+'12.02.18'!L69+'19.02.18'!L69+'26.02.18'!L69+'05.03.18'!L69+'12.03.18'!L69+'19.03.18'!L69+'26.03.18'!L69+'02.04.18'!L69+'10.04.18'!L69+'16.04.18'!L69+'23.04.18'!L69+'02.05.18'!L69+'07.05.18'!L69+'14.05.18'!L69+'21.05.18'!L69+'29.05.18'!L69+'04.06.18'!L69+'11.06.18'!L69+'18.06.18'!L69+'25.06.18'!L69+'02.07.18'!L69+'09.07.18'!L69+'16.07.18'!L69+'23.07.18'!L69+'30.07.18'!L69+'06.08.18'!L69+'13.08.18'!L69+'20.08.18'!L69+'27.08.18'!L69+'03.09.18'!L69+'10.09.18'!L69+'17.09.18'!L69+'24.09.18'!L69+'01.10.18'!L69+'08.10.18'!L69+'16.10.18'!L69+'22.10.18'!L69+'29.10.18'!L69+'05.11.18'!L69+'12.11.18'!L69+'19.11.18'!L69+'26.11.18'!L69+'03.12.18'!L69+'10.12.18'!L69+'17.12.18'!L69+'26.12.18'!L69+'02.01.19'!L69</f>
        <v>32153.09</v>
      </c>
      <c r="M69" s="259">
        <f t="shared" si="1"/>
        <v>0</v>
      </c>
      <c r="N69" s="270">
        <f>'09.01.18'!N69+'15.01.18'!N69+'22.01.18'!N69+'29.01.18'!N69+'05.02.18'!N69+'12.02.18'!N69+'19.02.18'!N69+'26.02.18'!N69+'05.03.18'!N69+'12.03.18'!N69+'19.03.18'!N69+'26.03.18'!N69+'02.04.18'!N69+'10.04.18'!N69+'16.04.18'!N69+'23.04.18'!N69+'02.05.18'!N69+'07.05.18'!N69+'14.05.18'!N69+'21.05.18'!N69+'29.05.18'!N69+'04.06.18'!N69+'11.06.18'!N69+'18.06.18'!N69+'25.06.18'!N69+'02.07.18'!N69+'09.07.18'!N69+'16.07.18'!N69+'23.07.18'!N69+'30.07.18'!N69+'06.08.18'!N69+'13.08.18'!N69+'20.08.18'!N69+'27.08.18'!N69+'03.09.18'!N69+'10.09.18'!N69+'17.09.18'!N69+'24.09.18'!N69+'01.10.18'!N69+'08.10.18'!N69+'16.10.18'!N69+'22.10.18'!N69+'29.10.18'!N69+'05.11.18'!N69+'12.11.18'!N69+'19.11.18'!N69+'26.11.18'!N69+'03.12.18'!N69+'10.12.18'!N69+'17.12.18'!N69+'26.12.18'!N69+'02.01.19'!N69</f>
        <v>2</v>
      </c>
      <c r="O69" s="271">
        <f>'09.01.18'!O69+'15.01.18'!O69+'22.01.18'!O69+'29.01.18'!O69+'05.02.18'!O69+'12.02.18'!O69+'19.02.18'!O69+'26.02.18'!O69+'05.03.18'!O69+'12.03.18'!O69+'19.03.18'!O69+'26.03.18'!O69+'02.04.18'!O69+'10.04.18'!O69+'16.04.18'!O69+'23.04.18'!O69+'02.05.18'!O69+'07.05.18'!O69+'14.05.18'!O69+'21.05.18'!O69+'29.05.18'!O69+'04.06.18'!O69+'11.06.18'!O69+'18.06.18'!O69+'25.06.18'!O69+'02.07.18'!O69+'09.07.18'!O69+'16.07.18'!O69+'23.07.18'!O69+'30.07.18'!O69+'06.08.18'!O69+'13.08.18'!O69+'20.08.18'!O69+'27.08.18'!O69+'03.09.18'!O69+'10.09.18'!O69+'17.09.18'!O69+'24.09.18'!O69+'01.10.18'!O69+'08.10.18'!O69+'16.10.18'!O69+'22.10.18'!O69+'29.10.18'!O69+'05.11.18'!O69+'12.11.18'!O69+'19.11.18'!O69+'26.11.18'!O69+'03.12.18'!O69+'10.12.18'!O69+'17.12.18'!O69+'26.12.18'!O69+'02.01.19'!O69</f>
        <v>36676.28</v>
      </c>
      <c r="P69" s="271">
        <f>'09.01.18'!P69+'15.01.18'!P69+'22.01.18'!P69+'29.01.18'!P69+'05.02.18'!P69+'12.02.18'!P69+'19.02.18'!P69+'26.02.18'!P69+'05.03.18'!P69+'12.03.18'!P69+'19.03.18'!P69+'26.03.18'!P69+'02.04.18'!P69+'10.04.18'!P69+'16.04.18'!P69+'23.04.18'!P69+'02.05.18'!P69+'07.05.18'!P69+'14.05.18'!P69+'21.05.18'!P69+'29.05.18'!P69+'04.06.18'!P69+'11.06.18'!P69+'18.06.18'!P69+'25.06.18'!P69+'02.07.18'!P69+'09.07.18'!P69+'16.07.18'!P69+'23.07.18'!P69+'30.07.18'!P69+'06.08.18'!P69+'13.08.18'!P69+'20.08.18'!P69+'27.08.18'!P69+'03.09.18'!P69+'10.09.18'!P69+'17.09.18'!P69+'24.09.18'!P69+'01.10.18'!P69+'08.10.18'!P69+'16.10.18'!P69+'22.10.18'!P69+'29.10.18'!P69+'05.11.18'!P69+'12.11.18'!P69+'19.11.18'!P69+'26.11.18'!P69+'03.12.18'!P69+'10.12.18'!P69+'17.12.18'!P69+'26.12.18'!P69+'02.01.19'!P69</f>
        <v>36676.28</v>
      </c>
      <c r="Q69" s="83">
        <f t="shared" si="2"/>
        <v>0</v>
      </c>
      <c r="R69" s="1"/>
      <c r="S69" s="1"/>
      <c r="T69" s="134"/>
      <c r="U69" s="134"/>
      <c r="V69" s="134"/>
      <c r="X69" s="40"/>
    </row>
    <row r="70" spans="1:24">
      <c r="A70" s="182">
        <v>61</v>
      </c>
      <c r="B70" s="78" t="s">
        <v>76</v>
      </c>
      <c r="C70" s="105" t="s">
        <v>19</v>
      </c>
      <c r="D70" s="78"/>
      <c r="E70" s="78" t="s">
        <v>58</v>
      </c>
      <c r="F70" s="106" t="s">
        <v>345</v>
      </c>
      <c r="G70" s="14" t="s">
        <v>21</v>
      </c>
      <c r="H70" s="274">
        <f>'09.01.18'!H70+'15.01.18'!H70+'22.01.18'!H70+'29.01.18'!H70+'05.02.18'!H70+'12.02.18'!H70+'19.02.18'!H70+'26.02.18'!H70+'05.03.18'!H70+'12.03.18'!H70+'19.03.18'!H70+'26.03.18'!H70+'02.04.18'!H70+'10.04.18'!H70+'16.04.18'!H70+'23.04.18'!H70+'02.05.18'!H70+'07.05.18'!H70+'14.05.18'!H70+'21.05.18'!H70+'29.05.18'!H70+'04.06.18'!H70+'11.06.18'!H70+'18.06.18'!H70+'25.06.18'!H70+'02.07.18'!H70+'09.07.18'!H70+'16.07.18'!H70+'23.07.18'!H70+'30.07.18'!H70+'06.08.18'!H70+'13.08.18'!H70+'20.08.18'!H70+'27.08.18'!H70+'03.09.18'!H70+'10.09.18'!H70+'17.09.18'!H70+'24.09.18'!H70+'01.10.18'!H70+'08.10.18'!H70+'16.10.18'!H70+'22.10.18'!H70+'29.10.18'!H70+'05.11.18'!H70+'12.11.18'!H70+'19.11.18'!H70+'26.11.18'!H70+'03.12.18'!H70+'10.12.18'!H70+'17.12.18'!H70+'26.12.18'!H70+'02.01.19'!H70</f>
        <v>29</v>
      </c>
      <c r="I70" s="254">
        <f>'09.01.18'!I70+'15.01.18'!I70+'22.01.18'!I70+'29.01.18'!I70+'05.02.18'!I70+'12.02.18'!I70+'19.02.18'!I70+'26.02.18'!I70+'05.03.18'!I70+'12.03.18'!I70+'19.03.18'!I70+'26.03.18'!I70+'02.04.18'!I70+'10.04.18'!I70+'16.04.18'!I70+'23.04.18'!I70+'02.05.18'!I70+'07.05.18'!I70+'14.05.18'!I70+'21.05.18'!I70+'29.05.18'!I70+'04.06.18'!I70+'11.06.18'!I70+'18.06.18'!I70+'25.06.18'!I70+'02.07.18'!I70+'09.07.18'!I70+'16.07.18'!I70+'23.07.18'!I70+'30.07.18'!I70+'06.08.18'!I70+'13.08.18'!I70+'20.08.18'!I70+'27.08.18'!I70+'03.09.18'!I70+'10.09.18'!I70+'17.09.18'!I70+'24.09.18'!I70+'01.10.18'!I70+'08.10.18'!I70+'16.10.18'!I70+'22.10.18'!I70+'29.10.18'!I70+'05.11.18'!I70+'12.11.18'!I70+'19.11.18'!I70+'26.11.18'!I70+'03.12.18'!I70+'10.12.18'!I70+'17.12.18'!I70+'26.12.18'!I70+'02.01.19'!I70</f>
        <v>22</v>
      </c>
      <c r="J70" s="254">
        <f>'09.01.18'!J70+'15.01.18'!J70+'22.01.18'!J70+'29.01.18'!J70+'05.02.18'!J70+'12.02.18'!J70+'19.02.18'!J70+'26.02.18'!J70+'05.03.18'!J70+'12.03.18'!J70+'19.03.18'!J70+'26.03.18'!J70+'02.04.18'!J70+'10.04.18'!J70+'16.04.18'!J70+'23.04.18'!J70+'02.05.18'!J70+'07.05.18'!J70+'14.05.18'!J70+'21.05.18'!J70+'29.05.18'!J70+'04.06.18'!J70+'11.06.18'!J70+'18.06.18'!J70+'25.06.18'!J70+'02.07.18'!J70+'09.07.18'!J70+'16.07.18'!J70+'23.07.18'!J70+'30.07.18'!J70+'06.08.18'!J70+'13.08.18'!J70+'20.08.18'!J70+'27.08.18'!J70+'03.09.18'!J70+'10.09.18'!J70+'17.09.18'!J70+'24.09.18'!J70+'01.10.18'!J70+'08.10.18'!J70+'16.10.18'!J70+'22.10.18'!J70+'29.10.18'!J70+'05.11.18'!J70+'12.11.18'!J70+'19.11.18'!J70+'26.11.18'!J70+'03.12.18'!J70+'10.12.18'!J70+'17.12.18'!J70+'26.12.18'!J70+'02.01.19'!J70</f>
        <v>30</v>
      </c>
      <c r="K70" s="271">
        <f>'09.01.18'!K70+'15.01.18'!K70+'22.01.18'!K70+'29.01.18'!K70+'05.02.18'!K70+'12.02.18'!K70+'19.02.18'!K70+'26.02.18'!K70+'05.03.18'!K70+'12.03.18'!K70+'19.03.18'!K70+'26.03.18'!K70+'02.04.18'!K70+'10.04.18'!K70+'16.04.18'!K70+'23.04.18'!K70+'02.05.18'!K70+'07.05.18'!K70+'14.05.18'!K70+'21.05.18'!K70+'29.05.18'!K70+'04.06.18'!K70+'11.06.18'!K70+'18.06.18'!K70+'25.06.18'!K70+'02.07.18'!K70+'09.07.18'!K70+'16.07.18'!K70+'23.07.18'!K70+'30.07.18'!K70+'06.08.18'!K70+'13.08.18'!K70+'20.08.18'!K70+'27.08.18'!K70+'03.09.18'!K70+'10.09.18'!K70+'17.09.18'!K70+'24.09.18'!K70+'01.10.18'!K70+'08.10.18'!K70+'16.10.18'!K70+'22.10.18'!K70+'29.10.18'!K70+'05.11.18'!K70+'12.11.18'!K70+'19.11.18'!K70+'26.11.18'!K70+'03.12.18'!K70+'10.12.18'!K70+'17.12.18'!K70+'26.12.18'!K70+'02.01.19'!K70</f>
        <v>57199.270000000004</v>
      </c>
      <c r="L70" s="271">
        <f>'09.01.18'!L70+'15.01.18'!L70+'22.01.18'!L70+'29.01.18'!L70+'05.02.18'!L70+'12.02.18'!L70+'19.02.18'!L70+'26.02.18'!L70+'05.03.18'!L70+'12.03.18'!L70+'19.03.18'!L70+'26.03.18'!L70+'02.04.18'!L70+'10.04.18'!L70+'16.04.18'!L70+'23.04.18'!L70+'02.05.18'!L70+'07.05.18'!L70+'14.05.18'!L70+'21.05.18'!L70+'29.05.18'!L70+'04.06.18'!L70+'11.06.18'!L70+'18.06.18'!L70+'25.06.18'!L70+'02.07.18'!L70+'09.07.18'!L70+'16.07.18'!L70+'23.07.18'!L70+'30.07.18'!L70+'06.08.18'!L70+'13.08.18'!L70+'20.08.18'!L70+'27.08.18'!L70+'03.09.18'!L70+'10.09.18'!L70+'17.09.18'!L70+'24.09.18'!L70+'01.10.18'!L70+'08.10.18'!L70+'16.10.18'!L70+'22.10.18'!L70+'29.10.18'!L70+'05.11.18'!L70+'12.11.18'!L70+'19.11.18'!L70+'26.11.18'!L70+'03.12.18'!L70+'10.12.18'!L70+'17.12.18'!L70+'26.12.18'!L70+'02.01.19'!L70</f>
        <v>57199.27</v>
      </c>
      <c r="M70" s="259">
        <f t="shared" si="1"/>
        <v>0</v>
      </c>
      <c r="N70" s="270">
        <f>'09.01.18'!N70+'15.01.18'!N70+'22.01.18'!N70+'29.01.18'!N70+'05.02.18'!N70+'12.02.18'!N70+'19.02.18'!N70+'26.02.18'!N70+'05.03.18'!N70+'12.03.18'!N70+'19.03.18'!N70+'26.03.18'!N70+'02.04.18'!N70+'10.04.18'!N70+'16.04.18'!N70+'23.04.18'!N70+'02.05.18'!N70+'07.05.18'!N70+'14.05.18'!N70+'21.05.18'!N70+'29.05.18'!N70+'04.06.18'!N70+'11.06.18'!N70+'18.06.18'!N70+'25.06.18'!N70+'02.07.18'!N70+'09.07.18'!N70+'16.07.18'!N70+'23.07.18'!N70+'30.07.18'!N70+'06.08.18'!N70+'13.08.18'!N70+'20.08.18'!N70+'27.08.18'!N70+'03.09.18'!N70+'10.09.18'!N70+'17.09.18'!N70+'24.09.18'!N70+'01.10.18'!N70+'08.10.18'!N70+'16.10.18'!N70+'22.10.18'!N70+'29.10.18'!N70+'05.11.18'!N70+'12.11.18'!N70+'19.11.18'!N70+'26.11.18'!N70+'03.12.18'!N70+'10.12.18'!N70+'17.12.18'!N70+'26.12.18'!N70+'02.01.19'!N70</f>
        <v>10</v>
      </c>
      <c r="O70" s="271">
        <f>'09.01.18'!O70+'15.01.18'!O70+'22.01.18'!O70+'29.01.18'!O70+'05.02.18'!O70+'12.02.18'!O70+'19.02.18'!O70+'26.02.18'!O70+'05.03.18'!O70+'12.03.18'!O70+'19.03.18'!O70+'26.03.18'!O70+'02.04.18'!O70+'10.04.18'!O70+'16.04.18'!O70+'23.04.18'!O70+'02.05.18'!O70+'07.05.18'!O70+'14.05.18'!O70+'21.05.18'!O70+'29.05.18'!O70+'04.06.18'!O70+'11.06.18'!O70+'18.06.18'!O70+'25.06.18'!O70+'02.07.18'!O70+'09.07.18'!O70+'16.07.18'!O70+'23.07.18'!O70+'30.07.18'!O70+'06.08.18'!O70+'13.08.18'!O70+'20.08.18'!O70+'27.08.18'!O70+'03.09.18'!O70+'10.09.18'!O70+'17.09.18'!O70+'24.09.18'!O70+'01.10.18'!O70+'08.10.18'!O70+'16.10.18'!O70+'22.10.18'!O70+'29.10.18'!O70+'05.11.18'!O70+'12.11.18'!O70+'19.11.18'!O70+'26.11.18'!O70+'03.12.18'!O70+'10.12.18'!O70+'17.12.18'!O70+'26.12.18'!O70+'02.01.19'!O70</f>
        <v>40846.18</v>
      </c>
      <c r="P70" s="271">
        <f>'09.01.18'!P70+'15.01.18'!P70+'22.01.18'!P70+'29.01.18'!P70+'05.02.18'!P70+'12.02.18'!P70+'19.02.18'!P70+'26.02.18'!P70+'05.03.18'!P70+'12.03.18'!P70+'19.03.18'!P70+'26.03.18'!P70+'02.04.18'!P70+'10.04.18'!P70+'16.04.18'!P70+'23.04.18'!P70+'02.05.18'!P70+'07.05.18'!P70+'14.05.18'!P70+'21.05.18'!P70+'29.05.18'!P70+'04.06.18'!P70+'11.06.18'!P70+'18.06.18'!P70+'25.06.18'!P70+'02.07.18'!P70+'09.07.18'!P70+'16.07.18'!P70+'23.07.18'!P70+'30.07.18'!P70+'06.08.18'!P70+'13.08.18'!P70+'20.08.18'!P70+'27.08.18'!P70+'03.09.18'!P70+'10.09.18'!P70+'17.09.18'!P70+'24.09.18'!P70+'01.10.18'!P70+'08.10.18'!P70+'16.10.18'!P70+'22.10.18'!P70+'29.10.18'!P70+'05.11.18'!P70+'12.11.18'!P70+'19.11.18'!P70+'26.11.18'!P70+'03.12.18'!P70+'10.12.18'!P70+'17.12.18'!P70+'26.12.18'!P70+'02.01.19'!P70</f>
        <v>40846.18</v>
      </c>
      <c r="Q70" s="83">
        <f t="shared" si="2"/>
        <v>0</v>
      </c>
      <c r="R70" s="1"/>
      <c r="S70" s="1"/>
      <c r="T70" s="134"/>
      <c r="U70" s="134"/>
      <c r="V70" s="134"/>
      <c r="X70" s="40"/>
    </row>
    <row r="71" spans="1:24">
      <c r="A71" s="182">
        <v>62</v>
      </c>
      <c r="B71" s="78" t="s">
        <v>76</v>
      </c>
      <c r="C71" s="105" t="s">
        <v>19</v>
      </c>
      <c r="D71" s="78"/>
      <c r="E71" s="78" t="s">
        <v>58</v>
      </c>
      <c r="F71" s="106" t="s">
        <v>409</v>
      </c>
      <c r="G71" s="17" t="s">
        <v>31</v>
      </c>
      <c r="H71" s="274">
        <f>'09.01.18'!H71+'15.01.18'!H71+'22.01.18'!H71+'29.01.18'!H71+'05.02.18'!H71+'12.02.18'!H71+'19.02.18'!H71+'26.02.18'!H71+'05.03.18'!H71+'12.03.18'!H71+'19.03.18'!H71+'26.03.18'!H71+'02.04.18'!H71+'10.04.18'!H71+'16.04.18'!H71+'23.04.18'!H71+'02.05.18'!H71+'07.05.18'!H71+'14.05.18'!H71+'21.05.18'!H71+'29.05.18'!H71+'04.06.18'!H71+'11.06.18'!H71+'18.06.18'!H71+'25.06.18'!H71+'02.07.18'!H71+'09.07.18'!H71+'16.07.18'!H71+'23.07.18'!H71+'30.07.18'!H71+'06.08.18'!H71+'13.08.18'!H71+'20.08.18'!H71+'27.08.18'!H71+'03.09.18'!H71+'10.09.18'!H71+'17.09.18'!H71+'24.09.18'!H71+'01.10.18'!H71+'08.10.18'!H71+'16.10.18'!H71+'22.10.18'!H71+'29.10.18'!H71+'05.11.18'!H71+'12.11.18'!H71+'19.11.18'!H71+'26.11.18'!H71+'03.12.18'!H71+'10.12.18'!H71+'17.12.18'!H71+'26.12.18'!H71+'02.01.19'!H71</f>
        <v>3</v>
      </c>
      <c r="I71" s="254">
        <f>'09.01.18'!I71+'15.01.18'!I71+'22.01.18'!I71+'29.01.18'!I71+'05.02.18'!I71+'12.02.18'!I71+'19.02.18'!I71+'26.02.18'!I71+'05.03.18'!I71+'12.03.18'!I71+'19.03.18'!I71+'26.03.18'!I71+'02.04.18'!I71+'10.04.18'!I71+'16.04.18'!I71+'23.04.18'!I71+'02.05.18'!I71+'07.05.18'!I71+'14.05.18'!I71+'21.05.18'!I71+'29.05.18'!I71+'04.06.18'!I71+'11.06.18'!I71+'18.06.18'!I71+'25.06.18'!I71+'02.07.18'!I71+'09.07.18'!I71+'16.07.18'!I71+'23.07.18'!I71+'30.07.18'!I71+'06.08.18'!I71+'13.08.18'!I71+'20.08.18'!I71+'27.08.18'!I71+'03.09.18'!I71+'10.09.18'!I71+'17.09.18'!I71+'24.09.18'!I71+'01.10.18'!I71+'08.10.18'!I71+'16.10.18'!I71+'22.10.18'!I71+'29.10.18'!I71+'05.11.18'!I71+'12.11.18'!I71+'19.11.18'!I71+'26.11.18'!I71+'03.12.18'!I71+'10.12.18'!I71+'17.12.18'!I71+'26.12.18'!I71+'02.01.19'!I71</f>
        <v>3</v>
      </c>
      <c r="J71" s="254">
        <f>'09.01.18'!J71+'15.01.18'!J71+'22.01.18'!J71+'29.01.18'!J71+'05.02.18'!J71+'12.02.18'!J71+'19.02.18'!J71+'26.02.18'!J71+'05.03.18'!J71+'12.03.18'!J71+'19.03.18'!J71+'26.03.18'!J71+'02.04.18'!J71+'10.04.18'!J71+'16.04.18'!J71+'23.04.18'!J71+'02.05.18'!J71+'07.05.18'!J71+'14.05.18'!J71+'21.05.18'!J71+'29.05.18'!J71+'04.06.18'!J71+'11.06.18'!J71+'18.06.18'!J71+'25.06.18'!J71+'02.07.18'!J71+'09.07.18'!J71+'16.07.18'!J71+'23.07.18'!J71+'30.07.18'!J71+'06.08.18'!J71+'13.08.18'!J71+'20.08.18'!J71+'27.08.18'!J71+'03.09.18'!J71+'10.09.18'!J71+'17.09.18'!J71+'24.09.18'!J71+'01.10.18'!J71+'08.10.18'!J71+'16.10.18'!J71+'22.10.18'!J71+'29.10.18'!J71+'05.11.18'!J71+'12.11.18'!J71+'19.11.18'!J71+'26.11.18'!J71+'03.12.18'!J71+'10.12.18'!J71+'17.12.18'!J71+'26.12.18'!J71+'02.01.19'!J71</f>
        <v>4</v>
      </c>
      <c r="K71" s="271">
        <f>'09.01.18'!K71+'15.01.18'!K71+'22.01.18'!K71+'29.01.18'!K71+'05.02.18'!K71+'12.02.18'!K71+'19.02.18'!K71+'26.02.18'!K71+'05.03.18'!K71+'12.03.18'!K71+'19.03.18'!K71+'26.03.18'!K71+'02.04.18'!K71+'10.04.18'!K71+'16.04.18'!K71+'23.04.18'!K71+'02.05.18'!K71+'07.05.18'!K71+'14.05.18'!K71+'21.05.18'!K71+'29.05.18'!K71+'04.06.18'!K71+'11.06.18'!K71+'18.06.18'!K71+'25.06.18'!K71+'02.07.18'!K71+'09.07.18'!K71+'16.07.18'!K71+'23.07.18'!K71+'30.07.18'!K71+'06.08.18'!K71+'13.08.18'!K71+'20.08.18'!K71+'27.08.18'!K71+'03.09.18'!K71+'10.09.18'!K71+'17.09.18'!K71+'24.09.18'!K71+'01.10.18'!K71+'08.10.18'!K71+'16.10.18'!K71+'22.10.18'!K71+'29.10.18'!K71+'05.11.18'!K71+'12.11.18'!K71+'19.11.18'!K71+'26.11.18'!K71+'03.12.18'!K71+'10.12.18'!K71+'17.12.18'!K71+'26.12.18'!K71+'02.01.19'!K71</f>
        <v>7319</v>
      </c>
      <c r="L71" s="271">
        <f>'09.01.18'!L71+'15.01.18'!L71+'22.01.18'!L71+'29.01.18'!L71+'05.02.18'!L71+'12.02.18'!L71+'19.02.18'!L71+'26.02.18'!L71+'05.03.18'!L71+'12.03.18'!L71+'19.03.18'!L71+'26.03.18'!L71+'02.04.18'!L71+'10.04.18'!L71+'16.04.18'!L71+'23.04.18'!L71+'02.05.18'!L71+'07.05.18'!L71+'14.05.18'!L71+'21.05.18'!L71+'29.05.18'!L71+'04.06.18'!L71+'11.06.18'!L71+'18.06.18'!L71+'25.06.18'!L71+'02.07.18'!L71+'09.07.18'!L71+'16.07.18'!L71+'23.07.18'!L71+'30.07.18'!L71+'06.08.18'!L71+'13.08.18'!L71+'20.08.18'!L71+'27.08.18'!L71+'03.09.18'!L71+'10.09.18'!L71+'17.09.18'!L71+'24.09.18'!L71+'01.10.18'!L71+'08.10.18'!L71+'16.10.18'!L71+'22.10.18'!L71+'29.10.18'!L71+'05.11.18'!L71+'12.11.18'!L71+'19.11.18'!L71+'26.11.18'!L71+'03.12.18'!L71+'10.12.18'!L71+'17.12.18'!L71+'26.12.18'!L71+'02.01.19'!L71</f>
        <v>7319</v>
      </c>
      <c r="M71" s="259">
        <f t="shared" si="1"/>
        <v>0</v>
      </c>
      <c r="N71" s="270">
        <f>'09.01.18'!N71+'15.01.18'!N71+'22.01.18'!N71+'29.01.18'!N71+'05.02.18'!N71+'12.02.18'!N71+'19.02.18'!N71+'26.02.18'!N71+'05.03.18'!N71+'12.03.18'!N71+'19.03.18'!N71+'26.03.18'!N71+'02.04.18'!N71+'10.04.18'!N71+'16.04.18'!N71+'23.04.18'!N71+'02.05.18'!N71+'07.05.18'!N71+'14.05.18'!N71+'21.05.18'!N71+'29.05.18'!N71+'04.06.18'!N71+'11.06.18'!N71+'18.06.18'!N71+'25.06.18'!N71+'02.07.18'!N71+'09.07.18'!N71+'16.07.18'!N71+'23.07.18'!N71+'30.07.18'!N71+'06.08.18'!N71+'13.08.18'!N71+'20.08.18'!N71+'27.08.18'!N71+'03.09.18'!N71+'10.09.18'!N71+'17.09.18'!N71+'24.09.18'!N71+'01.10.18'!N71+'08.10.18'!N71+'16.10.18'!N71+'22.10.18'!N71+'29.10.18'!N71+'05.11.18'!N71+'12.11.18'!N71+'19.11.18'!N71+'26.11.18'!N71+'03.12.18'!N71+'10.12.18'!N71+'17.12.18'!N71+'26.12.18'!N71+'02.01.19'!N71</f>
        <v>3</v>
      </c>
      <c r="O71" s="271">
        <f>'09.01.18'!O71+'15.01.18'!O71+'22.01.18'!O71+'29.01.18'!O71+'05.02.18'!O71+'12.02.18'!O71+'19.02.18'!O71+'26.02.18'!O71+'05.03.18'!O71+'12.03.18'!O71+'19.03.18'!O71+'26.03.18'!O71+'02.04.18'!O71+'10.04.18'!O71+'16.04.18'!O71+'23.04.18'!O71+'02.05.18'!O71+'07.05.18'!O71+'14.05.18'!O71+'21.05.18'!O71+'29.05.18'!O71+'04.06.18'!O71+'11.06.18'!O71+'18.06.18'!O71+'25.06.18'!O71+'02.07.18'!O71+'09.07.18'!O71+'16.07.18'!O71+'23.07.18'!O71+'30.07.18'!O71+'06.08.18'!O71+'13.08.18'!O71+'20.08.18'!O71+'27.08.18'!O71+'03.09.18'!O71+'10.09.18'!O71+'17.09.18'!O71+'24.09.18'!O71+'01.10.18'!O71+'08.10.18'!O71+'16.10.18'!O71+'22.10.18'!O71+'29.10.18'!O71+'05.11.18'!O71+'12.11.18'!O71+'19.11.18'!O71+'26.11.18'!O71+'03.12.18'!O71+'10.12.18'!O71+'17.12.18'!O71+'26.12.18'!O71+'02.01.19'!O71</f>
        <v>4493.1000000000004</v>
      </c>
      <c r="P71" s="271">
        <f>'09.01.18'!P71+'15.01.18'!P71+'22.01.18'!P71+'29.01.18'!P71+'05.02.18'!P71+'12.02.18'!P71+'19.02.18'!P71+'26.02.18'!P71+'05.03.18'!P71+'12.03.18'!P71+'19.03.18'!P71+'26.03.18'!P71+'02.04.18'!P71+'10.04.18'!P71+'16.04.18'!P71+'23.04.18'!P71+'02.05.18'!P71+'07.05.18'!P71+'14.05.18'!P71+'21.05.18'!P71+'29.05.18'!P71+'04.06.18'!P71+'11.06.18'!P71+'18.06.18'!P71+'25.06.18'!P71+'02.07.18'!P71+'09.07.18'!P71+'16.07.18'!P71+'23.07.18'!P71+'30.07.18'!P71+'06.08.18'!P71+'13.08.18'!P71+'20.08.18'!P71+'27.08.18'!P71+'03.09.18'!P71+'10.09.18'!P71+'17.09.18'!P71+'24.09.18'!P71+'01.10.18'!P71+'08.10.18'!P71+'16.10.18'!P71+'22.10.18'!P71+'29.10.18'!P71+'05.11.18'!P71+'12.11.18'!P71+'19.11.18'!P71+'26.11.18'!P71+'03.12.18'!P71+'10.12.18'!P71+'17.12.18'!P71+'26.12.18'!P71+'02.01.19'!P71</f>
        <v>4493.1000000000004</v>
      </c>
      <c r="Q71" s="83">
        <f t="shared" si="2"/>
        <v>0</v>
      </c>
      <c r="R71" s="1"/>
      <c r="S71" s="1"/>
      <c r="T71" s="134"/>
      <c r="U71" s="134"/>
      <c r="V71" s="134"/>
      <c r="X71" s="40"/>
    </row>
    <row r="72" spans="1:24">
      <c r="A72" s="182">
        <v>63</v>
      </c>
      <c r="B72" s="78" t="s">
        <v>77</v>
      </c>
      <c r="C72" s="105" t="s">
        <v>19</v>
      </c>
      <c r="D72" s="78"/>
      <c r="E72" s="78" t="s">
        <v>30</v>
      </c>
      <c r="F72" s="107">
        <v>65</v>
      </c>
      <c r="G72" s="14" t="s">
        <v>21</v>
      </c>
      <c r="H72" s="274">
        <f>'09.01.18'!H72+'15.01.18'!H72+'22.01.18'!H72+'29.01.18'!H72+'05.02.18'!H72+'12.02.18'!H72+'19.02.18'!H72+'26.02.18'!H72+'05.03.18'!H72+'12.03.18'!H72+'19.03.18'!H72+'26.03.18'!H72+'02.04.18'!H72+'10.04.18'!H72+'16.04.18'!H72+'23.04.18'!H72+'02.05.18'!H72+'07.05.18'!H72+'14.05.18'!H72+'21.05.18'!H72+'29.05.18'!H72+'04.06.18'!H72+'11.06.18'!H72+'18.06.18'!H72+'25.06.18'!H72+'02.07.18'!H72+'09.07.18'!H72+'16.07.18'!H72+'23.07.18'!H72+'30.07.18'!H72+'06.08.18'!H72+'13.08.18'!H72+'20.08.18'!H72+'27.08.18'!H72+'03.09.18'!H72+'10.09.18'!H72+'17.09.18'!H72+'24.09.18'!H72+'01.10.18'!H72+'08.10.18'!H72+'16.10.18'!H72+'22.10.18'!H72+'29.10.18'!H72+'05.11.18'!H72+'12.11.18'!H72+'19.11.18'!H72+'26.11.18'!H72+'03.12.18'!H72+'10.12.18'!H72+'17.12.18'!H72+'26.12.18'!H72+'02.01.19'!H72</f>
        <v>0</v>
      </c>
      <c r="I72" s="254">
        <f>'09.01.18'!I72+'15.01.18'!I72+'22.01.18'!I72+'29.01.18'!I72+'05.02.18'!I72+'12.02.18'!I72+'19.02.18'!I72+'26.02.18'!I72+'05.03.18'!I72+'12.03.18'!I72+'19.03.18'!I72+'26.03.18'!I72+'02.04.18'!I72+'10.04.18'!I72+'16.04.18'!I72+'23.04.18'!I72+'02.05.18'!I72+'07.05.18'!I72+'14.05.18'!I72+'21.05.18'!I72+'29.05.18'!I72+'04.06.18'!I72+'11.06.18'!I72+'18.06.18'!I72+'25.06.18'!I72+'02.07.18'!I72+'09.07.18'!I72+'16.07.18'!I72+'23.07.18'!I72+'30.07.18'!I72+'06.08.18'!I72+'13.08.18'!I72+'20.08.18'!I72+'27.08.18'!I72+'03.09.18'!I72+'10.09.18'!I72+'17.09.18'!I72+'24.09.18'!I72+'01.10.18'!I72+'08.10.18'!I72+'16.10.18'!I72+'22.10.18'!I72+'29.10.18'!I72+'05.11.18'!I72+'12.11.18'!I72+'19.11.18'!I72+'26.11.18'!I72+'03.12.18'!I72+'10.12.18'!I72+'17.12.18'!I72+'26.12.18'!I72+'02.01.19'!I72</f>
        <v>0</v>
      </c>
      <c r="J72" s="254">
        <f>'09.01.18'!J72+'15.01.18'!J72+'22.01.18'!J72+'29.01.18'!J72+'05.02.18'!J72+'12.02.18'!J72+'19.02.18'!J72+'26.02.18'!J72+'05.03.18'!J72+'12.03.18'!J72+'19.03.18'!J72+'26.03.18'!J72+'02.04.18'!J72+'10.04.18'!J72+'16.04.18'!J72+'23.04.18'!J72+'02.05.18'!J72+'07.05.18'!J72+'14.05.18'!J72+'21.05.18'!J72+'29.05.18'!J72+'04.06.18'!J72+'11.06.18'!J72+'18.06.18'!J72+'25.06.18'!J72+'02.07.18'!J72+'09.07.18'!J72+'16.07.18'!J72+'23.07.18'!J72+'30.07.18'!J72+'06.08.18'!J72+'13.08.18'!J72+'20.08.18'!J72+'27.08.18'!J72+'03.09.18'!J72+'10.09.18'!J72+'17.09.18'!J72+'24.09.18'!J72+'01.10.18'!J72+'08.10.18'!J72+'16.10.18'!J72+'22.10.18'!J72+'29.10.18'!J72+'05.11.18'!J72+'12.11.18'!J72+'19.11.18'!J72+'26.11.18'!J72+'03.12.18'!J72+'10.12.18'!J72+'17.12.18'!J72+'26.12.18'!J72+'02.01.19'!J72</f>
        <v>0</v>
      </c>
      <c r="K72" s="271">
        <f>'09.01.18'!K72+'15.01.18'!K72+'22.01.18'!K72+'29.01.18'!K72+'05.02.18'!K72+'12.02.18'!K72+'19.02.18'!K72+'26.02.18'!K72+'05.03.18'!K72+'12.03.18'!K72+'19.03.18'!K72+'26.03.18'!K72+'02.04.18'!K72+'10.04.18'!K72+'16.04.18'!K72+'23.04.18'!K72+'02.05.18'!K72+'07.05.18'!K72+'14.05.18'!K72+'21.05.18'!K72+'29.05.18'!K72+'04.06.18'!K72+'11.06.18'!K72+'18.06.18'!K72+'25.06.18'!K72+'02.07.18'!K72+'09.07.18'!K72+'16.07.18'!K72+'23.07.18'!K72+'30.07.18'!K72+'06.08.18'!K72+'13.08.18'!K72+'20.08.18'!K72+'27.08.18'!K72+'03.09.18'!K72+'10.09.18'!K72+'17.09.18'!K72+'24.09.18'!K72+'01.10.18'!K72+'08.10.18'!K72+'16.10.18'!K72+'22.10.18'!K72+'29.10.18'!K72+'05.11.18'!K72+'12.11.18'!K72+'19.11.18'!K72+'26.11.18'!K72+'03.12.18'!K72+'10.12.18'!K72+'17.12.18'!K72+'26.12.18'!K72+'02.01.19'!K72</f>
        <v>0</v>
      </c>
      <c r="L72" s="271">
        <f>'09.01.18'!L72+'15.01.18'!L72+'22.01.18'!L72+'29.01.18'!L72+'05.02.18'!L72+'12.02.18'!L72+'19.02.18'!L72+'26.02.18'!L72+'05.03.18'!L72+'12.03.18'!L72+'19.03.18'!L72+'26.03.18'!L72+'02.04.18'!L72+'10.04.18'!L72+'16.04.18'!L72+'23.04.18'!L72+'02.05.18'!L72+'07.05.18'!L72+'14.05.18'!L72+'21.05.18'!L72+'29.05.18'!L72+'04.06.18'!L72+'11.06.18'!L72+'18.06.18'!L72+'25.06.18'!L72+'02.07.18'!L72+'09.07.18'!L72+'16.07.18'!L72+'23.07.18'!L72+'30.07.18'!L72+'06.08.18'!L72+'13.08.18'!L72+'20.08.18'!L72+'27.08.18'!L72+'03.09.18'!L72+'10.09.18'!L72+'17.09.18'!L72+'24.09.18'!L72+'01.10.18'!L72+'08.10.18'!L72+'16.10.18'!L72+'22.10.18'!L72+'29.10.18'!L72+'05.11.18'!L72+'12.11.18'!L72+'19.11.18'!L72+'26.11.18'!L72+'03.12.18'!L72+'10.12.18'!L72+'17.12.18'!L72+'26.12.18'!L72+'02.01.19'!L72</f>
        <v>0</v>
      </c>
      <c r="M72" s="259">
        <f t="shared" si="1"/>
        <v>0</v>
      </c>
      <c r="N72" s="270">
        <f>'09.01.18'!N72+'15.01.18'!N72+'22.01.18'!N72+'29.01.18'!N72+'05.02.18'!N72+'12.02.18'!N72+'19.02.18'!N72+'26.02.18'!N72+'05.03.18'!N72+'12.03.18'!N72+'19.03.18'!N72+'26.03.18'!N72+'02.04.18'!N72+'10.04.18'!N72+'16.04.18'!N72+'23.04.18'!N72+'02.05.18'!N72+'07.05.18'!N72+'14.05.18'!N72+'21.05.18'!N72+'29.05.18'!N72+'04.06.18'!N72+'11.06.18'!N72+'18.06.18'!N72+'25.06.18'!N72+'02.07.18'!N72+'09.07.18'!N72+'16.07.18'!N72+'23.07.18'!N72+'30.07.18'!N72+'06.08.18'!N72+'13.08.18'!N72+'20.08.18'!N72+'27.08.18'!N72+'03.09.18'!N72+'10.09.18'!N72+'17.09.18'!N72+'24.09.18'!N72+'01.10.18'!N72+'08.10.18'!N72+'16.10.18'!N72+'22.10.18'!N72+'29.10.18'!N72+'05.11.18'!N72+'12.11.18'!N72+'19.11.18'!N72+'26.11.18'!N72+'03.12.18'!N72+'10.12.18'!N72+'17.12.18'!N72+'26.12.18'!N72+'02.01.19'!N72</f>
        <v>0</v>
      </c>
      <c r="O72" s="271">
        <f>'09.01.18'!O72+'15.01.18'!O72+'22.01.18'!O72+'29.01.18'!O72+'05.02.18'!O72+'12.02.18'!O72+'19.02.18'!O72+'26.02.18'!O72+'05.03.18'!O72+'12.03.18'!O72+'19.03.18'!O72+'26.03.18'!O72+'02.04.18'!O72+'10.04.18'!O72+'16.04.18'!O72+'23.04.18'!O72+'02.05.18'!O72+'07.05.18'!O72+'14.05.18'!O72+'21.05.18'!O72+'29.05.18'!O72+'04.06.18'!O72+'11.06.18'!O72+'18.06.18'!O72+'25.06.18'!O72+'02.07.18'!O72+'09.07.18'!O72+'16.07.18'!O72+'23.07.18'!O72+'30.07.18'!O72+'06.08.18'!O72+'13.08.18'!O72+'20.08.18'!O72+'27.08.18'!O72+'03.09.18'!O72+'10.09.18'!O72+'17.09.18'!O72+'24.09.18'!O72+'01.10.18'!O72+'08.10.18'!O72+'16.10.18'!O72+'22.10.18'!O72+'29.10.18'!O72+'05.11.18'!O72+'12.11.18'!O72+'19.11.18'!O72+'26.11.18'!O72+'03.12.18'!O72+'10.12.18'!O72+'17.12.18'!O72+'26.12.18'!O72+'02.01.19'!O72</f>
        <v>0</v>
      </c>
      <c r="P72" s="271">
        <f>'09.01.18'!P72+'15.01.18'!P72+'22.01.18'!P72+'29.01.18'!P72+'05.02.18'!P72+'12.02.18'!P72+'19.02.18'!P72+'26.02.18'!P72+'05.03.18'!P72+'12.03.18'!P72+'19.03.18'!P72+'26.03.18'!P72+'02.04.18'!P72+'10.04.18'!P72+'16.04.18'!P72+'23.04.18'!P72+'02.05.18'!P72+'07.05.18'!P72+'14.05.18'!P72+'21.05.18'!P72+'29.05.18'!P72+'04.06.18'!P72+'11.06.18'!P72+'18.06.18'!P72+'25.06.18'!P72+'02.07.18'!P72+'09.07.18'!P72+'16.07.18'!P72+'23.07.18'!P72+'30.07.18'!P72+'06.08.18'!P72+'13.08.18'!P72+'20.08.18'!P72+'27.08.18'!P72+'03.09.18'!P72+'10.09.18'!P72+'17.09.18'!P72+'24.09.18'!P72+'01.10.18'!P72+'08.10.18'!P72+'16.10.18'!P72+'22.10.18'!P72+'29.10.18'!P72+'05.11.18'!P72+'12.11.18'!P72+'19.11.18'!P72+'26.11.18'!P72+'03.12.18'!P72+'10.12.18'!P72+'17.12.18'!P72+'26.12.18'!P72+'02.01.19'!P72</f>
        <v>0</v>
      </c>
      <c r="Q72" s="83">
        <f t="shared" si="2"/>
        <v>0</v>
      </c>
      <c r="R72" s="1"/>
      <c r="S72" s="1"/>
      <c r="T72" s="134"/>
      <c r="U72" s="134"/>
      <c r="V72" s="134"/>
      <c r="X72" s="40"/>
    </row>
    <row r="73" spans="1:24">
      <c r="A73" s="182">
        <v>64</v>
      </c>
      <c r="B73" s="78" t="s">
        <v>78</v>
      </c>
      <c r="C73" s="105" t="s">
        <v>19</v>
      </c>
      <c r="D73" s="78"/>
      <c r="E73" s="78" t="s">
        <v>26</v>
      </c>
      <c r="F73" s="106" t="s">
        <v>346</v>
      </c>
      <c r="G73" s="14" t="s">
        <v>21</v>
      </c>
      <c r="H73" s="274">
        <f>'09.01.18'!H73+'15.01.18'!H73+'22.01.18'!H73+'29.01.18'!H73+'05.02.18'!H73+'12.02.18'!H73+'19.02.18'!H73+'26.02.18'!H73+'05.03.18'!H73+'12.03.18'!H73+'19.03.18'!H73+'26.03.18'!H73+'02.04.18'!H73+'10.04.18'!H73+'16.04.18'!H73+'23.04.18'!H73+'02.05.18'!H73+'07.05.18'!H73+'14.05.18'!H73+'21.05.18'!H73+'29.05.18'!H73+'04.06.18'!H73+'11.06.18'!H73+'18.06.18'!H73+'25.06.18'!H73+'02.07.18'!H73+'09.07.18'!H73+'16.07.18'!H73+'23.07.18'!H73+'30.07.18'!H73+'06.08.18'!H73+'13.08.18'!H73+'20.08.18'!H73+'27.08.18'!H73+'03.09.18'!H73+'10.09.18'!H73+'17.09.18'!H73+'24.09.18'!H73+'01.10.18'!H73+'08.10.18'!H73+'16.10.18'!H73+'22.10.18'!H73+'29.10.18'!H73+'05.11.18'!H73+'12.11.18'!H73+'19.11.18'!H73+'26.11.18'!H73+'03.12.18'!H73+'10.12.18'!H73+'17.12.18'!H73+'26.12.18'!H73+'02.01.19'!H73</f>
        <v>160</v>
      </c>
      <c r="I73" s="254">
        <f>'09.01.18'!I73+'15.01.18'!I73+'22.01.18'!I73+'29.01.18'!I73+'05.02.18'!I73+'12.02.18'!I73+'19.02.18'!I73+'26.02.18'!I73+'05.03.18'!I73+'12.03.18'!I73+'19.03.18'!I73+'26.03.18'!I73+'02.04.18'!I73+'10.04.18'!I73+'16.04.18'!I73+'23.04.18'!I73+'02.05.18'!I73+'07.05.18'!I73+'14.05.18'!I73+'21.05.18'!I73+'29.05.18'!I73+'04.06.18'!I73+'11.06.18'!I73+'18.06.18'!I73+'25.06.18'!I73+'02.07.18'!I73+'09.07.18'!I73+'16.07.18'!I73+'23.07.18'!I73+'30.07.18'!I73+'06.08.18'!I73+'13.08.18'!I73+'20.08.18'!I73+'27.08.18'!I73+'03.09.18'!I73+'10.09.18'!I73+'17.09.18'!I73+'24.09.18'!I73+'01.10.18'!I73+'08.10.18'!I73+'16.10.18'!I73+'22.10.18'!I73+'29.10.18'!I73+'05.11.18'!I73+'12.11.18'!I73+'19.11.18'!I73+'26.11.18'!I73+'03.12.18'!I73+'10.12.18'!I73+'17.12.18'!I73+'26.12.18'!I73+'02.01.19'!I73</f>
        <v>127</v>
      </c>
      <c r="J73" s="254">
        <f>'09.01.18'!J73+'15.01.18'!J73+'22.01.18'!J73+'29.01.18'!J73+'05.02.18'!J73+'12.02.18'!J73+'19.02.18'!J73+'26.02.18'!J73+'05.03.18'!J73+'12.03.18'!J73+'19.03.18'!J73+'26.03.18'!J73+'02.04.18'!J73+'10.04.18'!J73+'16.04.18'!J73+'23.04.18'!J73+'02.05.18'!J73+'07.05.18'!J73+'14.05.18'!J73+'21.05.18'!J73+'29.05.18'!J73+'04.06.18'!J73+'11.06.18'!J73+'18.06.18'!J73+'25.06.18'!J73+'02.07.18'!J73+'09.07.18'!J73+'16.07.18'!J73+'23.07.18'!J73+'30.07.18'!J73+'06.08.18'!J73+'13.08.18'!J73+'20.08.18'!J73+'27.08.18'!J73+'03.09.18'!J73+'10.09.18'!J73+'17.09.18'!J73+'24.09.18'!J73+'01.10.18'!J73+'08.10.18'!J73+'16.10.18'!J73+'22.10.18'!J73+'29.10.18'!J73+'05.11.18'!J73+'12.11.18'!J73+'19.11.18'!J73+'26.11.18'!J73+'03.12.18'!J73+'10.12.18'!J73+'17.12.18'!J73+'26.12.18'!J73+'02.01.19'!J73</f>
        <v>148</v>
      </c>
      <c r="K73" s="271">
        <f>'09.01.18'!K73+'15.01.18'!K73+'22.01.18'!K73+'29.01.18'!K73+'05.02.18'!K73+'12.02.18'!K73+'19.02.18'!K73+'26.02.18'!K73+'05.03.18'!K73+'12.03.18'!K73+'19.03.18'!K73+'26.03.18'!K73+'02.04.18'!K73+'10.04.18'!K73+'16.04.18'!K73+'23.04.18'!K73+'02.05.18'!K73+'07.05.18'!K73+'14.05.18'!K73+'21.05.18'!K73+'29.05.18'!K73+'04.06.18'!K73+'11.06.18'!K73+'18.06.18'!K73+'25.06.18'!K73+'02.07.18'!K73+'09.07.18'!K73+'16.07.18'!K73+'23.07.18'!K73+'30.07.18'!K73+'06.08.18'!K73+'13.08.18'!K73+'20.08.18'!K73+'27.08.18'!K73+'03.09.18'!K73+'10.09.18'!K73+'17.09.18'!K73+'24.09.18'!K73+'01.10.18'!K73+'08.10.18'!K73+'16.10.18'!K73+'22.10.18'!K73+'29.10.18'!K73+'05.11.18'!K73+'12.11.18'!K73+'19.11.18'!K73+'26.11.18'!K73+'03.12.18'!K73+'10.12.18'!K73+'17.12.18'!K73+'26.12.18'!K73+'02.01.19'!K73</f>
        <v>158517.42000000001</v>
      </c>
      <c r="L73" s="271">
        <f>'09.01.18'!L73+'15.01.18'!L73+'22.01.18'!L73+'29.01.18'!L73+'05.02.18'!L73+'12.02.18'!L73+'19.02.18'!L73+'26.02.18'!L73+'05.03.18'!L73+'12.03.18'!L73+'19.03.18'!L73+'26.03.18'!L73+'02.04.18'!L73+'10.04.18'!L73+'16.04.18'!L73+'23.04.18'!L73+'02.05.18'!L73+'07.05.18'!L73+'14.05.18'!L73+'21.05.18'!L73+'29.05.18'!L73+'04.06.18'!L73+'11.06.18'!L73+'18.06.18'!L73+'25.06.18'!L73+'02.07.18'!L73+'09.07.18'!L73+'16.07.18'!L73+'23.07.18'!L73+'30.07.18'!L73+'06.08.18'!L73+'13.08.18'!L73+'20.08.18'!L73+'27.08.18'!L73+'03.09.18'!L73+'10.09.18'!L73+'17.09.18'!L73+'24.09.18'!L73+'01.10.18'!L73+'08.10.18'!L73+'16.10.18'!L73+'22.10.18'!L73+'29.10.18'!L73+'05.11.18'!L73+'12.11.18'!L73+'19.11.18'!L73+'26.11.18'!L73+'03.12.18'!L73+'10.12.18'!L73+'17.12.18'!L73+'26.12.18'!L73+'02.01.19'!L73</f>
        <v>158517.42000000001</v>
      </c>
      <c r="M73" s="259">
        <f t="shared" si="1"/>
        <v>0</v>
      </c>
      <c r="N73" s="270">
        <f>'09.01.18'!N73+'15.01.18'!N73+'22.01.18'!N73+'29.01.18'!N73+'05.02.18'!N73+'12.02.18'!N73+'19.02.18'!N73+'26.02.18'!N73+'05.03.18'!N73+'12.03.18'!N73+'19.03.18'!N73+'26.03.18'!N73+'02.04.18'!N73+'10.04.18'!N73+'16.04.18'!N73+'23.04.18'!N73+'02.05.18'!N73+'07.05.18'!N73+'14.05.18'!N73+'21.05.18'!N73+'29.05.18'!N73+'04.06.18'!N73+'11.06.18'!N73+'18.06.18'!N73+'25.06.18'!N73+'02.07.18'!N73+'09.07.18'!N73+'16.07.18'!N73+'23.07.18'!N73+'30.07.18'!N73+'06.08.18'!N73+'13.08.18'!N73+'20.08.18'!N73+'27.08.18'!N73+'03.09.18'!N73+'10.09.18'!N73+'17.09.18'!N73+'24.09.18'!N73+'01.10.18'!N73+'08.10.18'!N73+'16.10.18'!N73+'22.10.18'!N73+'29.10.18'!N73+'05.11.18'!N73+'12.11.18'!N73+'19.11.18'!N73+'26.11.18'!N73+'03.12.18'!N73+'10.12.18'!N73+'17.12.18'!N73+'26.12.18'!N73+'02.01.19'!N73</f>
        <v>42</v>
      </c>
      <c r="O73" s="271">
        <f>'09.01.18'!O73+'15.01.18'!O73+'22.01.18'!O73+'29.01.18'!O73+'05.02.18'!O73+'12.02.18'!O73+'19.02.18'!O73+'26.02.18'!O73+'05.03.18'!O73+'12.03.18'!O73+'19.03.18'!O73+'26.03.18'!O73+'02.04.18'!O73+'10.04.18'!O73+'16.04.18'!O73+'23.04.18'!O73+'02.05.18'!O73+'07.05.18'!O73+'14.05.18'!O73+'21.05.18'!O73+'29.05.18'!O73+'04.06.18'!O73+'11.06.18'!O73+'18.06.18'!O73+'25.06.18'!O73+'02.07.18'!O73+'09.07.18'!O73+'16.07.18'!O73+'23.07.18'!O73+'30.07.18'!O73+'06.08.18'!O73+'13.08.18'!O73+'20.08.18'!O73+'27.08.18'!O73+'03.09.18'!O73+'10.09.18'!O73+'17.09.18'!O73+'24.09.18'!O73+'01.10.18'!O73+'08.10.18'!O73+'16.10.18'!O73+'22.10.18'!O73+'29.10.18'!O73+'05.11.18'!O73+'12.11.18'!O73+'19.11.18'!O73+'26.11.18'!O73+'03.12.18'!O73+'10.12.18'!O73+'17.12.18'!O73+'26.12.18'!O73+'02.01.19'!O73</f>
        <v>116551.44999999998</v>
      </c>
      <c r="P73" s="271">
        <f>'09.01.18'!P73+'15.01.18'!P73+'22.01.18'!P73+'29.01.18'!P73+'05.02.18'!P73+'12.02.18'!P73+'19.02.18'!P73+'26.02.18'!P73+'05.03.18'!P73+'12.03.18'!P73+'19.03.18'!P73+'26.03.18'!P73+'02.04.18'!P73+'10.04.18'!P73+'16.04.18'!P73+'23.04.18'!P73+'02.05.18'!P73+'07.05.18'!P73+'14.05.18'!P73+'21.05.18'!P73+'29.05.18'!P73+'04.06.18'!P73+'11.06.18'!P73+'18.06.18'!P73+'25.06.18'!P73+'02.07.18'!P73+'09.07.18'!P73+'16.07.18'!P73+'23.07.18'!P73+'30.07.18'!P73+'06.08.18'!P73+'13.08.18'!P73+'20.08.18'!P73+'27.08.18'!P73+'03.09.18'!P73+'10.09.18'!P73+'17.09.18'!P73+'24.09.18'!P73+'01.10.18'!P73+'08.10.18'!P73+'16.10.18'!P73+'22.10.18'!P73+'29.10.18'!P73+'05.11.18'!P73+'12.11.18'!P73+'19.11.18'!P73+'26.11.18'!P73+'03.12.18'!P73+'10.12.18'!P73+'17.12.18'!P73+'26.12.18'!P73+'02.01.19'!P73</f>
        <v>116551.44999999998</v>
      </c>
      <c r="Q73" s="83">
        <f t="shared" si="2"/>
        <v>0</v>
      </c>
      <c r="R73" s="1"/>
      <c r="S73" s="1"/>
      <c r="T73" s="134"/>
      <c r="U73" s="134"/>
      <c r="V73" s="134"/>
      <c r="X73" s="40"/>
    </row>
    <row r="74" spans="1:24">
      <c r="A74" s="182">
        <v>65</v>
      </c>
      <c r="B74" s="78" t="s">
        <v>78</v>
      </c>
      <c r="C74" s="105" t="s">
        <v>19</v>
      </c>
      <c r="D74" s="78"/>
      <c r="E74" s="78" t="s">
        <v>26</v>
      </c>
      <c r="F74" s="106" t="s">
        <v>516</v>
      </c>
      <c r="G74" s="80" t="s">
        <v>33</v>
      </c>
      <c r="H74" s="274">
        <f>'09.01.18'!H74+'15.01.18'!H74+'22.01.18'!H74+'29.01.18'!H74+'05.02.18'!H74+'12.02.18'!H74+'19.02.18'!H74+'26.02.18'!H74+'05.03.18'!H74+'12.03.18'!H74+'19.03.18'!H74+'26.03.18'!H74+'02.04.18'!H74+'10.04.18'!H74+'16.04.18'!H74+'23.04.18'!H74+'02.05.18'!H74+'07.05.18'!H74+'14.05.18'!H74+'21.05.18'!H74+'29.05.18'!H74+'04.06.18'!H74+'11.06.18'!H74+'18.06.18'!H74+'25.06.18'!H74+'02.07.18'!H74+'09.07.18'!H74+'16.07.18'!H74+'23.07.18'!H74+'30.07.18'!H74+'06.08.18'!H74+'13.08.18'!H74+'20.08.18'!H74+'27.08.18'!H74+'03.09.18'!H74+'10.09.18'!H74+'17.09.18'!H74+'24.09.18'!H74+'01.10.18'!H74+'08.10.18'!H74+'16.10.18'!H74+'22.10.18'!H74+'29.10.18'!H74+'05.11.18'!H74+'12.11.18'!H74+'19.11.18'!H74+'26.11.18'!H74+'03.12.18'!H74+'10.12.18'!H74+'17.12.18'!H74+'26.12.18'!H74+'02.01.19'!H74</f>
        <v>6</v>
      </c>
      <c r="I74" s="254">
        <f>'09.01.18'!I74+'15.01.18'!I74+'22.01.18'!I74+'29.01.18'!I74+'05.02.18'!I74+'12.02.18'!I74+'19.02.18'!I74+'26.02.18'!I74+'05.03.18'!I74+'12.03.18'!I74+'19.03.18'!I74+'26.03.18'!I74+'02.04.18'!I74+'10.04.18'!I74+'16.04.18'!I74+'23.04.18'!I74+'02.05.18'!I74+'07.05.18'!I74+'14.05.18'!I74+'21.05.18'!I74+'29.05.18'!I74+'04.06.18'!I74+'11.06.18'!I74+'18.06.18'!I74+'25.06.18'!I74+'02.07.18'!I74+'09.07.18'!I74+'16.07.18'!I74+'23.07.18'!I74+'30.07.18'!I74+'06.08.18'!I74+'13.08.18'!I74+'20.08.18'!I74+'27.08.18'!I74+'03.09.18'!I74+'10.09.18'!I74+'17.09.18'!I74+'24.09.18'!I74+'01.10.18'!I74+'08.10.18'!I74+'16.10.18'!I74+'22.10.18'!I74+'29.10.18'!I74+'05.11.18'!I74+'12.11.18'!I74+'19.11.18'!I74+'26.11.18'!I74+'03.12.18'!I74+'10.12.18'!I74+'17.12.18'!I74+'26.12.18'!I74+'02.01.19'!I74</f>
        <v>2</v>
      </c>
      <c r="J74" s="254">
        <f>'09.01.18'!J74+'15.01.18'!J74+'22.01.18'!J74+'29.01.18'!J74+'05.02.18'!J74+'12.02.18'!J74+'19.02.18'!J74+'26.02.18'!J74+'05.03.18'!J74+'12.03.18'!J74+'19.03.18'!J74+'26.03.18'!J74+'02.04.18'!J74+'10.04.18'!J74+'16.04.18'!J74+'23.04.18'!J74+'02.05.18'!J74+'07.05.18'!J74+'14.05.18'!J74+'21.05.18'!J74+'29.05.18'!J74+'04.06.18'!J74+'11.06.18'!J74+'18.06.18'!J74+'25.06.18'!J74+'02.07.18'!J74+'09.07.18'!J74+'16.07.18'!J74+'23.07.18'!J74+'30.07.18'!J74+'06.08.18'!J74+'13.08.18'!J74+'20.08.18'!J74+'27.08.18'!J74+'03.09.18'!J74+'10.09.18'!J74+'17.09.18'!J74+'24.09.18'!J74+'01.10.18'!J74+'08.10.18'!J74+'16.10.18'!J74+'22.10.18'!J74+'29.10.18'!J74+'05.11.18'!J74+'12.11.18'!J74+'19.11.18'!J74+'26.11.18'!J74+'03.12.18'!J74+'10.12.18'!J74+'17.12.18'!J74+'26.12.18'!J74+'02.01.19'!J74</f>
        <v>2</v>
      </c>
      <c r="K74" s="271">
        <f>'09.01.18'!K74+'15.01.18'!K74+'22.01.18'!K74+'29.01.18'!K74+'05.02.18'!K74+'12.02.18'!K74+'19.02.18'!K74+'26.02.18'!K74+'05.03.18'!K74+'12.03.18'!K74+'19.03.18'!K74+'26.03.18'!K74+'02.04.18'!K74+'10.04.18'!K74+'16.04.18'!K74+'23.04.18'!K74+'02.05.18'!K74+'07.05.18'!K74+'14.05.18'!K74+'21.05.18'!K74+'29.05.18'!K74+'04.06.18'!K74+'11.06.18'!K74+'18.06.18'!K74+'25.06.18'!K74+'02.07.18'!K74+'09.07.18'!K74+'16.07.18'!K74+'23.07.18'!K74+'30.07.18'!K74+'06.08.18'!K74+'13.08.18'!K74+'20.08.18'!K74+'27.08.18'!K74+'03.09.18'!K74+'10.09.18'!K74+'17.09.18'!K74+'24.09.18'!K74+'01.10.18'!K74+'08.10.18'!K74+'16.10.18'!K74+'22.10.18'!K74+'29.10.18'!K74+'05.11.18'!K74+'12.11.18'!K74+'19.11.18'!K74+'26.11.18'!K74+'03.12.18'!K74+'10.12.18'!K74+'17.12.18'!K74+'26.12.18'!K74+'02.01.19'!K74</f>
        <v>1762</v>
      </c>
      <c r="L74" s="271">
        <f>'09.01.18'!L74+'15.01.18'!L74+'22.01.18'!L74+'29.01.18'!L74+'05.02.18'!L74+'12.02.18'!L74+'19.02.18'!L74+'26.02.18'!L74+'05.03.18'!L74+'12.03.18'!L74+'19.03.18'!L74+'26.03.18'!L74+'02.04.18'!L74+'10.04.18'!L74+'16.04.18'!L74+'23.04.18'!L74+'02.05.18'!L74+'07.05.18'!L74+'14.05.18'!L74+'21.05.18'!L74+'29.05.18'!L74+'04.06.18'!L74+'11.06.18'!L74+'18.06.18'!L74+'25.06.18'!L74+'02.07.18'!L74+'09.07.18'!L74+'16.07.18'!L74+'23.07.18'!L74+'30.07.18'!L74+'06.08.18'!L74+'13.08.18'!L74+'20.08.18'!L74+'27.08.18'!L74+'03.09.18'!L74+'10.09.18'!L74+'17.09.18'!L74+'24.09.18'!L74+'01.10.18'!L74+'08.10.18'!L74+'16.10.18'!L74+'22.10.18'!L74+'29.10.18'!L74+'05.11.18'!L74+'12.11.18'!L74+'19.11.18'!L74+'26.11.18'!L74+'03.12.18'!L74+'10.12.18'!L74+'17.12.18'!L74+'26.12.18'!L74+'02.01.19'!L74</f>
        <v>1762</v>
      </c>
      <c r="M74" s="259">
        <f t="shared" si="1"/>
        <v>0</v>
      </c>
      <c r="N74" s="270">
        <f>'09.01.18'!N74+'15.01.18'!N74+'22.01.18'!N74+'29.01.18'!N74+'05.02.18'!N74+'12.02.18'!N74+'19.02.18'!N74+'26.02.18'!N74+'05.03.18'!N74+'12.03.18'!N74+'19.03.18'!N74+'26.03.18'!N74+'02.04.18'!N74+'10.04.18'!N74+'16.04.18'!N74+'23.04.18'!N74+'02.05.18'!N74+'07.05.18'!N74+'14.05.18'!N74+'21.05.18'!N74+'29.05.18'!N74+'04.06.18'!N74+'11.06.18'!N74+'18.06.18'!N74+'25.06.18'!N74+'02.07.18'!N74+'09.07.18'!N74+'16.07.18'!N74+'23.07.18'!N74+'30.07.18'!N74+'06.08.18'!N74+'13.08.18'!N74+'20.08.18'!N74+'27.08.18'!N74+'03.09.18'!N74+'10.09.18'!N74+'17.09.18'!N74+'24.09.18'!N74+'01.10.18'!N74+'08.10.18'!N74+'16.10.18'!N74+'22.10.18'!N74+'29.10.18'!N74+'05.11.18'!N74+'12.11.18'!N74+'19.11.18'!N74+'26.11.18'!N74+'03.12.18'!N74+'10.12.18'!N74+'17.12.18'!N74+'26.12.18'!N74+'02.01.19'!N74</f>
        <v>4</v>
      </c>
      <c r="O74" s="271">
        <f>'09.01.18'!O74+'15.01.18'!O74+'22.01.18'!O74+'29.01.18'!O74+'05.02.18'!O74+'12.02.18'!O74+'19.02.18'!O74+'26.02.18'!O74+'05.03.18'!O74+'12.03.18'!O74+'19.03.18'!O74+'26.03.18'!O74+'02.04.18'!O74+'10.04.18'!O74+'16.04.18'!O74+'23.04.18'!O74+'02.05.18'!O74+'07.05.18'!O74+'14.05.18'!O74+'21.05.18'!O74+'29.05.18'!O74+'04.06.18'!O74+'11.06.18'!O74+'18.06.18'!O74+'25.06.18'!O74+'02.07.18'!O74+'09.07.18'!O74+'16.07.18'!O74+'23.07.18'!O74+'30.07.18'!O74+'06.08.18'!O74+'13.08.18'!O74+'20.08.18'!O74+'27.08.18'!O74+'03.09.18'!O74+'10.09.18'!O74+'17.09.18'!O74+'24.09.18'!O74+'01.10.18'!O74+'08.10.18'!O74+'16.10.18'!O74+'22.10.18'!O74+'29.10.18'!O74+'05.11.18'!O74+'12.11.18'!O74+'19.11.18'!O74+'26.11.18'!O74+'03.12.18'!O74+'10.12.18'!O74+'17.12.18'!O74+'26.12.18'!O74+'02.01.19'!O74</f>
        <v>5340.0999999999995</v>
      </c>
      <c r="P74" s="271">
        <f>'09.01.18'!P74+'15.01.18'!P74+'22.01.18'!P74+'29.01.18'!P74+'05.02.18'!P74+'12.02.18'!P74+'19.02.18'!P74+'26.02.18'!P74+'05.03.18'!P74+'12.03.18'!P74+'19.03.18'!P74+'26.03.18'!P74+'02.04.18'!P74+'10.04.18'!P74+'16.04.18'!P74+'23.04.18'!P74+'02.05.18'!P74+'07.05.18'!P74+'14.05.18'!P74+'21.05.18'!P74+'29.05.18'!P74+'04.06.18'!P74+'11.06.18'!P74+'18.06.18'!P74+'25.06.18'!P74+'02.07.18'!P74+'09.07.18'!P74+'16.07.18'!P74+'23.07.18'!P74+'30.07.18'!P74+'06.08.18'!P74+'13.08.18'!P74+'20.08.18'!P74+'27.08.18'!P74+'03.09.18'!P74+'10.09.18'!P74+'17.09.18'!P74+'24.09.18'!P74+'01.10.18'!P74+'08.10.18'!P74+'16.10.18'!P74+'22.10.18'!P74+'29.10.18'!P74+'05.11.18'!P74+'12.11.18'!P74+'19.11.18'!P74+'26.11.18'!P74+'03.12.18'!P74+'10.12.18'!P74+'17.12.18'!P74+'26.12.18'!P74+'02.01.19'!P74</f>
        <v>5340.0999999999995</v>
      </c>
      <c r="Q74" s="83">
        <f t="shared" si="2"/>
        <v>0</v>
      </c>
      <c r="R74" s="1"/>
      <c r="S74" s="1"/>
      <c r="T74" s="134"/>
      <c r="U74" s="134"/>
      <c r="V74" s="134"/>
      <c r="X74" s="40"/>
    </row>
    <row r="75" spans="1:24">
      <c r="A75" s="182">
        <v>66</v>
      </c>
      <c r="B75" s="78" t="s">
        <v>79</v>
      </c>
      <c r="C75" s="105" t="s">
        <v>19</v>
      </c>
      <c r="D75" s="78"/>
      <c r="E75" s="78" t="s">
        <v>30</v>
      </c>
      <c r="F75" s="106" t="s">
        <v>347</v>
      </c>
      <c r="G75" s="14" t="s">
        <v>21</v>
      </c>
      <c r="H75" s="274">
        <f>'09.01.18'!H75+'15.01.18'!H75+'22.01.18'!H75+'29.01.18'!H75+'05.02.18'!H75+'12.02.18'!H75+'19.02.18'!H75+'26.02.18'!H75+'05.03.18'!H75+'12.03.18'!H75+'19.03.18'!H75+'26.03.18'!H75+'02.04.18'!H75+'10.04.18'!H75+'16.04.18'!H75+'23.04.18'!H75+'02.05.18'!H75+'07.05.18'!H75+'14.05.18'!H75+'21.05.18'!H75+'29.05.18'!H75+'04.06.18'!H75+'11.06.18'!H75+'18.06.18'!H75+'25.06.18'!H75+'02.07.18'!H75+'09.07.18'!H75+'16.07.18'!H75+'23.07.18'!H75+'30.07.18'!H75+'06.08.18'!H75+'13.08.18'!H75+'20.08.18'!H75+'27.08.18'!H75+'03.09.18'!H75+'10.09.18'!H75+'17.09.18'!H75+'24.09.18'!H75+'01.10.18'!H75+'08.10.18'!H75+'16.10.18'!H75+'22.10.18'!H75+'29.10.18'!H75+'05.11.18'!H75+'12.11.18'!H75+'19.11.18'!H75+'26.11.18'!H75+'03.12.18'!H75+'10.12.18'!H75+'17.12.18'!H75+'26.12.18'!H75+'02.01.19'!H75</f>
        <v>29</v>
      </c>
      <c r="I75" s="254">
        <f>'09.01.18'!I75+'15.01.18'!I75+'22.01.18'!I75+'29.01.18'!I75+'05.02.18'!I75+'12.02.18'!I75+'19.02.18'!I75+'26.02.18'!I75+'05.03.18'!I75+'12.03.18'!I75+'19.03.18'!I75+'26.03.18'!I75+'02.04.18'!I75+'10.04.18'!I75+'16.04.18'!I75+'23.04.18'!I75+'02.05.18'!I75+'07.05.18'!I75+'14.05.18'!I75+'21.05.18'!I75+'29.05.18'!I75+'04.06.18'!I75+'11.06.18'!I75+'18.06.18'!I75+'25.06.18'!I75+'02.07.18'!I75+'09.07.18'!I75+'16.07.18'!I75+'23.07.18'!I75+'30.07.18'!I75+'06.08.18'!I75+'13.08.18'!I75+'20.08.18'!I75+'27.08.18'!I75+'03.09.18'!I75+'10.09.18'!I75+'17.09.18'!I75+'24.09.18'!I75+'01.10.18'!I75+'08.10.18'!I75+'16.10.18'!I75+'22.10.18'!I75+'29.10.18'!I75+'05.11.18'!I75+'12.11.18'!I75+'19.11.18'!I75+'26.11.18'!I75+'03.12.18'!I75+'10.12.18'!I75+'17.12.18'!I75+'26.12.18'!I75+'02.01.19'!I75</f>
        <v>21</v>
      </c>
      <c r="J75" s="254">
        <f>'09.01.18'!J75+'15.01.18'!J75+'22.01.18'!J75+'29.01.18'!J75+'05.02.18'!J75+'12.02.18'!J75+'19.02.18'!J75+'26.02.18'!J75+'05.03.18'!J75+'12.03.18'!J75+'19.03.18'!J75+'26.03.18'!J75+'02.04.18'!J75+'10.04.18'!J75+'16.04.18'!J75+'23.04.18'!J75+'02.05.18'!J75+'07.05.18'!J75+'14.05.18'!J75+'21.05.18'!J75+'29.05.18'!J75+'04.06.18'!J75+'11.06.18'!J75+'18.06.18'!J75+'25.06.18'!J75+'02.07.18'!J75+'09.07.18'!J75+'16.07.18'!J75+'23.07.18'!J75+'30.07.18'!J75+'06.08.18'!J75+'13.08.18'!J75+'20.08.18'!J75+'27.08.18'!J75+'03.09.18'!J75+'10.09.18'!J75+'17.09.18'!J75+'24.09.18'!J75+'01.10.18'!J75+'08.10.18'!J75+'16.10.18'!J75+'22.10.18'!J75+'29.10.18'!J75+'05.11.18'!J75+'12.11.18'!J75+'19.11.18'!J75+'26.11.18'!J75+'03.12.18'!J75+'10.12.18'!J75+'17.12.18'!J75+'26.12.18'!J75+'02.01.19'!J75</f>
        <v>30</v>
      </c>
      <c r="K75" s="271">
        <f>'09.01.18'!K75+'15.01.18'!K75+'22.01.18'!K75+'29.01.18'!K75+'05.02.18'!K75+'12.02.18'!K75+'19.02.18'!K75+'26.02.18'!K75+'05.03.18'!K75+'12.03.18'!K75+'19.03.18'!K75+'26.03.18'!K75+'02.04.18'!K75+'10.04.18'!K75+'16.04.18'!K75+'23.04.18'!K75+'02.05.18'!K75+'07.05.18'!K75+'14.05.18'!K75+'21.05.18'!K75+'29.05.18'!K75+'04.06.18'!K75+'11.06.18'!K75+'18.06.18'!K75+'25.06.18'!K75+'02.07.18'!K75+'09.07.18'!K75+'16.07.18'!K75+'23.07.18'!K75+'30.07.18'!K75+'06.08.18'!K75+'13.08.18'!K75+'20.08.18'!K75+'27.08.18'!K75+'03.09.18'!K75+'10.09.18'!K75+'17.09.18'!K75+'24.09.18'!K75+'01.10.18'!K75+'08.10.18'!K75+'16.10.18'!K75+'22.10.18'!K75+'29.10.18'!K75+'05.11.18'!K75+'12.11.18'!K75+'19.11.18'!K75+'26.11.18'!K75+'03.12.18'!K75+'10.12.18'!K75+'17.12.18'!K75+'26.12.18'!K75+'02.01.19'!K75</f>
        <v>55555.640000000007</v>
      </c>
      <c r="L75" s="271">
        <f>'09.01.18'!L75+'15.01.18'!L75+'22.01.18'!L75+'29.01.18'!L75+'05.02.18'!L75+'12.02.18'!L75+'19.02.18'!L75+'26.02.18'!L75+'05.03.18'!L75+'12.03.18'!L75+'19.03.18'!L75+'26.03.18'!L75+'02.04.18'!L75+'10.04.18'!L75+'16.04.18'!L75+'23.04.18'!L75+'02.05.18'!L75+'07.05.18'!L75+'14.05.18'!L75+'21.05.18'!L75+'29.05.18'!L75+'04.06.18'!L75+'11.06.18'!L75+'18.06.18'!L75+'25.06.18'!L75+'02.07.18'!L75+'09.07.18'!L75+'16.07.18'!L75+'23.07.18'!L75+'30.07.18'!L75+'06.08.18'!L75+'13.08.18'!L75+'20.08.18'!L75+'27.08.18'!L75+'03.09.18'!L75+'10.09.18'!L75+'17.09.18'!L75+'24.09.18'!L75+'01.10.18'!L75+'08.10.18'!L75+'16.10.18'!L75+'22.10.18'!L75+'29.10.18'!L75+'05.11.18'!L75+'12.11.18'!L75+'19.11.18'!L75+'26.11.18'!L75+'03.12.18'!L75+'10.12.18'!L75+'17.12.18'!L75+'26.12.18'!L75+'02.01.19'!L75</f>
        <v>55555.640000000007</v>
      </c>
      <c r="M75" s="259">
        <f t="shared" ref="M75:M138" si="3">K75-L75</f>
        <v>0</v>
      </c>
      <c r="N75" s="270">
        <f>'09.01.18'!N75+'15.01.18'!N75+'22.01.18'!N75+'29.01.18'!N75+'05.02.18'!N75+'12.02.18'!N75+'19.02.18'!N75+'26.02.18'!N75+'05.03.18'!N75+'12.03.18'!N75+'19.03.18'!N75+'26.03.18'!N75+'02.04.18'!N75+'10.04.18'!N75+'16.04.18'!N75+'23.04.18'!N75+'02.05.18'!N75+'07.05.18'!N75+'14.05.18'!N75+'21.05.18'!N75+'29.05.18'!N75+'04.06.18'!N75+'11.06.18'!N75+'18.06.18'!N75+'25.06.18'!N75+'02.07.18'!N75+'09.07.18'!N75+'16.07.18'!N75+'23.07.18'!N75+'30.07.18'!N75+'06.08.18'!N75+'13.08.18'!N75+'20.08.18'!N75+'27.08.18'!N75+'03.09.18'!N75+'10.09.18'!N75+'17.09.18'!N75+'24.09.18'!N75+'01.10.18'!N75+'08.10.18'!N75+'16.10.18'!N75+'22.10.18'!N75+'29.10.18'!N75+'05.11.18'!N75+'12.11.18'!N75+'19.11.18'!N75+'26.11.18'!N75+'03.12.18'!N75+'10.12.18'!N75+'17.12.18'!N75+'26.12.18'!N75+'02.01.19'!N75</f>
        <v>15</v>
      </c>
      <c r="O75" s="271">
        <f>'09.01.18'!O75+'15.01.18'!O75+'22.01.18'!O75+'29.01.18'!O75+'05.02.18'!O75+'12.02.18'!O75+'19.02.18'!O75+'26.02.18'!O75+'05.03.18'!O75+'12.03.18'!O75+'19.03.18'!O75+'26.03.18'!O75+'02.04.18'!O75+'10.04.18'!O75+'16.04.18'!O75+'23.04.18'!O75+'02.05.18'!O75+'07.05.18'!O75+'14.05.18'!O75+'21.05.18'!O75+'29.05.18'!O75+'04.06.18'!O75+'11.06.18'!O75+'18.06.18'!O75+'25.06.18'!O75+'02.07.18'!O75+'09.07.18'!O75+'16.07.18'!O75+'23.07.18'!O75+'30.07.18'!O75+'06.08.18'!O75+'13.08.18'!O75+'20.08.18'!O75+'27.08.18'!O75+'03.09.18'!O75+'10.09.18'!O75+'17.09.18'!O75+'24.09.18'!O75+'01.10.18'!O75+'08.10.18'!O75+'16.10.18'!O75+'22.10.18'!O75+'29.10.18'!O75+'05.11.18'!O75+'12.11.18'!O75+'19.11.18'!O75+'26.11.18'!O75+'03.12.18'!O75+'10.12.18'!O75+'17.12.18'!O75+'26.12.18'!O75+'02.01.19'!O75</f>
        <v>91304.91</v>
      </c>
      <c r="P75" s="271">
        <f>'09.01.18'!P75+'15.01.18'!P75+'22.01.18'!P75+'29.01.18'!P75+'05.02.18'!P75+'12.02.18'!P75+'19.02.18'!P75+'26.02.18'!P75+'05.03.18'!P75+'12.03.18'!P75+'19.03.18'!P75+'26.03.18'!P75+'02.04.18'!P75+'10.04.18'!P75+'16.04.18'!P75+'23.04.18'!P75+'02.05.18'!P75+'07.05.18'!P75+'14.05.18'!P75+'21.05.18'!P75+'29.05.18'!P75+'04.06.18'!P75+'11.06.18'!P75+'18.06.18'!P75+'25.06.18'!P75+'02.07.18'!P75+'09.07.18'!P75+'16.07.18'!P75+'23.07.18'!P75+'30.07.18'!P75+'06.08.18'!P75+'13.08.18'!P75+'20.08.18'!P75+'27.08.18'!P75+'03.09.18'!P75+'10.09.18'!P75+'17.09.18'!P75+'24.09.18'!P75+'01.10.18'!P75+'08.10.18'!P75+'16.10.18'!P75+'22.10.18'!P75+'29.10.18'!P75+'05.11.18'!P75+'12.11.18'!P75+'19.11.18'!P75+'26.11.18'!P75+'03.12.18'!P75+'10.12.18'!P75+'17.12.18'!P75+'26.12.18'!P75+'02.01.19'!P75</f>
        <v>91304.91</v>
      </c>
      <c r="Q75" s="83">
        <f t="shared" ref="Q75:Q141" si="4">O75-P75</f>
        <v>0</v>
      </c>
      <c r="R75" s="1"/>
      <c r="S75" s="1"/>
      <c r="T75" s="134"/>
      <c r="U75" s="134"/>
      <c r="V75" s="134"/>
      <c r="X75" s="40"/>
    </row>
    <row r="76" spans="1:24">
      <c r="A76" s="182">
        <v>67</v>
      </c>
      <c r="B76" s="78" t="s">
        <v>79</v>
      </c>
      <c r="C76" s="105" t="s">
        <v>19</v>
      </c>
      <c r="D76" s="78"/>
      <c r="E76" s="78" t="s">
        <v>30</v>
      </c>
      <c r="F76" s="106" t="s">
        <v>410</v>
      </c>
      <c r="G76" s="17" t="s">
        <v>31</v>
      </c>
      <c r="H76" s="274">
        <f>'09.01.18'!H76+'15.01.18'!H76+'22.01.18'!H76+'29.01.18'!H76+'05.02.18'!H76+'12.02.18'!H76+'19.02.18'!H76+'26.02.18'!H76+'05.03.18'!H76+'12.03.18'!H76+'19.03.18'!H76+'26.03.18'!H76+'02.04.18'!H76+'10.04.18'!H76+'16.04.18'!H76+'23.04.18'!H76+'02.05.18'!H76+'07.05.18'!H76+'14.05.18'!H76+'21.05.18'!H76+'29.05.18'!H76+'04.06.18'!H76+'11.06.18'!H76+'18.06.18'!H76+'25.06.18'!H76+'02.07.18'!H76+'09.07.18'!H76+'16.07.18'!H76+'23.07.18'!H76+'30.07.18'!H76+'06.08.18'!H76+'13.08.18'!H76+'20.08.18'!H76+'27.08.18'!H76+'03.09.18'!H76+'10.09.18'!H76+'17.09.18'!H76+'24.09.18'!H76+'01.10.18'!H76+'08.10.18'!H76+'16.10.18'!H76+'22.10.18'!H76+'29.10.18'!H76+'05.11.18'!H76+'12.11.18'!H76+'19.11.18'!H76+'26.11.18'!H76+'03.12.18'!H76+'10.12.18'!H76+'17.12.18'!H76+'26.12.18'!H76+'02.01.19'!H76</f>
        <v>17</v>
      </c>
      <c r="I76" s="254">
        <f>'09.01.18'!I76+'15.01.18'!I76+'22.01.18'!I76+'29.01.18'!I76+'05.02.18'!I76+'12.02.18'!I76+'19.02.18'!I76+'26.02.18'!I76+'05.03.18'!I76+'12.03.18'!I76+'19.03.18'!I76+'26.03.18'!I76+'02.04.18'!I76+'10.04.18'!I76+'16.04.18'!I76+'23.04.18'!I76+'02.05.18'!I76+'07.05.18'!I76+'14.05.18'!I76+'21.05.18'!I76+'29.05.18'!I76+'04.06.18'!I76+'11.06.18'!I76+'18.06.18'!I76+'25.06.18'!I76+'02.07.18'!I76+'09.07.18'!I76+'16.07.18'!I76+'23.07.18'!I76+'30.07.18'!I76+'06.08.18'!I76+'13.08.18'!I76+'20.08.18'!I76+'27.08.18'!I76+'03.09.18'!I76+'10.09.18'!I76+'17.09.18'!I76+'24.09.18'!I76+'01.10.18'!I76+'08.10.18'!I76+'16.10.18'!I76+'22.10.18'!I76+'29.10.18'!I76+'05.11.18'!I76+'12.11.18'!I76+'19.11.18'!I76+'26.11.18'!I76+'03.12.18'!I76+'10.12.18'!I76+'17.12.18'!I76+'26.12.18'!I76+'02.01.19'!I76</f>
        <v>14</v>
      </c>
      <c r="J76" s="254">
        <f>'09.01.18'!J76+'15.01.18'!J76+'22.01.18'!J76+'29.01.18'!J76+'05.02.18'!J76+'12.02.18'!J76+'19.02.18'!J76+'26.02.18'!J76+'05.03.18'!J76+'12.03.18'!J76+'19.03.18'!J76+'26.03.18'!J76+'02.04.18'!J76+'10.04.18'!J76+'16.04.18'!J76+'23.04.18'!J76+'02.05.18'!J76+'07.05.18'!J76+'14.05.18'!J76+'21.05.18'!J76+'29.05.18'!J76+'04.06.18'!J76+'11.06.18'!J76+'18.06.18'!J76+'25.06.18'!J76+'02.07.18'!J76+'09.07.18'!J76+'16.07.18'!J76+'23.07.18'!J76+'30.07.18'!J76+'06.08.18'!J76+'13.08.18'!J76+'20.08.18'!J76+'27.08.18'!J76+'03.09.18'!J76+'10.09.18'!J76+'17.09.18'!J76+'24.09.18'!J76+'01.10.18'!J76+'08.10.18'!J76+'16.10.18'!J76+'22.10.18'!J76+'29.10.18'!J76+'05.11.18'!J76+'12.11.18'!J76+'19.11.18'!J76+'26.11.18'!J76+'03.12.18'!J76+'10.12.18'!J76+'17.12.18'!J76+'26.12.18'!J76+'02.01.19'!J76</f>
        <v>14</v>
      </c>
      <c r="K76" s="271">
        <f>'09.01.18'!K76+'15.01.18'!K76+'22.01.18'!K76+'29.01.18'!K76+'05.02.18'!K76+'12.02.18'!K76+'19.02.18'!K76+'26.02.18'!K76+'05.03.18'!K76+'12.03.18'!K76+'19.03.18'!K76+'26.03.18'!K76+'02.04.18'!K76+'10.04.18'!K76+'16.04.18'!K76+'23.04.18'!K76+'02.05.18'!K76+'07.05.18'!K76+'14.05.18'!K76+'21.05.18'!K76+'29.05.18'!K76+'04.06.18'!K76+'11.06.18'!K76+'18.06.18'!K76+'25.06.18'!K76+'02.07.18'!K76+'09.07.18'!K76+'16.07.18'!K76+'23.07.18'!K76+'30.07.18'!K76+'06.08.18'!K76+'13.08.18'!K76+'20.08.18'!K76+'27.08.18'!K76+'03.09.18'!K76+'10.09.18'!K76+'17.09.18'!K76+'24.09.18'!K76+'01.10.18'!K76+'08.10.18'!K76+'16.10.18'!K76+'22.10.18'!K76+'29.10.18'!K76+'05.11.18'!K76+'12.11.18'!K76+'19.11.18'!K76+'26.11.18'!K76+'03.12.18'!K76+'10.12.18'!K76+'17.12.18'!K76+'26.12.18'!K76+'02.01.19'!K76</f>
        <v>34126.01</v>
      </c>
      <c r="L76" s="271">
        <f>'09.01.18'!L76+'15.01.18'!L76+'22.01.18'!L76+'29.01.18'!L76+'05.02.18'!L76+'12.02.18'!L76+'19.02.18'!L76+'26.02.18'!L76+'05.03.18'!L76+'12.03.18'!L76+'19.03.18'!L76+'26.03.18'!L76+'02.04.18'!L76+'10.04.18'!L76+'16.04.18'!L76+'23.04.18'!L76+'02.05.18'!L76+'07.05.18'!L76+'14.05.18'!L76+'21.05.18'!L76+'29.05.18'!L76+'04.06.18'!L76+'11.06.18'!L76+'18.06.18'!L76+'25.06.18'!L76+'02.07.18'!L76+'09.07.18'!L76+'16.07.18'!L76+'23.07.18'!L76+'30.07.18'!L76+'06.08.18'!L76+'13.08.18'!L76+'20.08.18'!L76+'27.08.18'!L76+'03.09.18'!L76+'10.09.18'!L76+'17.09.18'!L76+'24.09.18'!L76+'01.10.18'!L76+'08.10.18'!L76+'16.10.18'!L76+'22.10.18'!L76+'29.10.18'!L76+'05.11.18'!L76+'12.11.18'!L76+'19.11.18'!L76+'26.11.18'!L76+'03.12.18'!L76+'10.12.18'!L76+'17.12.18'!L76+'26.12.18'!L76+'02.01.19'!L76</f>
        <v>34126.01</v>
      </c>
      <c r="M76" s="259">
        <f t="shared" si="3"/>
        <v>0</v>
      </c>
      <c r="N76" s="270">
        <f>'09.01.18'!N76+'15.01.18'!N76+'22.01.18'!N76+'29.01.18'!N76+'05.02.18'!N76+'12.02.18'!N76+'19.02.18'!N76+'26.02.18'!N76+'05.03.18'!N76+'12.03.18'!N76+'19.03.18'!N76+'26.03.18'!N76+'02.04.18'!N76+'10.04.18'!N76+'16.04.18'!N76+'23.04.18'!N76+'02.05.18'!N76+'07.05.18'!N76+'14.05.18'!N76+'21.05.18'!N76+'29.05.18'!N76+'04.06.18'!N76+'11.06.18'!N76+'18.06.18'!N76+'25.06.18'!N76+'02.07.18'!N76+'09.07.18'!N76+'16.07.18'!N76+'23.07.18'!N76+'30.07.18'!N76+'06.08.18'!N76+'13.08.18'!N76+'20.08.18'!N76+'27.08.18'!N76+'03.09.18'!N76+'10.09.18'!N76+'17.09.18'!N76+'24.09.18'!N76+'01.10.18'!N76+'08.10.18'!N76+'16.10.18'!N76+'22.10.18'!N76+'29.10.18'!N76+'05.11.18'!N76+'12.11.18'!N76+'19.11.18'!N76+'26.11.18'!N76+'03.12.18'!N76+'10.12.18'!N76+'17.12.18'!N76+'26.12.18'!N76+'02.01.19'!N76</f>
        <v>14</v>
      </c>
      <c r="O76" s="271">
        <f>'09.01.18'!O76+'15.01.18'!O76+'22.01.18'!O76+'29.01.18'!O76+'05.02.18'!O76+'12.02.18'!O76+'19.02.18'!O76+'26.02.18'!O76+'05.03.18'!O76+'12.03.18'!O76+'19.03.18'!O76+'26.03.18'!O76+'02.04.18'!O76+'10.04.18'!O76+'16.04.18'!O76+'23.04.18'!O76+'02.05.18'!O76+'07.05.18'!O76+'14.05.18'!O76+'21.05.18'!O76+'29.05.18'!O76+'04.06.18'!O76+'11.06.18'!O76+'18.06.18'!O76+'25.06.18'!O76+'02.07.18'!O76+'09.07.18'!O76+'16.07.18'!O76+'23.07.18'!O76+'30.07.18'!O76+'06.08.18'!O76+'13.08.18'!O76+'20.08.18'!O76+'27.08.18'!O76+'03.09.18'!O76+'10.09.18'!O76+'17.09.18'!O76+'24.09.18'!O76+'01.10.18'!O76+'08.10.18'!O76+'16.10.18'!O76+'22.10.18'!O76+'29.10.18'!O76+'05.11.18'!O76+'12.11.18'!O76+'19.11.18'!O76+'26.11.18'!O76+'03.12.18'!O76+'10.12.18'!O76+'17.12.18'!O76+'26.12.18'!O76+'02.01.19'!O76</f>
        <v>45625.25</v>
      </c>
      <c r="P76" s="271">
        <f>'09.01.18'!P76+'15.01.18'!P76+'22.01.18'!P76+'29.01.18'!P76+'05.02.18'!P76+'12.02.18'!P76+'19.02.18'!P76+'26.02.18'!P76+'05.03.18'!P76+'12.03.18'!P76+'19.03.18'!P76+'26.03.18'!P76+'02.04.18'!P76+'10.04.18'!P76+'16.04.18'!P76+'23.04.18'!P76+'02.05.18'!P76+'07.05.18'!P76+'14.05.18'!P76+'21.05.18'!P76+'29.05.18'!P76+'04.06.18'!P76+'11.06.18'!P76+'18.06.18'!P76+'25.06.18'!P76+'02.07.18'!P76+'09.07.18'!P76+'16.07.18'!P76+'23.07.18'!P76+'30.07.18'!P76+'06.08.18'!P76+'13.08.18'!P76+'20.08.18'!P76+'27.08.18'!P76+'03.09.18'!P76+'10.09.18'!P76+'17.09.18'!P76+'24.09.18'!P76+'01.10.18'!P76+'08.10.18'!P76+'16.10.18'!P76+'22.10.18'!P76+'29.10.18'!P76+'05.11.18'!P76+'12.11.18'!P76+'19.11.18'!P76+'26.11.18'!P76+'03.12.18'!P76+'10.12.18'!P76+'17.12.18'!P76+'26.12.18'!P76+'02.01.19'!P76</f>
        <v>45625.25</v>
      </c>
      <c r="Q76" s="83">
        <f t="shared" si="4"/>
        <v>0</v>
      </c>
      <c r="R76" s="1"/>
      <c r="S76" s="1"/>
      <c r="T76" s="134"/>
      <c r="U76" s="134"/>
      <c r="V76" s="134"/>
      <c r="X76" s="40"/>
    </row>
    <row r="77" spans="1:24">
      <c r="A77" s="182">
        <v>68</v>
      </c>
      <c r="B77" s="78" t="s">
        <v>80</v>
      </c>
      <c r="C77" s="105" t="s">
        <v>19</v>
      </c>
      <c r="D77" s="78"/>
      <c r="E77" s="78" t="s">
        <v>30</v>
      </c>
      <c r="F77" s="106" t="s">
        <v>348</v>
      </c>
      <c r="G77" s="14" t="s">
        <v>21</v>
      </c>
      <c r="H77" s="274">
        <f>'09.01.18'!H77+'15.01.18'!H77+'22.01.18'!H77+'29.01.18'!H77+'05.02.18'!H77+'12.02.18'!H77+'19.02.18'!H77+'26.02.18'!H77+'05.03.18'!H77+'12.03.18'!H77+'19.03.18'!H77+'26.03.18'!H77+'02.04.18'!H77+'10.04.18'!H77+'16.04.18'!H77+'23.04.18'!H77+'02.05.18'!H77+'07.05.18'!H77+'14.05.18'!H77+'21.05.18'!H77+'29.05.18'!H77+'04.06.18'!H77+'11.06.18'!H77+'18.06.18'!H77+'25.06.18'!H77+'02.07.18'!H77+'09.07.18'!H77+'16.07.18'!H77+'23.07.18'!H77+'30.07.18'!H77+'06.08.18'!H77+'13.08.18'!H77+'20.08.18'!H77+'27.08.18'!H77+'03.09.18'!H77+'10.09.18'!H77+'17.09.18'!H77+'24.09.18'!H77+'01.10.18'!H77+'08.10.18'!H77+'16.10.18'!H77+'22.10.18'!H77+'29.10.18'!H77+'05.11.18'!H77+'12.11.18'!H77+'19.11.18'!H77+'26.11.18'!H77+'03.12.18'!H77+'10.12.18'!H77+'17.12.18'!H77+'26.12.18'!H77+'02.01.19'!H77</f>
        <v>19</v>
      </c>
      <c r="I77" s="254">
        <f>'09.01.18'!I77+'15.01.18'!I77+'22.01.18'!I77+'29.01.18'!I77+'05.02.18'!I77+'12.02.18'!I77+'19.02.18'!I77+'26.02.18'!I77+'05.03.18'!I77+'12.03.18'!I77+'19.03.18'!I77+'26.03.18'!I77+'02.04.18'!I77+'10.04.18'!I77+'16.04.18'!I77+'23.04.18'!I77+'02.05.18'!I77+'07.05.18'!I77+'14.05.18'!I77+'21.05.18'!I77+'29.05.18'!I77+'04.06.18'!I77+'11.06.18'!I77+'18.06.18'!I77+'25.06.18'!I77+'02.07.18'!I77+'09.07.18'!I77+'16.07.18'!I77+'23.07.18'!I77+'30.07.18'!I77+'06.08.18'!I77+'13.08.18'!I77+'20.08.18'!I77+'27.08.18'!I77+'03.09.18'!I77+'10.09.18'!I77+'17.09.18'!I77+'24.09.18'!I77+'01.10.18'!I77+'08.10.18'!I77+'16.10.18'!I77+'22.10.18'!I77+'29.10.18'!I77+'05.11.18'!I77+'12.11.18'!I77+'19.11.18'!I77+'26.11.18'!I77+'03.12.18'!I77+'10.12.18'!I77+'17.12.18'!I77+'26.12.18'!I77+'02.01.19'!I77</f>
        <v>11</v>
      </c>
      <c r="J77" s="254">
        <f>'09.01.18'!J77+'15.01.18'!J77+'22.01.18'!J77+'29.01.18'!J77+'05.02.18'!J77+'12.02.18'!J77+'19.02.18'!J77+'26.02.18'!J77+'05.03.18'!J77+'12.03.18'!J77+'19.03.18'!J77+'26.03.18'!J77+'02.04.18'!J77+'10.04.18'!J77+'16.04.18'!J77+'23.04.18'!J77+'02.05.18'!J77+'07.05.18'!J77+'14.05.18'!J77+'21.05.18'!J77+'29.05.18'!J77+'04.06.18'!J77+'11.06.18'!J77+'18.06.18'!J77+'25.06.18'!J77+'02.07.18'!J77+'09.07.18'!J77+'16.07.18'!J77+'23.07.18'!J77+'30.07.18'!J77+'06.08.18'!J77+'13.08.18'!J77+'20.08.18'!J77+'27.08.18'!J77+'03.09.18'!J77+'10.09.18'!J77+'17.09.18'!J77+'24.09.18'!J77+'01.10.18'!J77+'08.10.18'!J77+'16.10.18'!J77+'22.10.18'!J77+'29.10.18'!J77+'05.11.18'!J77+'12.11.18'!J77+'19.11.18'!J77+'26.11.18'!J77+'03.12.18'!J77+'10.12.18'!J77+'17.12.18'!J77+'26.12.18'!J77+'02.01.19'!J77</f>
        <v>11</v>
      </c>
      <c r="K77" s="271">
        <f>'09.01.18'!K77+'15.01.18'!K77+'22.01.18'!K77+'29.01.18'!K77+'05.02.18'!K77+'12.02.18'!K77+'19.02.18'!K77+'26.02.18'!K77+'05.03.18'!K77+'12.03.18'!K77+'19.03.18'!K77+'26.03.18'!K77+'02.04.18'!K77+'10.04.18'!K77+'16.04.18'!K77+'23.04.18'!K77+'02.05.18'!K77+'07.05.18'!K77+'14.05.18'!K77+'21.05.18'!K77+'29.05.18'!K77+'04.06.18'!K77+'11.06.18'!K77+'18.06.18'!K77+'25.06.18'!K77+'02.07.18'!K77+'09.07.18'!K77+'16.07.18'!K77+'23.07.18'!K77+'30.07.18'!K77+'06.08.18'!K77+'13.08.18'!K77+'20.08.18'!K77+'27.08.18'!K77+'03.09.18'!K77+'10.09.18'!K77+'17.09.18'!K77+'24.09.18'!K77+'01.10.18'!K77+'08.10.18'!K77+'16.10.18'!K77+'22.10.18'!K77+'29.10.18'!K77+'05.11.18'!K77+'12.11.18'!K77+'19.11.18'!K77+'26.11.18'!K77+'03.12.18'!K77+'10.12.18'!K77+'17.12.18'!K77+'26.12.18'!K77+'02.01.19'!K77</f>
        <v>11238.34</v>
      </c>
      <c r="L77" s="271">
        <f>'09.01.18'!L77+'15.01.18'!L77+'22.01.18'!L77+'29.01.18'!L77+'05.02.18'!L77+'12.02.18'!L77+'19.02.18'!L77+'26.02.18'!L77+'05.03.18'!L77+'12.03.18'!L77+'19.03.18'!L77+'26.03.18'!L77+'02.04.18'!L77+'10.04.18'!L77+'16.04.18'!L77+'23.04.18'!L77+'02.05.18'!L77+'07.05.18'!L77+'14.05.18'!L77+'21.05.18'!L77+'29.05.18'!L77+'04.06.18'!L77+'11.06.18'!L77+'18.06.18'!L77+'25.06.18'!L77+'02.07.18'!L77+'09.07.18'!L77+'16.07.18'!L77+'23.07.18'!L77+'30.07.18'!L77+'06.08.18'!L77+'13.08.18'!L77+'20.08.18'!L77+'27.08.18'!L77+'03.09.18'!L77+'10.09.18'!L77+'17.09.18'!L77+'24.09.18'!L77+'01.10.18'!L77+'08.10.18'!L77+'16.10.18'!L77+'22.10.18'!L77+'29.10.18'!L77+'05.11.18'!L77+'12.11.18'!L77+'19.11.18'!L77+'26.11.18'!L77+'03.12.18'!L77+'10.12.18'!L77+'17.12.18'!L77+'26.12.18'!L77+'02.01.19'!L77</f>
        <v>11238.34</v>
      </c>
      <c r="M77" s="259">
        <f t="shared" si="3"/>
        <v>0</v>
      </c>
      <c r="N77" s="270">
        <f>'09.01.18'!N77+'15.01.18'!N77+'22.01.18'!N77+'29.01.18'!N77+'05.02.18'!N77+'12.02.18'!N77+'19.02.18'!N77+'26.02.18'!N77+'05.03.18'!N77+'12.03.18'!N77+'19.03.18'!N77+'26.03.18'!N77+'02.04.18'!N77+'10.04.18'!N77+'16.04.18'!N77+'23.04.18'!N77+'02.05.18'!N77+'07.05.18'!N77+'14.05.18'!N77+'21.05.18'!N77+'29.05.18'!N77+'04.06.18'!N77+'11.06.18'!N77+'18.06.18'!N77+'25.06.18'!N77+'02.07.18'!N77+'09.07.18'!N77+'16.07.18'!N77+'23.07.18'!N77+'30.07.18'!N77+'06.08.18'!N77+'13.08.18'!N77+'20.08.18'!N77+'27.08.18'!N77+'03.09.18'!N77+'10.09.18'!N77+'17.09.18'!N77+'24.09.18'!N77+'01.10.18'!N77+'08.10.18'!N77+'16.10.18'!N77+'22.10.18'!N77+'29.10.18'!N77+'05.11.18'!N77+'12.11.18'!N77+'19.11.18'!N77+'26.11.18'!N77+'03.12.18'!N77+'10.12.18'!N77+'17.12.18'!N77+'26.12.18'!N77+'02.01.19'!N77</f>
        <v>9</v>
      </c>
      <c r="O77" s="271">
        <f>'09.01.18'!O77+'15.01.18'!O77+'22.01.18'!O77+'29.01.18'!O77+'05.02.18'!O77+'12.02.18'!O77+'19.02.18'!O77+'26.02.18'!O77+'05.03.18'!O77+'12.03.18'!O77+'19.03.18'!O77+'26.03.18'!O77+'02.04.18'!O77+'10.04.18'!O77+'16.04.18'!O77+'23.04.18'!O77+'02.05.18'!O77+'07.05.18'!O77+'14.05.18'!O77+'21.05.18'!O77+'29.05.18'!O77+'04.06.18'!O77+'11.06.18'!O77+'18.06.18'!O77+'25.06.18'!O77+'02.07.18'!O77+'09.07.18'!O77+'16.07.18'!O77+'23.07.18'!O77+'30.07.18'!O77+'06.08.18'!O77+'13.08.18'!O77+'20.08.18'!O77+'27.08.18'!O77+'03.09.18'!O77+'10.09.18'!O77+'17.09.18'!O77+'24.09.18'!O77+'01.10.18'!O77+'08.10.18'!O77+'16.10.18'!O77+'22.10.18'!O77+'29.10.18'!O77+'05.11.18'!O77+'12.11.18'!O77+'19.11.18'!O77+'26.11.18'!O77+'03.12.18'!O77+'10.12.18'!O77+'17.12.18'!O77+'26.12.18'!O77+'02.01.19'!O77</f>
        <v>29097.82</v>
      </c>
      <c r="P77" s="271">
        <f>'09.01.18'!P77+'15.01.18'!P77+'22.01.18'!P77+'29.01.18'!P77+'05.02.18'!P77+'12.02.18'!P77+'19.02.18'!P77+'26.02.18'!P77+'05.03.18'!P77+'12.03.18'!P77+'19.03.18'!P77+'26.03.18'!P77+'02.04.18'!P77+'10.04.18'!P77+'16.04.18'!P77+'23.04.18'!P77+'02.05.18'!P77+'07.05.18'!P77+'14.05.18'!P77+'21.05.18'!P77+'29.05.18'!P77+'04.06.18'!P77+'11.06.18'!P77+'18.06.18'!P77+'25.06.18'!P77+'02.07.18'!P77+'09.07.18'!P77+'16.07.18'!P77+'23.07.18'!P77+'30.07.18'!P77+'06.08.18'!P77+'13.08.18'!P77+'20.08.18'!P77+'27.08.18'!P77+'03.09.18'!P77+'10.09.18'!P77+'17.09.18'!P77+'24.09.18'!P77+'01.10.18'!P77+'08.10.18'!P77+'16.10.18'!P77+'22.10.18'!P77+'29.10.18'!P77+'05.11.18'!P77+'12.11.18'!P77+'19.11.18'!P77+'26.11.18'!P77+'03.12.18'!P77+'10.12.18'!P77+'17.12.18'!P77+'26.12.18'!P77+'02.01.19'!P77</f>
        <v>29097.82</v>
      </c>
      <c r="Q77" s="83">
        <f t="shared" si="4"/>
        <v>0</v>
      </c>
      <c r="R77" s="1"/>
      <c r="S77" s="1"/>
      <c r="T77" s="134"/>
      <c r="U77" s="134"/>
      <c r="V77" s="134"/>
      <c r="X77" s="40"/>
    </row>
    <row r="78" spans="1:24" ht="14.25" customHeight="1">
      <c r="A78" s="182">
        <v>69</v>
      </c>
      <c r="B78" s="78" t="s">
        <v>80</v>
      </c>
      <c r="C78" s="105" t="s">
        <v>19</v>
      </c>
      <c r="D78" s="78"/>
      <c r="E78" s="78" t="s">
        <v>30</v>
      </c>
      <c r="F78" s="106" t="s">
        <v>411</v>
      </c>
      <c r="G78" s="17" t="s">
        <v>31</v>
      </c>
      <c r="H78" s="274">
        <f>'09.01.18'!H78+'15.01.18'!H78+'22.01.18'!H78+'29.01.18'!H78+'05.02.18'!H78+'12.02.18'!H78+'19.02.18'!H78+'26.02.18'!H78+'05.03.18'!H78+'12.03.18'!H78+'19.03.18'!H78+'26.03.18'!H78+'02.04.18'!H78+'10.04.18'!H78+'16.04.18'!H78+'23.04.18'!H78+'02.05.18'!H78+'07.05.18'!H78+'14.05.18'!H78+'21.05.18'!H78+'29.05.18'!H78+'04.06.18'!H78+'11.06.18'!H78+'18.06.18'!H78+'25.06.18'!H78+'02.07.18'!H78+'09.07.18'!H78+'16.07.18'!H78+'23.07.18'!H78+'30.07.18'!H78+'06.08.18'!H78+'13.08.18'!H78+'20.08.18'!H78+'27.08.18'!H78+'03.09.18'!H78+'10.09.18'!H78+'17.09.18'!H78+'24.09.18'!H78+'01.10.18'!H78+'08.10.18'!H78+'16.10.18'!H78+'22.10.18'!H78+'29.10.18'!H78+'05.11.18'!H78+'12.11.18'!H78+'19.11.18'!H78+'26.11.18'!H78+'03.12.18'!H78+'10.12.18'!H78+'17.12.18'!H78+'26.12.18'!H78+'02.01.19'!H78</f>
        <v>16</v>
      </c>
      <c r="I78" s="254">
        <f>'09.01.18'!I78+'15.01.18'!I78+'22.01.18'!I78+'29.01.18'!I78+'05.02.18'!I78+'12.02.18'!I78+'19.02.18'!I78+'26.02.18'!I78+'05.03.18'!I78+'12.03.18'!I78+'19.03.18'!I78+'26.03.18'!I78+'02.04.18'!I78+'10.04.18'!I78+'16.04.18'!I78+'23.04.18'!I78+'02.05.18'!I78+'07.05.18'!I78+'14.05.18'!I78+'21.05.18'!I78+'29.05.18'!I78+'04.06.18'!I78+'11.06.18'!I78+'18.06.18'!I78+'25.06.18'!I78+'02.07.18'!I78+'09.07.18'!I78+'16.07.18'!I78+'23.07.18'!I78+'30.07.18'!I78+'06.08.18'!I78+'13.08.18'!I78+'20.08.18'!I78+'27.08.18'!I78+'03.09.18'!I78+'10.09.18'!I78+'17.09.18'!I78+'24.09.18'!I78+'01.10.18'!I78+'08.10.18'!I78+'16.10.18'!I78+'22.10.18'!I78+'29.10.18'!I78+'05.11.18'!I78+'12.11.18'!I78+'19.11.18'!I78+'26.11.18'!I78+'03.12.18'!I78+'10.12.18'!I78+'17.12.18'!I78+'26.12.18'!I78+'02.01.19'!I78</f>
        <v>10</v>
      </c>
      <c r="J78" s="254">
        <f>'09.01.18'!J78+'15.01.18'!J78+'22.01.18'!J78+'29.01.18'!J78+'05.02.18'!J78+'12.02.18'!J78+'19.02.18'!J78+'26.02.18'!J78+'05.03.18'!J78+'12.03.18'!J78+'19.03.18'!J78+'26.03.18'!J78+'02.04.18'!J78+'10.04.18'!J78+'16.04.18'!J78+'23.04.18'!J78+'02.05.18'!J78+'07.05.18'!J78+'14.05.18'!J78+'21.05.18'!J78+'29.05.18'!J78+'04.06.18'!J78+'11.06.18'!J78+'18.06.18'!J78+'25.06.18'!J78+'02.07.18'!J78+'09.07.18'!J78+'16.07.18'!J78+'23.07.18'!J78+'30.07.18'!J78+'06.08.18'!J78+'13.08.18'!J78+'20.08.18'!J78+'27.08.18'!J78+'03.09.18'!J78+'10.09.18'!J78+'17.09.18'!J78+'24.09.18'!J78+'01.10.18'!J78+'08.10.18'!J78+'16.10.18'!J78+'22.10.18'!J78+'29.10.18'!J78+'05.11.18'!J78+'12.11.18'!J78+'19.11.18'!J78+'26.11.18'!J78+'03.12.18'!J78+'10.12.18'!J78+'17.12.18'!J78+'26.12.18'!J78+'02.01.19'!J78</f>
        <v>10</v>
      </c>
      <c r="K78" s="271">
        <f>'09.01.18'!K78+'15.01.18'!K78+'22.01.18'!K78+'29.01.18'!K78+'05.02.18'!K78+'12.02.18'!K78+'19.02.18'!K78+'26.02.18'!K78+'05.03.18'!K78+'12.03.18'!K78+'19.03.18'!K78+'26.03.18'!K78+'02.04.18'!K78+'10.04.18'!K78+'16.04.18'!K78+'23.04.18'!K78+'02.05.18'!K78+'07.05.18'!K78+'14.05.18'!K78+'21.05.18'!K78+'29.05.18'!K78+'04.06.18'!K78+'11.06.18'!K78+'18.06.18'!K78+'25.06.18'!K78+'02.07.18'!K78+'09.07.18'!K78+'16.07.18'!K78+'23.07.18'!K78+'30.07.18'!K78+'06.08.18'!K78+'13.08.18'!K78+'20.08.18'!K78+'27.08.18'!K78+'03.09.18'!K78+'10.09.18'!K78+'17.09.18'!K78+'24.09.18'!K78+'01.10.18'!K78+'08.10.18'!K78+'16.10.18'!K78+'22.10.18'!K78+'29.10.18'!K78+'05.11.18'!K78+'12.11.18'!K78+'19.11.18'!K78+'26.11.18'!K78+'03.12.18'!K78+'10.12.18'!K78+'17.12.18'!K78+'26.12.18'!K78+'02.01.19'!K78</f>
        <v>12834.1</v>
      </c>
      <c r="L78" s="271">
        <f>'09.01.18'!L78+'15.01.18'!L78+'22.01.18'!L78+'29.01.18'!L78+'05.02.18'!L78+'12.02.18'!L78+'19.02.18'!L78+'26.02.18'!L78+'05.03.18'!L78+'12.03.18'!L78+'19.03.18'!L78+'26.03.18'!L78+'02.04.18'!L78+'10.04.18'!L78+'16.04.18'!L78+'23.04.18'!L78+'02.05.18'!L78+'07.05.18'!L78+'14.05.18'!L78+'21.05.18'!L78+'29.05.18'!L78+'04.06.18'!L78+'11.06.18'!L78+'18.06.18'!L78+'25.06.18'!L78+'02.07.18'!L78+'09.07.18'!L78+'16.07.18'!L78+'23.07.18'!L78+'30.07.18'!L78+'06.08.18'!L78+'13.08.18'!L78+'20.08.18'!L78+'27.08.18'!L78+'03.09.18'!L78+'10.09.18'!L78+'17.09.18'!L78+'24.09.18'!L78+'01.10.18'!L78+'08.10.18'!L78+'16.10.18'!L78+'22.10.18'!L78+'29.10.18'!L78+'05.11.18'!L78+'12.11.18'!L78+'19.11.18'!L78+'26.11.18'!L78+'03.12.18'!L78+'10.12.18'!L78+'17.12.18'!L78+'26.12.18'!L78+'02.01.19'!L78</f>
        <v>12834.1</v>
      </c>
      <c r="M78" s="259">
        <f t="shared" si="3"/>
        <v>0</v>
      </c>
      <c r="N78" s="270">
        <f>'09.01.18'!N78+'15.01.18'!N78+'22.01.18'!N78+'29.01.18'!N78+'05.02.18'!N78+'12.02.18'!N78+'19.02.18'!N78+'26.02.18'!N78+'05.03.18'!N78+'12.03.18'!N78+'19.03.18'!N78+'26.03.18'!N78+'02.04.18'!N78+'10.04.18'!N78+'16.04.18'!N78+'23.04.18'!N78+'02.05.18'!N78+'07.05.18'!N78+'14.05.18'!N78+'21.05.18'!N78+'29.05.18'!N78+'04.06.18'!N78+'11.06.18'!N78+'18.06.18'!N78+'25.06.18'!N78+'02.07.18'!N78+'09.07.18'!N78+'16.07.18'!N78+'23.07.18'!N78+'30.07.18'!N78+'06.08.18'!N78+'13.08.18'!N78+'20.08.18'!N78+'27.08.18'!N78+'03.09.18'!N78+'10.09.18'!N78+'17.09.18'!N78+'24.09.18'!N78+'01.10.18'!N78+'08.10.18'!N78+'16.10.18'!N78+'22.10.18'!N78+'29.10.18'!N78+'05.11.18'!N78+'12.11.18'!N78+'19.11.18'!N78+'26.11.18'!N78+'03.12.18'!N78+'10.12.18'!N78+'17.12.18'!N78+'26.12.18'!N78+'02.01.19'!N78</f>
        <v>12</v>
      </c>
      <c r="O78" s="271">
        <f>'09.01.18'!O78+'15.01.18'!O78+'22.01.18'!O78+'29.01.18'!O78+'05.02.18'!O78+'12.02.18'!O78+'19.02.18'!O78+'26.02.18'!O78+'05.03.18'!O78+'12.03.18'!O78+'19.03.18'!O78+'26.03.18'!O78+'02.04.18'!O78+'10.04.18'!O78+'16.04.18'!O78+'23.04.18'!O78+'02.05.18'!O78+'07.05.18'!O78+'14.05.18'!O78+'21.05.18'!O78+'29.05.18'!O78+'04.06.18'!O78+'11.06.18'!O78+'18.06.18'!O78+'25.06.18'!O78+'02.07.18'!O78+'09.07.18'!O78+'16.07.18'!O78+'23.07.18'!O78+'30.07.18'!O78+'06.08.18'!O78+'13.08.18'!O78+'20.08.18'!O78+'27.08.18'!O78+'03.09.18'!O78+'10.09.18'!O78+'17.09.18'!O78+'24.09.18'!O78+'01.10.18'!O78+'08.10.18'!O78+'16.10.18'!O78+'22.10.18'!O78+'29.10.18'!O78+'05.11.18'!O78+'12.11.18'!O78+'19.11.18'!O78+'26.11.18'!O78+'03.12.18'!O78+'10.12.18'!O78+'17.12.18'!O78+'26.12.18'!O78+'02.01.19'!O78</f>
        <v>20931.669999999998</v>
      </c>
      <c r="P78" s="271">
        <f>'09.01.18'!P78+'15.01.18'!P78+'22.01.18'!P78+'29.01.18'!P78+'05.02.18'!P78+'12.02.18'!P78+'19.02.18'!P78+'26.02.18'!P78+'05.03.18'!P78+'12.03.18'!P78+'19.03.18'!P78+'26.03.18'!P78+'02.04.18'!P78+'10.04.18'!P78+'16.04.18'!P78+'23.04.18'!P78+'02.05.18'!P78+'07.05.18'!P78+'14.05.18'!P78+'21.05.18'!P78+'29.05.18'!P78+'04.06.18'!P78+'11.06.18'!P78+'18.06.18'!P78+'25.06.18'!P78+'02.07.18'!P78+'09.07.18'!P78+'16.07.18'!P78+'23.07.18'!P78+'30.07.18'!P78+'06.08.18'!P78+'13.08.18'!P78+'20.08.18'!P78+'27.08.18'!P78+'03.09.18'!P78+'10.09.18'!P78+'17.09.18'!P78+'24.09.18'!P78+'01.10.18'!P78+'08.10.18'!P78+'16.10.18'!P78+'22.10.18'!P78+'29.10.18'!P78+'05.11.18'!P78+'12.11.18'!P78+'19.11.18'!P78+'26.11.18'!P78+'03.12.18'!P78+'10.12.18'!P78+'17.12.18'!P78+'26.12.18'!P78+'02.01.19'!P78</f>
        <v>20931.669999999998</v>
      </c>
      <c r="Q78" s="83">
        <f t="shared" si="4"/>
        <v>0</v>
      </c>
      <c r="R78" s="1"/>
      <c r="S78" s="1"/>
      <c r="T78" s="134"/>
      <c r="U78" s="134"/>
      <c r="V78" s="134"/>
      <c r="X78" s="40"/>
    </row>
    <row r="79" spans="1:24">
      <c r="A79" s="182">
        <v>70</v>
      </c>
      <c r="B79" s="78" t="s">
        <v>81</v>
      </c>
      <c r="C79" s="105" t="s">
        <v>19</v>
      </c>
      <c r="D79" s="78"/>
      <c r="E79" s="78" t="s">
        <v>26</v>
      </c>
      <c r="F79" s="106" t="s">
        <v>349</v>
      </c>
      <c r="G79" s="14" t="s">
        <v>21</v>
      </c>
      <c r="H79" s="274">
        <f>'09.01.18'!H79+'15.01.18'!H79+'22.01.18'!H79+'29.01.18'!H79+'05.02.18'!H79+'12.02.18'!H79+'19.02.18'!H79+'26.02.18'!H79+'05.03.18'!H79+'12.03.18'!H79+'19.03.18'!H79+'26.03.18'!H79+'02.04.18'!H79+'10.04.18'!H79+'16.04.18'!H79+'23.04.18'!H79+'02.05.18'!H79+'07.05.18'!H79+'14.05.18'!H79+'21.05.18'!H79+'29.05.18'!H79+'04.06.18'!H79+'11.06.18'!H79+'18.06.18'!H79+'25.06.18'!H79+'02.07.18'!H79+'09.07.18'!H79+'16.07.18'!H79+'23.07.18'!H79+'30.07.18'!H79+'06.08.18'!H79+'13.08.18'!H79+'20.08.18'!H79+'27.08.18'!H79+'03.09.18'!H79+'10.09.18'!H79+'17.09.18'!H79+'24.09.18'!H79+'01.10.18'!H79+'08.10.18'!H79+'16.10.18'!H79+'22.10.18'!H79+'29.10.18'!H79+'05.11.18'!H79+'12.11.18'!H79+'19.11.18'!H79+'26.11.18'!H79+'03.12.18'!H79+'10.12.18'!H79+'17.12.18'!H79+'26.12.18'!H79+'02.01.19'!H79</f>
        <v>13</v>
      </c>
      <c r="I79" s="254">
        <f>'09.01.18'!I79+'15.01.18'!I79+'22.01.18'!I79+'29.01.18'!I79+'05.02.18'!I79+'12.02.18'!I79+'19.02.18'!I79+'26.02.18'!I79+'05.03.18'!I79+'12.03.18'!I79+'19.03.18'!I79+'26.03.18'!I79+'02.04.18'!I79+'10.04.18'!I79+'16.04.18'!I79+'23.04.18'!I79+'02.05.18'!I79+'07.05.18'!I79+'14.05.18'!I79+'21.05.18'!I79+'29.05.18'!I79+'04.06.18'!I79+'11.06.18'!I79+'18.06.18'!I79+'25.06.18'!I79+'02.07.18'!I79+'09.07.18'!I79+'16.07.18'!I79+'23.07.18'!I79+'30.07.18'!I79+'06.08.18'!I79+'13.08.18'!I79+'20.08.18'!I79+'27.08.18'!I79+'03.09.18'!I79+'10.09.18'!I79+'17.09.18'!I79+'24.09.18'!I79+'01.10.18'!I79+'08.10.18'!I79+'16.10.18'!I79+'22.10.18'!I79+'29.10.18'!I79+'05.11.18'!I79+'12.11.18'!I79+'19.11.18'!I79+'26.11.18'!I79+'03.12.18'!I79+'10.12.18'!I79+'17.12.18'!I79+'26.12.18'!I79+'02.01.19'!I79</f>
        <v>9</v>
      </c>
      <c r="J79" s="254">
        <f>'09.01.18'!J79+'15.01.18'!J79+'22.01.18'!J79+'29.01.18'!J79+'05.02.18'!J79+'12.02.18'!J79+'19.02.18'!J79+'26.02.18'!J79+'05.03.18'!J79+'12.03.18'!J79+'19.03.18'!J79+'26.03.18'!J79+'02.04.18'!J79+'10.04.18'!J79+'16.04.18'!J79+'23.04.18'!J79+'02.05.18'!J79+'07.05.18'!J79+'14.05.18'!J79+'21.05.18'!J79+'29.05.18'!J79+'04.06.18'!J79+'11.06.18'!J79+'18.06.18'!J79+'25.06.18'!J79+'02.07.18'!J79+'09.07.18'!J79+'16.07.18'!J79+'23.07.18'!J79+'30.07.18'!J79+'06.08.18'!J79+'13.08.18'!J79+'20.08.18'!J79+'27.08.18'!J79+'03.09.18'!J79+'10.09.18'!J79+'17.09.18'!J79+'24.09.18'!J79+'01.10.18'!J79+'08.10.18'!J79+'16.10.18'!J79+'22.10.18'!J79+'29.10.18'!J79+'05.11.18'!J79+'12.11.18'!J79+'19.11.18'!J79+'26.11.18'!J79+'03.12.18'!J79+'10.12.18'!J79+'17.12.18'!J79+'26.12.18'!J79+'02.01.19'!J79</f>
        <v>12</v>
      </c>
      <c r="K79" s="271">
        <f>'09.01.18'!K79+'15.01.18'!K79+'22.01.18'!K79+'29.01.18'!K79+'05.02.18'!K79+'12.02.18'!K79+'19.02.18'!K79+'26.02.18'!K79+'05.03.18'!K79+'12.03.18'!K79+'19.03.18'!K79+'26.03.18'!K79+'02.04.18'!K79+'10.04.18'!K79+'16.04.18'!K79+'23.04.18'!K79+'02.05.18'!K79+'07.05.18'!K79+'14.05.18'!K79+'21.05.18'!K79+'29.05.18'!K79+'04.06.18'!K79+'11.06.18'!K79+'18.06.18'!K79+'25.06.18'!K79+'02.07.18'!K79+'09.07.18'!K79+'16.07.18'!K79+'23.07.18'!K79+'30.07.18'!K79+'06.08.18'!K79+'13.08.18'!K79+'20.08.18'!K79+'27.08.18'!K79+'03.09.18'!K79+'10.09.18'!K79+'17.09.18'!K79+'24.09.18'!K79+'01.10.18'!K79+'08.10.18'!K79+'16.10.18'!K79+'22.10.18'!K79+'29.10.18'!K79+'05.11.18'!K79+'12.11.18'!K79+'19.11.18'!K79+'26.11.18'!K79+'03.12.18'!K79+'10.12.18'!K79+'17.12.18'!K79+'26.12.18'!K79+'02.01.19'!K79</f>
        <v>30492.91</v>
      </c>
      <c r="L79" s="271">
        <f>'09.01.18'!L79+'15.01.18'!L79+'22.01.18'!L79+'29.01.18'!L79+'05.02.18'!L79+'12.02.18'!L79+'19.02.18'!L79+'26.02.18'!L79+'05.03.18'!L79+'12.03.18'!L79+'19.03.18'!L79+'26.03.18'!L79+'02.04.18'!L79+'10.04.18'!L79+'16.04.18'!L79+'23.04.18'!L79+'02.05.18'!L79+'07.05.18'!L79+'14.05.18'!L79+'21.05.18'!L79+'29.05.18'!L79+'04.06.18'!L79+'11.06.18'!L79+'18.06.18'!L79+'25.06.18'!L79+'02.07.18'!L79+'09.07.18'!L79+'16.07.18'!L79+'23.07.18'!L79+'30.07.18'!L79+'06.08.18'!L79+'13.08.18'!L79+'20.08.18'!L79+'27.08.18'!L79+'03.09.18'!L79+'10.09.18'!L79+'17.09.18'!L79+'24.09.18'!L79+'01.10.18'!L79+'08.10.18'!L79+'16.10.18'!L79+'22.10.18'!L79+'29.10.18'!L79+'05.11.18'!L79+'12.11.18'!L79+'19.11.18'!L79+'26.11.18'!L79+'03.12.18'!L79+'10.12.18'!L79+'17.12.18'!L79+'26.12.18'!L79+'02.01.19'!L79</f>
        <v>30492.91</v>
      </c>
      <c r="M79" s="259">
        <f t="shared" si="3"/>
        <v>0</v>
      </c>
      <c r="N79" s="270">
        <f>'09.01.18'!N79+'15.01.18'!N79+'22.01.18'!N79+'29.01.18'!N79+'05.02.18'!N79+'12.02.18'!N79+'19.02.18'!N79+'26.02.18'!N79+'05.03.18'!N79+'12.03.18'!N79+'19.03.18'!N79+'26.03.18'!N79+'02.04.18'!N79+'10.04.18'!N79+'16.04.18'!N79+'23.04.18'!N79+'02.05.18'!N79+'07.05.18'!N79+'14.05.18'!N79+'21.05.18'!N79+'29.05.18'!N79+'04.06.18'!N79+'11.06.18'!N79+'18.06.18'!N79+'25.06.18'!N79+'02.07.18'!N79+'09.07.18'!N79+'16.07.18'!N79+'23.07.18'!N79+'30.07.18'!N79+'06.08.18'!N79+'13.08.18'!N79+'20.08.18'!N79+'27.08.18'!N79+'03.09.18'!N79+'10.09.18'!N79+'17.09.18'!N79+'24.09.18'!N79+'01.10.18'!N79+'08.10.18'!N79+'16.10.18'!N79+'22.10.18'!N79+'29.10.18'!N79+'05.11.18'!N79+'12.11.18'!N79+'19.11.18'!N79+'26.11.18'!N79+'03.12.18'!N79+'10.12.18'!N79+'17.12.18'!N79+'26.12.18'!N79+'02.01.19'!N79</f>
        <v>8</v>
      </c>
      <c r="O79" s="271">
        <f>'09.01.18'!O79+'15.01.18'!O79+'22.01.18'!O79+'29.01.18'!O79+'05.02.18'!O79+'12.02.18'!O79+'19.02.18'!O79+'26.02.18'!O79+'05.03.18'!O79+'12.03.18'!O79+'19.03.18'!O79+'26.03.18'!O79+'02.04.18'!O79+'10.04.18'!O79+'16.04.18'!O79+'23.04.18'!O79+'02.05.18'!O79+'07.05.18'!O79+'14.05.18'!O79+'21.05.18'!O79+'29.05.18'!O79+'04.06.18'!O79+'11.06.18'!O79+'18.06.18'!O79+'25.06.18'!O79+'02.07.18'!O79+'09.07.18'!O79+'16.07.18'!O79+'23.07.18'!O79+'30.07.18'!O79+'06.08.18'!O79+'13.08.18'!O79+'20.08.18'!O79+'27.08.18'!O79+'03.09.18'!O79+'10.09.18'!O79+'17.09.18'!O79+'24.09.18'!O79+'01.10.18'!O79+'08.10.18'!O79+'16.10.18'!O79+'22.10.18'!O79+'29.10.18'!O79+'05.11.18'!O79+'12.11.18'!O79+'19.11.18'!O79+'26.11.18'!O79+'03.12.18'!O79+'10.12.18'!O79+'17.12.18'!O79+'26.12.18'!O79+'02.01.19'!O79</f>
        <v>26929.47</v>
      </c>
      <c r="P79" s="271">
        <f>'09.01.18'!P79+'15.01.18'!P79+'22.01.18'!P79+'29.01.18'!P79+'05.02.18'!P79+'12.02.18'!P79+'19.02.18'!P79+'26.02.18'!P79+'05.03.18'!P79+'12.03.18'!P79+'19.03.18'!P79+'26.03.18'!P79+'02.04.18'!P79+'10.04.18'!P79+'16.04.18'!P79+'23.04.18'!P79+'02.05.18'!P79+'07.05.18'!P79+'14.05.18'!P79+'21.05.18'!P79+'29.05.18'!P79+'04.06.18'!P79+'11.06.18'!P79+'18.06.18'!P79+'25.06.18'!P79+'02.07.18'!P79+'09.07.18'!P79+'16.07.18'!P79+'23.07.18'!P79+'30.07.18'!P79+'06.08.18'!P79+'13.08.18'!P79+'20.08.18'!P79+'27.08.18'!P79+'03.09.18'!P79+'10.09.18'!P79+'17.09.18'!P79+'24.09.18'!P79+'01.10.18'!P79+'08.10.18'!P79+'16.10.18'!P79+'22.10.18'!P79+'29.10.18'!P79+'05.11.18'!P79+'12.11.18'!P79+'19.11.18'!P79+'26.11.18'!P79+'03.12.18'!P79+'10.12.18'!P79+'17.12.18'!P79+'26.12.18'!P79+'02.01.19'!P79</f>
        <v>26929.47</v>
      </c>
      <c r="Q79" s="83">
        <f t="shared" si="4"/>
        <v>0</v>
      </c>
      <c r="R79" s="1"/>
      <c r="S79" s="1"/>
      <c r="T79" s="134"/>
      <c r="U79" s="134"/>
      <c r="V79" s="134"/>
      <c r="X79" s="40"/>
    </row>
    <row r="80" spans="1:24">
      <c r="A80" s="182">
        <v>71</v>
      </c>
      <c r="B80" s="78" t="s">
        <v>82</v>
      </c>
      <c r="C80" s="105" t="s">
        <v>19</v>
      </c>
      <c r="D80" s="78"/>
      <c r="E80" s="78" t="s">
        <v>26</v>
      </c>
      <c r="F80" s="106" t="s">
        <v>350</v>
      </c>
      <c r="G80" s="14" t="s">
        <v>21</v>
      </c>
      <c r="H80" s="274">
        <f>'09.01.18'!H80+'15.01.18'!H80+'22.01.18'!H80+'29.01.18'!H80+'05.02.18'!H80+'12.02.18'!H80+'19.02.18'!H80+'26.02.18'!H80+'05.03.18'!H80+'12.03.18'!H80+'19.03.18'!H80+'26.03.18'!H80+'02.04.18'!H80+'10.04.18'!H80+'16.04.18'!H80+'23.04.18'!H80+'02.05.18'!H80+'07.05.18'!H80+'14.05.18'!H80+'21.05.18'!H80+'29.05.18'!H80+'04.06.18'!H80+'11.06.18'!H80+'18.06.18'!H80+'25.06.18'!H80+'02.07.18'!H80+'09.07.18'!H80+'16.07.18'!H80+'23.07.18'!H80+'30.07.18'!H80+'06.08.18'!H80+'13.08.18'!H80+'20.08.18'!H80+'27.08.18'!H80+'03.09.18'!H80+'10.09.18'!H80+'17.09.18'!H80+'24.09.18'!H80+'01.10.18'!H80+'08.10.18'!H80+'16.10.18'!H80+'22.10.18'!H80+'29.10.18'!H80+'05.11.18'!H80+'12.11.18'!H80+'19.11.18'!H80+'26.11.18'!H80+'03.12.18'!H80+'10.12.18'!H80+'17.12.18'!H80+'26.12.18'!H80+'02.01.19'!H80</f>
        <v>27</v>
      </c>
      <c r="I80" s="254">
        <f>'09.01.18'!I80+'15.01.18'!I80+'22.01.18'!I80+'29.01.18'!I80+'05.02.18'!I80+'12.02.18'!I80+'19.02.18'!I80+'26.02.18'!I80+'05.03.18'!I80+'12.03.18'!I80+'19.03.18'!I80+'26.03.18'!I80+'02.04.18'!I80+'10.04.18'!I80+'16.04.18'!I80+'23.04.18'!I80+'02.05.18'!I80+'07.05.18'!I80+'14.05.18'!I80+'21.05.18'!I80+'29.05.18'!I80+'04.06.18'!I80+'11.06.18'!I80+'18.06.18'!I80+'25.06.18'!I80+'02.07.18'!I80+'09.07.18'!I80+'16.07.18'!I80+'23.07.18'!I80+'30.07.18'!I80+'06.08.18'!I80+'13.08.18'!I80+'20.08.18'!I80+'27.08.18'!I80+'03.09.18'!I80+'10.09.18'!I80+'17.09.18'!I80+'24.09.18'!I80+'01.10.18'!I80+'08.10.18'!I80+'16.10.18'!I80+'22.10.18'!I80+'29.10.18'!I80+'05.11.18'!I80+'12.11.18'!I80+'19.11.18'!I80+'26.11.18'!I80+'03.12.18'!I80+'10.12.18'!I80+'17.12.18'!I80+'26.12.18'!I80+'02.01.19'!I80</f>
        <v>21</v>
      </c>
      <c r="J80" s="254">
        <f>'09.01.18'!J80+'15.01.18'!J80+'22.01.18'!J80+'29.01.18'!J80+'05.02.18'!J80+'12.02.18'!J80+'19.02.18'!J80+'26.02.18'!J80+'05.03.18'!J80+'12.03.18'!J80+'19.03.18'!J80+'26.03.18'!J80+'02.04.18'!J80+'10.04.18'!J80+'16.04.18'!J80+'23.04.18'!J80+'02.05.18'!J80+'07.05.18'!J80+'14.05.18'!J80+'21.05.18'!J80+'29.05.18'!J80+'04.06.18'!J80+'11.06.18'!J80+'18.06.18'!J80+'25.06.18'!J80+'02.07.18'!J80+'09.07.18'!J80+'16.07.18'!J80+'23.07.18'!J80+'30.07.18'!J80+'06.08.18'!J80+'13.08.18'!J80+'20.08.18'!J80+'27.08.18'!J80+'03.09.18'!J80+'10.09.18'!J80+'17.09.18'!J80+'24.09.18'!J80+'01.10.18'!J80+'08.10.18'!J80+'16.10.18'!J80+'22.10.18'!J80+'29.10.18'!J80+'05.11.18'!J80+'12.11.18'!J80+'19.11.18'!J80+'26.11.18'!J80+'03.12.18'!J80+'10.12.18'!J80+'17.12.18'!J80+'26.12.18'!J80+'02.01.19'!J80</f>
        <v>28</v>
      </c>
      <c r="K80" s="271">
        <f>'09.01.18'!K80+'15.01.18'!K80+'22.01.18'!K80+'29.01.18'!K80+'05.02.18'!K80+'12.02.18'!K80+'19.02.18'!K80+'26.02.18'!K80+'05.03.18'!K80+'12.03.18'!K80+'19.03.18'!K80+'26.03.18'!K80+'02.04.18'!K80+'10.04.18'!K80+'16.04.18'!K80+'23.04.18'!K80+'02.05.18'!K80+'07.05.18'!K80+'14.05.18'!K80+'21.05.18'!K80+'29.05.18'!K80+'04.06.18'!K80+'11.06.18'!K80+'18.06.18'!K80+'25.06.18'!K80+'02.07.18'!K80+'09.07.18'!K80+'16.07.18'!K80+'23.07.18'!K80+'30.07.18'!K80+'06.08.18'!K80+'13.08.18'!K80+'20.08.18'!K80+'27.08.18'!K80+'03.09.18'!K80+'10.09.18'!K80+'17.09.18'!K80+'24.09.18'!K80+'01.10.18'!K80+'08.10.18'!K80+'16.10.18'!K80+'22.10.18'!K80+'29.10.18'!K80+'05.11.18'!K80+'12.11.18'!K80+'19.11.18'!K80+'26.11.18'!K80+'03.12.18'!K80+'10.12.18'!K80+'17.12.18'!K80+'26.12.18'!K80+'02.01.19'!K80</f>
        <v>49838.829999999994</v>
      </c>
      <c r="L80" s="271">
        <f>'09.01.18'!L80+'15.01.18'!L80+'22.01.18'!L80+'29.01.18'!L80+'05.02.18'!L80+'12.02.18'!L80+'19.02.18'!L80+'26.02.18'!L80+'05.03.18'!L80+'12.03.18'!L80+'19.03.18'!L80+'26.03.18'!L80+'02.04.18'!L80+'10.04.18'!L80+'16.04.18'!L80+'23.04.18'!L80+'02.05.18'!L80+'07.05.18'!L80+'14.05.18'!L80+'21.05.18'!L80+'29.05.18'!L80+'04.06.18'!L80+'11.06.18'!L80+'18.06.18'!L80+'25.06.18'!L80+'02.07.18'!L80+'09.07.18'!L80+'16.07.18'!L80+'23.07.18'!L80+'30.07.18'!L80+'06.08.18'!L80+'13.08.18'!L80+'20.08.18'!L80+'27.08.18'!L80+'03.09.18'!L80+'10.09.18'!L80+'17.09.18'!L80+'24.09.18'!L80+'01.10.18'!L80+'08.10.18'!L80+'16.10.18'!L80+'22.10.18'!L80+'29.10.18'!L80+'05.11.18'!L80+'12.11.18'!L80+'19.11.18'!L80+'26.11.18'!L80+'03.12.18'!L80+'10.12.18'!L80+'17.12.18'!L80+'26.12.18'!L80+'02.01.19'!L80</f>
        <v>49838.829999999994</v>
      </c>
      <c r="M80" s="259">
        <f t="shared" si="3"/>
        <v>0</v>
      </c>
      <c r="N80" s="270">
        <f>'09.01.18'!N80+'15.01.18'!N80+'22.01.18'!N80+'29.01.18'!N80+'05.02.18'!N80+'12.02.18'!N80+'19.02.18'!N80+'26.02.18'!N80+'05.03.18'!N80+'12.03.18'!N80+'19.03.18'!N80+'26.03.18'!N80+'02.04.18'!N80+'10.04.18'!N80+'16.04.18'!N80+'23.04.18'!N80+'02.05.18'!N80+'07.05.18'!N80+'14.05.18'!N80+'21.05.18'!N80+'29.05.18'!N80+'04.06.18'!N80+'11.06.18'!N80+'18.06.18'!N80+'25.06.18'!N80+'02.07.18'!N80+'09.07.18'!N80+'16.07.18'!N80+'23.07.18'!N80+'30.07.18'!N80+'06.08.18'!N80+'13.08.18'!N80+'20.08.18'!N80+'27.08.18'!N80+'03.09.18'!N80+'10.09.18'!N80+'17.09.18'!N80+'24.09.18'!N80+'01.10.18'!N80+'08.10.18'!N80+'16.10.18'!N80+'22.10.18'!N80+'29.10.18'!N80+'05.11.18'!N80+'12.11.18'!N80+'19.11.18'!N80+'26.11.18'!N80+'03.12.18'!N80+'10.12.18'!N80+'17.12.18'!N80+'26.12.18'!N80+'02.01.19'!N80</f>
        <v>13</v>
      </c>
      <c r="O80" s="271">
        <f>'09.01.18'!O80+'15.01.18'!O80+'22.01.18'!O80+'29.01.18'!O80+'05.02.18'!O80+'12.02.18'!O80+'19.02.18'!O80+'26.02.18'!O80+'05.03.18'!O80+'12.03.18'!O80+'19.03.18'!O80+'26.03.18'!O80+'02.04.18'!O80+'10.04.18'!O80+'16.04.18'!O80+'23.04.18'!O80+'02.05.18'!O80+'07.05.18'!O80+'14.05.18'!O80+'21.05.18'!O80+'29.05.18'!O80+'04.06.18'!O80+'11.06.18'!O80+'18.06.18'!O80+'25.06.18'!O80+'02.07.18'!O80+'09.07.18'!O80+'16.07.18'!O80+'23.07.18'!O80+'30.07.18'!O80+'06.08.18'!O80+'13.08.18'!O80+'20.08.18'!O80+'27.08.18'!O80+'03.09.18'!O80+'10.09.18'!O80+'17.09.18'!O80+'24.09.18'!O80+'01.10.18'!O80+'08.10.18'!O80+'16.10.18'!O80+'22.10.18'!O80+'29.10.18'!O80+'05.11.18'!O80+'12.11.18'!O80+'19.11.18'!O80+'26.11.18'!O80+'03.12.18'!O80+'10.12.18'!O80+'17.12.18'!O80+'26.12.18'!O80+'02.01.19'!O80</f>
        <v>79093.26999999999</v>
      </c>
      <c r="P80" s="271">
        <f>'09.01.18'!P80+'15.01.18'!P80+'22.01.18'!P80+'29.01.18'!P80+'05.02.18'!P80+'12.02.18'!P80+'19.02.18'!P80+'26.02.18'!P80+'05.03.18'!P80+'12.03.18'!P80+'19.03.18'!P80+'26.03.18'!P80+'02.04.18'!P80+'10.04.18'!P80+'16.04.18'!P80+'23.04.18'!P80+'02.05.18'!P80+'07.05.18'!P80+'14.05.18'!P80+'21.05.18'!P80+'29.05.18'!P80+'04.06.18'!P80+'11.06.18'!P80+'18.06.18'!P80+'25.06.18'!P80+'02.07.18'!P80+'09.07.18'!P80+'16.07.18'!P80+'23.07.18'!P80+'30.07.18'!P80+'06.08.18'!P80+'13.08.18'!P80+'20.08.18'!P80+'27.08.18'!P80+'03.09.18'!P80+'10.09.18'!P80+'17.09.18'!P80+'24.09.18'!P80+'01.10.18'!P80+'08.10.18'!P80+'16.10.18'!P80+'22.10.18'!P80+'29.10.18'!P80+'05.11.18'!P80+'12.11.18'!P80+'19.11.18'!P80+'26.11.18'!P80+'03.12.18'!P80+'10.12.18'!P80+'17.12.18'!P80+'26.12.18'!P80+'02.01.19'!P80</f>
        <v>79093.26999999999</v>
      </c>
      <c r="Q80" s="83">
        <f t="shared" si="4"/>
        <v>0</v>
      </c>
      <c r="R80" s="1"/>
      <c r="S80" s="1"/>
      <c r="T80" s="134"/>
      <c r="U80" s="134"/>
      <c r="V80" s="134"/>
      <c r="X80" s="40"/>
    </row>
    <row r="81" spans="1:24" s="199" customFormat="1">
      <c r="A81" s="252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>
        <f>'09.01.18'!H81+'15.01.18'!H81+'22.01.18'!H81+'29.01.18'!H81+'05.02.18'!H81+'12.02.18'!H81+'19.02.18'!H81+'26.02.18'!H81+'05.03.18'!H81+'12.03.18'!H81+'19.03.18'!H81+'26.03.18'!H81+'02.04.18'!H81+'10.04.18'!H81+'16.04.18'!H81+'23.04.18'!H81+'02.05.18'!H81+'07.05.18'!H81+'14.05.18'!H81+'21.05.18'!H81+'29.05.18'!H81+'04.06.18'!H81+'11.06.18'!H81+'18.06.18'!H81+'25.06.18'!H81+'02.07.18'!H81+'09.07.18'!H81+'16.07.18'!H81+'23.07.18'!H81+'30.07.18'!H81+'06.08.18'!H81+'13.08.18'!H81+'20.08.18'!H81+'27.08.18'!H81+'03.09.18'!H81+'10.09.18'!H81+'17.09.18'!H81+'24.09.18'!H81+'01.10.18'!H81+'08.10.18'!H81+'16.10.18'!H81+'22.10.18'!H81+'29.10.18'!H81+'05.11.18'!H81+'12.11.18'!H81+'19.11.18'!H81+'26.11.18'!H81+'03.12.18'!H81+'10.12.18'!H81+'17.12.18'!H81+'26.12.18'!H81+'02.01.19'!H81</f>
        <v>1</v>
      </c>
      <c r="I81" s="254">
        <f>'09.01.18'!I81+'15.01.18'!I81+'22.01.18'!I81+'29.01.18'!I81+'05.02.18'!I81+'12.02.18'!I81+'19.02.18'!I81+'26.02.18'!I81+'05.03.18'!I81+'12.03.18'!I81+'19.03.18'!I81+'26.03.18'!I81+'02.04.18'!I81+'10.04.18'!I81+'16.04.18'!I81+'23.04.18'!I81+'02.05.18'!I81+'07.05.18'!I81+'14.05.18'!I81+'21.05.18'!I81+'29.05.18'!I81+'04.06.18'!I81+'11.06.18'!I81+'18.06.18'!I81+'25.06.18'!I81+'02.07.18'!I81+'09.07.18'!I81+'16.07.18'!I81+'23.07.18'!I81+'30.07.18'!I81+'06.08.18'!I81+'13.08.18'!I81+'20.08.18'!I81+'27.08.18'!I81+'03.09.18'!I81+'10.09.18'!I81+'17.09.18'!I81+'24.09.18'!I81+'01.10.18'!I81+'08.10.18'!I81+'16.10.18'!I81+'22.10.18'!I81+'29.10.18'!I81+'05.11.18'!I81+'12.11.18'!I81+'19.11.18'!I81+'26.11.18'!I81+'03.12.18'!I81+'10.12.18'!I81+'17.12.18'!I81+'26.12.18'!I81+'02.01.19'!I81</f>
        <v>0</v>
      </c>
      <c r="J81" s="254">
        <f>'09.01.18'!J81+'15.01.18'!J81+'22.01.18'!J81+'29.01.18'!J81+'05.02.18'!J81+'12.02.18'!J81+'19.02.18'!J81+'26.02.18'!J81+'05.03.18'!J81+'12.03.18'!J81+'19.03.18'!J81+'26.03.18'!J81+'02.04.18'!J81+'10.04.18'!J81+'16.04.18'!J81+'23.04.18'!J81+'02.05.18'!J81+'07.05.18'!J81+'14.05.18'!J81+'21.05.18'!J81+'29.05.18'!J81+'04.06.18'!J81+'11.06.18'!J81+'18.06.18'!J81+'25.06.18'!J81+'02.07.18'!J81+'09.07.18'!J81+'16.07.18'!J81+'23.07.18'!J81+'30.07.18'!J81+'06.08.18'!J81+'13.08.18'!J81+'20.08.18'!J81+'27.08.18'!J81+'03.09.18'!J81+'10.09.18'!J81+'17.09.18'!J81+'24.09.18'!J81+'01.10.18'!J81+'08.10.18'!J81+'16.10.18'!J81+'22.10.18'!J81+'29.10.18'!J81+'05.11.18'!J81+'12.11.18'!J81+'19.11.18'!J81+'26.11.18'!J81+'03.12.18'!J81+'10.12.18'!J81+'17.12.18'!J81+'26.12.18'!J81+'02.01.19'!J81</f>
        <v>0</v>
      </c>
      <c r="K81" s="271">
        <f>'09.01.18'!K81+'15.01.18'!K81+'22.01.18'!K81+'29.01.18'!K81+'05.02.18'!K81+'12.02.18'!K81+'19.02.18'!K81+'26.02.18'!K81+'05.03.18'!K81+'12.03.18'!K81+'19.03.18'!K81+'26.03.18'!K81+'02.04.18'!K81+'10.04.18'!K81+'16.04.18'!K81+'23.04.18'!K81+'02.05.18'!K81+'07.05.18'!K81+'14.05.18'!K81+'21.05.18'!K81+'29.05.18'!K81+'04.06.18'!K81+'11.06.18'!K81+'18.06.18'!K81+'25.06.18'!K81+'02.07.18'!K81+'09.07.18'!K81+'16.07.18'!K81+'23.07.18'!K81+'30.07.18'!K81+'06.08.18'!K81+'13.08.18'!K81+'20.08.18'!K81+'27.08.18'!K81+'03.09.18'!K81+'10.09.18'!K81+'17.09.18'!K81+'24.09.18'!K81+'01.10.18'!K81+'08.10.18'!K81+'16.10.18'!K81+'22.10.18'!K81+'29.10.18'!K81+'05.11.18'!K81+'12.11.18'!K81+'19.11.18'!K81+'26.11.18'!K81+'03.12.18'!K81+'10.12.18'!K81+'17.12.18'!K81+'26.12.18'!K81+'02.01.19'!K81</f>
        <v>0</v>
      </c>
      <c r="L81" s="271">
        <f>'09.01.18'!L81+'15.01.18'!L81+'22.01.18'!L81+'29.01.18'!L81+'05.02.18'!L81+'12.02.18'!L81+'19.02.18'!L81+'26.02.18'!L81+'05.03.18'!L81+'12.03.18'!L81+'19.03.18'!L81+'26.03.18'!L81+'02.04.18'!L81+'10.04.18'!L81+'16.04.18'!L81+'23.04.18'!L81+'02.05.18'!L81+'07.05.18'!L81+'14.05.18'!L81+'21.05.18'!L81+'29.05.18'!L81+'04.06.18'!L81+'11.06.18'!L81+'18.06.18'!L81+'25.06.18'!L81+'02.07.18'!L81+'09.07.18'!L81+'16.07.18'!L81+'23.07.18'!L81+'30.07.18'!L81+'06.08.18'!L81+'13.08.18'!L81+'20.08.18'!L81+'27.08.18'!L81+'03.09.18'!L81+'10.09.18'!L81+'17.09.18'!L81+'24.09.18'!L81+'01.10.18'!L81+'08.10.18'!L81+'16.10.18'!L81+'22.10.18'!L81+'29.10.18'!L81+'05.11.18'!L81+'12.11.18'!L81+'19.11.18'!L81+'26.11.18'!L81+'03.12.18'!L81+'10.12.18'!L81+'17.12.18'!L81+'26.12.18'!L81+'02.01.19'!L81</f>
        <v>0</v>
      </c>
      <c r="M81" s="259">
        <f t="shared" si="3"/>
        <v>0</v>
      </c>
      <c r="N81" s="270">
        <f>'09.01.18'!N81+'15.01.18'!N81+'22.01.18'!N81+'29.01.18'!N81+'05.02.18'!N81+'12.02.18'!N81+'19.02.18'!N81+'26.02.18'!N81+'05.03.18'!N81+'12.03.18'!N81+'19.03.18'!N81+'26.03.18'!N81+'02.04.18'!N81+'10.04.18'!N81+'16.04.18'!N81+'23.04.18'!N81+'02.05.18'!N81+'07.05.18'!N81+'14.05.18'!N81+'21.05.18'!N81+'29.05.18'!N81+'04.06.18'!N81+'11.06.18'!N81+'18.06.18'!N81+'25.06.18'!N81+'02.07.18'!N81+'09.07.18'!N81+'16.07.18'!N81+'23.07.18'!N81+'30.07.18'!N81+'06.08.18'!N81+'13.08.18'!N81+'20.08.18'!N81+'27.08.18'!N81+'03.09.18'!N81+'10.09.18'!N81+'17.09.18'!N81+'24.09.18'!N81+'01.10.18'!N81+'08.10.18'!N81+'16.10.18'!N81+'22.10.18'!N81+'29.10.18'!N81+'05.11.18'!N81+'12.11.18'!N81+'19.11.18'!N81+'26.11.18'!N81+'03.12.18'!N81+'10.12.18'!N81+'17.12.18'!N81+'26.12.18'!N81+'02.01.19'!N81</f>
        <v>0</v>
      </c>
      <c r="O81" s="271">
        <f>'09.01.18'!O81+'15.01.18'!O81+'22.01.18'!O81+'29.01.18'!O81+'05.02.18'!O81+'12.02.18'!O81+'19.02.18'!O81+'26.02.18'!O81+'05.03.18'!O81+'12.03.18'!O81+'19.03.18'!O81+'26.03.18'!O81+'02.04.18'!O81+'10.04.18'!O81+'16.04.18'!O81+'23.04.18'!O81+'02.05.18'!O81+'07.05.18'!O81+'14.05.18'!O81+'21.05.18'!O81+'29.05.18'!O81+'04.06.18'!O81+'11.06.18'!O81+'18.06.18'!O81+'25.06.18'!O81+'02.07.18'!O81+'09.07.18'!O81+'16.07.18'!O81+'23.07.18'!O81+'30.07.18'!O81+'06.08.18'!O81+'13.08.18'!O81+'20.08.18'!O81+'27.08.18'!O81+'03.09.18'!O81+'10.09.18'!O81+'17.09.18'!O81+'24.09.18'!O81+'01.10.18'!O81+'08.10.18'!O81+'16.10.18'!O81+'22.10.18'!O81+'29.10.18'!O81+'05.11.18'!O81+'12.11.18'!O81+'19.11.18'!O81+'26.11.18'!O81+'03.12.18'!O81+'10.12.18'!O81+'17.12.18'!O81+'26.12.18'!O81+'02.01.19'!O81</f>
        <v>0</v>
      </c>
      <c r="P81" s="271">
        <f>'09.01.18'!P81+'15.01.18'!P81+'22.01.18'!P81+'29.01.18'!P81+'05.02.18'!P81+'12.02.18'!P81+'19.02.18'!P81+'26.02.18'!P81+'05.03.18'!P81+'12.03.18'!P81+'19.03.18'!P81+'26.03.18'!P81+'02.04.18'!P81+'10.04.18'!P81+'16.04.18'!P81+'23.04.18'!P81+'02.05.18'!P81+'07.05.18'!P81+'14.05.18'!P81+'21.05.18'!P81+'29.05.18'!P81+'04.06.18'!P81+'11.06.18'!P81+'18.06.18'!P81+'25.06.18'!P81+'02.07.18'!P81+'09.07.18'!P81+'16.07.18'!P81+'23.07.18'!P81+'30.07.18'!P81+'06.08.18'!P81+'13.08.18'!P81+'20.08.18'!P81+'27.08.18'!P81+'03.09.18'!P81+'10.09.18'!P81+'17.09.18'!P81+'24.09.18'!P81+'01.10.18'!P81+'08.10.18'!P81+'16.10.18'!P81+'22.10.18'!P81+'29.10.18'!P81+'05.11.18'!P81+'12.11.18'!P81+'19.11.18'!P81+'26.11.18'!P81+'03.12.18'!P81+'10.12.18'!P81+'17.12.18'!P81+'26.12.18'!P81+'02.01.19'!P81</f>
        <v>0</v>
      </c>
      <c r="Q81" s="253">
        <f t="shared" si="4"/>
        <v>0</v>
      </c>
      <c r="R81" s="1"/>
      <c r="S81" s="1"/>
      <c r="T81" s="134"/>
      <c r="U81" s="134"/>
      <c r="V81" s="134"/>
      <c r="X81" s="85"/>
    </row>
    <row r="82" spans="1:24">
      <c r="A82" s="252">
        <v>73</v>
      </c>
      <c r="B82" s="78" t="s">
        <v>83</v>
      </c>
      <c r="C82" s="105" t="s">
        <v>19</v>
      </c>
      <c r="D82" s="78"/>
      <c r="E82" s="78" t="s">
        <v>84</v>
      </c>
      <c r="F82" s="106" t="s">
        <v>351</v>
      </c>
      <c r="G82" s="14" t="s">
        <v>21</v>
      </c>
      <c r="H82" s="274">
        <f>'09.01.18'!H82+'15.01.18'!H82+'22.01.18'!H82+'29.01.18'!H82+'05.02.18'!H82+'12.02.18'!H82+'19.02.18'!H82+'26.02.18'!H82+'05.03.18'!H82+'12.03.18'!H82+'19.03.18'!H82+'26.03.18'!H82+'02.04.18'!H82+'10.04.18'!H82+'16.04.18'!H82+'23.04.18'!H82+'02.05.18'!H82+'07.05.18'!H82+'14.05.18'!H82+'21.05.18'!H82+'29.05.18'!H82+'04.06.18'!H82+'11.06.18'!H82+'18.06.18'!H82+'25.06.18'!H82+'02.07.18'!H82+'09.07.18'!H82+'16.07.18'!H82+'23.07.18'!H82+'30.07.18'!H82+'06.08.18'!H82+'13.08.18'!H82+'20.08.18'!H82+'27.08.18'!H82+'03.09.18'!H82+'10.09.18'!H82+'17.09.18'!H82+'24.09.18'!H82+'01.10.18'!H82+'08.10.18'!H82+'16.10.18'!H82+'22.10.18'!H82+'29.10.18'!H82+'05.11.18'!H82+'12.11.18'!H82+'19.11.18'!H82+'26.11.18'!H82+'03.12.18'!H82+'10.12.18'!H82+'17.12.18'!H82+'26.12.18'!H82+'02.01.19'!H82</f>
        <v>27</v>
      </c>
      <c r="I82" s="254">
        <f>'09.01.18'!I82+'15.01.18'!I82+'22.01.18'!I82+'29.01.18'!I82+'05.02.18'!I82+'12.02.18'!I82+'19.02.18'!I82+'26.02.18'!I82+'05.03.18'!I82+'12.03.18'!I82+'19.03.18'!I82+'26.03.18'!I82+'02.04.18'!I82+'10.04.18'!I82+'16.04.18'!I82+'23.04.18'!I82+'02.05.18'!I82+'07.05.18'!I82+'14.05.18'!I82+'21.05.18'!I82+'29.05.18'!I82+'04.06.18'!I82+'11.06.18'!I82+'18.06.18'!I82+'25.06.18'!I82+'02.07.18'!I82+'09.07.18'!I82+'16.07.18'!I82+'23.07.18'!I82+'30.07.18'!I82+'06.08.18'!I82+'13.08.18'!I82+'20.08.18'!I82+'27.08.18'!I82+'03.09.18'!I82+'10.09.18'!I82+'17.09.18'!I82+'24.09.18'!I82+'01.10.18'!I82+'08.10.18'!I82+'16.10.18'!I82+'22.10.18'!I82+'29.10.18'!I82+'05.11.18'!I82+'12.11.18'!I82+'19.11.18'!I82+'26.11.18'!I82+'03.12.18'!I82+'10.12.18'!I82+'17.12.18'!I82+'26.12.18'!I82+'02.01.19'!I82</f>
        <v>20</v>
      </c>
      <c r="J82" s="254">
        <f>'09.01.18'!J82+'15.01.18'!J82+'22.01.18'!J82+'29.01.18'!J82+'05.02.18'!J82+'12.02.18'!J82+'19.02.18'!J82+'26.02.18'!J82+'05.03.18'!J82+'12.03.18'!J82+'19.03.18'!J82+'26.03.18'!J82+'02.04.18'!J82+'10.04.18'!J82+'16.04.18'!J82+'23.04.18'!J82+'02.05.18'!J82+'07.05.18'!J82+'14.05.18'!J82+'21.05.18'!J82+'29.05.18'!J82+'04.06.18'!J82+'11.06.18'!J82+'18.06.18'!J82+'25.06.18'!J82+'02.07.18'!J82+'09.07.18'!J82+'16.07.18'!J82+'23.07.18'!J82+'30.07.18'!J82+'06.08.18'!J82+'13.08.18'!J82+'20.08.18'!J82+'27.08.18'!J82+'03.09.18'!J82+'10.09.18'!J82+'17.09.18'!J82+'24.09.18'!J82+'01.10.18'!J82+'08.10.18'!J82+'16.10.18'!J82+'22.10.18'!J82+'29.10.18'!J82+'05.11.18'!J82+'12.11.18'!J82+'19.11.18'!J82+'26.11.18'!J82+'03.12.18'!J82+'10.12.18'!J82+'17.12.18'!J82+'26.12.18'!J82+'02.01.19'!J82</f>
        <v>29</v>
      </c>
      <c r="K82" s="271">
        <f>'09.01.18'!K82+'15.01.18'!K82+'22.01.18'!K82+'29.01.18'!K82+'05.02.18'!K82+'12.02.18'!K82+'19.02.18'!K82+'26.02.18'!K82+'05.03.18'!K82+'12.03.18'!K82+'19.03.18'!K82+'26.03.18'!K82+'02.04.18'!K82+'10.04.18'!K82+'16.04.18'!K82+'23.04.18'!K82+'02.05.18'!K82+'07.05.18'!K82+'14.05.18'!K82+'21.05.18'!K82+'29.05.18'!K82+'04.06.18'!K82+'11.06.18'!K82+'18.06.18'!K82+'25.06.18'!K82+'02.07.18'!K82+'09.07.18'!K82+'16.07.18'!K82+'23.07.18'!K82+'30.07.18'!K82+'06.08.18'!K82+'13.08.18'!K82+'20.08.18'!K82+'27.08.18'!K82+'03.09.18'!K82+'10.09.18'!K82+'17.09.18'!K82+'24.09.18'!K82+'01.10.18'!K82+'08.10.18'!K82+'16.10.18'!K82+'22.10.18'!K82+'29.10.18'!K82+'05.11.18'!K82+'12.11.18'!K82+'19.11.18'!K82+'26.11.18'!K82+'03.12.18'!K82+'10.12.18'!K82+'17.12.18'!K82+'26.12.18'!K82+'02.01.19'!K82</f>
        <v>52436.72</v>
      </c>
      <c r="L82" s="271">
        <f>'09.01.18'!L82+'15.01.18'!L82+'22.01.18'!L82+'29.01.18'!L82+'05.02.18'!L82+'12.02.18'!L82+'19.02.18'!L82+'26.02.18'!L82+'05.03.18'!L82+'12.03.18'!L82+'19.03.18'!L82+'26.03.18'!L82+'02.04.18'!L82+'10.04.18'!L82+'16.04.18'!L82+'23.04.18'!L82+'02.05.18'!L82+'07.05.18'!L82+'14.05.18'!L82+'21.05.18'!L82+'29.05.18'!L82+'04.06.18'!L82+'11.06.18'!L82+'18.06.18'!L82+'25.06.18'!L82+'02.07.18'!L82+'09.07.18'!L82+'16.07.18'!L82+'23.07.18'!L82+'30.07.18'!L82+'06.08.18'!L82+'13.08.18'!L82+'20.08.18'!L82+'27.08.18'!L82+'03.09.18'!L82+'10.09.18'!L82+'17.09.18'!L82+'24.09.18'!L82+'01.10.18'!L82+'08.10.18'!L82+'16.10.18'!L82+'22.10.18'!L82+'29.10.18'!L82+'05.11.18'!L82+'12.11.18'!L82+'19.11.18'!L82+'26.11.18'!L82+'03.12.18'!L82+'10.12.18'!L82+'17.12.18'!L82+'26.12.18'!L82+'02.01.19'!L82</f>
        <v>52436.72</v>
      </c>
      <c r="M82" s="259">
        <f t="shared" si="3"/>
        <v>0</v>
      </c>
      <c r="N82" s="270">
        <f>'09.01.18'!N82+'15.01.18'!N82+'22.01.18'!N82+'29.01.18'!N82+'05.02.18'!N82+'12.02.18'!N82+'19.02.18'!N82+'26.02.18'!N82+'05.03.18'!N82+'12.03.18'!N82+'19.03.18'!N82+'26.03.18'!N82+'02.04.18'!N82+'10.04.18'!N82+'16.04.18'!N82+'23.04.18'!N82+'02.05.18'!N82+'07.05.18'!N82+'14.05.18'!N82+'21.05.18'!N82+'29.05.18'!N82+'04.06.18'!N82+'11.06.18'!N82+'18.06.18'!N82+'25.06.18'!N82+'02.07.18'!N82+'09.07.18'!N82+'16.07.18'!N82+'23.07.18'!N82+'30.07.18'!N82+'06.08.18'!N82+'13.08.18'!N82+'20.08.18'!N82+'27.08.18'!N82+'03.09.18'!N82+'10.09.18'!N82+'17.09.18'!N82+'24.09.18'!N82+'01.10.18'!N82+'08.10.18'!N82+'16.10.18'!N82+'22.10.18'!N82+'29.10.18'!N82+'05.11.18'!N82+'12.11.18'!N82+'19.11.18'!N82+'26.11.18'!N82+'03.12.18'!N82+'10.12.18'!N82+'17.12.18'!N82+'26.12.18'!N82+'02.01.19'!N82</f>
        <v>20</v>
      </c>
      <c r="O82" s="271">
        <f>'09.01.18'!O82+'15.01.18'!O82+'22.01.18'!O82+'29.01.18'!O82+'05.02.18'!O82+'12.02.18'!O82+'19.02.18'!O82+'26.02.18'!O82+'05.03.18'!O82+'12.03.18'!O82+'19.03.18'!O82+'26.03.18'!O82+'02.04.18'!O82+'10.04.18'!O82+'16.04.18'!O82+'23.04.18'!O82+'02.05.18'!O82+'07.05.18'!O82+'14.05.18'!O82+'21.05.18'!O82+'29.05.18'!O82+'04.06.18'!O82+'11.06.18'!O82+'18.06.18'!O82+'25.06.18'!O82+'02.07.18'!O82+'09.07.18'!O82+'16.07.18'!O82+'23.07.18'!O82+'30.07.18'!O82+'06.08.18'!O82+'13.08.18'!O82+'20.08.18'!O82+'27.08.18'!O82+'03.09.18'!O82+'10.09.18'!O82+'17.09.18'!O82+'24.09.18'!O82+'01.10.18'!O82+'08.10.18'!O82+'16.10.18'!O82+'22.10.18'!O82+'29.10.18'!O82+'05.11.18'!O82+'12.11.18'!O82+'19.11.18'!O82+'26.11.18'!O82+'03.12.18'!O82+'10.12.18'!O82+'17.12.18'!O82+'26.12.18'!O82+'02.01.19'!O82</f>
        <v>73727</v>
      </c>
      <c r="P82" s="271">
        <f>'09.01.18'!P82+'15.01.18'!P82+'22.01.18'!P82+'29.01.18'!P82+'05.02.18'!P82+'12.02.18'!P82+'19.02.18'!P82+'26.02.18'!P82+'05.03.18'!P82+'12.03.18'!P82+'19.03.18'!P82+'26.03.18'!P82+'02.04.18'!P82+'10.04.18'!P82+'16.04.18'!P82+'23.04.18'!P82+'02.05.18'!P82+'07.05.18'!P82+'14.05.18'!P82+'21.05.18'!P82+'29.05.18'!P82+'04.06.18'!P82+'11.06.18'!P82+'18.06.18'!P82+'25.06.18'!P82+'02.07.18'!P82+'09.07.18'!P82+'16.07.18'!P82+'23.07.18'!P82+'30.07.18'!P82+'06.08.18'!P82+'13.08.18'!P82+'20.08.18'!P82+'27.08.18'!P82+'03.09.18'!P82+'10.09.18'!P82+'17.09.18'!P82+'24.09.18'!P82+'01.10.18'!P82+'08.10.18'!P82+'16.10.18'!P82+'22.10.18'!P82+'29.10.18'!P82+'05.11.18'!P82+'12.11.18'!P82+'19.11.18'!P82+'26.11.18'!P82+'03.12.18'!P82+'10.12.18'!P82+'17.12.18'!P82+'26.12.18'!P82+'02.01.19'!P82</f>
        <v>73727</v>
      </c>
      <c r="Q82" s="83">
        <f t="shared" si="4"/>
        <v>0</v>
      </c>
      <c r="R82" s="1"/>
      <c r="S82" s="1"/>
      <c r="T82" s="134"/>
      <c r="U82" s="134"/>
      <c r="V82" s="134"/>
      <c r="X82" s="40"/>
    </row>
    <row r="83" spans="1:24">
      <c r="A83" s="252">
        <v>74</v>
      </c>
      <c r="B83" s="43" t="s">
        <v>83</v>
      </c>
      <c r="C83" s="113" t="s">
        <v>19</v>
      </c>
      <c r="D83" s="43"/>
      <c r="E83" s="43" t="s">
        <v>84</v>
      </c>
      <c r="F83" s="109" t="s">
        <v>489</v>
      </c>
      <c r="G83" s="44" t="s">
        <v>33</v>
      </c>
      <c r="H83" s="274">
        <f>'09.01.18'!H83+'15.01.18'!H83+'22.01.18'!H83+'29.01.18'!H83+'05.02.18'!H83+'12.02.18'!H83+'19.02.18'!H83+'26.02.18'!H83+'05.03.18'!H83+'12.03.18'!H83+'19.03.18'!H83+'26.03.18'!H83+'02.04.18'!H83+'10.04.18'!H83+'16.04.18'!H83+'23.04.18'!H83+'02.05.18'!H83+'07.05.18'!H83+'14.05.18'!H83+'21.05.18'!H83+'29.05.18'!H83+'04.06.18'!H83+'11.06.18'!H83+'18.06.18'!H83+'25.06.18'!H83+'02.07.18'!H83+'09.07.18'!H83+'16.07.18'!H83+'23.07.18'!H83+'30.07.18'!H83+'06.08.18'!H83+'13.08.18'!H83+'20.08.18'!H83+'27.08.18'!H83+'03.09.18'!H83+'10.09.18'!H83+'17.09.18'!H83+'24.09.18'!H83+'01.10.18'!H83+'08.10.18'!H83+'16.10.18'!H83+'22.10.18'!H83+'29.10.18'!H83+'05.11.18'!H83+'12.11.18'!H83+'19.11.18'!H83+'26.11.18'!H83+'03.12.18'!H83+'10.12.18'!H83+'17.12.18'!H83+'26.12.18'!H83+'02.01.19'!H83</f>
        <v>8</v>
      </c>
      <c r="I83" s="254">
        <f>'09.01.18'!I83+'15.01.18'!I83+'22.01.18'!I83+'29.01.18'!I83+'05.02.18'!I83+'12.02.18'!I83+'19.02.18'!I83+'26.02.18'!I83+'05.03.18'!I83+'12.03.18'!I83+'19.03.18'!I83+'26.03.18'!I83+'02.04.18'!I83+'10.04.18'!I83+'16.04.18'!I83+'23.04.18'!I83+'02.05.18'!I83+'07.05.18'!I83+'14.05.18'!I83+'21.05.18'!I83+'29.05.18'!I83+'04.06.18'!I83+'11.06.18'!I83+'18.06.18'!I83+'25.06.18'!I83+'02.07.18'!I83+'09.07.18'!I83+'16.07.18'!I83+'23.07.18'!I83+'30.07.18'!I83+'06.08.18'!I83+'13.08.18'!I83+'20.08.18'!I83+'27.08.18'!I83+'03.09.18'!I83+'10.09.18'!I83+'17.09.18'!I83+'24.09.18'!I83+'01.10.18'!I83+'08.10.18'!I83+'16.10.18'!I83+'22.10.18'!I83+'29.10.18'!I83+'05.11.18'!I83+'12.11.18'!I83+'19.11.18'!I83+'26.11.18'!I83+'03.12.18'!I83+'10.12.18'!I83+'17.12.18'!I83+'26.12.18'!I83+'02.01.19'!I83</f>
        <v>3</v>
      </c>
      <c r="J83" s="254">
        <f>'09.01.18'!J83+'15.01.18'!J83+'22.01.18'!J83+'29.01.18'!J83+'05.02.18'!J83+'12.02.18'!J83+'19.02.18'!J83+'26.02.18'!J83+'05.03.18'!J83+'12.03.18'!J83+'19.03.18'!J83+'26.03.18'!J83+'02.04.18'!J83+'10.04.18'!J83+'16.04.18'!J83+'23.04.18'!J83+'02.05.18'!J83+'07.05.18'!J83+'14.05.18'!J83+'21.05.18'!J83+'29.05.18'!J83+'04.06.18'!J83+'11.06.18'!J83+'18.06.18'!J83+'25.06.18'!J83+'02.07.18'!J83+'09.07.18'!J83+'16.07.18'!J83+'23.07.18'!J83+'30.07.18'!J83+'06.08.18'!J83+'13.08.18'!J83+'20.08.18'!J83+'27.08.18'!J83+'03.09.18'!J83+'10.09.18'!J83+'17.09.18'!J83+'24.09.18'!J83+'01.10.18'!J83+'08.10.18'!J83+'16.10.18'!J83+'22.10.18'!J83+'29.10.18'!J83+'05.11.18'!J83+'12.11.18'!J83+'19.11.18'!J83+'26.11.18'!J83+'03.12.18'!J83+'10.12.18'!J83+'17.12.18'!J83+'26.12.18'!J83+'02.01.19'!J83</f>
        <v>3</v>
      </c>
      <c r="K83" s="271">
        <f>'09.01.18'!K83+'15.01.18'!K83+'22.01.18'!K83+'29.01.18'!K83+'05.02.18'!K83+'12.02.18'!K83+'19.02.18'!K83+'26.02.18'!K83+'05.03.18'!K83+'12.03.18'!K83+'19.03.18'!K83+'26.03.18'!K83+'02.04.18'!K83+'10.04.18'!K83+'16.04.18'!K83+'23.04.18'!K83+'02.05.18'!K83+'07.05.18'!K83+'14.05.18'!K83+'21.05.18'!K83+'29.05.18'!K83+'04.06.18'!K83+'11.06.18'!K83+'18.06.18'!K83+'25.06.18'!K83+'02.07.18'!K83+'09.07.18'!K83+'16.07.18'!K83+'23.07.18'!K83+'30.07.18'!K83+'06.08.18'!K83+'13.08.18'!K83+'20.08.18'!K83+'27.08.18'!K83+'03.09.18'!K83+'10.09.18'!K83+'17.09.18'!K83+'24.09.18'!K83+'01.10.18'!K83+'08.10.18'!K83+'16.10.18'!K83+'22.10.18'!K83+'29.10.18'!K83+'05.11.18'!K83+'12.11.18'!K83+'19.11.18'!K83+'26.11.18'!K83+'03.12.18'!K83+'10.12.18'!K83+'17.12.18'!K83+'26.12.18'!K83+'02.01.19'!K83</f>
        <v>6832.65</v>
      </c>
      <c r="L83" s="271">
        <f>'09.01.18'!L83+'15.01.18'!L83+'22.01.18'!L83+'29.01.18'!L83+'05.02.18'!L83+'12.02.18'!L83+'19.02.18'!L83+'26.02.18'!L83+'05.03.18'!L83+'12.03.18'!L83+'19.03.18'!L83+'26.03.18'!L83+'02.04.18'!L83+'10.04.18'!L83+'16.04.18'!L83+'23.04.18'!L83+'02.05.18'!L83+'07.05.18'!L83+'14.05.18'!L83+'21.05.18'!L83+'29.05.18'!L83+'04.06.18'!L83+'11.06.18'!L83+'18.06.18'!L83+'25.06.18'!L83+'02.07.18'!L83+'09.07.18'!L83+'16.07.18'!L83+'23.07.18'!L83+'30.07.18'!L83+'06.08.18'!L83+'13.08.18'!L83+'20.08.18'!L83+'27.08.18'!L83+'03.09.18'!L83+'10.09.18'!L83+'17.09.18'!L83+'24.09.18'!L83+'01.10.18'!L83+'08.10.18'!L83+'16.10.18'!L83+'22.10.18'!L83+'29.10.18'!L83+'05.11.18'!L83+'12.11.18'!L83+'19.11.18'!L83+'26.11.18'!L83+'03.12.18'!L83+'10.12.18'!L83+'17.12.18'!L83+'26.12.18'!L83+'02.01.19'!L83</f>
        <v>6832.65</v>
      </c>
      <c r="M83" s="259">
        <f t="shared" si="3"/>
        <v>0</v>
      </c>
      <c r="N83" s="270">
        <f>'09.01.18'!N83+'15.01.18'!N83+'22.01.18'!N83+'29.01.18'!N83+'05.02.18'!N83+'12.02.18'!N83+'19.02.18'!N83+'26.02.18'!N83+'05.03.18'!N83+'12.03.18'!N83+'19.03.18'!N83+'26.03.18'!N83+'02.04.18'!N83+'10.04.18'!N83+'16.04.18'!N83+'23.04.18'!N83+'02.05.18'!N83+'07.05.18'!N83+'14.05.18'!N83+'21.05.18'!N83+'29.05.18'!N83+'04.06.18'!N83+'11.06.18'!N83+'18.06.18'!N83+'25.06.18'!N83+'02.07.18'!N83+'09.07.18'!N83+'16.07.18'!N83+'23.07.18'!N83+'30.07.18'!N83+'06.08.18'!N83+'13.08.18'!N83+'20.08.18'!N83+'27.08.18'!N83+'03.09.18'!N83+'10.09.18'!N83+'17.09.18'!N83+'24.09.18'!N83+'01.10.18'!N83+'08.10.18'!N83+'16.10.18'!N83+'22.10.18'!N83+'29.10.18'!N83+'05.11.18'!N83+'12.11.18'!N83+'19.11.18'!N83+'26.11.18'!N83+'03.12.18'!N83+'10.12.18'!N83+'17.12.18'!N83+'26.12.18'!N83+'02.01.19'!N83</f>
        <v>6</v>
      </c>
      <c r="O83" s="271">
        <f>'09.01.18'!O83+'15.01.18'!O83+'22.01.18'!O83+'29.01.18'!O83+'05.02.18'!O83+'12.02.18'!O83+'19.02.18'!O83+'26.02.18'!O83+'05.03.18'!O83+'12.03.18'!O83+'19.03.18'!O83+'26.03.18'!O83+'02.04.18'!O83+'10.04.18'!O83+'16.04.18'!O83+'23.04.18'!O83+'02.05.18'!O83+'07.05.18'!O83+'14.05.18'!O83+'21.05.18'!O83+'29.05.18'!O83+'04.06.18'!O83+'11.06.18'!O83+'18.06.18'!O83+'25.06.18'!O83+'02.07.18'!O83+'09.07.18'!O83+'16.07.18'!O83+'23.07.18'!O83+'30.07.18'!O83+'06.08.18'!O83+'13.08.18'!O83+'20.08.18'!O83+'27.08.18'!O83+'03.09.18'!O83+'10.09.18'!O83+'17.09.18'!O83+'24.09.18'!O83+'01.10.18'!O83+'08.10.18'!O83+'16.10.18'!O83+'22.10.18'!O83+'29.10.18'!O83+'05.11.18'!O83+'12.11.18'!O83+'19.11.18'!O83+'26.11.18'!O83+'03.12.18'!O83+'10.12.18'!O83+'17.12.18'!O83+'26.12.18'!O83+'02.01.19'!O83</f>
        <v>14051.95</v>
      </c>
      <c r="P83" s="271">
        <f>'09.01.18'!P83+'15.01.18'!P83+'22.01.18'!P83+'29.01.18'!P83+'05.02.18'!P83+'12.02.18'!P83+'19.02.18'!P83+'26.02.18'!P83+'05.03.18'!P83+'12.03.18'!P83+'19.03.18'!P83+'26.03.18'!P83+'02.04.18'!P83+'10.04.18'!P83+'16.04.18'!P83+'23.04.18'!P83+'02.05.18'!P83+'07.05.18'!P83+'14.05.18'!P83+'21.05.18'!P83+'29.05.18'!P83+'04.06.18'!P83+'11.06.18'!P83+'18.06.18'!P83+'25.06.18'!P83+'02.07.18'!P83+'09.07.18'!P83+'16.07.18'!P83+'23.07.18'!P83+'30.07.18'!P83+'06.08.18'!P83+'13.08.18'!P83+'20.08.18'!P83+'27.08.18'!P83+'03.09.18'!P83+'10.09.18'!P83+'17.09.18'!P83+'24.09.18'!P83+'01.10.18'!P83+'08.10.18'!P83+'16.10.18'!P83+'22.10.18'!P83+'29.10.18'!P83+'05.11.18'!P83+'12.11.18'!P83+'19.11.18'!P83+'26.11.18'!P83+'03.12.18'!P83+'10.12.18'!P83+'17.12.18'!P83+'26.12.18'!P83+'02.01.19'!P83</f>
        <v>14051.95</v>
      </c>
      <c r="Q83" s="83">
        <f t="shared" si="4"/>
        <v>0</v>
      </c>
      <c r="R83" s="1"/>
      <c r="S83" s="1"/>
      <c r="T83" s="134"/>
      <c r="U83" s="134"/>
      <c r="V83" s="134"/>
      <c r="X83" s="40"/>
    </row>
    <row r="84" spans="1:24">
      <c r="A84" s="252">
        <v>75</v>
      </c>
      <c r="B84" s="78" t="s">
        <v>85</v>
      </c>
      <c r="C84" s="105" t="s">
        <v>19</v>
      </c>
      <c r="D84" s="78"/>
      <c r="E84" s="78" t="s">
        <v>26</v>
      </c>
      <c r="F84" s="103" t="s">
        <v>352</v>
      </c>
      <c r="G84" s="14" t="s">
        <v>21</v>
      </c>
      <c r="H84" s="274">
        <f>'09.01.18'!H84+'15.01.18'!H84+'22.01.18'!H84+'29.01.18'!H84+'05.02.18'!H84+'12.02.18'!H84+'19.02.18'!H84+'26.02.18'!H84+'05.03.18'!H84+'12.03.18'!H84+'19.03.18'!H84+'26.03.18'!H84+'02.04.18'!H84+'10.04.18'!H84+'16.04.18'!H84+'23.04.18'!H84+'02.05.18'!H84+'07.05.18'!H84+'14.05.18'!H84+'21.05.18'!H84+'29.05.18'!H84+'04.06.18'!H84+'11.06.18'!H84+'18.06.18'!H84+'25.06.18'!H84+'02.07.18'!H84+'09.07.18'!H84+'16.07.18'!H84+'23.07.18'!H84+'30.07.18'!H84+'06.08.18'!H84+'13.08.18'!H84+'20.08.18'!H84+'27.08.18'!H84+'03.09.18'!H84+'10.09.18'!H84+'17.09.18'!H84+'24.09.18'!H84+'01.10.18'!H84+'08.10.18'!H84+'16.10.18'!H84+'22.10.18'!H84+'29.10.18'!H84+'05.11.18'!H84+'12.11.18'!H84+'19.11.18'!H84+'26.11.18'!H84+'03.12.18'!H84+'10.12.18'!H84+'17.12.18'!H84+'26.12.18'!H84+'02.01.19'!H84</f>
        <v>0</v>
      </c>
      <c r="I84" s="254">
        <f>'09.01.18'!I84+'15.01.18'!I84+'22.01.18'!I84+'29.01.18'!I84+'05.02.18'!I84+'12.02.18'!I84+'19.02.18'!I84+'26.02.18'!I84+'05.03.18'!I84+'12.03.18'!I84+'19.03.18'!I84+'26.03.18'!I84+'02.04.18'!I84+'10.04.18'!I84+'16.04.18'!I84+'23.04.18'!I84+'02.05.18'!I84+'07.05.18'!I84+'14.05.18'!I84+'21.05.18'!I84+'29.05.18'!I84+'04.06.18'!I84+'11.06.18'!I84+'18.06.18'!I84+'25.06.18'!I84+'02.07.18'!I84+'09.07.18'!I84+'16.07.18'!I84+'23.07.18'!I84+'30.07.18'!I84+'06.08.18'!I84+'13.08.18'!I84+'20.08.18'!I84+'27.08.18'!I84+'03.09.18'!I84+'10.09.18'!I84+'17.09.18'!I84+'24.09.18'!I84+'01.10.18'!I84+'08.10.18'!I84+'16.10.18'!I84+'22.10.18'!I84+'29.10.18'!I84+'05.11.18'!I84+'12.11.18'!I84+'19.11.18'!I84+'26.11.18'!I84+'03.12.18'!I84+'10.12.18'!I84+'17.12.18'!I84+'26.12.18'!I84+'02.01.19'!I84</f>
        <v>0</v>
      </c>
      <c r="J84" s="254">
        <f>'09.01.18'!J84+'15.01.18'!J84+'22.01.18'!J84+'29.01.18'!J84+'05.02.18'!J84+'12.02.18'!J84+'19.02.18'!J84+'26.02.18'!J84+'05.03.18'!J84+'12.03.18'!J84+'19.03.18'!J84+'26.03.18'!J84+'02.04.18'!J84+'10.04.18'!J84+'16.04.18'!J84+'23.04.18'!J84+'02.05.18'!J84+'07.05.18'!J84+'14.05.18'!J84+'21.05.18'!J84+'29.05.18'!J84+'04.06.18'!J84+'11.06.18'!J84+'18.06.18'!J84+'25.06.18'!J84+'02.07.18'!J84+'09.07.18'!J84+'16.07.18'!J84+'23.07.18'!J84+'30.07.18'!J84+'06.08.18'!J84+'13.08.18'!J84+'20.08.18'!J84+'27.08.18'!J84+'03.09.18'!J84+'10.09.18'!J84+'17.09.18'!J84+'24.09.18'!J84+'01.10.18'!J84+'08.10.18'!J84+'16.10.18'!J84+'22.10.18'!J84+'29.10.18'!J84+'05.11.18'!J84+'12.11.18'!J84+'19.11.18'!J84+'26.11.18'!J84+'03.12.18'!J84+'10.12.18'!J84+'17.12.18'!J84+'26.12.18'!J84+'02.01.19'!J84</f>
        <v>0</v>
      </c>
      <c r="K84" s="271">
        <f>'09.01.18'!K84+'15.01.18'!K84+'22.01.18'!K84+'29.01.18'!K84+'05.02.18'!K84+'12.02.18'!K84+'19.02.18'!K84+'26.02.18'!K84+'05.03.18'!K84+'12.03.18'!K84+'19.03.18'!K84+'26.03.18'!K84+'02.04.18'!K84+'10.04.18'!K84+'16.04.18'!K84+'23.04.18'!K84+'02.05.18'!K84+'07.05.18'!K84+'14.05.18'!K84+'21.05.18'!K84+'29.05.18'!K84+'04.06.18'!K84+'11.06.18'!K84+'18.06.18'!K84+'25.06.18'!K84+'02.07.18'!K84+'09.07.18'!K84+'16.07.18'!K84+'23.07.18'!K84+'30.07.18'!K84+'06.08.18'!K84+'13.08.18'!K84+'20.08.18'!K84+'27.08.18'!K84+'03.09.18'!K84+'10.09.18'!K84+'17.09.18'!K84+'24.09.18'!K84+'01.10.18'!K84+'08.10.18'!K84+'16.10.18'!K84+'22.10.18'!K84+'29.10.18'!K84+'05.11.18'!K84+'12.11.18'!K84+'19.11.18'!K84+'26.11.18'!K84+'03.12.18'!K84+'10.12.18'!K84+'17.12.18'!K84+'26.12.18'!K84+'02.01.19'!K84</f>
        <v>0</v>
      </c>
      <c r="L84" s="271">
        <f>'09.01.18'!L84+'15.01.18'!L84+'22.01.18'!L84+'29.01.18'!L84+'05.02.18'!L84+'12.02.18'!L84+'19.02.18'!L84+'26.02.18'!L84+'05.03.18'!L84+'12.03.18'!L84+'19.03.18'!L84+'26.03.18'!L84+'02.04.18'!L84+'10.04.18'!L84+'16.04.18'!L84+'23.04.18'!L84+'02.05.18'!L84+'07.05.18'!L84+'14.05.18'!L84+'21.05.18'!L84+'29.05.18'!L84+'04.06.18'!L84+'11.06.18'!L84+'18.06.18'!L84+'25.06.18'!L84+'02.07.18'!L84+'09.07.18'!L84+'16.07.18'!L84+'23.07.18'!L84+'30.07.18'!L84+'06.08.18'!L84+'13.08.18'!L84+'20.08.18'!L84+'27.08.18'!L84+'03.09.18'!L84+'10.09.18'!L84+'17.09.18'!L84+'24.09.18'!L84+'01.10.18'!L84+'08.10.18'!L84+'16.10.18'!L84+'22.10.18'!L84+'29.10.18'!L84+'05.11.18'!L84+'12.11.18'!L84+'19.11.18'!L84+'26.11.18'!L84+'03.12.18'!L84+'10.12.18'!L84+'17.12.18'!L84+'26.12.18'!L84+'02.01.19'!L84</f>
        <v>0</v>
      </c>
      <c r="M84" s="259">
        <f t="shared" si="3"/>
        <v>0</v>
      </c>
      <c r="N84" s="270">
        <f>'09.01.18'!N84+'15.01.18'!N84+'22.01.18'!N84+'29.01.18'!N84+'05.02.18'!N84+'12.02.18'!N84+'19.02.18'!N84+'26.02.18'!N84+'05.03.18'!N84+'12.03.18'!N84+'19.03.18'!N84+'26.03.18'!N84+'02.04.18'!N84+'10.04.18'!N84+'16.04.18'!N84+'23.04.18'!N84+'02.05.18'!N84+'07.05.18'!N84+'14.05.18'!N84+'21.05.18'!N84+'29.05.18'!N84+'04.06.18'!N84+'11.06.18'!N84+'18.06.18'!N84+'25.06.18'!N84+'02.07.18'!N84+'09.07.18'!N84+'16.07.18'!N84+'23.07.18'!N84+'30.07.18'!N84+'06.08.18'!N84+'13.08.18'!N84+'20.08.18'!N84+'27.08.18'!N84+'03.09.18'!N84+'10.09.18'!N84+'17.09.18'!N84+'24.09.18'!N84+'01.10.18'!N84+'08.10.18'!N84+'16.10.18'!N84+'22.10.18'!N84+'29.10.18'!N84+'05.11.18'!N84+'12.11.18'!N84+'19.11.18'!N84+'26.11.18'!N84+'03.12.18'!N84+'10.12.18'!N84+'17.12.18'!N84+'26.12.18'!N84+'02.01.19'!N84</f>
        <v>10</v>
      </c>
      <c r="O84" s="271">
        <f>'09.01.18'!O84+'15.01.18'!O84+'22.01.18'!O84+'29.01.18'!O84+'05.02.18'!O84+'12.02.18'!O84+'19.02.18'!O84+'26.02.18'!O84+'05.03.18'!O84+'12.03.18'!O84+'19.03.18'!O84+'26.03.18'!O84+'02.04.18'!O84+'10.04.18'!O84+'16.04.18'!O84+'23.04.18'!O84+'02.05.18'!O84+'07.05.18'!O84+'14.05.18'!O84+'21.05.18'!O84+'29.05.18'!O84+'04.06.18'!O84+'11.06.18'!O84+'18.06.18'!O84+'25.06.18'!O84+'02.07.18'!O84+'09.07.18'!O84+'16.07.18'!O84+'23.07.18'!O84+'30.07.18'!O84+'06.08.18'!O84+'13.08.18'!O84+'20.08.18'!O84+'27.08.18'!O84+'03.09.18'!O84+'10.09.18'!O84+'17.09.18'!O84+'24.09.18'!O84+'01.10.18'!O84+'08.10.18'!O84+'16.10.18'!O84+'22.10.18'!O84+'29.10.18'!O84+'05.11.18'!O84+'12.11.18'!O84+'19.11.18'!O84+'26.11.18'!O84+'03.12.18'!O84+'10.12.18'!O84+'17.12.18'!O84+'26.12.18'!O84+'02.01.19'!O84</f>
        <v>23781.89</v>
      </c>
      <c r="P84" s="271">
        <f>'09.01.18'!P84+'15.01.18'!P84+'22.01.18'!P84+'29.01.18'!P84+'05.02.18'!P84+'12.02.18'!P84+'19.02.18'!P84+'26.02.18'!P84+'05.03.18'!P84+'12.03.18'!P84+'19.03.18'!P84+'26.03.18'!P84+'02.04.18'!P84+'10.04.18'!P84+'16.04.18'!P84+'23.04.18'!P84+'02.05.18'!P84+'07.05.18'!P84+'14.05.18'!P84+'21.05.18'!P84+'29.05.18'!P84+'04.06.18'!P84+'11.06.18'!P84+'18.06.18'!P84+'25.06.18'!P84+'02.07.18'!P84+'09.07.18'!P84+'16.07.18'!P84+'23.07.18'!P84+'30.07.18'!P84+'06.08.18'!P84+'13.08.18'!P84+'20.08.18'!P84+'27.08.18'!P84+'03.09.18'!P84+'10.09.18'!P84+'17.09.18'!P84+'24.09.18'!P84+'01.10.18'!P84+'08.10.18'!P84+'16.10.18'!P84+'22.10.18'!P84+'29.10.18'!P84+'05.11.18'!P84+'12.11.18'!P84+'19.11.18'!P84+'26.11.18'!P84+'03.12.18'!P84+'10.12.18'!P84+'17.12.18'!P84+'26.12.18'!P84+'02.01.19'!P84</f>
        <v>23781.89</v>
      </c>
      <c r="Q84" s="83">
        <f t="shared" si="4"/>
        <v>0</v>
      </c>
      <c r="R84" s="1"/>
      <c r="S84" s="1"/>
      <c r="T84" s="134"/>
      <c r="U84" s="134"/>
      <c r="V84" s="134"/>
      <c r="X84" s="40"/>
    </row>
    <row r="85" spans="1:24">
      <c r="A85" s="252">
        <v>76</v>
      </c>
      <c r="B85" s="78" t="s">
        <v>86</v>
      </c>
      <c r="C85" s="105" t="s">
        <v>19</v>
      </c>
      <c r="D85" s="78"/>
      <c r="E85" s="78" t="s">
        <v>87</v>
      </c>
      <c r="F85" s="106" t="s">
        <v>353</v>
      </c>
      <c r="G85" s="14" t="s">
        <v>21</v>
      </c>
      <c r="H85" s="274">
        <f>'09.01.18'!H85+'15.01.18'!H85+'22.01.18'!H85+'29.01.18'!H85+'05.02.18'!H85+'12.02.18'!H85+'19.02.18'!H85+'26.02.18'!H85+'05.03.18'!H85+'12.03.18'!H85+'19.03.18'!H85+'26.03.18'!H85+'02.04.18'!H85+'10.04.18'!H85+'16.04.18'!H85+'23.04.18'!H85+'02.05.18'!H85+'07.05.18'!H85+'14.05.18'!H85+'21.05.18'!H85+'29.05.18'!H85+'04.06.18'!H85+'11.06.18'!H85+'18.06.18'!H85+'25.06.18'!H85+'02.07.18'!H85+'09.07.18'!H85+'16.07.18'!H85+'23.07.18'!H85+'30.07.18'!H85+'06.08.18'!H85+'13.08.18'!H85+'20.08.18'!H85+'27.08.18'!H85+'03.09.18'!H85+'10.09.18'!H85+'17.09.18'!H85+'24.09.18'!H85+'01.10.18'!H85+'08.10.18'!H85+'16.10.18'!H85+'22.10.18'!H85+'29.10.18'!H85+'05.11.18'!H85+'12.11.18'!H85+'19.11.18'!H85+'26.11.18'!H85+'03.12.18'!H85+'10.12.18'!H85+'17.12.18'!H85+'26.12.18'!H85+'02.01.19'!H85</f>
        <v>16</v>
      </c>
      <c r="I85" s="254">
        <f>'09.01.18'!I85+'15.01.18'!I85+'22.01.18'!I85+'29.01.18'!I85+'05.02.18'!I85+'12.02.18'!I85+'19.02.18'!I85+'26.02.18'!I85+'05.03.18'!I85+'12.03.18'!I85+'19.03.18'!I85+'26.03.18'!I85+'02.04.18'!I85+'10.04.18'!I85+'16.04.18'!I85+'23.04.18'!I85+'02.05.18'!I85+'07.05.18'!I85+'14.05.18'!I85+'21.05.18'!I85+'29.05.18'!I85+'04.06.18'!I85+'11.06.18'!I85+'18.06.18'!I85+'25.06.18'!I85+'02.07.18'!I85+'09.07.18'!I85+'16.07.18'!I85+'23.07.18'!I85+'30.07.18'!I85+'06.08.18'!I85+'13.08.18'!I85+'20.08.18'!I85+'27.08.18'!I85+'03.09.18'!I85+'10.09.18'!I85+'17.09.18'!I85+'24.09.18'!I85+'01.10.18'!I85+'08.10.18'!I85+'16.10.18'!I85+'22.10.18'!I85+'29.10.18'!I85+'05.11.18'!I85+'12.11.18'!I85+'19.11.18'!I85+'26.11.18'!I85+'03.12.18'!I85+'10.12.18'!I85+'17.12.18'!I85+'26.12.18'!I85+'02.01.19'!I85</f>
        <v>11</v>
      </c>
      <c r="J85" s="254">
        <f>'09.01.18'!J85+'15.01.18'!J85+'22.01.18'!J85+'29.01.18'!J85+'05.02.18'!J85+'12.02.18'!J85+'19.02.18'!J85+'26.02.18'!J85+'05.03.18'!J85+'12.03.18'!J85+'19.03.18'!J85+'26.03.18'!J85+'02.04.18'!J85+'10.04.18'!J85+'16.04.18'!J85+'23.04.18'!J85+'02.05.18'!J85+'07.05.18'!J85+'14.05.18'!J85+'21.05.18'!J85+'29.05.18'!J85+'04.06.18'!J85+'11.06.18'!J85+'18.06.18'!J85+'25.06.18'!J85+'02.07.18'!J85+'09.07.18'!J85+'16.07.18'!J85+'23.07.18'!J85+'30.07.18'!J85+'06.08.18'!J85+'13.08.18'!J85+'20.08.18'!J85+'27.08.18'!J85+'03.09.18'!J85+'10.09.18'!J85+'17.09.18'!J85+'24.09.18'!J85+'01.10.18'!J85+'08.10.18'!J85+'16.10.18'!J85+'22.10.18'!J85+'29.10.18'!J85+'05.11.18'!J85+'12.11.18'!J85+'19.11.18'!J85+'26.11.18'!J85+'03.12.18'!J85+'10.12.18'!J85+'17.12.18'!J85+'26.12.18'!J85+'02.01.19'!J85</f>
        <v>17</v>
      </c>
      <c r="K85" s="271">
        <f>'09.01.18'!K85+'15.01.18'!K85+'22.01.18'!K85+'29.01.18'!K85+'05.02.18'!K85+'12.02.18'!K85+'19.02.18'!K85+'26.02.18'!K85+'05.03.18'!K85+'12.03.18'!K85+'19.03.18'!K85+'26.03.18'!K85+'02.04.18'!K85+'10.04.18'!K85+'16.04.18'!K85+'23.04.18'!K85+'02.05.18'!K85+'07.05.18'!K85+'14.05.18'!K85+'21.05.18'!K85+'29.05.18'!K85+'04.06.18'!K85+'11.06.18'!K85+'18.06.18'!K85+'25.06.18'!K85+'02.07.18'!K85+'09.07.18'!K85+'16.07.18'!K85+'23.07.18'!K85+'30.07.18'!K85+'06.08.18'!K85+'13.08.18'!K85+'20.08.18'!K85+'27.08.18'!K85+'03.09.18'!K85+'10.09.18'!K85+'17.09.18'!K85+'24.09.18'!K85+'01.10.18'!K85+'08.10.18'!K85+'16.10.18'!K85+'22.10.18'!K85+'29.10.18'!K85+'05.11.18'!K85+'12.11.18'!K85+'19.11.18'!K85+'26.11.18'!K85+'03.12.18'!K85+'10.12.18'!K85+'17.12.18'!K85+'26.12.18'!K85+'02.01.19'!K85</f>
        <v>28392.29</v>
      </c>
      <c r="L85" s="271">
        <f>'09.01.18'!L85+'15.01.18'!L85+'22.01.18'!L85+'29.01.18'!L85+'05.02.18'!L85+'12.02.18'!L85+'19.02.18'!L85+'26.02.18'!L85+'05.03.18'!L85+'12.03.18'!L85+'19.03.18'!L85+'26.03.18'!L85+'02.04.18'!L85+'10.04.18'!L85+'16.04.18'!L85+'23.04.18'!L85+'02.05.18'!L85+'07.05.18'!L85+'14.05.18'!L85+'21.05.18'!L85+'29.05.18'!L85+'04.06.18'!L85+'11.06.18'!L85+'18.06.18'!L85+'25.06.18'!L85+'02.07.18'!L85+'09.07.18'!L85+'16.07.18'!L85+'23.07.18'!L85+'30.07.18'!L85+'06.08.18'!L85+'13.08.18'!L85+'20.08.18'!L85+'27.08.18'!L85+'03.09.18'!L85+'10.09.18'!L85+'17.09.18'!L85+'24.09.18'!L85+'01.10.18'!L85+'08.10.18'!L85+'16.10.18'!L85+'22.10.18'!L85+'29.10.18'!L85+'05.11.18'!L85+'12.11.18'!L85+'19.11.18'!L85+'26.11.18'!L85+'03.12.18'!L85+'10.12.18'!L85+'17.12.18'!L85+'26.12.18'!L85+'02.01.19'!L85</f>
        <v>28392.29</v>
      </c>
      <c r="M85" s="259">
        <f t="shared" si="3"/>
        <v>0</v>
      </c>
      <c r="N85" s="270">
        <f>'09.01.18'!N85+'15.01.18'!N85+'22.01.18'!N85+'29.01.18'!N85+'05.02.18'!N85+'12.02.18'!N85+'19.02.18'!N85+'26.02.18'!N85+'05.03.18'!N85+'12.03.18'!N85+'19.03.18'!N85+'26.03.18'!N85+'02.04.18'!N85+'10.04.18'!N85+'16.04.18'!N85+'23.04.18'!N85+'02.05.18'!N85+'07.05.18'!N85+'14.05.18'!N85+'21.05.18'!N85+'29.05.18'!N85+'04.06.18'!N85+'11.06.18'!N85+'18.06.18'!N85+'25.06.18'!N85+'02.07.18'!N85+'09.07.18'!N85+'16.07.18'!N85+'23.07.18'!N85+'30.07.18'!N85+'06.08.18'!N85+'13.08.18'!N85+'20.08.18'!N85+'27.08.18'!N85+'03.09.18'!N85+'10.09.18'!N85+'17.09.18'!N85+'24.09.18'!N85+'01.10.18'!N85+'08.10.18'!N85+'16.10.18'!N85+'22.10.18'!N85+'29.10.18'!N85+'05.11.18'!N85+'12.11.18'!N85+'19.11.18'!N85+'26.11.18'!N85+'03.12.18'!N85+'10.12.18'!N85+'17.12.18'!N85+'26.12.18'!N85+'02.01.19'!N85</f>
        <v>8</v>
      </c>
      <c r="O85" s="271">
        <f>'09.01.18'!O85+'15.01.18'!O85+'22.01.18'!O85+'29.01.18'!O85+'05.02.18'!O85+'12.02.18'!O85+'19.02.18'!O85+'26.02.18'!O85+'05.03.18'!O85+'12.03.18'!O85+'19.03.18'!O85+'26.03.18'!O85+'02.04.18'!O85+'10.04.18'!O85+'16.04.18'!O85+'23.04.18'!O85+'02.05.18'!O85+'07.05.18'!O85+'14.05.18'!O85+'21.05.18'!O85+'29.05.18'!O85+'04.06.18'!O85+'11.06.18'!O85+'18.06.18'!O85+'25.06.18'!O85+'02.07.18'!O85+'09.07.18'!O85+'16.07.18'!O85+'23.07.18'!O85+'30.07.18'!O85+'06.08.18'!O85+'13.08.18'!O85+'20.08.18'!O85+'27.08.18'!O85+'03.09.18'!O85+'10.09.18'!O85+'17.09.18'!O85+'24.09.18'!O85+'01.10.18'!O85+'08.10.18'!O85+'16.10.18'!O85+'22.10.18'!O85+'29.10.18'!O85+'05.11.18'!O85+'12.11.18'!O85+'19.11.18'!O85+'26.11.18'!O85+'03.12.18'!O85+'10.12.18'!O85+'17.12.18'!O85+'26.12.18'!O85+'02.01.19'!O85</f>
        <v>19104.14</v>
      </c>
      <c r="P85" s="271">
        <f>'09.01.18'!P85+'15.01.18'!P85+'22.01.18'!P85+'29.01.18'!P85+'05.02.18'!P85+'12.02.18'!P85+'19.02.18'!P85+'26.02.18'!P85+'05.03.18'!P85+'12.03.18'!P85+'19.03.18'!P85+'26.03.18'!P85+'02.04.18'!P85+'10.04.18'!P85+'16.04.18'!P85+'23.04.18'!P85+'02.05.18'!P85+'07.05.18'!P85+'14.05.18'!P85+'21.05.18'!P85+'29.05.18'!P85+'04.06.18'!P85+'11.06.18'!P85+'18.06.18'!P85+'25.06.18'!P85+'02.07.18'!P85+'09.07.18'!P85+'16.07.18'!P85+'23.07.18'!P85+'30.07.18'!P85+'06.08.18'!P85+'13.08.18'!P85+'20.08.18'!P85+'27.08.18'!P85+'03.09.18'!P85+'10.09.18'!P85+'17.09.18'!P85+'24.09.18'!P85+'01.10.18'!P85+'08.10.18'!P85+'16.10.18'!P85+'22.10.18'!P85+'29.10.18'!P85+'05.11.18'!P85+'12.11.18'!P85+'19.11.18'!P85+'26.11.18'!P85+'03.12.18'!P85+'10.12.18'!P85+'17.12.18'!P85+'26.12.18'!P85+'02.01.19'!P85</f>
        <v>19104.14</v>
      </c>
      <c r="Q85" s="83">
        <f t="shared" si="4"/>
        <v>0</v>
      </c>
      <c r="R85" s="1"/>
      <c r="S85" s="1"/>
      <c r="T85" s="134"/>
      <c r="U85" s="134"/>
      <c r="V85" s="134"/>
      <c r="X85" s="40"/>
    </row>
    <row r="86" spans="1:24">
      <c r="A86" s="252">
        <v>77</v>
      </c>
      <c r="B86" s="78" t="s">
        <v>88</v>
      </c>
      <c r="C86" s="105" t="s">
        <v>19</v>
      </c>
      <c r="D86" s="78"/>
      <c r="E86" s="78" t="s">
        <v>89</v>
      </c>
      <c r="F86" s="106" t="s">
        <v>354</v>
      </c>
      <c r="G86" s="14" t="s">
        <v>21</v>
      </c>
      <c r="H86" s="274">
        <f>'09.01.18'!H86+'15.01.18'!H86+'22.01.18'!H86+'29.01.18'!H86+'05.02.18'!H86+'12.02.18'!H86+'19.02.18'!H86+'26.02.18'!H86+'05.03.18'!H86+'12.03.18'!H86+'19.03.18'!H86+'26.03.18'!H86+'02.04.18'!H86+'10.04.18'!H86+'16.04.18'!H86+'23.04.18'!H86+'02.05.18'!H86+'07.05.18'!H86+'14.05.18'!H86+'21.05.18'!H86+'29.05.18'!H86+'04.06.18'!H86+'11.06.18'!H86+'18.06.18'!H86+'25.06.18'!H86+'02.07.18'!H86+'09.07.18'!H86+'16.07.18'!H86+'23.07.18'!H86+'30.07.18'!H86+'06.08.18'!H86+'13.08.18'!H86+'20.08.18'!H86+'27.08.18'!H86+'03.09.18'!H86+'10.09.18'!H86+'17.09.18'!H86+'24.09.18'!H86+'01.10.18'!H86+'08.10.18'!H86+'16.10.18'!H86+'22.10.18'!H86+'29.10.18'!H86+'05.11.18'!H86+'12.11.18'!H86+'19.11.18'!H86+'26.11.18'!H86+'03.12.18'!H86+'10.12.18'!H86+'17.12.18'!H86+'26.12.18'!H86+'02.01.19'!H86</f>
        <v>27</v>
      </c>
      <c r="I86" s="254">
        <f>'09.01.18'!I86+'15.01.18'!I86+'22.01.18'!I86+'29.01.18'!I86+'05.02.18'!I86+'12.02.18'!I86+'19.02.18'!I86+'26.02.18'!I86+'05.03.18'!I86+'12.03.18'!I86+'19.03.18'!I86+'26.03.18'!I86+'02.04.18'!I86+'10.04.18'!I86+'16.04.18'!I86+'23.04.18'!I86+'02.05.18'!I86+'07.05.18'!I86+'14.05.18'!I86+'21.05.18'!I86+'29.05.18'!I86+'04.06.18'!I86+'11.06.18'!I86+'18.06.18'!I86+'25.06.18'!I86+'02.07.18'!I86+'09.07.18'!I86+'16.07.18'!I86+'23.07.18'!I86+'30.07.18'!I86+'06.08.18'!I86+'13.08.18'!I86+'20.08.18'!I86+'27.08.18'!I86+'03.09.18'!I86+'10.09.18'!I86+'17.09.18'!I86+'24.09.18'!I86+'01.10.18'!I86+'08.10.18'!I86+'16.10.18'!I86+'22.10.18'!I86+'29.10.18'!I86+'05.11.18'!I86+'12.11.18'!I86+'19.11.18'!I86+'26.11.18'!I86+'03.12.18'!I86+'10.12.18'!I86+'17.12.18'!I86+'26.12.18'!I86+'02.01.19'!I86</f>
        <v>19</v>
      </c>
      <c r="J86" s="254">
        <f>'09.01.18'!J86+'15.01.18'!J86+'22.01.18'!J86+'29.01.18'!J86+'05.02.18'!J86+'12.02.18'!J86+'19.02.18'!J86+'26.02.18'!J86+'05.03.18'!J86+'12.03.18'!J86+'19.03.18'!J86+'26.03.18'!J86+'02.04.18'!J86+'10.04.18'!J86+'16.04.18'!J86+'23.04.18'!J86+'02.05.18'!J86+'07.05.18'!J86+'14.05.18'!J86+'21.05.18'!J86+'29.05.18'!J86+'04.06.18'!J86+'11.06.18'!J86+'18.06.18'!J86+'25.06.18'!J86+'02.07.18'!J86+'09.07.18'!J86+'16.07.18'!J86+'23.07.18'!J86+'30.07.18'!J86+'06.08.18'!J86+'13.08.18'!J86+'20.08.18'!J86+'27.08.18'!J86+'03.09.18'!J86+'10.09.18'!J86+'17.09.18'!J86+'24.09.18'!J86+'01.10.18'!J86+'08.10.18'!J86+'16.10.18'!J86+'22.10.18'!J86+'29.10.18'!J86+'05.11.18'!J86+'12.11.18'!J86+'19.11.18'!J86+'26.11.18'!J86+'03.12.18'!J86+'10.12.18'!J86+'17.12.18'!J86+'26.12.18'!J86+'02.01.19'!J86</f>
        <v>24</v>
      </c>
      <c r="K86" s="271">
        <f>'09.01.18'!K86+'15.01.18'!K86+'22.01.18'!K86+'29.01.18'!K86+'05.02.18'!K86+'12.02.18'!K86+'19.02.18'!K86+'26.02.18'!K86+'05.03.18'!K86+'12.03.18'!K86+'19.03.18'!K86+'26.03.18'!K86+'02.04.18'!K86+'10.04.18'!K86+'16.04.18'!K86+'23.04.18'!K86+'02.05.18'!K86+'07.05.18'!K86+'14.05.18'!K86+'21.05.18'!K86+'29.05.18'!K86+'04.06.18'!K86+'11.06.18'!K86+'18.06.18'!K86+'25.06.18'!K86+'02.07.18'!K86+'09.07.18'!K86+'16.07.18'!K86+'23.07.18'!K86+'30.07.18'!K86+'06.08.18'!K86+'13.08.18'!K86+'20.08.18'!K86+'27.08.18'!K86+'03.09.18'!K86+'10.09.18'!K86+'17.09.18'!K86+'24.09.18'!K86+'01.10.18'!K86+'08.10.18'!K86+'16.10.18'!K86+'22.10.18'!K86+'29.10.18'!K86+'05.11.18'!K86+'12.11.18'!K86+'19.11.18'!K86+'26.11.18'!K86+'03.12.18'!K86+'10.12.18'!K86+'17.12.18'!K86+'26.12.18'!K86+'02.01.19'!K86</f>
        <v>31340.82</v>
      </c>
      <c r="L86" s="271">
        <f>'09.01.18'!L86+'15.01.18'!L86+'22.01.18'!L86+'29.01.18'!L86+'05.02.18'!L86+'12.02.18'!L86+'19.02.18'!L86+'26.02.18'!L86+'05.03.18'!L86+'12.03.18'!L86+'19.03.18'!L86+'26.03.18'!L86+'02.04.18'!L86+'10.04.18'!L86+'16.04.18'!L86+'23.04.18'!L86+'02.05.18'!L86+'07.05.18'!L86+'14.05.18'!L86+'21.05.18'!L86+'29.05.18'!L86+'04.06.18'!L86+'11.06.18'!L86+'18.06.18'!L86+'25.06.18'!L86+'02.07.18'!L86+'09.07.18'!L86+'16.07.18'!L86+'23.07.18'!L86+'30.07.18'!L86+'06.08.18'!L86+'13.08.18'!L86+'20.08.18'!L86+'27.08.18'!L86+'03.09.18'!L86+'10.09.18'!L86+'17.09.18'!L86+'24.09.18'!L86+'01.10.18'!L86+'08.10.18'!L86+'16.10.18'!L86+'22.10.18'!L86+'29.10.18'!L86+'05.11.18'!L86+'12.11.18'!L86+'19.11.18'!L86+'26.11.18'!L86+'03.12.18'!L86+'10.12.18'!L86+'17.12.18'!L86+'26.12.18'!L86+'02.01.19'!L86</f>
        <v>31340.82</v>
      </c>
      <c r="M86" s="259">
        <f t="shared" si="3"/>
        <v>0</v>
      </c>
      <c r="N86" s="270">
        <f>'09.01.18'!N86+'15.01.18'!N86+'22.01.18'!N86+'29.01.18'!N86+'05.02.18'!N86+'12.02.18'!N86+'19.02.18'!N86+'26.02.18'!N86+'05.03.18'!N86+'12.03.18'!N86+'19.03.18'!N86+'26.03.18'!N86+'02.04.18'!N86+'10.04.18'!N86+'16.04.18'!N86+'23.04.18'!N86+'02.05.18'!N86+'07.05.18'!N86+'14.05.18'!N86+'21.05.18'!N86+'29.05.18'!N86+'04.06.18'!N86+'11.06.18'!N86+'18.06.18'!N86+'25.06.18'!N86+'02.07.18'!N86+'09.07.18'!N86+'16.07.18'!N86+'23.07.18'!N86+'30.07.18'!N86+'06.08.18'!N86+'13.08.18'!N86+'20.08.18'!N86+'27.08.18'!N86+'03.09.18'!N86+'10.09.18'!N86+'17.09.18'!N86+'24.09.18'!N86+'01.10.18'!N86+'08.10.18'!N86+'16.10.18'!N86+'22.10.18'!N86+'29.10.18'!N86+'05.11.18'!N86+'12.11.18'!N86+'19.11.18'!N86+'26.11.18'!N86+'03.12.18'!N86+'10.12.18'!N86+'17.12.18'!N86+'26.12.18'!N86+'02.01.19'!N86</f>
        <v>5</v>
      </c>
      <c r="O86" s="271">
        <f>'09.01.18'!O86+'15.01.18'!O86+'22.01.18'!O86+'29.01.18'!O86+'05.02.18'!O86+'12.02.18'!O86+'19.02.18'!O86+'26.02.18'!O86+'05.03.18'!O86+'12.03.18'!O86+'19.03.18'!O86+'26.03.18'!O86+'02.04.18'!O86+'10.04.18'!O86+'16.04.18'!O86+'23.04.18'!O86+'02.05.18'!O86+'07.05.18'!O86+'14.05.18'!O86+'21.05.18'!O86+'29.05.18'!O86+'04.06.18'!O86+'11.06.18'!O86+'18.06.18'!O86+'25.06.18'!O86+'02.07.18'!O86+'09.07.18'!O86+'16.07.18'!O86+'23.07.18'!O86+'30.07.18'!O86+'06.08.18'!O86+'13.08.18'!O86+'20.08.18'!O86+'27.08.18'!O86+'03.09.18'!O86+'10.09.18'!O86+'17.09.18'!O86+'24.09.18'!O86+'01.10.18'!O86+'08.10.18'!O86+'16.10.18'!O86+'22.10.18'!O86+'29.10.18'!O86+'05.11.18'!O86+'12.11.18'!O86+'19.11.18'!O86+'26.11.18'!O86+'03.12.18'!O86+'10.12.18'!O86+'17.12.18'!O86+'26.12.18'!O86+'02.01.19'!O86</f>
        <v>18834.04</v>
      </c>
      <c r="P86" s="271">
        <f>'09.01.18'!P86+'15.01.18'!P86+'22.01.18'!P86+'29.01.18'!P86+'05.02.18'!P86+'12.02.18'!P86+'19.02.18'!P86+'26.02.18'!P86+'05.03.18'!P86+'12.03.18'!P86+'19.03.18'!P86+'26.03.18'!P86+'02.04.18'!P86+'10.04.18'!P86+'16.04.18'!P86+'23.04.18'!P86+'02.05.18'!P86+'07.05.18'!P86+'14.05.18'!P86+'21.05.18'!P86+'29.05.18'!P86+'04.06.18'!P86+'11.06.18'!P86+'18.06.18'!P86+'25.06.18'!P86+'02.07.18'!P86+'09.07.18'!P86+'16.07.18'!P86+'23.07.18'!P86+'30.07.18'!P86+'06.08.18'!P86+'13.08.18'!P86+'20.08.18'!P86+'27.08.18'!P86+'03.09.18'!P86+'10.09.18'!P86+'17.09.18'!P86+'24.09.18'!P86+'01.10.18'!P86+'08.10.18'!P86+'16.10.18'!P86+'22.10.18'!P86+'29.10.18'!P86+'05.11.18'!P86+'12.11.18'!P86+'19.11.18'!P86+'26.11.18'!P86+'03.12.18'!P86+'10.12.18'!P86+'17.12.18'!P86+'26.12.18'!P86+'02.01.19'!P86</f>
        <v>18834.04</v>
      </c>
      <c r="Q86" s="83">
        <f t="shared" si="4"/>
        <v>0</v>
      </c>
      <c r="R86" s="1"/>
      <c r="S86" s="1"/>
      <c r="T86" s="134"/>
      <c r="U86" s="134"/>
      <c r="V86" s="134"/>
      <c r="X86" s="40"/>
    </row>
    <row r="87" spans="1:24">
      <c r="A87" s="252">
        <v>78</v>
      </c>
      <c r="B87" s="78" t="s">
        <v>88</v>
      </c>
      <c r="C87" s="105" t="s">
        <v>19</v>
      </c>
      <c r="D87" s="78"/>
      <c r="E87" s="78" t="s">
        <v>89</v>
      </c>
      <c r="F87" s="109" t="s">
        <v>452</v>
      </c>
      <c r="G87" s="80" t="s">
        <v>33</v>
      </c>
      <c r="H87" s="274">
        <f>'09.01.18'!H87+'15.01.18'!H87+'22.01.18'!H87+'29.01.18'!H87+'05.02.18'!H87+'12.02.18'!H87+'19.02.18'!H87+'26.02.18'!H87+'05.03.18'!H87+'12.03.18'!H87+'19.03.18'!H87+'26.03.18'!H87+'02.04.18'!H87+'10.04.18'!H87+'16.04.18'!H87+'23.04.18'!H87+'02.05.18'!H87+'07.05.18'!H87+'14.05.18'!H87+'21.05.18'!H87+'29.05.18'!H87+'04.06.18'!H87+'11.06.18'!H87+'18.06.18'!H87+'25.06.18'!H87+'02.07.18'!H87+'09.07.18'!H87+'16.07.18'!H87+'23.07.18'!H87+'30.07.18'!H87+'06.08.18'!H87+'13.08.18'!H87+'20.08.18'!H87+'27.08.18'!H87+'03.09.18'!H87+'10.09.18'!H87+'17.09.18'!H87+'24.09.18'!H87+'01.10.18'!H87+'08.10.18'!H87+'16.10.18'!H87+'22.10.18'!H87+'29.10.18'!H87+'05.11.18'!H87+'12.11.18'!H87+'19.11.18'!H87+'26.11.18'!H87+'03.12.18'!H87+'10.12.18'!H87+'17.12.18'!H87+'26.12.18'!H87+'02.01.19'!H87</f>
        <v>15</v>
      </c>
      <c r="I87" s="254">
        <f>'09.01.18'!I87+'15.01.18'!I87+'22.01.18'!I87+'29.01.18'!I87+'05.02.18'!I87+'12.02.18'!I87+'19.02.18'!I87+'26.02.18'!I87+'05.03.18'!I87+'12.03.18'!I87+'19.03.18'!I87+'26.03.18'!I87+'02.04.18'!I87+'10.04.18'!I87+'16.04.18'!I87+'23.04.18'!I87+'02.05.18'!I87+'07.05.18'!I87+'14.05.18'!I87+'21.05.18'!I87+'29.05.18'!I87+'04.06.18'!I87+'11.06.18'!I87+'18.06.18'!I87+'25.06.18'!I87+'02.07.18'!I87+'09.07.18'!I87+'16.07.18'!I87+'23.07.18'!I87+'30.07.18'!I87+'06.08.18'!I87+'13.08.18'!I87+'20.08.18'!I87+'27.08.18'!I87+'03.09.18'!I87+'10.09.18'!I87+'17.09.18'!I87+'24.09.18'!I87+'01.10.18'!I87+'08.10.18'!I87+'16.10.18'!I87+'22.10.18'!I87+'29.10.18'!I87+'05.11.18'!I87+'12.11.18'!I87+'19.11.18'!I87+'26.11.18'!I87+'03.12.18'!I87+'10.12.18'!I87+'17.12.18'!I87+'26.12.18'!I87+'02.01.19'!I87</f>
        <v>9</v>
      </c>
      <c r="J87" s="254">
        <f>'09.01.18'!J87+'15.01.18'!J87+'22.01.18'!J87+'29.01.18'!J87+'05.02.18'!J87+'12.02.18'!J87+'19.02.18'!J87+'26.02.18'!J87+'05.03.18'!J87+'12.03.18'!J87+'19.03.18'!J87+'26.03.18'!J87+'02.04.18'!J87+'10.04.18'!J87+'16.04.18'!J87+'23.04.18'!J87+'02.05.18'!J87+'07.05.18'!J87+'14.05.18'!J87+'21.05.18'!J87+'29.05.18'!J87+'04.06.18'!J87+'11.06.18'!J87+'18.06.18'!J87+'25.06.18'!J87+'02.07.18'!J87+'09.07.18'!J87+'16.07.18'!J87+'23.07.18'!J87+'30.07.18'!J87+'06.08.18'!J87+'13.08.18'!J87+'20.08.18'!J87+'27.08.18'!J87+'03.09.18'!J87+'10.09.18'!J87+'17.09.18'!J87+'24.09.18'!J87+'01.10.18'!J87+'08.10.18'!J87+'16.10.18'!J87+'22.10.18'!J87+'29.10.18'!J87+'05.11.18'!J87+'12.11.18'!J87+'19.11.18'!J87+'26.11.18'!J87+'03.12.18'!J87+'10.12.18'!J87+'17.12.18'!J87+'26.12.18'!J87+'02.01.19'!J87</f>
        <v>9</v>
      </c>
      <c r="K87" s="271">
        <f>'09.01.18'!K87+'15.01.18'!K87+'22.01.18'!K87+'29.01.18'!K87+'05.02.18'!K87+'12.02.18'!K87+'19.02.18'!K87+'26.02.18'!K87+'05.03.18'!K87+'12.03.18'!K87+'19.03.18'!K87+'26.03.18'!K87+'02.04.18'!K87+'10.04.18'!K87+'16.04.18'!K87+'23.04.18'!K87+'02.05.18'!K87+'07.05.18'!K87+'14.05.18'!K87+'21.05.18'!K87+'29.05.18'!K87+'04.06.18'!K87+'11.06.18'!K87+'18.06.18'!K87+'25.06.18'!K87+'02.07.18'!K87+'09.07.18'!K87+'16.07.18'!K87+'23.07.18'!K87+'30.07.18'!K87+'06.08.18'!K87+'13.08.18'!K87+'20.08.18'!K87+'27.08.18'!K87+'03.09.18'!K87+'10.09.18'!K87+'17.09.18'!K87+'24.09.18'!K87+'01.10.18'!K87+'08.10.18'!K87+'16.10.18'!K87+'22.10.18'!K87+'29.10.18'!K87+'05.11.18'!K87+'12.11.18'!K87+'19.11.18'!K87+'26.11.18'!K87+'03.12.18'!K87+'10.12.18'!K87+'17.12.18'!K87+'26.12.18'!K87+'02.01.19'!K87</f>
        <v>13236.3</v>
      </c>
      <c r="L87" s="271">
        <f>'09.01.18'!L87+'15.01.18'!L87+'22.01.18'!L87+'29.01.18'!L87+'05.02.18'!L87+'12.02.18'!L87+'19.02.18'!L87+'26.02.18'!L87+'05.03.18'!L87+'12.03.18'!L87+'19.03.18'!L87+'26.03.18'!L87+'02.04.18'!L87+'10.04.18'!L87+'16.04.18'!L87+'23.04.18'!L87+'02.05.18'!L87+'07.05.18'!L87+'14.05.18'!L87+'21.05.18'!L87+'29.05.18'!L87+'04.06.18'!L87+'11.06.18'!L87+'18.06.18'!L87+'25.06.18'!L87+'02.07.18'!L87+'09.07.18'!L87+'16.07.18'!L87+'23.07.18'!L87+'30.07.18'!L87+'06.08.18'!L87+'13.08.18'!L87+'20.08.18'!L87+'27.08.18'!L87+'03.09.18'!L87+'10.09.18'!L87+'17.09.18'!L87+'24.09.18'!L87+'01.10.18'!L87+'08.10.18'!L87+'16.10.18'!L87+'22.10.18'!L87+'29.10.18'!L87+'05.11.18'!L87+'12.11.18'!L87+'19.11.18'!L87+'26.11.18'!L87+'03.12.18'!L87+'10.12.18'!L87+'17.12.18'!L87+'26.12.18'!L87+'02.01.19'!L87</f>
        <v>13236.3</v>
      </c>
      <c r="M87" s="259">
        <f t="shared" si="3"/>
        <v>0</v>
      </c>
      <c r="N87" s="270">
        <f>'09.01.18'!N87+'15.01.18'!N87+'22.01.18'!N87+'29.01.18'!N87+'05.02.18'!N87+'12.02.18'!N87+'19.02.18'!N87+'26.02.18'!N87+'05.03.18'!N87+'12.03.18'!N87+'19.03.18'!N87+'26.03.18'!N87+'02.04.18'!N87+'10.04.18'!N87+'16.04.18'!N87+'23.04.18'!N87+'02.05.18'!N87+'07.05.18'!N87+'14.05.18'!N87+'21.05.18'!N87+'29.05.18'!N87+'04.06.18'!N87+'11.06.18'!N87+'18.06.18'!N87+'25.06.18'!N87+'02.07.18'!N87+'09.07.18'!N87+'16.07.18'!N87+'23.07.18'!N87+'30.07.18'!N87+'06.08.18'!N87+'13.08.18'!N87+'20.08.18'!N87+'27.08.18'!N87+'03.09.18'!N87+'10.09.18'!N87+'17.09.18'!N87+'24.09.18'!N87+'01.10.18'!N87+'08.10.18'!N87+'16.10.18'!N87+'22.10.18'!N87+'29.10.18'!N87+'05.11.18'!N87+'12.11.18'!N87+'19.11.18'!N87+'26.11.18'!N87+'03.12.18'!N87+'10.12.18'!N87+'17.12.18'!N87+'26.12.18'!N87+'02.01.19'!N87</f>
        <v>4</v>
      </c>
      <c r="O87" s="271">
        <f>'09.01.18'!O87+'15.01.18'!O87+'22.01.18'!O87+'29.01.18'!O87+'05.02.18'!O87+'12.02.18'!O87+'19.02.18'!O87+'26.02.18'!O87+'05.03.18'!O87+'12.03.18'!O87+'19.03.18'!O87+'26.03.18'!O87+'02.04.18'!O87+'10.04.18'!O87+'16.04.18'!O87+'23.04.18'!O87+'02.05.18'!O87+'07.05.18'!O87+'14.05.18'!O87+'21.05.18'!O87+'29.05.18'!O87+'04.06.18'!O87+'11.06.18'!O87+'18.06.18'!O87+'25.06.18'!O87+'02.07.18'!O87+'09.07.18'!O87+'16.07.18'!O87+'23.07.18'!O87+'30.07.18'!O87+'06.08.18'!O87+'13.08.18'!O87+'20.08.18'!O87+'27.08.18'!O87+'03.09.18'!O87+'10.09.18'!O87+'17.09.18'!O87+'24.09.18'!O87+'01.10.18'!O87+'08.10.18'!O87+'16.10.18'!O87+'22.10.18'!O87+'29.10.18'!O87+'05.11.18'!O87+'12.11.18'!O87+'19.11.18'!O87+'26.11.18'!O87+'03.12.18'!O87+'10.12.18'!O87+'17.12.18'!O87+'26.12.18'!O87+'02.01.19'!O87</f>
        <v>7224.2</v>
      </c>
      <c r="P87" s="271">
        <f>'09.01.18'!P87+'15.01.18'!P87+'22.01.18'!P87+'29.01.18'!P87+'05.02.18'!P87+'12.02.18'!P87+'19.02.18'!P87+'26.02.18'!P87+'05.03.18'!P87+'12.03.18'!P87+'19.03.18'!P87+'26.03.18'!P87+'02.04.18'!P87+'10.04.18'!P87+'16.04.18'!P87+'23.04.18'!P87+'02.05.18'!P87+'07.05.18'!P87+'14.05.18'!P87+'21.05.18'!P87+'29.05.18'!P87+'04.06.18'!P87+'11.06.18'!P87+'18.06.18'!P87+'25.06.18'!P87+'02.07.18'!P87+'09.07.18'!P87+'16.07.18'!P87+'23.07.18'!P87+'30.07.18'!P87+'06.08.18'!P87+'13.08.18'!P87+'20.08.18'!P87+'27.08.18'!P87+'03.09.18'!P87+'10.09.18'!P87+'17.09.18'!P87+'24.09.18'!P87+'01.10.18'!P87+'08.10.18'!P87+'16.10.18'!P87+'22.10.18'!P87+'29.10.18'!P87+'05.11.18'!P87+'12.11.18'!P87+'19.11.18'!P87+'26.11.18'!P87+'03.12.18'!P87+'10.12.18'!P87+'17.12.18'!P87+'26.12.18'!P87+'02.01.19'!P87</f>
        <v>7224.2</v>
      </c>
      <c r="Q87" s="83">
        <f t="shared" si="4"/>
        <v>0</v>
      </c>
      <c r="R87" s="1"/>
      <c r="S87" s="1"/>
      <c r="T87" s="134"/>
      <c r="U87" s="134"/>
      <c r="V87" s="134"/>
      <c r="X87" s="40"/>
    </row>
    <row r="88" spans="1:24">
      <c r="A88" s="252">
        <v>79</v>
      </c>
      <c r="B88" s="78" t="s">
        <v>90</v>
      </c>
      <c r="C88" s="105" t="s">
        <v>19</v>
      </c>
      <c r="D88" s="78"/>
      <c r="E88" s="78" t="s">
        <v>30</v>
      </c>
      <c r="F88" s="107">
        <v>79</v>
      </c>
      <c r="G88" s="14" t="s">
        <v>21</v>
      </c>
      <c r="H88" s="274">
        <f>'09.01.18'!H88+'15.01.18'!H88+'22.01.18'!H88+'29.01.18'!H88+'05.02.18'!H88+'12.02.18'!H88+'19.02.18'!H88+'26.02.18'!H88+'05.03.18'!H88+'12.03.18'!H88+'19.03.18'!H88+'26.03.18'!H88+'02.04.18'!H88+'10.04.18'!H88+'16.04.18'!H88+'23.04.18'!H88+'02.05.18'!H88+'07.05.18'!H88+'14.05.18'!H88+'21.05.18'!H88+'29.05.18'!H88+'04.06.18'!H88+'11.06.18'!H88+'18.06.18'!H88+'25.06.18'!H88+'02.07.18'!H88+'09.07.18'!H88+'16.07.18'!H88+'23.07.18'!H88+'30.07.18'!H88+'06.08.18'!H88+'13.08.18'!H88+'20.08.18'!H88+'27.08.18'!H88+'03.09.18'!H88+'10.09.18'!H88+'17.09.18'!H88+'24.09.18'!H88+'01.10.18'!H88+'08.10.18'!H88+'16.10.18'!H88+'22.10.18'!H88+'29.10.18'!H88+'05.11.18'!H88+'12.11.18'!H88+'19.11.18'!H88+'26.11.18'!H88+'03.12.18'!H88+'10.12.18'!H88+'17.12.18'!H88+'26.12.18'!H88+'02.01.19'!H88</f>
        <v>0</v>
      </c>
      <c r="I88" s="254">
        <f>'09.01.18'!I88+'15.01.18'!I88+'22.01.18'!I88+'29.01.18'!I88+'05.02.18'!I88+'12.02.18'!I88+'19.02.18'!I88+'26.02.18'!I88+'05.03.18'!I88+'12.03.18'!I88+'19.03.18'!I88+'26.03.18'!I88+'02.04.18'!I88+'10.04.18'!I88+'16.04.18'!I88+'23.04.18'!I88+'02.05.18'!I88+'07.05.18'!I88+'14.05.18'!I88+'21.05.18'!I88+'29.05.18'!I88+'04.06.18'!I88+'11.06.18'!I88+'18.06.18'!I88+'25.06.18'!I88+'02.07.18'!I88+'09.07.18'!I88+'16.07.18'!I88+'23.07.18'!I88+'30.07.18'!I88+'06.08.18'!I88+'13.08.18'!I88+'20.08.18'!I88+'27.08.18'!I88+'03.09.18'!I88+'10.09.18'!I88+'17.09.18'!I88+'24.09.18'!I88+'01.10.18'!I88+'08.10.18'!I88+'16.10.18'!I88+'22.10.18'!I88+'29.10.18'!I88+'05.11.18'!I88+'12.11.18'!I88+'19.11.18'!I88+'26.11.18'!I88+'03.12.18'!I88+'10.12.18'!I88+'17.12.18'!I88+'26.12.18'!I88+'02.01.19'!I88</f>
        <v>0</v>
      </c>
      <c r="J88" s="254">
        <f>'09.01.18'!J88+'15.01.18'!J88+'22.01.18'!J88+'29.01.18'!J88+'05.02.18'!J88+'12.02.18'!J88+'19.02.18'!J88+'26.02.18'!J88+'05.03.18'!J88+'12.03.18'!J88+'19.03.18'!J88+'26.03.18'!J88+'02.04.18'!J88+'10.04.18'!J88+'16.04.18'!J88+'23.04.18'!J88+'02.05.18'!J88+'07.05.18'!J88+'14.05.18'!J88+'21.05.18'!J88+'29.05.18'!J88+'04.06.18'!J88+'11.06.18'!J88+'18.06.18'!J88+'25.06.18'!J88+'02.07.18'!J88+'09.07.18'!J88+'16.07.18'!J88+'23.07.18'!J88+'30.07.18'!J88+'06.08.18'!J88+'13.08.18'!J88+'20.08.18'!J88+'27.08.18'!J88+'03.09.18'!J88+'10.09.18'!J88+'17.09.18'!J88+'24.09.18'!J88+'01.10.18'!J88+'08.10.18'!J88+'16.10.18'!J88+'22.10.18'!J88+'29.10.18'!J88+'05.11.18'!J88+'12.11.18'!J88+'19.11.18'!J88+'26.11.18'!J88+'03.12.18'!J88+'10.12.18'!J88+'17.12.18'!J88+'26.12.18'!J88+'02.01.19'!J88</f>
        <v>0</v>
      </c>
      <c r="K88" s="271">
        <f>'09.01.18'!K88+'15.01.18'!K88+'22.01.18'!K88+'29.01.18'!K88+'05.02.18'!K88+'12.02.18'!K88+'19.02.18'!K88+'26.02.18'!K88+'05.03.18'!K88+'12.03.18'!K88+'19.03.18'!K88+'26.03.18'!K88+'02.04.18'!K88+'10.04.18'!K88+'16.04.18'!K88+'23.04.18'!K88+'02.05.18'!K88+'07.05.18'!K88+'14.05.18'!K88+'21.05.18'!K88+'29.05.18'!K88+'04.06.18'!K88+'11.06.18'!K88+'18.06.18'!K88+'25.06.18'!K88+'02.07.18'!K88+'09.07.18'!K88+'16.07.18'!K88+'23.07.18'!K88+'30.07.18'!K88+'06.08.18'!K88+'13.08.18'!K88+'20.08.18'!K88+'27.08.18'!K88+'03.09.18'!K88+'10.09.18'!K88+'17.09.18'!K88+'24.09.18'!K88+'01.10.18'!K88+'08.10.18'!K88+'16.10.18'!K88+'22.10.18'!K88+'29.10.18'!K88+'05.11.18'!K88+'12.11.18'!K88+'19.11.18'!K88+'26.11.18'!K88+'03.12.18'!K88+'10.12.18'!K88+'17.12.18'!K88+'26.12.18'!K88+'02.01.19'!K88</f>
        <v>0</v>
      </c>
      <c r="L88" s="271">
        <f>'09.01.18'!L88+'15.01.18'!L88+'22.01.18'!L88+'29.01.18'!L88+'05.02.18'!L88+'12.02.18'!L88+'19.02.18'!L88+'26.02.18'!L88+'05.03.18'!L88+'12.03.18'!L88+'19.03.18'!L88+'26.03.18'!L88+'02.04.18'!L88+'10.04.18'!L88+'16.04.18'!L88+'23.04.18'!L88+'02.05.18'!L88+'07.05.18'!L88+'14.05.18'!L88+'21.05.18'!L88+'29.05.18'!L88+'04.06.18'!L88+'11.06.18'!L88+'18.06.18'!L88+'25.06.18'!L88+'02.07.18'!L88+'09.07.18'!L88+'16.07.18'!L88+'23.07.18'!L88+'30.07.18'!L88+'06.08.18'!L88+'13.08.18'!L88+'20.08.18'!L88+'27.08.18'!L88+'03.09.18'!L88+'10.09.18'!L88+'17.09.18'!L88+'24.09.18'!L88+'01.10.18'!L88+'08.10.18'!L88+'16.10.18'!L88+'22.10.18'!L88+'29.10.18'!L88+'05.11.18'!L88+'12.11.18'!L88+'19.11.18'!L88+'26.11.18'!L88+'03.12.18'!L88+'10.12.18'!L88+'17.12.18'!L88+'26.12.18'!L88+'02.01.19'!L88</f>
        <v>0</v>
      </c>
      <c r="M88" s="259">
        <f t="shared" si="3"/>
        <v>0</v>
      </c>
      <c r="N88" s="270">
        <f>'09.01.18'!N88+'15.01.18'!N88+'22.01.18'!N88+'29.01.18'!N88+'05.02.18'!N88+'12.02.18'!N88+'19.02.18'!N88+'26.02.18'!N88+'05.03.18'!N88+'12.03.18'!N88+'19.03.18'!N88+'26.03.18'!N88+'02.04.18'!N88+'10.04.18'!N88+'16.04.18'!N88+'23.04.18'!N88+'02.05.18'!N88+'07.05.18'!N88+'14.05.18'!N88+'21.05.18'!N88+'29.05.18'!N88+'04.06.18'!N88+'11.06.18'!N88+'18.06.18'!N88+'25.06.18'!N88+'02.07.18'!N88+'09.07.18'!N88+'16.07.18'!N88+'23.07.18'!N88+'30.07.18'!N88+'06.08.18'!N88+'13.08.18'!N88+'20.08.18'!N88+'27.08.18'!N88+'03.09.18'!N88+'10.09.18'!N88+'17.09.18'!N88+'24.09.18'!N88+'01.10.18'!N88+'08.10.18'!N88+'16.10.18'!N88+'22.10.18'!N88+'29.10.18'!N88+'05.11.18'!N88+'12.11.18'!N88+'19.11.18'!N88+'26.11.18'!N88+'03.12.18'!N88+'10.12.18'!N88+'17.12.18'!N88+'26.12.18'!N88+'02.01.19'!N88</f>
        <v>0</v>
      </c>
      <c r="O88" s="271">
        <f>'09.01.18'!O88+'15.01.18'!O88+'22.01.18'!O88+'29.01.18'!O88+'05.02.18'!O88+'12.02.18'!O88+'19.02.18'!O88+'26.02.18'!O88+'05.03.18'!O88+'12.03.18'!O88+'19.03.18'!O88+'26.03.18'!O88+'02.04.18'!O88+'10.04.18'!O88+'16.04.18'!O88+'23.04.18'!O88+'02.05.18'!O88+'07.05.18'!O88+'14.05.18'!O88+'21.05.18'!O88+'29.05.18'!O88+'04.06.18'!O88+'11.06.18'!O88+'18.06.18'!O88+'25.06.18'!O88+'02.07.18'!O88+'09.07.18'!O88+'16.07.18'!O88+'23.07.18'!O88+'30.07.18'!O88+'06.08.18'!O88+'13.08.18'!O88+'20.08.18'!O88+'27.08.18'!O88+'03.09.18'!O88+'10.09.18'!O88+'17.09.18'!O88+'24.09.18'!O88+'01.10.18'!O88+'08.10.18'!O88+'16.10.18'!O88+'22.10.18'!O88+'29.10.18'!O88+'05.11.18'!O88+'12.11.18'!O88+'19.11.18'!O88+'26.11.18'!O88+'03.12.18'!O88+'10.12.18'!O88+'17.12.18'!O88+'26.12.18'!O88+'02.01.19'!O88</f>
        <v>0</v>
      </c>
      <c r="P88" s="271">
        <f>'09.01.18'!P88+'15.01.18'!P88+'22.01.18'!P88+'29.01.18'!P88+'05.02.18'!P88+'12.02.18'!P88+'19.02.18'!P88+'26.02.18'!P88+'05.03.18'!P88+'12.03.18'!P88+'19.03.18'!P88+'26.03.18'!P88+'02.04.18'!P88+'10.04.18'!P88+'16.04.18'!P88+'23.04.18'!P88+'02.05.18'!P88+'07.05.18'!P88+'14.05.18'!P88+'21.05.18'!P88+'29.05.18'!P88+'04.06.18'!P88+'11.06.18'!P88+'18.06.18'!P88+'25.06.18'!P88+'02.07.18'!P88+'09.07.18'!P88+'16.07.18'!P88+'23.07.18'!P88+'30.07.18'!P88+'06.08.18'!P88+'13.08.18'!P88+'20.08.18'!P88+'27.08.18'!P88+'03.09.18'!P88+'10.09.18'!P88+'17.09.18'!P88+'24.09.18'!P88+'01.10.18'!P88+'08.10.18'!P88+'16.10.18'!P88+'22.10.18'!P88+'29.10.18'!P88+'05.11.18'!P88+'12.11.18'!P88+'19.11.18'!P88+'26.11.18'!P88+'03.12.18'!P88+'10.12.18'!P88+'17.12.18'!P88+'26.12.18'!P88+'02.01.19'!P88</f>
        <v>0</v>
      </c>
      <c r="Q88" s="83">
        <f t="shared" si="4"/>
        <v>0</v>
      </c>
      <c r="R88" s="1"/>
      <c r="S88" s="1"/>
      <c r="T88" s="134"/>
      <c r="U88" s="134"/>
      <c r="V88" s="134"/>
      <c r="X88" s="40"/>
    </row>
    <row r="89" spans="1:24">
      <c r="A89" s="252">
        <v>80</v>
      </c>
      <c r="B89" s="78" t="s">
        <v>91</v>
      </c>
      <c r="C89" s="105" t="s">
        <v>19</v>
      </c>
      <c r="D89" s="78"/>
      <c r="E89" s="78" t="s">
        <v>30</v>
      </c>
      <c r="F89" s="107">
        <v>80</v>
      </c>
      <c r="G89" s="14" t="s">
        <v>21</v>
      </c>
      <c r="H89" s="274">
        <f>'09.01.18'!H89+'15.01.18'!H89+'22.01.18'!H89+'29.01.18'!H89+'05.02.18'!H89+'12.02.18'!H89+'19.02.18'!H89+'26.02.18'!H89+'05.03.18'!H89+'12.03.18'!H89+'19.03.18'!H89+'26.03.18'!H89+'02.04.18'!H89+'10.04.18'!H89+'16.04.18'!H89+'23.04.18'!H89+'02.05.18'!H89+'07.05.18'!H89+'14.05.18'!H89+'21.05.18'!H89+'29.05.18'!H89+'04.06.18'!H89+'11.06.18'!H89+'18.06.18'!H89+'25.06.18'!H89+'02.07.18'!H89+'09.07.18'!H89+'16.07.18'!H89+'23.07.18'!H89+'30.07.18'!H89+'06.08.18'!H89+'13.08.18'!H89+'20.08.18'!H89+'27.08.18'!H89+'03.09.18'!H89+'10.09.18'!H89+'17.09.18'!H89+'24.09.18'!H89+'01.10.18'!H89+'08.10.18'!H89+'16.10.18'!H89+'22.10.18'!H89+'29.10.18'!H89+'05.11.18'!H89+'12.11.18'!H89+'19.11.18'!H89+'26.11.18'!H89+'03.12.18'!H89+'10.12.18'!H89+'17.12.18'!H89+'26.12.18'!H89+'02.01.19'!H89</f>
        <v>0</v>
      </c>
      <c r="I89" s="254">
        <f>'09.01.18'!I89+'15.01.18'!I89+'22.01.18'!I89+'29.01.18'!I89+'05.02.18'!I89+'12.02.18'!I89+'19.02.18'!I89+'26.02.18'!I89+'05.03.18'!I89+'12.03.18'!I89+'19.03.18'!I89+'26.03.18'!I89+'02.04.18'!I89+'10.04.18'!I89+'16.04.18'!I89+'23.04.18'!I89+'02.05.18'!I89+'07.05.18'!I89+'14.05.18'!I89+'21.05.18'!I89+'29.05.18'!I89+'04.06.18'!I89+'11.06.18'!I89+'18.06.18'!I89+'25.06.18'!I89+'02.07.18'!I89+'09.07.18'!I89+'16.07.18'!I89+'23.07.18'!I89+'30.07.18'!I89+'06.08.18'!I89+'13.08.18'!I89+'20.08.18'!I89+'27.08.18'!I89+'03.09.18'!I89+'10.09.18'!I89+'17.09.18'!I89+'24.09.18'!I89+'01.10.18'!I89+'08.10.18'!I89+'16.10.18'!I89+'22.10.18'!I89+'29.10.18'!I89+'05.11.18'!I89+'12.11.18'!I89+'19.11.18'!I89+'26.11.18'!I89+'03.12.18'!I89+'10.12.18'!I89+'17.12.18'!I89+'26.12.18'!I89+'02.01.19'!I89</f>
        <v>0</v>
      </c>
      <c r="J89" s="254">
        <f>'09.01.18'!J89+'15.01.18'!J89+'22.01.18'!J89+'29.01.18'!J89+'05.02.18'!J89+'12.02.18'!J89+'19.02.18'!J89+'26.02.18'!J89+'05.03.18'!J89+'12.03.18'!J89+'19.03.18'!J89+'26.03.18'!J89+'02.04.18'!J89+'10.04.18'!J89+'16.04.18'!J89+'23.04.18'!J89+'02.05.18'!J89+'07.05.18'!J89+'14.05.18'!J89+'21.05.18'!J89+'29.05.18'!J89+'04.06.18'!J89+'11.06.18'!J89+'18.06.18'!J89+'25.06.18'!J89+'02.07.18'!J89+'09.07.18'!J89+'16.07.18'!J89+'23.07.18'!J89+'30.07.18'!J89+'06.08.18'!J89+'13.08.18'!J89+'20.08.18'!J89+'27.08.18'!J89+'03.09.18'!J89+'10.09.18'!J89+'17.09.18'!J89+'24.09.18'!J89+'01.10.18'!J89+'08.10.18'!J89+'16.10.18'!J89+'22.10.18'!J89+'29.10.18'!J89+'05.11.18'!J89+'12.11.18'!J89+'19.11.18'!J89+'26.11.18'!J89+'03.12.18'!J89+'10.12.18'!J89+'17.12.18'!J89+'26.12.18'!J89+'02.01.19'!J89</f>
        <v>0</v>
      </c>
      <c r="K89" s="271">
        <f>'09.01.18'!K89+'15.01.18'!K89+'22.01.18'!K89+'29.01.18'!K89+'05.02.18'!K89+'12.02.18'!K89+'19.02.18'!K89+'26.02.18'!K89+'05.03.18'!K89+'12.03.18'!K89+'19.03.18'!K89+'26.03.18'!K89+'02.04.18'!K89+'10.04.18'!K89+'16.04.18'!K89+'23.04.18'!K89+'02.05.18'!K89+'07.05.18'!K89+'14.05.18'!K89+'21.05.18'!K89+'29.05.18'!K89+'04.06.18'!K89+'11.06.18'!K89+'18.06.18'!K89+'25.06.18'!K89+'02.07.18'!K89+'09.07.18'!K89+'16.07.18'!K89+'23.07.18'!K89+'30.07.18'!K89+'06.08.18'!K89+'13.08.18'!K89+'20.08.18'!K89+'27.08.18'!K89+'03.09.18'!K89+'10.09.18'!K89+'17.09.18'!K89+'24.09.18'!K89+'01.10.18'!K89+'08.10.18'!K89+'16.10.18'!K89+'22.10.18'!K89+'29.10.18'!K89+'05.11.18'!K89+'12.11.18'!K89+'19.11.18'!K89+'26.11.18'!K89+'03.12.18'!K89+'10.12.18'!K89+'17.12.18'!K89+'26.12.18'!K89+'02.01.19'!K89</f>
        <v>0</v>
      </c>
      <c r="L89" s="271">
        <f>'09.01.18'!L89+'15.01.18'!L89+'22.01.18'!L89+'29.01.18'!L89+'05.02.18'!L89+'12.02.18'!L89+'19.02.18'!L89+'26.02.18'!L89+'05.03.18'!L89+'12.03.18'!L89+'19.03.18'!L89+'26.03.18'!L89+'02.04.18'!L89+'10.04.18'!L89+'16.04.18'!L89+'23.04.18'!L89+'02.05.18'!L89+'07.05.18'!L89+'14.05.18'!L89+'21.05.18'!L89+'29.05.18'!L89+'04.06.18'!L89+'11.06.18'!L89+'18.06.18'!L89+'25.06.18'!L89+'02.07.18'!L89+'09.07.18'!L89+'16.07.18'!L89+'23.07.18'!L89+'30.07.18'!L89+'06.08.18'!L89+'13.08.18'!L89+'20.08.18'!L89+'27.08.18'!L89+'03.09.18'!L89+'10.09.18'!L89+'17.09.18'!L89+'24.09.18'!L89+'01.10.18'!L89+'08.10.18'!L89+'16.10.18'!L89+'22.10.18'!L89+'29.10.18'!L89+'05.11.18'!L89+'12.11.18'!L89+'19.11.18'!L89+'26.11.18'!L89+'03.12.18'!L89+'10.12.18'!L89+'17.12.18'!L89+'26.12.18'!L89+'02.01.19'!L89</f>
        <v>0</v>
      </c>
      <c r="M89" s="259">
        <f t="shared" si="3"/>
        <v>0</v>
      </c>
      <c r="N89" s="270">
        <f>'09.01.18'!N89+'15.01.18'!N89+'22.01.18'!N89+'29.01.18'!N89+'05.02.18'!N89+'12.02.18'!N89+'19.02.18'!N89+'26.02.18'!N89+'05.03.18'!N89+'12.03.18'!N89+'19.03.18'!N89+'26.03.18'!N89+'02.04.18'!N89+'10.04.18'!N89+'16.04.18'!N89+'23.04.18'!N89+'02.05.18'!N89+'07.05.18'!N89+'14.05.18'!N89+'21.05.18'!N89+'29.05.18'!N89+'04.06.18'!N89+'11.06.18'!N89+'18.06.18'!N89+'25.06.18'!N89+'02.07.18'!N89+'09.07.18'!N89+'16.07.18'!N89+'23.07.18'!N89+'30.07.18'!N89+'06.08.18'!N89+'13.08.18'!N89+'20.08.18'!N89+'27.08.18'!N89+'03.09.18'!N89+'10.09.18'!N89+'17.09.18'!N89+'24.09.18'!N89+'01.10.18'!N89+'08.10.18'!N89+'16.10.18'!N89+'22.10.18'!N89+'29.10.18'!N89+'05.11.18'!N89+'12.11.18'!N89+'19.11.18'!N89+'26.11.18'!N89+'03.12.18'!N89+'10.12.18'!N89+'17.12.18'!N89+'26.12.18'!N89+'02.01.19'!N89</f>
        <v>0</v>
      </c>
      <c r="O89" s="271">
        <f>'09.01.18'!O89+'15.01.18'!O89+'22.01.18'!O89+'29.01.18'!O89+'05.02.18'!O89+'12.02.18'!O89+'19.02.18'!O89+'26.02.18'!O89+'05.03.18'!O89+'12.03.18'!O89+'19.03.18'!O89+'26.03.18'!O89+'02.04.18'!O89+'10.04.18'!O89+'16.04.18'!O89+'23.04.18'!O89+'02.05.18'!O89+'07.05.18'!O89+'14.05.18'!O89+'21.05.18'!O89+'29.05.18'!O89+'04.06.18'!O89+'11.06.18'!O89+'18.06.18'!O89+'25.06.18'!O89+'02.07.18'!O89+'09.07.18'!O89+'16.07.18'!O89+'23.07.18'!O89+'30.07.18'!O89+'06.08.18'!O89+'13.08.18'!O89+'20.08.18'!O89+'27.08.18'!O89+'03.09.18'!O89+'10.09.18'!O89+'17.09.18'!O89+'24.09.18'!O89+'01.10.18'!O89+'08.10.18'!O89+'16.10.18'!O89+'22.10.18'!O89+'29.10.18'!O89+'05.11.18'!O89+'12.11.18'!O89+'19.11.18'!O89+'26.11.18'!O89+'03.12.18'!O89+'10.12.18'!O89+'17.12.18'!O89+'26.12.18'!O89+'02.01.19'!O89</f>
        <v>0</v>
      </c>
      <c r="P89" s="271">
        <f>'09.01.18'!P89+'15.01.18'!P89+'22.01.18'!P89+'29.01.18'!P89+'05.02.18'!P89+'12.02.18'!P89+'19.02.18'!P89+'26.02.18'!P89+'05.03.18'!P89+'12.03.18'!P89+'19.03.18'!P89+'26.03.18'!P89+'02.04.18'!P89+'10.04.18'!P89+'16.04.18'!P89+'23.04.18'!P89+'02.05.18'!P89+'07.05.18'!P89+'14.05.18'!P89+'21.05.18'!P89+'29.05.18'!P89+'04.06.18'!P89+'11.06.18'!P89+'18.06.18'!P89+'25.06.18'!P89+'02.07.18'!P89+'09.07.18'!P89+'16.07.18'!P89+'23.07.18'!P89+'30.07.18'!P89+'06.08.18'!P89+'13.08.18'!P89+'20.08.18'!P89+'27.08.18'!P89+'03.09.18'!P89+'10.09.18'!P89+'17.09.18'!P89+'24.09.18'!P89+'01.10.18'!P89+'08.10.18'!P89+'16.10.18'!P89+'22.10.18'!P89+'29.10.18'!P89+'05.11.18'!P89+'12.11.18'!P89+'19.11.18'!P89+'26.11.18'!P89+'03.12.18'!P89+'10.12.18'!P89+'17.12.18'!P89+'26.12.18'!P89+'02.01.19'!P89</f>
        <v>0</v>
      </c>
      <c r="Q89" s="83">
        <f t="shared" si="4"/>
        <v>0</v>
      </c>
      <c r="R89" s="1"/>
      <c r="S89" s="1"/>
      <c r="T89" s="134"/>
      <c r="U89" s="134"/>
      <c r="V89" s="134"/>
      <c r="X89" s="40"/>
    </row>
    <row r="90" spans="1:24">
      <c r="A90" s="252">
        <v>81</v>
      </c>
      <c r="B90" s="78" t="s">
        <v>92</v>
      </c>
      <c r="C90" s="105" t="s">
        <v>19</v>
      </c>
      <c r="D90" s="78"/>
      <c r="E90" s="78" t="s">
        <v>26</v>
      </c>
      <c r="F90" s="106" t="s">
        <v>355</v>
      </c>
      <c r="G90" s="14" t="s">
        <v>21</v>
      </c>
      <c r="H90" s="274">
        <f>'09.01.18'!H90+'15.01.18'!H90+'22.01.18'!H90+'29.01.18'!H90+'05.02.18'!H90+'12.02.18'!H90+'19.02.18'!H90+'26.02.18'!H90+'05.03.18'!H90+'12.03.18'!H90+'19.03.18'!H90+'26.03.18'!H90+'02.04.18'!H90+'10.04.18'!H90+'16.04.18'!H90+'23.04.18'!H90+'02.05.18'!H90+'07.05.18'!H90+'14.05.18'!H90+'21.05.18'!H90+'29.05.18'!H90+'04.06.18'!H90+'11.06.18'!H90+'18.06.18'!H90+'25.06.18'!H90+'02.07.18'!H90+'09.07.18'!H90+'16.07.18'!H90+'23.07.18'!H90+'30.07.18'!H90+'06.08.18'!H90+'13.08.18'!H90+'20.08.18'!H90+'27.08.18'!H90+'03.09.18'!H90+'10.09.18'!H90+'17.09.18'!H90+'24.09.18'!H90+'01.10.18'!H90+'08.10.18'!H90+'16.10.18'!H90+'22.10.18'!H90+'29.10.18'!H90+'05.11.18'!H90+'12.11.18'!H90+'19.11.18'!H90+'26.11.18'!H90+'03.12.18'!H90+'10.12.18'!H90+'17.12.18'!H90+'26.12.18'!H90+'02.01.19'!H90</f>
        <v>32</v>
      </c>
      <c r="I90" s="254">
        <f>'09.01.18'!I90+'15.01.18'!I90+'22.01.18'!I90+'29.01.18'!I90+'05.02.18'!I90+'12.02.18'!I90+'19.02.18'!I90+'26.02.18'!I90+'05.03.18'!I90+'12.03.18'!I90+'19.03.18'!I90+'26.03.18'!I90+'02.04.18'!I90+'10.04.18'!I90+'16.04.18'!I90+'23.04.18'!I90+'02.05.18'!I90+'07.05.18'!I90+'14.05.18'!I90+'21.05.18'!I90+'29.05.18'!I90+'04.06.18'!I90+'11.06.18'!I90+'18.06.18'!I90+'25.06.18'!I90+'02.07.18'!I90+'09.07.18'!I90+'16.07.18'!I90+'23.07.18'!I90+'30.07.18'!I90+'06.08.18'!I90+'13.08.18'!I90+'20.08.18'!I90+'27.08.18'!I90+'03.09.18'!I90+'10.09.18'!I90+'17.09.18'!I90+'24.09.18'!I90+'01.10.18'!I90+'08.10.18'!I90+'16.10.18'!I90+'22.10.18'!I90+'29.10.18'!I90+'05.11.18'!I90+'12.11.18'!I90+'19.11.18'!I90+'26.11.18'!I90+'03.12.18'!I90+'10.12.18'!I90+'17.12.18'!I90+'26.12.18'!I90+'02.01.19'!I90</f>
        <v>23</v>
      </c>
      <c r="J90" s="254">
        <f>'09.01.18'!J90+'15.01.18'!J90+'22.01.18'!J90+'29.01.18'!J90+'05.02.18'!J90+'12.02.18'!J90+'19.02.18'!J90+'26.02.18'!J90+'05.03.18'!J90+'12.03.18'!J90+'19.03.18'!J90+'26.03.18'!J90+'02.04.18'!J90+'10.04.18'!J90+'16.04.18'!J90+'23.04.18'!J90+'02.05.18'!J90+'07.05.18'!J90+'14.05.18'!J90+'21.05.18'!J90+'29.05.18'!J90+'04.06.18'!J90+'11.06.18'!J90+'18.06.18'!J90+'25.06.18'!J90+'02.07.18'!J90+'09.07.18'!J90+'16.07.18'!J90+'23.07.18'!J90+'30.07.18'!J90+'06.08.18'!J90+'13.08.18'!J90+'20.08.18'!J90+'27.08.18'!J90+'03.09.18'!J90+'10.09.18'!J90+'17.09.18'!J90+'24.09.18'!J90+'01.10.18'!J90+'08.10.18'!J90+'16.10.18'!J90+'22.10.18'!J90+'29.10.18'!J90+'05.11.18'!J90+'12.11.18'!J90+'19.11.18'!J90+'26.11.18'!J90+'03.12.18'!J90+'10.12.18'!J90+'17.12.18'!J90+'26.12.18'!J90+'02.01.19'!J90</f>
        <v>30</v>
      </c>
      <c r="K90" s="271">
        <f>'09.01.18'!K90+'15.01.18'!K90+'22.01.18'!K90+'29.01.18'!K90+'05.02.18'!K90+'12.02.18'!K90+'19.02.18'!K90+'26.02.18'!K90+'05.03.18'!K90+'12.03.18'!K90+'19.03.18'!K90+'26.03.18'!K90+'02.04.18'!K90+'10.04.18'!K90+'16.04.18'!K90+'23.04.18'!K90+'02.05.18'!K90+'07.05.18'!K90+'14.05.18'!K90+'21.05.18'!K90+'29.05.18'!K90+'04.06.18'!K90+'11.06.18'!K90+'18.06.18'!K90+'25.06.18'!K90+'02.07.18'!K90+'09.07.18'!K90+'16.07.18'!K90+'23.07.18'!K90+'30.07.18'!K90+'06.08.18'!K90+'13.08.18'!K90+'20.08.18'!K90+'27.08.18'!K90+'03.09.18'!K90+'10.09.18'!K90+'17.09.18'!K90+'24.09.18'!K90+'01.10.18'!K90+'08.10.18'!K90+'16.10.18'!K90+'22.10.18'!K90+'29.10.18'!K90+'05.11.18'!K90+'12.11.18'!K90+'19.11.18'!K90+'26.11.18'!K90+'03.12.18'!K90+'10.12.18'!K90+'17.12.18'!K90+'26.12.18'!K90+'02.01.19'!K90</f>
        <v>44304.69</v>
      </c>
      <c r="L90" s="271">
        <f>'09.01.18'!L90+'15.01.18'!L90+'22.01.18'!L90+'29.01.18'!L90+'05.02.18'!L90+'12.02.18'!L90+'19.02.18'!L90+'26.02.18'!L90+'05.03.18'!L90+'12.03.18'!L90+'19.03.18'!L90+'26.03.18'!L90+'02.04.18'!L90+'10.04.18'!L90+'16.04.18'!L90+'23.04.18'!L90+'02.05.18'!L90+'07.05.18'!L90+'14.05.18'!L90+'21.05.18'!L90+'29.05.18'!L90+'04.06.18'!L90+'11.06.18'!L90+'18.06.18'!L90+'25.06.18'!L90+'02.07.18'!L90+'09.07.18'!L90+'16.07.18'!L90+'23.07.18'!L90+'30.07.18'!L90+'06.08.18'!L90+'13.08.18'!L90+'20.08.18'!L90+'27.08.18'!L90+'03.09.18'!L90+'10.09.18'!L90+'17.09.18'!L90+'24.09.18'!L90+'01.10.18'!L90+'08.10.18'!L90+'16.10.18'!L90+'22.10.18'!L90+'29.10.18'!L90+'05.11.18'!L90+'12.11.18'!L90+'19.11.18'!L90+'26.11.18'!L90+'03.12.18'!L90+'10.12.18'!L90+'17.12.18'!L90+'26.12.18'!L90+'02.01.19'!L90</f>
        <v>44304.689999999995</v>
      </c>
      <c r="M90" s="259">
        <f t="shared" si="3"/>
        <v>0</v>
      </c>
      <c r="N90" s="270">
        <f>'09.01.18'!N90+'15.01.18'!N90+'22.01.18'!N90+'29.01.18'!N90+'05.02.18'!N90+'12.02.18'!N90+'19.02.18'!N90+'26.02.18'!N90+'05.03.18'!N90+'12.03.18'!N90+'19.03.18'!N90+'26.03.18'!N90+'02.04.18'!N90+'10.04.18'!N90+'16.04.18'!N90+'23.04.18'!N90+'02.05.18'!N90+'07.05.18'!N90+'14.05.18'!N90+'21.05.18'!N90+'29.05.18'!N90+'04.06.18'!N90+'11.06.18'!N90+'18.06.18'!N90+'25.06.18'!N90+'02.07.18'!N90+'09.07.18'!N90+'16.07.18'!N90+'23.07.18'!N90+'30.07.18'!N90+'06.08.18'!N90+'13.08.18'!N90+'20.08.18'!N90+'27.08.18'!N90+'03.09.18'!N90+'10.09.18'!N90+'17.09.18'!N90+'24.09.18'!N90+'01.10.18'!N90+'08.10.18'!N90+'16.10.18'!N90+'22.10.18'!N90+'29.10.18'!N90+'05.11.18'!N90+'12.11.18'!N90+'19.11.18'!N90+'26.11.18'!N90+'03.12.18'!N90+'10.12.18'!N90+'17.12.18'!N90+'26.12.18'!N90+'02.01.19'!N90</f>
        <v>11</v>
      </c>
      <c r="O90" s="271">
        <f>'09.01.18'!O90+'15.01.18'!O90+'22.01.18'!O90+'29.01.18'!O90+'05.02.18'!O90+'12.02.18'!O90+'19.02.18'!O90+'26.02.18'!O90+'05.03.18'!O90+'12.03.18'!O90+'19.03.18'!O90+'26.03.18'!O90+'02.04.18'!O90+'10.04.18'!O90+'16.04.18'!O90+'23.04.18'!O90+'02.05.18'!O90+'07.05.18'!O90+'14.05.18'!O90+'21.05.18'!O90+'29.05.18'!O90+'04.06.18'!O90+'11.06.18'!O90+'18.06.18'!O90+'25.06.18'!O90+'02.07.18'!O90+'09.07.18'!O90+'16.07.18'!O90+'23.07.18'!O90+'30.07.18'!O90+'06.08.18'!O90+'13.08.18'!O90+'20.08.18'!O90+'27.08.18'!O90+'03.09.18'!O90+'10.09.18'!O90+'17.09.18'!O90+'24.09.18'!O90+'01.10.18'!O90+'08.10.18'!O90+'16.10.18'!O90+'22.10.18'!O90+'29.10.18'!O90+'05.11.18'!O90+'12.11.18'!O90+'19.11.18'!O90+'26.11.18'!O90+'03.12.18'!O90+'10.12.18'!O90+'17.12.18'!O90+'26.12.18'!O90+'02.01.19'!O90</f>
        <v>16443.849999999999</v>
      </c>
      <c r="P90" s="271">
        <f>'09.01.18'!P90+'15.01.18'!P90+'22.01.18'!P90+'29.01.18'!P90+'05.02.18'!P90+'12.02.18'!P90+'19.02.18'!P90+'26.02.18'!P90+'05.03.18'!P90+'12.03.18'!P90+'19.03.18'!P90+'26.03.18'!P90+'02.04.18'!P90+'10.04.18'!P90+'16.04.18'!P90+'23.04.18'!P90+'02.05.18'!P90+'07.05.18'!P90+'14.05.18'!P90+'21.05.18'!P90+'29.05.18'!P90+'04.06.18'!P90+'11.06.18'!P90+'18.06.18'!P90+'25.06.18'!P90+'02.07.18'!P90+'09.07.18'!P90+'16.07.18'!P90+'23.07.18'!P90+'30.07.18'!P90+'06.08.18'!P90+'13.08.18'!P90+'20.08.18'!P90+'27.08.18'!P90+'03.09.18'!P90+'10.09.18'!P90+'17.09.18'!P90+'24.09.18'!P90+'01.10.18'!P90+'08.10.18'!P90+'16.10.18'!P90+'22.10.18'!P90+'29.10.18'!P90+'05.11.18'!P90+'12.11.18'!P90+'19.11.18'!P90+'26.11.18'!P90+'03.12.18'!P90+'10.12.18'!P90+'17.12.18'!P90+'26.12.18'!P90+'02.01.19'!P90</f>
        <v>16443.849999999999</v>
      </c>
      <c r="Q90" s="83">
        <f t="shared" si="4"/>
        <v>0</v>
      </c>
      <c r="R90" s="1"/>
      <c r="S90" s="1"/>
      <c r="T90" s="134"/>
      <c r="U90" s="134"/>
      <c r="V90" s="134"/>
      <c r="X90" s="40"/>
    </row>
    <row r="91" spans="1:24" s="73" customFormat="1">
      <c r="A91" s="252">
        <v>82</v>
      </c>
      <c r="B91" s="78" t="s">
        <v>92</v>
      </c>
      <c r="C91" s="105" t="s">
        <v>19</v>
      </c>
      <c r="D91" s="78"/>
      <c r="E91" s="78" t="s">
        <v>26</v>
      </c>
      <c r="F91" s="106" t="s">
        <v>454</v>
      </c>
      <c r="G91" s="80" t="s">
        <v>33</v>
      </c>
      <c r="H91" s="274">
        <f>'09.01.18'!H91+'15.01.18'!H91+'22.01.18'!H91+'29.01.18'!H91+'05.02.18'!H91+'12.02.18'!H91+'19.02.18'!H91+'26.02.18'!H91+'05.03.18'!H91+'12.03.18'!H91+'19.03.18'!H91+'26.03.18'!H91+'02.04.18'!H91+'10.04.18'!H91+'16.04.18'!H91+'23.04.18'!H91+'02.05.18'!H91+'07.05.18'!H91+'14.05.18'!H91+'21.05.18'!H91+'29.05.18'!H91+'04.06.18'!H91+'11.06.18'!H91+'18.06.18'!H91+'25.06.18'!H91+'02.07.18'!H91+'09.07.18'!H91+'16.07.18'!H91+'23.07.18'!H91+'30.07.18'!H91+'06.08.18'!H91+'13.08.18'!H91+'20.08.18'!H91+'27.08.18'!H91+'03.09.18'!H91+'10.09.18'!H91+'17.09.18'!H91+'24.09.18'!H91+'01.10.18'!H91+'08.10.18'!H91+'16.10.18'!H91+'22.10.18'!H91+'29.10.18'!H91+'05.11.18'!H91+'12.11.18'!H91+'19.11.18'!H91+'26.11.18'!H91+'03.12.18'!H91+'10.12.18'!H91+'17.12.18'!H91+'26.12.18'!H91+'02.01.19'!H91</f>
        <v>0</v>
      </c>
      <c r="I91" s="254">
        <f>'09.01.18'!I91+'15.01.18'!I91+'22.01.18'!I91+'29.01.18'!I91+'05.02.18'!I91+'12.02.18'!I91+'19.02.18'!I91+'26.02.18'!I91+'05.03.18'!I91+'12.03.18'!I91+'19.03.18'!I91+'26.03.18'!I91+'02.04.18'!I91+'10.04.18'!I91+'16.04.18'!I91+'23.04.18'!I91+'02.05.18'!I91+'07.05.18'!I91+'14.05.18'!I91+'21.05.18'!I91+'29.05.18'!I91+'04.06.18'!I91+'11.06.18'!I91+'18.06.18'!I91+'25.06.18'!I91+'02.07.18'!I91+'09.07.18'!I91+'16.07.18'!I91+'23.07.18'!I91+'30.07.18'!I91+'06.08.18'!I91+'13.08.18'!I91+'20.08.18'!I91+'27.08.18'!I91+'03.09.18'!I91+'10.09.18'!I91+'17.09.18'!I91+'24.09.18'!I91+'01.10.18'!I91+'08.10.18'!I91+'16.10.18'!I91+'22.10.18'!I91+'29.10.18'!I91+'05.11.18'!I91+'12.11.18'!I91+'19.11.18'!I91+'26.11.18'!I91+'03.12.18'!I91+'10.12.18'!I91+'17.12.18'!I91+'26.12.18'!I91+'02.01.19'!I91</f>
        <v>0</v>
      </c>
      <c r="J91" s="254">
        <f>'09.01.18'!J91+'15.01.18'!J91+'22.01.18'!J91+'29.01.18'!J91+'05.02.18'!J91+'12.02.18'!J91+'19.02.18'!J91+'26.02.18'!J91+'05.03.18'!J91+'12.03.18'!J91+'19.03.18'!J91+'26.03.18'!J91+'02.04.18'!J91+'10.04.18'!J91+'16.04.18'!J91+'23.04.18'!J91+'02.05.18'!J91+'07.05.18'!J91+'14.05.18'!J91+'21.05.18'!J91+'29.05.18'!J91+'04.06.18'!J91+'11.06.18'!J91+'18.06.18'!J91+'25.06.18'!J91+'02.07.18'!J91+'09.07.18'!J91+'16.07.18'!J91+'23.07.18'!J91+'30.07.18'!J91+'06.08.18'!J91+'13.08.18'!J91+'20.08.18'!J91+'27.08.18'!J91+'03.09.18'!J91+'10.09.18'!J91+'17.09.18'!J91+'24.09.18'!J91+'01.10.18'!J91+'08.10.18'!J91+'16.10.18'!J91+'22.10.18'!J91+'29.10.18'!J91+'05.11.18'!J91+'12.11.18'!J91+'19.11.18'!J91+'26.11.18'!J91+'03.12.18'!J91+'10.12.18'!J91+'17.12.18'!J91+'26.12.18'!J91+'02.01.19'!J91</f>
        <v>0</v>
      </c>
      <c r="K91" s="271">
        <f>'09.01.18'!K91+'15.01.18'!K91+'22.01.18'!K91+'29.01.18'!K91+'05.02.18'!K91+'12.02.18'!K91+'19.02.18'!K91+'26.02.18'!K91+'05.03.18'!K91+'12.03.18'!K91+'19.03.18'!K91+'26.03.18'!K91+'02.04.18'!K91+'10.04.18'!K91+'16.04.18'!K91+'23.04.18'!K91+'02.05.18'!K91+'07.05.18'!K91+'14.05.18'!K91+'21.05.18'!K91+'29.05.18'!K91+'04.06.18'!K91+'11.06.18'!K91+'18.06.18'!K91+'25.06.18'!K91+'02.07.18'!K91+'09.07.18'!K91+'16.07.18'!K91+'23.07.18'!K91+'30.07.18'!K91+'06.08.18'!K91+'13.08.18'!K91+'20.08.18'!K91+'27.08.18'!K91+'03.09.18'!K91+'10.09.18'!K91+'17.09.18'!K91+'24.09.18'!K91+'01.10.18'!K91+'08.10.18'!K91+'16.10.18'!K91+'22.10.18'!K91+'29.10.18'!K91+'05.11.18'!K91+'12.11.18'!K91+'19.11.18'!K91+'26.11.18'!K91+'03.12.18'!K91+'10.12.18'!K91+'17.12.18'!K91+'26.12.18'!K91+'02.01.19'!K91</f>
        <v>0</v>
      </c>
      <c r="L91" s="271">
        <f>'09.01.18'!L91+'15.01.18'!L91+'22.01.18'!L91+'29.01.18'!L91+'05.02.18'!L91+'12.02.18'!L91+'19.02.18'!L91+'26.02.18'!L91+'05.03.18'!L91+'12.03.18'!L91+'19.03.18'!L91+'26.03.18'!L91+'02.04.18'!L91+'10.04.18'!L91+'16.04.18'!L91+'23.04.18'!L91+'02.05.18'!L91+'07.05.18'!L91+'14.05.18'!L91+'21.05.18'!L91+'29.05.18'!L91+'04.06.18'!L91+'11.06.18'!L91+'18.06.18'!L91+'25.06.18'!L91+'02.07.18'!L91+'09.07.18'!L91+'16.07.18'!L91+'23.07.18'!L91+'30.07.18'!L91+'06.08.18'!L91+'13.08.18'!L91+'20.08.18'!L91+'27.08.18'!L91+'03.09.18'!L91+'10.09.18'!L91+'17.09.18'!L91+'24.09.18'!L91+'01.10.18'!L91+'08.10.18'!L91+'16.10.18'!L91+'22.10.18'!L91+'29.10.18'!L91+'05.11.18'!L91+'12.11.18'!L91+'19.11.18'!L91+'26.11.18'!L91+'03.12.18'!L91+'10.12.18'!L91+'17.12.18'!L91+'26.12.18'!L91+'02.01.19'!L91</f>
        <v>0</v>
      </c>
      <c r="M91" s="259">
        <f t="shared" si="3"/>
        <v>0</v>
      </c>
      <c r="N91" s="270">
        <f>'09.01.18'!N91+'15.01.18'!N91+'22.01.18'!N91+'29.01.18'!N91+'05.02.18'!N91+'12.02.18'!N91+'19.02.18'!N91+'26.02.18'!N91+'05.03.18'!N91+'12.03.18'!N91+'19.03.18'!N91+'26.03.18'!N91+'02.04.18'!N91+'10.04.18'!N91+'16.04.18'!N91+'23.04.18'!N91+'02.05.18'!N91+'07.05.18'!N91+'14.05.18'!N91+'21.05.18'!N91+'29.05.18'!N91+'04.06.18'!N91+'11.06.18'!N91+'18.06.18'!N91+'25.06.18'!N91+'02.07.18'!N91+'09.07.18'!N91+'16.07.18'!N91+'23.07.18'!N91+'30.07.18'!N91+'06.08.18'!N91+'13.08.18'!N91+'20.08.18'!N91+'27.08.18'!N91+'03.09.18'!N91+'10.09.18'!N91+'17.09.18'!N91+'24.09.18'!N91+'01.10.18'!N91+'08.10.18'!N91+'16.10.18'!N91+'22.10.18'!N91+'29.10.18'!N91+'05.11.18'!N91+'12.11.18'!N91+'19.11.18'!N91+'26.11.18'!N91+'03.12.18'!N91+'10.12.18'!N91+'17.12.18'!N91+'26.12.18'!N91+'02.01.19'!N91</f>
        <v>0</v>
      </c>
      <c r="O91" s="271">
        <f>'09.01.18'!O91+'15.01.18'!O91+'22.01.18'!O91+'29.01.18'!O91+'05.02.18'!O91+'12.02.18'!O91+'19.02.18'!O91+'26.02.18'!O91+'05.03.18'!O91+'12.03.18'!O91+'19.03.18'!O91+'26.03.18'!O91+'02.04.18'!O91+'10.04.18'!O91+'16.04.18'!O91+'23.04.18'!O91+'02.05.18'!O91+'07.05.18'!O91+'14.05.18'!O91+'21.05.18'!O91+'29.05.18'!O91+'04.06.18'!O91+'11.06.18'!O91+'18.06.18'!O91+'25.06.18'!O91+'02.07.18'!O91+'09.07.18'!O91+'16.07.18'!O91+'23.07.18'!O91+'30.07.18'!O91+'06.08.18'!O91+'13.08.18'!O91+'20.08.18'!O91+'27.08.18'!O91+'03.09.18'!O91+'10.09.18'!O91+'17.09.18'!O91+'24.09.18'!O91+'01.10.18'!O91+'08.10.18'!O91+'16.10.18'!O91+'22.10.18'!O91+'29.10.18'!O91+'05.11.18'!O91+'12.11.18'!O91+'19.11.18'!O91+'26.11.18'!O91+'03.12.18'!O91+'10.12.18'!O91+'17.12.18'!O91+'26.12.18'!O91+'02.01.19'!O91</f>
        <v>0</v>
      </c>
      <c r="P91" s="271">
        <f>'09.01.18'!P91+'15.01.18'!P91+'22.01.18'!P91+'29.01.18'!P91+'05.02.18'!P91+'12.02.18'!P91+'19.02.18'!P91+'26.02.18'!P91+'05.03.18'!P91+'12.03.18'!P91+'19.03.18'!P91+'26.03.18'!P91+'02.04.18'!P91+'10.04.18'!P91+'16.04.18'!P91+'23.04.18'!P91+'02.05.18'!P91+'07.05.18'!P91+'14.05.18'!P91+'21.05.18'!P91+'29.05.18'!P91+'04.06.18'!P91+'11.06.18'!P91+'18.06.18'!P91+'25.06.18'!P91+'02.07.18'!P91+'09.07.18'!P91+'16.07.18'!P91+'23.07.18'!P91+'30.07.18'!P91+'06.08.18'!P91+'13.08.18'!P91+'20.08.18'!P91+'27.08.18'!P91+'03.09.18'!P91+'10.09.18'!P91+'17.09.18'!P91+'24.09.18'!P91+'01.10.18'!P91+'08.10.18'!P91+'16.10.18'!P91+'22.10.18'!P91+'29.10.18'!P91+'05.11.18'!P91+'12.11.18'!P91+'19.11.18'!P91+'26.11.18'!P91+'03.12.18'!P91+'10.12.18'!P91+'17.12.18'!P91+'26.12.18'!P91+'02.01.19'!P91</f>
        <v>0</v>
      </c>
      <c r="Q91" s="83">
        <f t="shared" si="4"/>
        <v>0</v>
      </c>
      <c r="R91" s="1"/>
      <c r="S91" s="1"/>
      <c r="T91" s="134"/>
      <c r="U91" s="134"/>
      <c r="V91" s="134"/>
      <c r="X91" s="85"/>
    </row>
    <row r="92" spans="1:24">
      <c r="A92" s="252">
        <v>83</v>
      </c>
      <c r="B92" s="78" t="s">
        <v>93</v>
      </c>
      <c r="C92" s="105" t="s">
        <v>19</v>
      </c>
      <c r="D92" s="78"/>
      <c r="E92" s="78" t="s">
        <v>94</v>
      </c>
      <c r="F92" s="112" t="s">
        <v>356</v>
      </c>
      <c r="G92" s="14" t="s">
        <v>21</v>
      </c>
      <c r="H92" s="274">
        <f>'09.01.18'!H92+'15.01.18'!H92+'22.01.18'!H92+'29.01.18'!H92+'05.02.18'!H92+'12.02.18'!H92+'19.02.18'!H92+'26.02.18'!H92+'05.03.18'!H92+'12.03.18'!H92+'19.03.18'!H92+'26.03.18'!H92+'02.04.18'!H92+'10.04.18'!H92+'16.04.18'!H92+'23.04.18'!H92+'02.05.18'!H92+'07.05.18'!H92+'14.05.18'!H92+'21.05.18'!H92+'29.05.18'!H92+'04.06.18'!H92+'11.06.18'!H92+'18.06.18'!H92+'25.06.18'!H92+'02.07.18'!H92+'09.07.18'!H92+'16.07.18'!H92+'23.07.18'!H92+'30.07.18'!H92+'06.08.18'!H92+'13.08.18'!H92+'20.08.18'!H92+'27.08.18'!H92+'03.09.18'!H92+'10.09.18'!H92+'17.09.18'!H92+'24.09.18'!H92+'01.10.18'!H92+'08.10.18'!H92+'16.10.18'!H92+'22.10.18'!H92+'29.10.18'!H92+'05.11.18'!H92+'12.11.18'!H92+'19.11.18'!H92+'26.11.18'!H92+'03.12.18'!H92+'10.12.18'!H92+'17.12.18'!H92+'26.12.18'!H92+'02.01.19'!H92</f>
        <v>11</v>
      </c>
      <c r="I92" s="254">
        <f>'09.01.18'!I92+'15.01.18'!I92+'22.01.18'!I92+'29.01.18'!I92+'05.02.18'!I92+'12.02.18'!I92+'19.02.18'!I92+'26.02.18'!I92+'05.03.18'!I92+'12.03.18'!I92+'19.03.18'!I92+'26.03.18'!I92+'02.04.18'!I92+'10.04.18'!I92+'16.04.18'!I92+'23.04.18'!I92+'02.05.18'!I92+'07.05.18'!I92+'14.05.18'!I92+'21.05.18'!I92+'29.05.18'!I92+'04.06.18'!I92+'11.06.18'!I92+'18.06.18'!I92+'25.06.18'!I92+'02.07.18'!I92+'09.07.18'!I92+'16.07.18'!I92+'23.07.18'!I92+'30.07.18'!I92+'06.08.18'!I92+'13.08.18'!I92+'20.08.18'!I92+'27.08.18'!I92+'03.09.18'!I92+'10.09.18'!I92+'17.09.18'!I92+'24.09.18'!I92+'01.10.18'!I92+'08.10.18'!I92+'16.10.18'!I92+'22.10.18'!I92+'29.10.18'!I92+'05.11.18'!I92+'12.11.18'!I92+'19.11.18'!I92+'26.11.18'!I92+'03.12.18'!I92+'10.12.18'!I92+'17.12.18'!I92+'26.12.18'!I92+'02.01.19'!I92</f>
        <v>6</v>
      </c>
      <c r="J92" s="254">
        <f>'09.01.18'!J92+'15.01.18'!J92+'22.01.18'!J92+'29.01.18'!J92+'05.02.18'!J92+'12.02.18'!J92+'19.02.18'!J92+'26.02.18'!J92+'05.03.18'!J92+'12.03.18'!J92+'19.03.18'!J92+'26.03.18'!J92+'02.04.18'!J92+'10.04.18'!J92+'16.04.18'!J92+'23.04.18'!J92+'02.05.18'!J92+'07.05.18'!J92+'14.05.18'!J92+'21.05.18'!J92+'29.05.18'!J92+'04.06.18'!J92+'11.06.18'!J92+'18.06.18'!J92+'25.06.18'!J92+'02.07.18'!J92+'09.07.18'!J92+'16.07.18'!J92+'23.07.18'!J92+'30.07.18'!J92+'06.08.18'!J92+'13.08.18'!J92+'20.08.18'!J92+'27.08.18'!J92+'03.09.18'!J92+'10.09.18'!J92+'17.09.18'!J92+'24.09.18'!J92+'01.10.18'!J92+'08.10.18'!J92+'16.10.18'!J92+'22.10.18'!J92+'29.10.18'!J92+'05.11.18'!J92+'12.11.18'!J92+'19.11.18'!J92+'26.11.18'!J92+'03.12.18'!J92+'10.12.18'!J92+'17.12.18'!J92+'26.12.18'!J92+'02.01.19'!J92</f>
        <v>11</v>
      </c>
      <c r="K92" s="271">
        <f>'09.01.18'!K92+'15.01.18'!K92+'22.01.18'!K92+'29.01.18'!K92+'05.02.18'!K92+'12.02.18'!K92+'19.02.18'!K92+'26.02.18'!K92+'05.03.18'!K92+'12.03.18'!K92+'19.03.18'!K92+'26.03.18'!K92+'02.04.18'!K92+'10.04.18'!K92+'16.04.18'!K92+'23.04.18'!K92+'02.05.18'!K92+'07.05.18'!K92+'14.05.18'!K92+'21.05.18'!K92+'29.05.18'!K92+'04.06.18'!K92+'11.06.18'!K92+'18.06.18'!K92+'25.06.18'!K92+'02.07.18'!K92+'09.07.18'!K92+'16.07.18'!K92+'23.07.18'!K92+'30.07.18'!K92+'06.08.18'!K92+'13.08.18'!K92+'20.08.18'!K92+'27.08.18'!K92+'03.09.18'!K92+'10.09.18'!K92+'17.09.18'!K92+'24.09.18'!K92+'01.10.18'!K92+'08.10.18'!K92+'16.10.18'!K92+'22.10.18'!K92+'29.10.18'!K92+'05.11.18'!K92+'12.11.18'!K92+'19.11.18'!K92+'26.11.18'!K92+'03.12.18'!K92+'10.12.18'!K92+'17.12.18'!K92+'26.12.18'!K92+'02.01.19'!K92</f>
        <v>23042.27</v>
      </c>
      <c r="L92" s="271">
        <f>'09.01.18'!L92+'15.01.18'!L92+'22.01.18'!L92+'29.01.18'!L92+'05.02.18'!L92+'12.02.18'!L92+'19.02.18'!L92+'26.02.18'!L92+'05.03.18'!L92+'12.03.18'!L92+'19.03.18'!L92+'26.03.18'!L92+'02.04.18'!L92+'10.04.18'!L92+'16.04.18'!L92+'23.04.18'!L92+'02.05.18'!L92+'07.05.18'!L92+'14.05.18'!L92+'21.05.18'!L92+'29.05.18'!L92+'04.06.18'!L92+'11.06.18'!L92+'18.06.18'!L92+'25.06.18'!L92+'02.07.18'!L92+'09.07.18'!L92+'16.07.18'!L92+'23.07.18'!L92+'30.07.18'!L92+'06.08.18'!L92+'13.08.18'!L92+'20.08.18'!L92+'27.08.18'!L92+'03.09.18'!L92+'10.09.18'!L92+'17.09.18'!L92+'24.09.18'!L92+'01.10.18'!L92+'08.10.18'!L92+'16.10.18'!L92+'22.10.18'!L92+'29.10.18'!L92+'05.11.18'!L92+'12.11.18'!L92+'19.11.18'!L92+'26.11.18'!L92+'03.12.18'!L92+'10.12.18'!L92+'17.12.18'!L92+'26.12.18'!L92+'02.01.19'!L92</f>
        <v>23042.270000000004</v>
      </c>
      <c r="M92" s="259">
        <f t="shared" si="3"/>
        <v>0</v>
      </c>
      <c r="N92" s="270">
        <f>'09.01.18'!N92+'15.01.18'!N92+'22.01.18'!N92+'29.01.18'!N92+'05.02.18'!N92+'12.02.18'!N92+'19.02.18'!N92+'26.02.18'!N92+'05.03.18'!N92+'12.03.18'!N92+'19.03.18'!N92+'26.03.18'!N92+'02.04.18'!N92+'10.04.18'!N92+'16.04.18'!N92+'23.04.18'!N92+'02.05.18'!N92+'07.05.18'!N92+'14.05.18'!N92+'21.05.18'!N92+'29.05.18'!N92+'04.06.18'!N92+'11.06.18'!N92+'18.06.18'!N92+'25.06.18'!N92+'02.07.18'!N92+'09.07.18'!N92+'16.07.18'!N92+'23.07.18'!N92+'30.07.18'!N92+'06.08.18'!N92+'13.08.18'!N92+'20.08.18'!N92+'27.08.18'!N92+'03.09.18'!N92+'10.09.18'!N92+'17.09.18'!N92+'24.09.18'!N92+'01.10.18'!N92+'08.10.18'!N92+'16.10.18'!N92+'22.10.18'!N92+'29.10.18'!N92+'05.11.18'!N92+'12.11.18'!N92+'19.11.18'!N92+'26.11.18'!N92+'03.12.18'!N92+'10.12.18'!N92+'17.12.18'!N92+'26.12.18'!N92+'02.01.19'!N92</f>
        <v>6</v>
      </c>
      <c r="O92" s="271">
        <f>'09.01.18'!O92+'15.01.18'!O92+'22.01.18'!O92+'29.01.18'!O92+'05.02.18'!O92+'12.02.18'!O92+'19.02.18'!O92+'26.02.18'!O92+'05.03.18'!O92+'12.03.18'!O92+'19.03.18'!O92+'26.03.18'!O92+'02.04.18'!O92+'10.04.18'!O92+'16.04.18'!O92+'23.04.18'!O92+'02.05.18'!O92+'07.05.18'!O92+'14.05.18'!O92+'21.05.18'!O92+'29.05.18'!O92+'04.06.18'!O92+'11.06.18'!O92+'18.06.18'!O92+'25.06.18'!O92+'02.07.18'!O92+'09.07.18'!O92+'16.07.18'!O92+'23.07.18'!O92+'30.07.18'!O92+'06.08.18'!O92+'13.08.18'!O92+'20.08.18'!O92+'27.08.18'!O92+'03.09.18'!O92+'10.09.18'!O92+'17.09.18'!O92+'24.09.18'!O92+'01.10.18'!O92+'08.10.18'!O92+'16.10.18'!O92+'22.10.18'!O92+'29.10.18'!O92+'05.11.18'!O92+'12.11.18'!O92+'19.11.18'!O92+'26.11.18'!O92+'03.12.18'!O92+'10.12.18'!O92+'17.12.18'!O92+'26.12.18'!O92+'02.01.19'!O92</f>
        <v>9083.11</v>
      </c>
      <c r="P92" s="271">
        <f>'09.01.18'!P92+'15.01.18'!P92+'22.01.18'!P92+'29.01.18'!P92+'05.02.18'!P92+'12.02.18'!P92+'19.02.18'!P92+'26.02.18'!P92+'05.03.18'!P92+'12.03.18'!P92+'19.03.18'!P92+'26.03.18'!P92+'02.04.18'!P92+'10.04.18'!P92+'16.04.18'!P92+'23.04.18'!P92+'02.05.18'!P92+'07.05.18'!P92+'14.05.18'!P92+'21.05.18'!P92+'29.05.18'!P92+'04.06.18'!P92+'11.06.18'!P92+'18.06.18'!P92+'25.06.18'!P92+'02.07.18'!P92+'09.07.18'!P92+'16.07.18'!P92+'23.07.18'!P92+'30.07.18'!P92+'06.08.18'!P92+'13.08.18'!P92+'20.08.18'!P92+'27.08.18'!P92+'03.09.18'!P92+'10.09.18'!P92+'17.09.18'!P92+'24.09.18'!P92+'01.10.18'!P92+'08.10.18'!P92+'16.10.18'!P92+'22.10.18'!P92+'29.10.18'!P92+'05.11.18'!P92+'12.11.18'!P92+'19.11.18'!P92+'26.11.18'!P92+'03.12.18'!P92+'10.12.18'!P92+'17.12.18'!P92+'26.12.18'!P92+'02.01.19'!P92</f>
        <v>9083.11</v>
      </c>
      <c r="Q92" s="83">
        <f t="shared" si="4"/>
        <v>0</v>
      </c>
      <c r="R92" s="1"/>
      <c r="S92" s="1"/>
      <c r="T92" s="134"/>
      <c r="U92" s="134"/>
      <c r="V92" s="134"/>
      <c r="X92" s="40"/>
    </row>
    <row r="93" spans="1:24">
      <c r="A93" s="252">
        <v>84</v>
      </c>
      <c r="B93" s="78" t="s">
        <v>93</v>
      </c>
      <c r="C93" s="105" t="s">
        <v>19</v>
      </c>
      <c r="D93" s="78"/>
      <c r="E93" s="78" t="s">
        <v>94</v>
      </c>
      <c r="F93" s="106" t="s">
        <v>401</v>
      </c>
      <c r="G93" s="19" t="s">
        <v>36</v>
      </c>
      <c r="H93" s="274">
        <f>'09.01.18'!H93+'15.01.18'!H93+'22.01.18'!H93+'29.01.18'!H93+'05.02.18'!H93+'12.02.18'!H93+'19.02.18'!H93+'26.02.18'!H93+'05.03.18'!H93+'12.03.18'!H93+'19.03.18'!H93+'26.03.18'!H93+'02.04.18'!H93+'10.04.18'!H93+'16.04.18'!H93+'23.04.18'!H93+'02.05.18'!H93+'07.05.18'!H93+'14.05.18'!H93+'21.05.18'!H93+'29.05.18'!H93+'04.06.18'!H93+'11.06.18'!H93+'18.06.18'!H93+'25.06.18'!H93+'02.07.18'!H93+'09.07.18'!H93+'16.07.18'!H93+'23.07.18'!H93+'30.07.18'!H93+'06.08.18'!H93+'13.08.18'!H93+'20.08.18'!H93+'27.08.18'!H93+'03.09.18'!H93+'10.09.18'!H93+'17.09.18'!H93+'24.09.18'!H93+'01.10.18'!H93+'08.10.18'!H93+'16.10.18'!H93+'22.10.18'!H93+'29.10.18'!H93+'05.11.18'!H93+'12.11.18'!H93+'19.11.18'!H93+'26.11.18'!H93+'03.12.18'!H93+'10.12.18'!H93+'17.12.18'!H93+'26.12.18'!H93+'02.01.19'!H93</f>
        <v>3</v>
      </c>
      <c r="I93" s="254">
        <f>'09.01.18'!I93+'15.01.18'!I93+'22.01.18'!I93+'29.01.18'!I93+'05.02.18'!I93+'12.02.18'!I93+'19.02.18'!I93+'26.02.18'!I93+'05.03.18'!I93+'12.03.18'!I93+'19.03.18'!I93+'26.03.18'!I93+'02.04.18'!I93+'10.04.18'!I93+'16.04.18'!I93+'23.04.18'!I93+'02.05.18'!I93+'07.05.18'!I93+'14.05.18'!I93+'21.05.18'!I93+'29.05.18'!I93+'04.06.18'!I93+'11.06.18'!I93+'18.06.18'!I93+'25.06.18'!I93+'02.07.18'!I93+'09.07.18'!I93+'16.07.18'!I93+'23.07.18'!I93+'30.07.18'!I93+'06.08.18'!I93+'13.08.18'!I93+'20.08.18'!I93+'27.08.18'!I93+'03.09.18'!I93+'10.09.18'!I93+'17.09.18'!I93+'24.09.18'!I93+'01.10.18'!I93+'08.10.18'!I93+'16.10.18'!I93+'22.10.18'!I93+'29.10.18'!I93+'05.11.18'!I93+'12.11.18'!I93+'19.11.18'!I93+'26.11.18'!I93+'03.12.18'!I93+'10.12.18'!I93+'17.12.18'!I93+'26.12.18'!I93+'02.01.19'!I93</f>
        <v>1</v>
      </c>
      <c r="J93" s="254">
        <f>'09.01.18'!J93+'15.01.18'!J93+'22.01.18'!J93+'29.01.18'!J93+'05.02.18'!J93+'12.02.18'!J93+'19.02.18'!J93+'26.02.18'!J93+'05.03.18'!J93+'12.03.18'!J93+'19.03.18'!J93+'26.03.18'!J93+'02.04.18'!J93+'10.04.18'!J93+'16.04.18'!J93+'23.04.18'!J93+'02.05.18'!J93+'07.05.18'!J93+'14.05.18'!J93+'21.05.18'!J93+'29.05.18'!J93+'04.06.18'!J93+'11.06.18'!J93+'18.06.18'!J93+'25.06.18'!J93+'02.07.18'!J93+'09.07.18'!J93+'16.07.18'!J93+'23.07.18'!J93+'30.07.18'!J93+'06.08.18'!J93+'13.08.18'!J93+'20.08.18'!J93+'27.08.18'!J93+'03.09.18'!J93+'10.09.18'!J93+'17.09.18'!J93+'24.09.18'!J93+'01.10.18'!J93+'08.10.18'!J93+'16.10.18'!J93+'22.10.18'!J93+'29.10.18'!J93+'05.11.18'!J93+'12.11.18'!J93+'19.11.18'!J93+'26.11.18'!J93+'03.12.18'!J93+'10.12.18'!J93+'17.12.18'!J93+'26.12.18'!J93+'02.01.19'!J93</f>
        <v>1</v>
      </c>
      <c r="K93" s="271">
        <f>'09.01.18'!K93+'15.01.18'!K93+'22.01.18'!K93+'29.01.18'!K93+'05.02.18'!K93+'12.02.18'!K93+'19.02.18'!K93+'26.02.18'!K93+'05.03.18'!K93+'12.03.18'!K93+'19.03.18'!K93+'26.03.18'!K93+'02.04.18'!K93+'10.04.18'!K93+'16.04.18'!K93+'23.04.18'!K93+'02.05.18'!K93+'07.05.18'!K93+'14.05.18'!K93+'21.05.18'!K93+'29.05.18'!K93+'04.06.18'!K93+'11.06.18'!K93+'18.06.18'!K93+'25.06.18'!K93+'02.07.18'!K93+'09.07.18'!K93+'16.07.18'!K93+'23.07.18'!K93+'30.07.18'!K93+'06.08.18'!K93+'13.08.18'!K93+'20.08.18'!K93+'27.08.18'!K93+'03.09.18'!K93+'10.09.18'!K93+'17.09.18'!K93+'24.09.18'!K93+'01.10.18'!K93+'08.10.18'!K93+'16.10.18'!K93+'22.10.18'!K93+'29.10.18'!K93+'05.11.18'!K93+'12.11.18'!K93+'19.11.18'!K93+'26.11.18'!K93+'03.12.18'!K93+'10.12.18'!K93+'17.12.18'!K93+'26.12.18'!K93+'02.01.19'!K93</f>
        <v>5891.2</v>
      </c>
      <c r="L93" s="271">
        <f>'09.01.18'!L93+'15.01.18'!L93+'22.01.18'!L93+'29.01.18'!L93+'05.02.18'!L93+'12.02.18'!L93+'19.02.18'!L93+'26.02.18'!L93+'05.03.18'!L93+'12.03.18'!L93+'19.03.18'!L93+'26.03.18'!L93+'02.04.18'!L93+'10.04.18'!L93+'16.04.18'!L93+'23.04.18'!L93+'02.05.18'!L93+'07.05.18'!L93+'14.05.18'!L93+'21.05.18'!L93+'29.05.18'!L93+'04.06.18'!L93+'11.06.18'!L93+'18.06.18'!L93+'25.06.18'!L93+'02.07.18'!L93+'09.07.18'!L93+'16.07.18'!L93+'23.07.18'!L93+'30.07.18'!L93+'06.08.18'!L93+'13.08.18'!L93+'20.08.18'!L93+'27.08.18'!L93+'03.09.18'!L93+'10.09.18'!L93+'17.09.18'!L93+'24.09.18'!L93+'01.10.18'!L93+'08.10.18'!L93+'16.10.18'!L93+'22.10.18'!L93+'29.10.18'!L93+'05.11.18'!L93+'12.11.18'!L93+'19.11.18'!L93+'26.11.18'!L93+'03.12.18'!L93+'10.12.18'!L93+'17.12.18'!L93+'26.12.18'!L93+'02.01.19'!L93</f>
        <v>5891.2</v>
      </c>
      <c r="M93" s="259">
        <f t="shared" si="3"/>
        <v>0</v>
      </c>
      <c r="N93" s="270">
        <f>'09.01.18'!N93+'15.01.18'!N93+'22.01.18'!N93+'29.01.18'!N93+'05.02.18'!N93+'12.02.18'!N93+'19.02.18'!N93+'26.02.18'!N93+'05.03.18'!N93+'12.03.18'!N93+'19.03.18'!N93+'26.03.18'!N93+'02.04.18'!N93+'10.04.18'!N93+'16.04.18'!N93+'23.04.18'!N93+'02.05.18'!N93+'07.05.18'!N93+'14.05.18'!N93+'21.05.18'!N93+'29.05.18'!N93+'04.06.18'!N93+'11.06.18'!N93+'18.06.18'!N93+'25.06.18'!N93+'02.07.18'!N93+'09.07.18'!N93+'16.07.18'!N93+'23.07.18'!N93+'30.07.18'!N93+'06.08.18'!N93+'13.08.18'!N93+'20.08.18'!N93+'27.08.18'!N93+'03.09.18'!N93+'10.09.18'!N93+'17.09.18'!N93+'24.09.18'!N93+'01.10.18'!N93+'08.10.18'!N93+'16.10.18'!N93+'22.10.18'!N93+'29.10.18'!N93+'05.11.18'!N93+'12.11.18'!N93+'19.11.18'!N93+'26.11.18'!N93+'03.12.18'!N93+'10.12.18'!N93+'17.12.18'!N93+'26.12.18'!N93+'02.01.19'!N93</f>
        <v>0</v>
      </c>
      <c r="O93" s="271">
        <f>'09.01.18'!O93+'15.01.18'!O93+'22.01.18'!O93+'29.01.18'!O93+'05.02.18'!O93+'12.02.18'!O93+'19.02.18'!O93+'26.02.18'!O93+'05.03.18'!O93+'12.03.18'!O93+'19.03.18'!O93+'26.03.18'!O93+'02.04.18'!O93+'10.04.18'!O93+'16.04.18'!O93+'23.04.18'!O93+'02.05.18'!O93+'07.05.18'!O93+'14.05.18'!O93+'21.05.18'!O93+'29.05.18'!O93+'04.06.18'!O93+'11.06.18'!O93+'18.06.18'!O93+'25.06.18'!O93+'02.07.18'!O93+'09.07.18'!O93+'16.07.18'!O93+'23.07.18'!O93+'30.07.18'!O93+'06.08.18'!O93+'13.08.18'!O93+'20.08.18'!O93+'27.08.18'!O93+'03.09.18'!O93+'10.09.18'!O93+'17.09.18'!O93+'24.09.18'!O93+'01.10.18'!O93+'08.10.18'!O93+'16.10.18'!O93+'22.10.18'!O93+'29.10.18'!O93+'05.11.18'!O93+'12.11.18'!O93+'19.11.18'!O93+'26.11.18'!O93+'03.12.18'!O93+'10.12.18'!O93+'17.12.18'!O93+'26.12.18'!O93+'02.01.19'!O93</f>
        <v>0</v>
      </c>
      <c r="P93" s="271">
        <f>'09.01.18'!P93+'15.01.18'!P93+'22.01.18'!P93+'29.01.18'!P93+'05.02.18'!P93+'12.02.18'!P93+'19.02.18'!P93+'26.02.18'!P93+'05.03.18'!P93+'12.03.18'!P93+'19.03.18'!P93+'26.03.18'!P93+'02.04.18'!P93+'10.04.18'!P93+'16.04.18'!P93+'23.04.18'!P93+'02.05.18'!P93+'07.05.18'!P93+'14.05.18'!P93+'21.05.18'!P93+'29.05.18'!P93+'04.06.18'!P93+'11.06.18'!P93+'18.06.18'!P93+'25.06.18'!P93+'02.07.18'!P93+'09.07.18'!P93+'16.07.18'!P93+'23.07.18'!P93+'30.07.18'!P93+'06.08.18'!P93+'13.08.18'!P93+'20.08.18'!P93+'27.08.18'!P93+'03.09.18'!P93+'10.09.18'!P93+'17.09.18'!P93+'24.09.18'!P93+'01.10.18'!P93+'08.10.18'!P93+'16.10.18'!P93+'22.10.18'!P93+'29.10.18'!P93+'05.11.18'!P93+'12.11.18'!P93+'19.11.18'!P93+'26.11.18'!P93+'03.12.18'!P93+'10.12.18'!P93+'17.12.18'!P93+'26.12.18'!P93+'02.01.19'!P93</f>
        <v>0</v>
      </c>
      <c r="Q93" s="83">
        <f t="shared" si="4"/>
        <v>0</v>
      </c>
      <c r="R93" s="1"/>
      <c r="S93" s="1"/>
      <c r="T93" s="134"/>
      <c r="U93" s="134"/>
      <c r="V93" s="134"/>
      <c r="X93" s="40"/>
    </row>
    <row r="94" spans="1:24">
      <c r="A94" s="252">
        <v>85</v>
      </c>
      <c r="B94" s="78" t="s">
        <v>93</v>
      </c>
      <c r="C94" s="105" t="s">
        <v>19</v>
      </c>
      <c r="D94" s="78"/>
      <c r="E94" s="78" t="s">
        <v>94</v>
      </c>
      <c r="F94" s="106" t="s">
        <v>429</v>
      </c>
      <c r="G94" s="16" t="s">
        <v>22</v>
      </c>
      <c r="H94" s="274">
        <f>'09.01.18'!H94+'15.01.18'!H94+'22.01.18'!H94+'29.01.18'!H94+'05.02.18'!H94+'12.02.18'!H94+'19.02.18'!H94+'26.02.18'!H94+'05.03.18'!H94+'12.03.18'!H94+'19.03.18'!H94+'26.03.18'!H94+'02.04.18'!H94+'10.04.18'!H94+'16.04.18'!H94+'23.04.18'!H94+'02.05.18'!H94+'07.05.18'!H94+'14.05.18'!H94+'21.05.18'!H94+'29.05.18'!H94+'04.06.18'!H94+'11.06.18'!H94+'18.06.18'!H94+'25.06.18'!H94+'02.07.18'!H94+'09.07.18'!H94+'16.07.18'!H94+'23.07.18'!H94+'30.07.18'!H94+'06.08.18'!H94+'13.08.18'!H94+'20.08.18'!H94+'27.08.18'!H94+'03.09.18'!H94+'10.09.18'!H94+'17.09.18'!H94+'24.09.18'!H94+'01.10.18'!H94+'08.10.18'!H94+'16.10.18'!H94+'22.10.18'!H94+'29.10.18'!H94+'05.11.18'!H94+'12.11.18'!H94+'19.11.18'!H94+'26.11.18'!H94+'03.12.18'!H94+'10.12.18'!H94+'17.12.18'!H94+'26.12.18'!H94+'02.01.19'!H94</f>
        <v>2</v>
      </c>
      <c r="I94" s="254">
        <f>'09.01.18'!I94+'15.01.18'!I94+'22.01.18'!I94+'29.01.18'!I94+'05.02.18'!I94+'12.02.18'!I94+'19.02.18'!I94+'26.02.18'!I94+'05.03.18'!I94+'12.03.18'!I94+'19.03.18'!I94+'26.03.18'!I94+'02.04.18'!I94+'10.04.18'!I94+'16.04.18'!I94+'23.04.18'!I94+'02.05.18'!I94+'07.05.18'!I94+'14.05.18'!I94+'21.05.18'!I94+'29.05.18'!I94+'04.06.18'!I94+'11.06.18'!I94+'18.06.18'!I94+'25.06.18'!I94+'02.07.18'!I94+'09.07.18'!I94+'16.07.18'!I94+'23.07.18'!I94+'30.07.18'!I94+'06.08.18'!I94+'13.08.18'!I94+'20.08.18'!I94+'27.08.18'!I94+'03.09.18'!I94+'10.09.18'!I94+'17.09.18'!I94+'24.09.18'!I94+'01.10.18'!I94+'08.10.18'!I94+'16.10.18'!I94+'22.10.18'!I94+'29.10.18'!I94+'05.11.18'!I94+'12.11.18'!I94+'19.11.18'!I94+'26.11.18'!I94+'03.12.18'!I94+'10.12.18'!I94+'17.12.18'!I94+'26.12.18'!I94+'02.01.19'!I94</f>
        <v>1</v>
      </c>
      <c r="J94" s="254">
        <f>'09.01.18'!J94+'15.01.18'!J94+'22.01.18'!J94+'29.01.18'!J94+'05.02.18'!J94+'12.02.18'!J94+'19.02.18'!J94+'26.02.18'!J94+'05.03.18'!J94+'12.03.18'!J94+'19.03.18'!J94+'26.03.18'!J94+'02.04.18'!J94+'10.04.18'!J94+'16.04.18'!J94+'23.04.18'!J94+'02.05.18'!J94+'07.05.18'!J94+'14.05.18'!J94+'21.05.18'!J94+'29.05.18'!J94+'04.06.18'!J94+'11.06.18'!J94+'18.06.18'!J94+'25.06.18'!J94+'02.07.18'!J94+'09.07.18'!J94+'16.07.18'!J94+'23.07.18'!J94+'30.07.18'!J94+'06.08.18'!J94+'13.08.18'!J94+'20.08.18'!J94+'27.08.18'!J94+'03.09.18'!J94+'10.09.18'!J94+'17.09.18'!J94+'24.09.18'!J94+'01.10.18'!J94+'08.10.18'!J94+'16.10.18'!J94+'22.10.18'!J94+'29.10.18'!J94+'05.11.18'!J94+'12.11.18'!J94+'19.11.18'!J94+'26.11.18'!J94+'03.12.18'!J94+'10.12.18'!J94+'17.12.18'!J94+'26.12.18'!J94+'02.01.19'!J94</f>
        <v>1</v>
      </c>
      <c r="K94" s="271">
        <f>'09.01.18'!K94+'15.01.18'!K94+'22.01.18'!K94+'29.01.18'!K94+'05.02.18'!K94+'12.02.18'!K94+'19.02.18'!K94+'26.02.18'!K94+'05.03.18'!K94+'12.03.18'!K94+'19.03.18'!K94+'26.03.18'!K94+'02.04.18'!K94+'10.04.18'!K94+'16.04.18'!K94+'23.04.18'!K94+'02.05.18'!K94+'07.05.18'!K94+'14.05.18'!K94+'21.05.18'!K94+'29.05.18'!K94+'04.06.18'!K94+'11.06.18'!K94+'18.06.18'!K94+'25.06.18'!K94+'02.07.18'!K94+'09.07.18'!K94+'16.07.18'!K94+'23.07.18'!K94+'30.07.18'!K94+'06.08.18'!K94+'13.08.18'!K94+'20.08.18'!K94+'27.08.18'!K94+'03.09.18'!K94+'10.09.18'!K94+'17.09.18'!K94+'24.09.18'!K94+'01.10.18'!K94+'08.10.18'!K94+'16.10.18'!K94+'22.10.18'!K94+'29.10.18'!K94+'05.11.18'!K94+'12.11.18'!K94+'19.11.18'!K94+'26.11.18'!K94+'03.12.18'!K94+'10.12.18'!K94+'17.12.18'!K94+'26.12.18'!K94+'02.01.19'!K94</f>
        <v>1656.9</v>
      </c>
      <c r="L94" s="271">
        <f>'09.01.18'!L94+'15.01.18'!L94+'22.01.18'!L94+'29.01.18'!L94+'05.02.18'!L94+'12.02.18'!L94+'19.02.18'!L94+'26.02.18'!L94+'05.03.18'!L94+'12.03.18'!L94+'19.03.18'!L94+'26.03.18'!L94+'02.04.18'!L94+'10.04.18'!L94+'16.04.18'!L94+'23.04.18'!L94+'02.05.18'!L94+'07.05.18'!L94+'14.05.18'!L94+'21.05.18'!L94+'29.05.18'!L94+'04.06.18'!L94+'11.06.18'!L94+'18.06.18'!L94+'25.06.18'!L94+'02.07.18'!L94+'09.07.18'!L94+'16.07.18'!L94+'23.07.18'!L94+'30.07.18'!L94+'06.08.18'!L94+'13.08.18'!L94+'20.08.18'!L94+'27.08.18'!L94+'03.09.18'!L94+'10.09.18'!L94+'17.09.18'!L94+'24.09.18'!L94+'01.10.18'!L94+'08.10.18'!L94+'16.10.18'!L94+'22.10.18'!L94+'29.10.18'!L94+'05.11.18'!L94+'12.11.18'!L94+'19.11.18'!L94+'26.11.18'!L94+'03.12.18'!L94+'10.12.18'!L94+'17.12.18'!L94+'26.12.18'!L94+'02.01.19'!L94</f>
        <v>1656.9</v>
      </c>
      <c r="M94" s="259">
        <f t="shared" si="3"/>
        <v>0</v>
      </c>
      <c r="N94" s="270">
        <f>'09.01.18'!N94+'15.01.18'!N94+'22.01.18'!N94+'29.01.18'!N94+'05.02.18'!N94+'12.02.18'!N94+'19.02.18'!N94+'26.02.18'!N94+'05.03.18'!N94+'12.03.18'!N94+'19.03.18'!N94+'26.03.18'!N94+'02.04.18'!N94+'10.04.18'!N94+'16.04.18'!N94+'23.04.18'!N94+'02.05.18'!N94+'07.05.18'!N94+'14.05.18'!N94+'21.05.18'!N94+'29.05.18'!N94+'04.06.18'!N94+'11.06.18'!N94+'18.06.18'!N94+'25.06.18'!N94+'02.07.18'!N94+'09.07.18'!N94+'16.07.18'!N94+'23.07.18'!N94+'30.07.18'!N94+'06.08.18'!N94+'13.08.18'!N94+'20.08.18'!N94+'27.08.18'!N94+'03.09.18'!N94+'10.09.18'!N94+'17.09.18'!N94+'24.09.18'!N94+'01.10.18'!N94+'08.10.18'!N94+'16.10.18'!N94+'22.10.18'!N94+'29.10.18'!N94+'05.11.18'!N94+'12.11.18'!N94+'19.11.18'!N94+'26.11.18'!N94+'03.12.18'!N94+'10.12.18'!N94+'17.12.18'!N94+'26.12.18'!N94+'02.01.19'!N94</f>
        <v>0</v>
      </c>
      <c r="O94" s="271">
        <f>'09.01.18'!O94+'15.01.18'!O94+'22.01.18'!O94+'29.01.18'!O94+'05.02.18'!O94+'12.02.18'!O94+'19.02.18'!O94+'26.02.18'!O94+'05.03.18'!O94+'12.03.18'!O94+'19.03.18'!O94+'26.03.18'!O94+'02.04.18'!O94+'10.04.18'!O94+'16.04.18'!O94+'23.04.18'!O94+'02.05.18'!O94+'07.05.18'!O94+'14.05.18'!O94+'21.05.18'!O94+'29.05.18'!O94+'04.06.18'!O94+'11.06.18'!O94+'18.06.18'!O94+'25.06.18'!O94+'02.07.18'!O94+'09.07.18'!O94+'16.07.18'!O94+'23.07.18'!O94+'30.07.18'!O94+'06.08.18'!O94+'13.08.18'!O94+'20.08.18'!O94+'27.08.18'!O94+'03.09.18'!O94+'10.09.18'!O94+'17.09.18'!O94+'24.09.18'!O94+'01.10.18'!O94+'08.10.18'!O94+'16.10.18'!O94+'22.10.18'!O94+'29.10.18'!O94+'05.11.18'!O94+'12.11.18'!O94+'19.11.18'!O94+'26.11.18'!O94+'03.12.18'!O94+'10.12.18'!O94+'17.12.18'!O94+'26.12.18'!O94+'02.01.19'!O94</f>
        <v>0</v>
      </c>
      <c r="P94" s="271">
        <f>'09.01.18'!P94+'15.01.18'!P94+'22.01.18'!P94+'29.01.18'!P94+'05.02.18'!P94+'12.02.18'!P94+'19.02.18'!P94+'26.02.18'!P94+'05.03.18'!P94+'12.03.18'!P94+'19.03.18'!P94+'26.03.18'!P94+'02.04.18'!P94+'10.04.18'!P94+'16.04.18'!P94+'23.04.18'!P94+'02.05.18'!P94+'07.05.18'!P94+'14.05.18'!P94+'21.05.18'!P94+'29.05.18'!P94+'04.06.18'!P94+'11.06.18'!P94+'18.06.18'!P94+'25.06.18'!P94+'02.07.18'!P94+'09.07.18'!P94+'16.07.18'!P94+'23.07.18'!P94+'30.07.18'!P94+'06.08.18'!P94+'13.08.18'!P94+'20.08.18'!P94+'27.08.18'!P94+'03.09.18'!P94+'10.09.18'!P94+'17.09.18'!P94+'24.09.18'!P94+'01.10.18'!P94+'08.10.18'!P94+'16.10.18'!P94+'22.10.18'!P94+'29.10.18'!P94+'05.11.18'!P94+'12.11.18'!P94+'19.11.18'!P94+'26.11.18'!P94+'03.12.18'!P94+'10.12.18'!P94+'17.12.18'!P94+'26.12.18'!P94+'02.01.19'!P94</f>
        <v>0</v>
      </c>
      <c r="Q94" s="83">
        <f t="shared" si="4"/>
        <v>0</v>
      </c>
      <c r="R94" s="1"/>
      <c r="S94" s="1"/>
      <c r="T94" s="134"/>
      <c r="U94" s="134"/>
      <c r="V94" s="134"/>
      <c r="X94" s="40"/>
    </row>
    <row r="95" spans="1:24">
      <c r="A95" s="252">
        <v>86</v>
      </c>
      <c r="B95" s="78" t="s">
        <v>95</v>
      </c>
      <c r="C95" s="105" t="s">
        <v>19</v>
      </c>
      <c r="D95" s="78"/>
      <c r="E95" s="78" t="s">
        <v>26</v>
      </c>
      <c r="F95" s="106" t="s">
        <v>357</v>
      </c>
      <c r="G95" s="14" t="s">
        <v>21</v>
      </c>
      <c r="H95" s="274">
        <f>'09.01.18'!H95+'15.01.18'!H95+'22.01.18'!H95+'29.01.18'!H95+'05.02.18'!H95+'12.02.18'!H95+'19.02.18'!H95+'26.02.18'!H95+'05.03.18'!H95+'12.03.18'!H95+'19.03.18'!H95+'26.03.18'!H95+'02.04.18'!H95+'10.04.18'!H95+'16.04.18'!H95+'23.04.18'!H95+'02.05.18'!H95+'07.05.18'!H95+'14.05.18'!H95+'21.05.18'!H95+'29.05.18'!H95+'04.06.18'!H95+'11.06.18'!H95+'18.06.18'!H95+'25.06.18'!H95+'02.07.18'!H95+'09.07.18'!H95+'16.07.18'!H95+'23.07.18'!H95+'30.07.18'!H95+'06.08.18'!H95+'13.08.18'!H95+'20.08.18'!H95+'27.08.18'!H95+'03.09.18'!H95+'10.09.18'!H95+'17.09.18'!H95+'24.09.18'!H95+'01.10.18'!H95+'08.10.18'!H95+'16.10.18'!H95+'22.10.18'!H95+'29.10.18'!H95+'05.11.18'!H95+'12.11.18'!H95+'19.11.18'!H95+'26.11.18'!H95+'03.12.18'!H95+'10.12.18'!H95+'17.12.18'!H95+'26.12.18'!H95+'02.01.19'!H95</f>
        <v>15</v>
      </c>
      <c r="I95" s="254">
        <f>'09.01.18'!I95+'15.01.18'!I95+'22.01.18'!I95+'29.01.18'!I95+'05.02.18'!I95+'12.02.18'!I95+'19.02.18'!I95+'26.02.18'!I95+'05.03.18'!I95+'12.03.18'!I95+'19.03.18'!I95+'26.03.18'!I95+'02.04.18'!I95+'10.04.18'!I95+'16.04.18'!I95+'23.04.18'!I95+'02.05.18'!I95+'07.05.18'!I95+'14.05.18'!I95+'21.05.18'!I95+'29.05.18'!I95+'04.06.18'!I95+'11.06.18'!I95+'18.06.18'!I95+'25.06.18'!I95+'02.07.18'!I95+'09.07.18'!I95+'16.07.18'!I95+'23.07.18'!I95+'30.07.18'!I95+'06.08.18'!I95+'13.08.18'!I95+'20.08.18'!I95+'27.08.18'!I95+'03.09.18'!I95+'10.09.18'!I95+'17.09.18'!I95+'24.09.18'!I95+'01.10.18'!I95+'08.10.18'!I95+'16.10.18'!I95+'22.10.18'!I95+'29.10.18'!I95+'05.11.18'!I95+'12.11.18'!I95+'19.11.18'!I95+'26.11.18'!I95+'03.12.18'!I95+'10.12.18'!I95+'17.12.18'!I95+'26.12.18'!I95+'02.01.19'!I95</f>
        <v>9</v>
      </c>
      <c r="J95" s="254">
        <f>'09.01.18'!J95+'15.01.18'!J95+'22.01.18'!J95+'29.01.18'!J95+'05.02.18'!J95+'12.02.18'!J95+'19.02.18'!J95+'26.02.18'!J95+'05.03.18'!J95+'12.03.18'!J95+'19.03.18'!J95+'26.03.18'!J95+'02.04.18'!J95+'10.04.18'!J95+'16.04.18'!J95+'23.04.18'!J95+'02.05.18'!J95+'07.05.18'!J95+'14.05.18'!J95+'21.05.18'!J95+'29.05.18'!J95+'04.06.18'!J95+'11.06.18'!J95+'18.06.18'!J95+'25.06.18'!J95+'02.07.18'!J95+'09.07.18'!J95+'16.07.18'!J95+'23.07.18'!J95+'30.07.18'!J95+'06.08.18'!J95+'13.08.18'!J95+'20.08.18'!J95+'27.08.18'!J95+'03.09.18'!J95+'10.09.18'!J95+'17.09.18'!J95+'24.09.18'!J95+'01.10.18'!J95+'08.10.18'!J95+'16.10.18'!J95+'22.10.18'!J95+'29.10.18'!J95+'05.11.18'!J95+'12.11.18'!J95+'19.11.18'!J95+'26.11.18'!J95+'03.12.18'!J95+'10.12.18'!J95+'17.12.18'!J95+'26.12.18'!J95+'02.01.19'!J95</f>
        <v>15</v>
      </c>
      <c r="K95" s="271">
        <f>'09.01.18'!K95+'15.01.18'!K95+'22.01.18'!K95+'29.01.18'!K95+'05.02.18'!K95+'12.02.18'!K95+'19.02.18'!K95+'26.02.18'!K95+'05.03.18'!K95+'12.03.18'!K95+'19.03.18'!K95+'26.03.18'!K95+'02.04.18'!K95+'10.04.18'!K95+'16.04.18'!K95+'23.04.18'!K95+'02.05.18'!K95+'07.05.18'!K95+'14.05.18'!K95+'21.05.18'!K95+'29.05.18'!K95+'04.06.18'!K95+'11.06.18'!K95+'18.06.18'!K95+'25.06.18'!K95+'02.07.18'!K95+'09.07.18'!K95+'16.07.18'!K95+'23.07.18'!K95+'30.07.18'!K95+'06.08.18'!K95+'13.08.18'!K95+'20.08.18'!K95+'27.08.18'!K95+'03.09.18'!K95+'10.09.18'!K95+'17.09.18'!K95+'24.09.18'!K95+'01.10.18'!K95+'08.10.18'!K95+'16.10.18'!K95+'22.10.18'!K95+'29.10.18'!K95+'05.11.18'!K95+'12.11.18'!K95+'19.11.18'!K95+'26.11.18'!K95+'03.12.18'!K95+'10.12.18'!K95+'17.12.18'!K95+'26.12.18'!K95+'02.01.19'!K95</f>
        <v>37493.009999999995</v>
      </c>
      <c r="L95" s="271">
        <f>'09.01.18'!L95+'15.01.18'!L95+'22.01.18'!L95+'29.01.18'!L95+'05.02.18'!L95+'12.02.18'!L95+'19.02.18'!L95+'26.02.18'!L95+'05.03.18'!L95+'12.03.18'!L95+'19.03.18'!L95+'26.03.18'!L95+'02.04.18'!L95+'10.04.18'!L95+'16.04.18'!L95+'23.04.18'!L95+'02.05.18'!L95+'07.05.18'!L95+'14.05.18'!L95+'21.05.18'!L95+'29.05.18'!L95+'04.06.18'!L95+'11.06.18'!L95+'18.06.18'!L95+'25.06.18'!L95+'02.07.18'!L95+'09.07.18'!L95+'16.07.18'!L95+'23.07.18'!L95+'30.07.18'!L95+'06.08.18'!L95+'13.08.18'!L95+'20.08.18'!L95+'27.08.18'!L95+'03.09.18'!L95+'10.09.18'!L95+'17.09.18'!L95+'24.09.18'!L95+'01.10.18'!L95+'08.10.18'!L95+'16.10.18'!L95+'22.10.18'!L95+'29.10.18'!L95+'05.11.18'!L95+'12.11.18'!L95+'19.11.18'!L95+'26.11.18'!L95+'03.12.18'!L95+'10.12.18'!L95+'17.12.18'!L95+'26.12.18'!L95+'02.01.19'!L95</f>
        <v>37493.009999999995</v>
      </c>
      <c r="M95" s="259">
        <f t="shared" si="3"/>
        <v>0</v>
      </c>
      <c r="N95" s="270">
        <f>'09.01.18'!N95+'15.01.18'!N95+'22.01.18'!N95+'29.01.18'!N95+'05.02.18'!N95+'12.02.18'!N95+'19.02.18'!N95+'26.02.18'!N95+'05.03.18'!N95+'12.03.18'!N95+'19.03.18'!N95+'26.03.18'!N95+'02.04.18'!N95+'10.04.18'!N95+'16.04.18'!N95+'23.04.18'!N95+'02.05.18'!N95+'07.05.18'!N95+'14.05.18'!N95+'21.05.18'!N95+'29.05.18'!N95+'04.06.18'!N95+'11.06.18'!N95+'18.06.18'!N95+'25.06.18'!N95+'02.07.18'!N95+'09.07.18'!N95+'16.07.18'!N95+'23.07.18'!N95+'30.07.18'!N95+'06.08.18'!N95+'13.08.18'!N95+'20.08.18'!N95+'27.08.18'!N95+'03.09.18'!N95+'10.09.18'!N95+'17.09.18'!N95+'24.09.18'!N95+'01.10.18'!N95+'08.10.18'!N95+'16.10.18'!N95+'22.10.18'!N95+'29.10.18'!N95+'05.11.18'!N95+'12.11.18'!N95+'19.11.18'!N95+'26.11.18'!N95+'03.12.18'!N95+'10.12.18'!N95+'17.12.18'!N95+'26.12.18'!N95+'02.01.19'!N95</f>
        <v>18</v>
      </c>
      <c r="O95" s="271">
        <f>'09.01.18'!O95+'15.01.18'!O95+'22.01.18'!O95+'29.01.18'!O95+'05.02.18'!O95+'12.02.18'!O95+'19.02.18'!O95+'26.02.18'!O95+'05.03.18'!O95+'12.03.18'!O95+'19.03.18'!O95+'26.03.18'!O95+'02.04.18'!O95+'10.04.18'!O95+'16.04.18'!O95+'23.04.18'!O95+'02.05.18'!O95+'07.05.18'!O95+'14.05.18'!O95+'21.05.18'!O95+'29.05.18'!O95+'04.06.18'!O95+'11.06.18'!O95+'18.06.18'!O95+'25.06.18'!O95+'02.07.18'!O95+'09.07.18'!O95+'16.07.18'!O95+'23.07.18'!O95+'30.07.18'!O95+'06.08.18'!O95+'13.08.18'!O95+'20.08.18'!O95+'27.08.18'!O95+'03.09.18'!O95+'10.09.18'!O95+'17.09.18'!O95+'24.09.18'!O95+'01.10.18'!O95+'08.10.18'!O95+'16.10.18'!O95+'22.10.18'!O95+'29.10.18'!O95+'05.11.18'!O95+'12.11.18'!O95+'19.11.18'!O95+'26.11.18'!O95+'03.12.18'!O95+'10.12.18'!O95+'17.12.18'!O95+'26.12.18'!O95+'02.01.19'!O95</f>
        <v>62613.060000000005</v>
      </c>
      <c r="P95" s="271">
        <f>'09.01.18'!P95+'15.01.18'!P95+'22.01.18'!P95+'29.01.18'!P95+'05.02.18'!P95+'12.02.18'!P95+'19.02.18'!P95+'26.02.18'!P95+'05.03.18'!P95+'12.03.18'!P95+'19.03.18'!P95+'26.03.18'!P95+'02.04.18'!P95+'10.04.18'!P95+'16.04.18'!P95+'23.04.18'!P95+'02.05.18'!P95+'07.05.18'!P95+'14.05.18'!P95+'21.05.18'!P95+'29.05.18'!P95+'04.06.18'!P95+'11.06.18'!P95+'18.06.18'!P95+'25.06.18'!P95+'02.07.18'!P95+'09.07.18'!P95+'16.07.18'!P95+'23.07.18'!P95+'30.07.18'!P95+'06.08.18'!P95+'13.08.18'!P95+'20.08.18'!P95+'27.08.18'!P95+'03.09.18'!P95+'10.09.18'!P95+'17.09.18'!P95+'24.09.18'!P95+'01.10.18'!P95+'08.10.18'!P95+'16.10.18'!P95+'22.10.18'!P95+'29.10.18'!P95+'05.11.18'!P95+'12.11.18'!P95+'19.11.18'!P95+'26.11.18'!P95+'03.12.18'!P95+'10.12.18'!P95+'17.12.18'!P95+'26.12.18'!P95+'02.01.19'!P95</f>
        <v>62613.060000000005</v>
      </c>
      <c r="Q95" s="83">
        <f t="shared" si="4"/>
        <v>0</v>
      </c>
      <c r="R95" s="1"/>
      <c r="S95" s="1"/>
      <c r="T95" s="134"/>
      <c r="U95" s="134"/>
      <c r="V95" s="134"/>
      <c r="X95" s="40"/>
    </row>
    <row r="96" spans="1:24" s="73" customFormat="1">
      <c r="A96" s="252">
        <v>87</v>
      </c>
      <c r="B96" s="78" t="s">
        <v>95</v>
      </c>
      <c r="C96" s="105" t="s">
        <v>19</v>
      </c>
      <c r="D96" s="78"/>
      <c r="E96" s="78" t="s">
        <v>26</v>
      </c>
      <c r="F96" s="106" t="s">
        <v>453</v>
      </c>
      <c r="G96" s="80" t="s">
        <v>33</v>
      </c>
      <c r="H96" s="274">
        <f>'09.01.18'!H96+'15.01.18'!H96+'22.01.18'!H96+'29.01.18'!H96+'05.02.18'!H96+'12.02.18'!H96+'19.02.18'!H96+'26.02.18'!H96+'05.03.18'!H96+'12.03.18'!H96+'19.03.18'!H96+'26.03.18'!H96+'02.04.18'!H96+'10.04.18'!H96+'16.04.18'!H96+'23.04.18'!H96+'02.05.18'!H96+'07.05.18'!H96+'14.05.18'!H96+'21.05.18'!H96+'29.05.18'!H96+'04.06.18'!H96+'11.06.18'!H96+'18.06.18'!H96+'25.06.18'!H96+'02.07.18'!H96+'09.07.18'!H96+'16.07.18'!H96+'23.07.18'!H96+'30.07.18'!H96+'06.08.18'!H96+'13.08.18'!H96+'20.08.18'!H96+'27.08.18'!H96+'03.09.18'!H96+'10.09.18'!H96+'17.09.18'!H96+'24.09.18'!H96+'01.10.18'!H96+'08.10.18'!H96+'16.10.18'!H96+'22.10.18'!H96+'29.10.18'!H96+'05.11.18'!H96+'12.11.18'!H96+'19.11.18'!H96+'26.11.18'!H96+'03.12.18'!H96+'10.12.18'!H96+'17.12.18'!H96+'26.12.18'!H96+'02.01.19'!H96</f>
        <v>9</v>
      </c>
      <c r="I96" s="254">
        <f>'09.01.18'!I96+'15.01.18'!I96+'22.01.18'!I96+'29.01.18'!I96+'05.02.18'!I96+'12.02.18'!I96+'19.02.18'!I96+'26.02.18'!I96+'05.03.18'!I96+'12.03.18'!I96+'19.03.18'!I96+'26.03.18'!I96+'02.04.18'!I96+'10.04.18'!I96+'16.04.18'!I96+'23.04.18'!I96+'02.05.18'!I96+'07.05.18'!I96+'14.05.18'!I96+'21.05.18'!I96+'29.05.18'!I96+'04.06.18'!I96+'11.06.18'!I96+'18.06.18'!I96+'25.06.18'!I96+'02.07.18'!I96+'09.07.18'!I96+'16.07.18'!I96+'23.07.18'!I96+'30.07.18'!I96+'06.08.18'!I96+'13.08.18'!I96+'20.08.18'!I96+'27.08.18'!I96+'03.09.18'!I96+'10.09.18'!I96+'17.09.18'!I96+'24.09.18'!I96+'01.10.18'!I96+'08.10.18'!I96+'16.10.18'!I96+'22.10.18'!I96+'29.10.18'!I96+'05.11.18'!I96+'12.11.18'!I96+'19.11.18'!I96+'26.11.18'!I96+'03.12.18'!I96+'10.12.18'!I96+'17.12.18'!I96+'26.12.18'!I96+'02.01.19'!I96</f>
        <v>2</v>
      </c>
      <c r="J96" s="254">
        <f>'09.01.18'!J96+'15.01.18'!J96+'22.01.18'!J96+'29.01.18'!J96+'05.02.18'!J96+'12.02.18'!J96+'19.02.18'!J96+'26.02.18'!J96+'05.03.18'!J96+'12.03.18'!J96+'19.03.18'!J96+'26.03.18'!J96+'02.04.18'!J96+'10.04.18'!J96+'16.04.18'!J96+'23.04.18'!J96+'02.05.18'!J96+'07.05.18'!J96+'14.05.18'!J96+'21.05.18'!J96+'29.05.18'!J96+'04.06.18'!J96+'11.06.18'!J96+'18.06.18'!J96+'25.06.18'!J96+'02.07.18'!J96+'09.07.18'!J96+'16.07.18'!J96+'23.07.18'!J96+'30.07.18'!J96+'06.08.18'!J96+'13.08.18'!J96+'20.08.18'!J96+'27.08.18'!J96+'03.09.18'!J96+'10.09.18'!J96+'17.09.18'!J96+'24.09.18'!J96+'01.10.18'!J96+'08.10.18'!J96+'16.10.18'!J96+'22.10.18'!J96+'29.10.18'!J96+'05.11.18'!J96+'12.11.18'!J96+'19.11.18'!J96+'26.11.18'!J96+'03.12.18'!J96+'10.12.18'!J96+'17.12.18'!J96+'26.12.18'!J96+'02.01.19'!J96</f>
        <v>2</v>
      </c>
      <c r="K96" s="271">
        <f>'09.01.18'!K96+'15.01.18'!K96+'22.01.18'!K96+'29.01.18'!K96+'05.02.18'!K96+'12.02.18'!K96+'19.02.18'!K96+'26.02.18'!K96+'05.03.18'!K96+'12.03.18'!K96+'19.03.18'!K96+'26.03.18'!K96+'02.04.18'!K96+'10.04.18'!K96+'16.04.18'!K96+'23.04.18'!K96+'02.05.18'!K96+'07.05.18'!K96+'14.05.18'!K96+'21.05.18'!K96+'29.05.18'!K96+'04.06.18'!K96+'11.06.18'!K96+'18.06.18'!K96+'25.06.18'!K96+'02.07.18'!K96+'09.07.18'!K96+'16.07.18'!K96+'23.07.18'!K96+'30.07.18'!K96+'06.08.18'!K96+'13.08.18'!K96+'20.08.18'!K96+'27.08.18'!K96+'03.09.18'!K96+'10.09.18'!K96+'17.09.18'!K96+'24.09.18'!K96+'01.10.18'!K96+'08.10.18'!K96+'16.10.18'!K96+'22.10.18'!K96+'29.10.18'!K96+'05.11.18'!K96+'12.11.18'!K96+'19.11.18'!K96+'26.11.18'!K96+'03.12.18'!K96+'10.12.18'!K96+'17.12.18'!K96+'26.12.18'!K96+'02.01.19'!K96</f>
        <v>2209.1999999999998</v>
      </c>
      <c r="L96" s="271">
        <f>'09.01.18'!L96+'15.01.18'!L96+'22.01.18'!L96+'29.01.18'!L96+'05.02.18'!L96+'12.02.18'!L96+'19.02.18'!L96+'26.02.18'!L96+'05.03.18'!L96+'12.03.18'!L96+'19.03.18'!L96+'26.03.18'!L96+'02.04.18'!L96+'10.04.18'!L96+'16.04.18'!L96+'23.04.18'!L96+'02.05.18'!L96+'07.05.18'!L96+'14.05.18'!L96+'21.05.18'!L96+'29.05.18'!L96+'04.06.18'!L96+'11.06.18'!L96+'18.06.18'!L96+'25.06.18'!L96+'02.07.18'!L96+'09.07.18'!L96+'16.07.18'!L96+'23.07.18'!L96+'30.07.18'!L96+'06.08.18'!L96+'13.08.18'!L96+'20.08.18'!L96+'27.08.18'!L96+'03.09.18'!L96+'10.09.18'!L96+'17.09.18'!L96+'24.09.18'!L96+'01.10.18'!L96+'08.10.18'!L96+'16.10.18'!L96+'22.10.18'!L96+'29.10.18'!L96+'05.11.18'!L96+'12.11.18'!L96+'19.11.18'!L96+'26.11.18'!L96+'03.12.18'!L96+'10.12.18'!L96+'17.12.18'!L96+'26.12.18'!L96+'02.01.19'!L96</f>
        <v>2209.1999999999998</v>
      </c>
      <c r="M96" s="259">
        <f t="shared" si="3"/>
        <v>0</v>
      </c>
      <c r="N96" s="270">
        <f>'09.01.18'!N96+'15.01.18'!N96+'22.01.18'!N96+'29.01.18'!N96+'05.02.18'!N96+'12.02.18'!N96+'19.02.18'!N96+'26.02.18'!N96+'05.03.18'!N96+'12.03.18'!N96+'19.03.18'!N96+'26.03.18'!N96+'02.04.18'!N96+'10.04.18'!N96+'16.04.18'!N96+'23.04.18'!N96+'02.05.18'!N96+'07.05.18'!N96+'14.05.18'!N96+'21.05.18'!N96+'29.05.18'!N96+'04.06.18'!N96+'11.06.18'!N96+'18.06.18'!N96+'25.06.18'!N96+'02.07.18'!N96+'09.07.18'!N96+'16.07.18'!N96+'23.07.18'!N96+'30.07.18'!N96+'06.08.18'!N96+'13.08.18'!N96+'20.08.18'!N96+'27.08.18'!N96+'03.09.18'!N96+'10.09.18'!N96+'17.09.18'!N96+'24.09.18'!N96+'01.10.18'!N96+'08.10.18'!N96+'16.10.18'!N96+'22.10.18'!N96+'29.10.18'!N96+'05.11.18'!N96+'12.11.18'!N96+'19.11.18'!N96+'26.11.18'!N96+'03.12.18'!N96+'10.12.18'!N96+'17.12.18'!N96+'26.12.18'!N96+'02.01.19'!N96</f>
        <v>0</v>
      </c>
      <c r="O96" s="271">
        <f>'09.01.18'!O96+'15.01.18'!O96+'22.01.18'!O96+'29.01.18'!O96+'05.02.18'!O96+'12.02.18'!O96+'19.02.18'!O96+'26.02.18'!O96+'05.03.18'!O96+'12.03.18'!O96+'19.03.18'!O96+'26.03.18'!O96+'02.04.18'!O96+'10.04.18'!O96+'16.04.18'!O96+'23.04.18'!O96+'02.05.18'!O96+'07.05.18'!O96+'14.05.18'!O96+'21.05.18'!O96+'29.05.18'!O96+'04.06.18'!O96+'11.06.18'!O96+'18.06.18'!O96+'25.06.18'!O96+'02.07.18'!O96+'09.07.18'!O96+'16.07.18'!O96+'23.07.18'!O96+'30.07.18'!O96+'06.08.18'!O96+'13.08.18'!O96+'20.08.18'!O96+'27.08.18'!O96+'03.09.18'!O96+'10.09.18'!O96+'17.09.18'!O96+'24.09.18'!O96+'01.10.18'!O96+'08.10.18'!O96+'16.10.18'!O96+'22.10.18'!O96+'29.10.18'!O96+'05.11.18'!O96+'12.11.18'!O96+'19.11.18'!O96+'26.11.18'!O96+'03.12.18'!O96+'10.12.18'!O96+'17.12.18'!O96+'26.12.18'!O96+'02.01.19'!O96</f>
        <v>0</v>
      </c>
      <c r="P96" s="271">
        <f>'09.01.18'!P96+'15.01.18'!P96+'22.01.18'!P96+'29.01.18'!P96+'05.02.18'!P96+'12.02.18'!P96+'19.02.18'!P96+'26.02.18'!P96+'05.03.18'!P96+'12.03.18'!P96+'19.03.18'!P96+'26.03.18'!P96+'02.04.18'!P96+'10.04.18'!P96+'16.04.18'!P96+'23.04.18'!P96+'02.05.18'!P96+'07.05.18'!P96+'14.05.18'!P96+'21.05.18'!P96+'29.05.18'!P96+'04.06.18'!P96+'11.06.18'!P96+'18.06.18'!P96+'25.06.18'!P96+'02.07.18'!P96+'09.07.18'!P96+'16.07.18'!P96+'23.07.18'!P96+'30.07.18'!P96+'06.08.18'!P96+'13.08.18'!P96+'20.08.18'!P96+'27.08.18'!P96+'03.09.18'!P96+'10.09.18'!P96+'17.09.18'!P96+'24.09.18'!P96+'01.10.18'!P96+'08.10.18'!P96+'16.10.18'!P96+'22.10.18'!P96+'29.10.18'!P96+'05.11.18'!P96+'12.11.18'!P96+'19.11.18'!P96+'26.11.18'!P96+'03.12.18'!P96+'10.12.18'!P96+'17.12.18'!P96+'26.12.18'!P96+'02.01.19'!P96</f>
        <v>0</v>
      </c>
      <c r="Q96" s="83">
        <f t="shared" si="4"/>
        <v>0</v>
      </c>
      <c r="R96" s="1"/>
      <c r="S96" s="1"/>
      <c r="T96" s="134"/>
      <c r="U96" s="134"/>
      <c r="V96" s="134"/>
      <c r="X96" s="85"/>
    </row>
    <row r="97" spans="1:24">
      <c r="A97" s="252">
        <v>88</v>
      </c>
      <c r="B97" s="78" t="s">
        <v>96</v>
      </c>
      <c r="C97" s="105" t="s">
        <v>19</v>
      </c>
      <c r="D97" s="78"/>
      <c r="E97" s="78" t="s">
        <v>61</v>
      </c>
      <c r="F97" s="106" t="s">
        <v>358</v>
      </c>
      <c r="G97" s="14" t="s">
        <v>21</v>
      </c>
      <c r="H97" s="274">
        <f>'09.01.18'!H97+'15.01.18'!H97+'22.01.18'!H97+'29.01.18'!H97+'05.02.18'!H97+'12.02.18'!H97+'19.02.18'!H97+'26.02.18'!H97+'05.03.18'!H97+'12.03.18'!H97+'19.03.18'!H97+'26.03.18'!H97+'02.04.18'!H97+'10.04.18'!H97+'16.04.18'!H97+'23.04.18'!H97+'02.05.18'!H97+'07.05.18'!H97+'14.05.18'!H97+'21.05.18'!H97+'29.05.18'!H97+'04.06.18'!H97+'11.06.18'!H97+'18.06.18'!H97+'25.06.18'!H97+'02.07.18'!H97+'09.07.18'!H97+'16.07.18'!H97+'23.07.18'!H97+'30.07.18'!H97+'06.08.18'!H97+'13.08.18'!H97+'20.08.18'!H97+'27.08.18'!H97+'03.09.18'!H97+'10.09.18'!H97+'17.09.18'!H97+'24.09.18'!H97+'01.10.18'!H97+'08.10.18'!H97+'16.10.18'!H97+'22.10.18'!H97+'29.10.18'!H97+'05.11.18'!H97+'12.11.18'!H97+'19.11.18'!H97+'26.11.18'!H97+'03.12.18'!H97+'10.12.18'!H97+'17.12.18'!H97+'26.12.18'!H97+'02.01.19'!H97</f>
        <v>51</v>
      </c>
      <c r="I97" s="254">
        <f>'09.01.18'!I97+'15.01.18'!I97+'22.01.18'!I97+'29.01.18'!I97+'05.02.18'!I97+'12.02.18'!I97+'19.02.18'!I97+'26.02.18'!I97+'05.03.18'!I97+'12.03.18'!I97+'19.03.18'!I97+'26.03.18'!I97+'02.04.18'!I97+'10.04.18'!I97+'16.04.18'!I97+'23.04.18'!I97+'02.05.18'!I97+'07.05.18'!I97+'14.05.18'!I97+'21.05.18'!I97+'29.05.18'!I97+'04.06.18'!I97+'11.06.18'!I97+'18.06.18'!I97+'25.06.18'!I97+'02.07.18'!I97+'09.07.18'!I97+'16.07.18'!I97+'23.07.18'!I97+'30.07.18'!I97+'06.08.18'!I97+'13.08.18'!I97+'20.08.18'!I97+'27.08.18'!I97+'03.09.18'!I97+'10.09.18'!I97+'17.09.18'!I97+'24.09.18'!I97+'01.10.18'!I97+'08.10.18'!I97+'16.10.18'!I97+'22.10.18'!I97+'29.10.18'!I97+'05.11.18'!I97+'12.11.18'!I97+'19.11.18'!I97+'26.11.18'!I97+'03.12.18'!I97+'10.12.18'!I97+'17.12.18'!I97+'26.12.18'!I97+'02.01.19'!I97</f>
        <v>42</v>
      </c>
      <c r="J97" s="254">
        <f>'09.01.18'!J97+'15.01.18'!J97+'22.01.18'!J97+'29.01.18'!J97+'05.02.18'!J97+'12.02.18'!J97+'19.02.18'!J97+'26.02.18'!J97+'05.03.18'!J97+'12.03.18'!J97+'19.03.18'!J97+'26.03.18'!J97+'02.04.18'!J97+'10.04.18'!J97+'16.04.18'!J97+'23.04.18'!J97+'02.05.18'!J97+'07.05.18'!J97+'14.05.18'!J97+'21.05.18'!J97+'29.05.18'!J97+'04.06.18'!J97+'11.06.18'!J97+'18.06.18'!J97+'25.06.18'!J97+'02.07.18'!J97+'09.07.18'!J97+'16.07.18'!J97+'23.07.18'!J97+'30.07.18'!J97+'06.08.18'!J97+'13.08.18'!J97+'20.08.18'!J97+'27.08.18'!J97+'03.09.18'!J97+'10.09.18'!J97+'17.09.18'!J97+'24.09.18'!J97+'01.10.18'!J97+'08.10.18'!J97+'16.10.18'!J97+'22.10.18'!J97+'29.10.18'!J97+'05.11.18'!J97+'12.11.18'!J97+'19.11.18'!J97+'26.11.18'!J97+'03.12.18'!J97+'10.12.18'!J97+'17.12.18'!J97+'26.12.18'!J97+'02.01.19'!J97</f>
        <v>66</v>
      </c>
      <c r="K97" s="271">
        <f>'09.01.18'!K97+'15.01.18'!K97+'22.01.18'!K97+'29.01.18'!K97+'05.02.18'!K97+'12.02.18'!K97+'19.02.18'!K97+'26.02.18'!K97+'05.03.18'!K97+'12.03.18'!K97+'19.03.18'!K97+'26.03.18'!K97+'02.04.18'!K97+'10.04.18'!K97+'16.04.18'!K97+'23.04.18'!K97+'02.05.18'!K97+'07.05.18'!K97+'14.05.18'!K97+'21.05.18'!K97+'29.05.18'!K97+'04.06.18'!K97+'11.06.18'!K97+'18.06.18'!K97+'25.06.18'!K97+'02.07.18'!K97+'09.07.18'!K97+'16.07.18'!K97+'23.07.18'!K97+'30.07.18'!K97+'06.08.18'!K97+'13.08.18'!K97+'20.08.18'!K97+'27.08.18'!K97+'03.09.18'!K97+'10.09.18'!K97+'17.09.18'!K97+'24.09.18'!K97+'01.10.18'!K97+'08.10.18'!K97+'16.10.18'!K97+'22.10.18'!K97+'29.10.18'!K97+'05.11.18'!K97+'12.11.18'!K97+'19.11.18'!K97+'26.11.18'!K97+'03.12.18'!K97+'10.12.18'!K97+'17.12.18'!K97+'26.12.18'!K97+'02.01.19'!K97</f>
        <v>142401.9</v>
      </c>
      <c r="L97" s="271">
        <f>'09.01.18'!L97+'15.01.18'!L97+'22.01.18'!L97+'29.01.18'!L97+'05.02.18'!L97+'12.02.18'!L97+'19.02.18'!L97+'26.02.18'!L97+'05.03.18'!L97+'12.03.18'!L97+'19.03.18'!L97+'26.03.18'!L97+'02.04.18'!L97+'10.04.18'!L97+'16.04.18'!L97+'23.04.18'!L97+'02.05.18'!L97+'07.05.18'!L97+'14.05.18'!L97+'21.05.18'!L97+'29.05.18'!L97+'04.06.18'!L97+'11.06.18'!L97+'18.06.18'!L97+'25.06.18'!L97+'02.07.18'!L97+'09.07.18'!L97+'16.07.18'!L97+'23.07.18'!L97+'30.07.18'!L97+'06.08.18'!L97+'13.08.18'!L97+'20.08.18'!L97+'27.08.18'!L97+'03.09.18'!L97+'10.09.18'!L97+'17.09.18'!L97+'24.09.18'!L97+'01.10.18'!L97+'08.10.18'!L97+'16.10.18'!L97+'22.10.18'!L97+'29.10.18'!L97+'05.11.18'!L97+'12.11.18'!L97+'19.11.18'!L97+'26.11.18'!L97+'03.12.18'!L97+'10.12.18'!L97+'17.12.18'!L97+'26.12.18'!L97+'02.01.19'!L97</f>
        <v>142401.90000000002</v>
      </c>
      <c r="M97" s="259">
        <f t="shared" si="3"/>
        <v>0</v>
      </c>
      <c r="N97" s="270">
        <f>'09.01.18'!N97+'15.01.18'!N97+'22.01.18'!N97+'29.01.18'!N97+'05.02.18'!N97+'12.02.18'!N97+'19.02.18'!N97+'26.02.18'!N97+'05.03.18'!N97+'12.03.18'!N97+'19.03.18'!N97+'26.03.18'!N97+'02.04.18'!N97+'10.04.18'!N97+'16.04.18'!N97+'23.04.18'!N97+'02.05.18'!N97+'07.05.18'!N97+'14.05.18'!N97+'21.05.18'!N97+'29.05.18'!N97+'04.06.18'!N97+'11.06.18'!N97+'18.06.18'!N97+'25.06.18'!N97+'02.07.18'!N97+'09.07.18'!N97+'16.07.18'!N97+'23.07.18'!N97+'30.07.18'!N97+'06.08.18'!N97+'13.08.18'!N97+'20.08.18'!N97+'27.08.18'!N97+'03.09.18'!N97+'10.09.18'!N97+'17.09.18'!N97+'24.09.18'!N97+'01.10.18'!N97+'08.10.18'!N97+'16.10.18'!N97+'22.10.18'!N97+'29.10.18'!N97+'05.11.18'!N97+'12.11.18'!N97+'19.11.18'!N97+'26.11.18'!N97+'03.12.18'!N97+'10.12.18'!N97+'17.12.18'!N97+'26.12.18'!N97+'02.01.19'!N97</f>
        <v>26</v>
      </c>
      <c r="O97" s="271">
        <f>'09.01.18'!O97+'15.01.18'!O97+'22.01.18'!O97+'29.01.18'!O97+'05.02.18'!O97+'12.02.18'!O97+'19.02.18'!O97+'26.02.18'!O97+'05.03.18'!O97+'12.03.18'!O97+'19.03.18'!O97+'26.03.18'!O97+'02.04.18'!O97+'10.04.18'!O97+'16.04.18'!O97+'23.04.18'!O97+'02.05.18'!O97+'07.05.18'!O97+'14.05.18'!O97+'21.05.18'!O97+'29.05.18'!O97+'04.06.18'!O97+'11.06.18'!O97+'18.06.18'!O97+'25.06.18'!O97+'02.07.18'!O97+'09.07.18'!O97+'16.07.18'!O97+'23.07.18'!O97+'30.07.18'!O97+'06.08.18'!O97+'13.08.18'!O97+'20.08.18'!O97+'27.08.18'!O97+'03.09.18'!O97+'10.09.18'!O97+'17.09.18'!O97+'24.09.18'!O97+'01.10.18'!O97+'08.10.18'!O97+'16.10.18'!O97+'22.10.18'!O97+'29.10.18'!O97+'05.11.18'!O97+'12.11.18'!O97+'19.11.18'!O97+'26.11.18'!O97+'03.12.18'!O97+'10.12.18'!O97+'17.12.18'!O97+'26.12.18'!O97+'02.01.19'!O97</f>
        <v>84984.530000000013</v>
      </c>
      <c r="P97" s="271">
        <f>'09.01.18'!P97+'15.01.18'!P97+'22.01.18'!P97+'29.01.18'!P97+'05.02.18'!P97+'12.02.18'!P97+'19.02.18'!P97+'26.02.18'!P97+'05.03.18'!P97+'12.03.18'!P97+'19.03.18'!P97+'26.03.18'!P97+'02.04.18'!P97+'10.04.18'!P97+'16.04.18'!P97+'23.04.18'!P97+'02.05.18'!P97+'07.05.18'!P97+'14.05.18'!P97+'21.05.18'!P97+'29.05.18'!P97+'04.06.18'!P97+'11.06.18'!P97+'18.06.18'!P97+'25.06.18'!P97+'02.07.18'!P97+'09.07.18'!P97+'16.07.18'!P97+'23.07.18'!P97+'30.07.18'!P97+'06.08.18'!P97+'13.08.18'!P97+'20.08.18'!P97+'27.08.18'!P97+'03.09.18'!P97+'10.09.18'!P97+'17.09.18'!P97+'24.09.18'!P97+'01.10.18'!P97+'08.10.18'!P97+'16.10.18'!P97+'22.10.18'!P97+'29.10.18'!P97+'05.11.18'!P97+'12.11.18'!P97+'19.11.18'!P97+'26.11.18'!P97+'03.12.18'!P97+'10.12.18'!P97+'17.12.18'!P97+'26.12.18'!P97+'02.01.19'!P97</f>
        <v>84984.53</v>
      </c>
      <c r="Q97" s="83">
        <f t="shared" si="4"/>
        <v>0</v>
      </c>
      <c r="R97" s="1"/>
      <c r="S97" s="1"/>
      <c r="T97" s="134"/>
      <c r="U97" s="134"/>
      <c r="V97" s="134"/>
      <c r="X97" s="40"/>
    </row>
    <row r="98" spans="1:24">
      <c r="A98" s="252">
        <v>89</v>
      </c>
      <c r="B98" s="78" t="s">
        <v>96</v>
      </c>
      <c r="C98" s="105" t="s">
        <v>19</v>
      </c>
      <c r="D98" s="78"/>
      <c r="E98" s="78" t="s">
        <v>61</v>
      </c>
      <c r="F98" s="106" t="s">
        <v>430</v>
      </c>
      <c r="G98" s="16" t="s">
        <v>22</v>
      </c>
      <c r="H98" s="274">
        <f>'09.01.18'!H98+'15.01.18'!H98+'22.01.18'!H98+'29.01.18'!H98+'05.02.18'!H98+'12.02.18'!H98+'19.02.18'!H98+'26.02.18'!H98+'05.03.18'!H98+'12.03.18'!H98+'19.03.18'!H98+'26.03.18'!H98+'02.04.18'!H98+'10.04.18'!H98+'16.04.18'!H98+'23.04.18'!H98+'02.05.18'!H98+'07.05.18'!H98+'14.05.18'!H98+'21.05.18'!H98+'29.05.18'!H98+'04.06.18'!H98+'11.06.18'!H98+'18.06.18'!H98+'25.06.18'!H98+'02.07.18'!H98+'09.07.18'!H98+'16.07.18'!H98+'23.07.18'!H98+'30.07.18'!H98+'06.08.18'!H98+'13.08.18'!H98+'20.08.18'!H98+'27.08.18'!H98+'03.09.18'!H98+'10.09.18'!H98+'17.09.18'!H98+'24.09.18'!H98+'01.10.18'!H98+'08.10.18'!H98+'16.10.18'!H98+'22.10.18'!H98+'29.10.18'!H98+'05.11.18'!H98+'12.11.18'!H98+'19.11.18'!H98+'26.11.18'!H98+'03.12.18'!H98+'10.12.18'!H98+'17.12.18'!H98+'26.12.18'!H98+'02.01.19'!H98</f>
        <v>19</v>
      </c>
      <c r="I98" s="254">
        <f>'09.01.18'!I98+'15.01.18'!I98+'22.01.18'!I98+'29.01.18'!I98+'05.02.18'!I98+'12.02.18'!I98+'19.02.18'!I98+'26.02.18'!I98+'05.03.18'!I98+'12.03.18'!I98+'19.03.18'!I98+'26.03.18'!I98+'02.04.18'!I98+'10.04.18'!I98+'16.04.18'!I98+'23.04.18'!I98+'02.05.18'!I98+'07.05.18'!I98+'14.05.18'!I98+'21.05.18'!I98+'29.05.18'!I98+'04.06.18'!I98+'11.06.18'!I98+'18.06.18'!I98+'25.06.18'!I98+'02.07.18'!I98+'09.07.18'!I98+'16.07.18'!I98+'23.07.18'!I98+'30.07.18'!I98+'06.08.18'!I98+'13.08.18'!I98+'20.08.18'!I98+'27.08.18'!I98+'03.09.18'!I98+'10.09.18'!I98+'17.09.18'!I98+'24.09.18'!I98+'01.10.18'!I98+'08.10.18'!I98+'16.10.18'!I98+'22.10.18'!I98+'29.10.18'!I98+'05.11.18'!I98+'12.11.18'!I98+'19.11.18'!I98+'26.11.18'!I98+'03.12.18'!I98+'10.12.18'!I98+'17.12.18'!I98+'26.12.18'!I98+'02.01.19'!I98</f>
        <v>7</v>
      </c>
      <c r="J98" s="254">
        <f>'09.01.18'!J98+'15.01.18'!J98+'22.01.18'!J98+'29.01.18'!J98+'05.02.18'!J98+'12.02.18'!J98+'19.02.18'!J98+'26.02.18'!J98+'05.03.18'!J98+'12.03.18'!J98+'19.03.18'!J98+'26.03.18'!J98+'02.04.18'!J98+'10.04.18'!J98+'16.04.18'!J98+'23.04.18'!J98+'02.05.18'!J98+'07.05.18'!J98+'14.05.18'!J98+'21.05.18'!J98+'29.05.18'!J98+'04.06.18'!J98+'11.06.18'!J98+'18.06.18'!J98+'25.06.18'!J98+'02.07.18'!J98+'09.07.18'!J98+'16.07.18'!J98+'23.07.18'!J98+'30.07.18'!J98+'06.08.18'!J98+'13.08.18'!J98+'20.08.18'!J98+'27.08.18'!J98+'03.09.18'!J98+'10.09.18'!J98+'17.09.18'!J98+'24.09.18'!J98+'01.10.18'!J98+'08.10.18'!J98+'16.10.18'!J98+'22.10.18'!J98+'29.10.18'!J98+'05.11.18'!J98+'12.11.18'!J98+'19.11.18'!J98+'26.11.18'!J98+'03.12.18'!J98+'10.12.18'!J98+'17.12.18'!J98+'26.12.18'!J98+'02.01.19'!J98</f>
        <v>8</v>
      </c>
      <c r="K98" s="271">
        <f>'09.01.18'!K98+'15.01.18'!K98+'22.01.18'!K98+'29.01.18'!K98+'05.02.18'!K98+'12.02.18'!K98+'19.02.18'!K98+'26.02.18'!K98+'05.03.18'!K98+'12.03.18'!K98+'19.03.18'!K98+'26.03.18'!K98+'02.04.18'!K98+'10.04.18'!K98+'16.04.18'!K98+'23.04.18'!K98+'02.05.18'!K98+'07.05.18'!K98+'14.05.18'!K98+'21.05.18'!K98+'29.05.18'!K98+'04.06.18'!K98+'11.06.18'!K98+'18.06.18'!K98+'25.06.18'!K98+'02.07.18'!K98+'09.07.18'!K98+'16.07.18'!K98+'23.07.18'!K98+'30.07.18'!K98+'06.08.18'!K98+'13.08.18'!K98+'20.08.18'!K98+'27.08.18'!K98+'03.09.18'!K98+'10.09.18'!K98+'17.09.18'!K98+'24.09.18'!K98+'01.10.18'!K98+'08.10.18'!K98+'16.10.18'!K98+'22.10.18'!K98+'29.10.18'!K98+'05.11.18'!K98+'12.11.18'!K98+'19.11.18'!K98+'26.11.18'!K98+'03.12.18'!K98+'10.12.18'!K98+'17.12.18'!K98+'26.12.18'!K98+'02.01.19'!K98</f>
        <v>14687.26</v>
      </c>
      <c r="L98" s="271">
        <f>'09.01.18'!L98+'15.01.18'!L98+'22.01.18'!L98+'29.01.18'!L98+'05.02.18'!L98+'12.02.18'!L98+'19.02.18'!L98+'26.02.18'!L98+'05.03.18'!L98+'12.03.18'!L98+'19.03.18'!L98+'26.03.18'!L98+'02.04.18'!L98+'10.04.18'!L98+'16.04.18'!L98+'23.04.18'!L98+'02.05.18'!L98+'07.05.18'!L98+'14.05.18'!L98+'21.05.18'!L98+'29.05.18'!L98+'04.06.18'!L98+'11.06.18'!L98+'18.06.18'!L98+'25.06.18'!L98+'02.07.18'!L98+'09.07.18'!L98+'16.07.18'!L98+'23.07.18'!L98+'30.07.18'!L98+'06.08.18'!L98+'13.08.18'!L98+'20.08.18'!L98+'27.08.18'!L98+'03.09.18'!L98+'10.09.18'!L98+'17.09.18'!L98+'24.09.18'!L98+'01.10.18'!L98+'08.10.18'!L98+'16.10.18'!L98+'22.10.18'!L98+'29.10.18'!L98+'05.11.18'!L98+'12.11.18'!L98+'19.11.18'!L98+'26.11.18'!L98+'03.12.18'!L98+'10.12.18'!L98+'17.12.18'!L98+'26.12.18'!L98+'02.01.19'!L98</f>
        <v>14687.26</v>
      </c>
      <c r="M98" s="259">
        <f t="shared" si="3"/>
        <v>0</v>
      </c>
      <c r="N98" s="270">
        <f>'09.01.18'!N98+'15.01.18'!N98+'22.01.18'!N98+'29.01.18'!N98+'05.02.18'!N98+'12.02.18'!N98+'19.02.18'!N98+'26.02.18'!N98+'05.03.18'!N98+'12.03.18'!N98+'19.03.18'!N98+'26.03.18'!N98+'02.04.18'!N98+'10.04.18'!N98+'16.04.18'!N98+'23.04.18'!N98+'02.05.18'!N98+'07.05.18'!N98+'14.05.18'!N98+'21.05.18'!N98+'29.05.18'!N98+'04.06.18'!N98+'11.06.18'!N98+'18.06.18'!N98+'25.06.18'!N98+'02.07.18'!N98+'09.07.18'!N98+'16.07.18'!N98+'23.07.18'!N98+'30.07.18'!N98+'06.08.18'!N98+'13.08.18'!N98+'20.08.18'!N98+'27.08.18'!N98+'03.09.18'!N98+'10.09.18'!N98+'17.09.18'!N98+'24.09.18'!N98+'01.10.18'!N98+'08.10.18'!N98+'16.10.18'!N98+'22.10.18'!N98+'29.10.18'!N98+'05.11.18'!N98+'12.11.18'!N98+'19.11.18'!N98+'26.11.18'!N98+'03.12.18'!N98+'10.12.18'!N98+'17.12.18'!N98+'26.12.18'!N98+'02.01.19'!N98</f>
        <v>10</v>
      </c>
      <c r="O98" s="271">
        <f>'09.01.18'!O98+'15.01.18'!O98+'22.01.18'!O98+'29.01.18'!O98+'05.02.18'!O98+'12.02.18'!O98+'19.02.18'!O98+'26.02.18'!O98+'05.03.18'!O98+'12.03.18'!O98+'19.03.18'!O98+'26.03.18'!O98+'02.04.18'!O98+'10.04.18'!O98+'16.04.18'!O98+'23.04.18'!O98+'02.05.18'!O98+'07.05.18'!O98+'14.05.18'!O98+'21.05.18'!O98+'29.05.18'!O98+'04.06.18'!O98+'11.06.18'!O98+'18.06.18'!O98+'25.06.18'!O98+'02.07.18'!O98+'09.07.18'!O98+'16.07.18'!O98+'23.07.18'!O98+'30.07.18'!O98+'06.08.18'!O98+'13.08.18'!O98+'20.08.18'!O98+'27.08.18'!O98+'03.09.18'!O98+'10.09.18'!O98+'17.09.18'!O98+'24.09.18'!O98+'01.10.18'!O98+'08.10.18'!O98+'16.10.18'!O98+'22.10.18'!O98+'29.10.18'!O98+'05.11.18'!O98+'12.11.18'!O98+'19.11.18'!O98+'26.11.18'!O98+'03.12.18'!O98+'10.12.18'!O98+'17.12.18'!O98+'26.12.18'!O98+'02.01.19'!O98</f>
        <v>24354.85</v>
      </c>
      <c r="P98" s="271">
        <f>'09.01.18'!P98+'15.01.18'!P98+'22.01.18'!P98+'29.01.18'!P98+'05.02.18'!P98+'12.02.18'!P98+'19.02.18'!P98+'26.02.18'!P98+'05.03.18'!P98+'12.03.18'!P98+'19.03.18'!P98+'26.03.18'!P98+'02.04.18'!P98+'10.04.18'!P98+'16.04.18'!P98+'23.04.18'!P98+'02.05.18'!P98+'07.05.18'!P98+'14.05.18'!P98+'21.05.18'!P98+'29.05.18'!P98+'04.06.18'!P98+'11.06.18'!P98+'18.06.18'!P98+'25.06.18'!P98+'02.07.18'!P98+'09.07.18'!P98+'16.07.18'!P98+'23.07.18'!P98+'30.07.18'!P98+'06.08.18'!P98+'13.08.18'!P98+'20.08.18'!P98+'27.08.18'!P98+'03.09.18'!P98+'10.09.18'!P98+'17.09.18'!P98+'24.09.18'!P98+'01.10.18'!P98+'08.10.18'!P98+'16.10.18'!P98+'22.10.18'!P98+'29.10.18'!P98+'05.11.18'!P98+'12.11.18'!P98+'19.11.18'!P98+'26.11.18'!P98+'03.12.18'!P98+'10.12.18'!P98+'17.12.18'!P98+'26.12.18'!P98+'02.01.19'!P98</f>
        <v>24354.85</v>
      </c>
      <c r="Q98" s="83">
        <f t="shared" si="4"/>
        <v>0</v>
      </c>
      <c r="R98" s="1"/>
      <c r="S98" s="1"/>
      <c r="T98" s="134"/>
      <c r="U98" s="134"/>
      <c r="V98" s="134"/>
      <c r="X98" s="40"/>
    </row>
    <row r="99" spans="1:24">
      <c r="A99" s="252">
        <v>90</v>
      </c>
      <c r="B99" s="78" t="s">
        <v>97</v>
      </c>
      <c r="C99" s="105" t="s">
        <v>19</v>
      </c>
      <c r="D99" s="78"/>
      <c r="E99" s="78" t="s">
        <v>58</v>
      </c>
      <c r="F99" s="106" t="s">
        <v>359</v>
      </c>
      <c r="G99" s="14" t="s">
        <v>21</v>
      </c>
      <c r="H99" s="274">
        <f>'09.01.18'!H99+'15.01.18'!H99+'22.01.18'!H99+'29.01.18'!H99+'05.02.18'!H99+'12.02.18'!H99+'19.02.18'!H99+'26.02.18'!H99+'05.03.18'!H99+'12.03.18'!H99+'19.03.18'!H99+'26.03.18'!H99+'02.04.18'!H99+'10.04.18'!H99+'16.04.18'!H99+'23.04.18'!H99+'02.05.18'!H99+'07.05.18'!H99+'14.05.18'!H99+'21.05.18'!H99+'29.05.18'!H99+'04.06.18'!H99+'11.06.18'!H99+'18.06.18'!H99+'25.06.18'!H99+'02.07.18'!H99+'09.07.18'!H99+'16.07.18'!H99+'23.07.18'!H99+'30.07.18'!H99+'06.08.18'!H99+'13.08.18'!H99+'20.08.18'!H99+'27.08.18'!H99+'03.09.18'!H99+'10.09.18'!H99+'17.09.18'!H99+'24.09.18'!H99+'01.10.18'!H99+'08.10.18'!H99+'16.10.18'!H99+'22.10.18'!H99+'29.10.18'!H99+'05.11.18'!H99+'12.11.18'!H99+'19.11.18'!H99+'26.11.18'!H99+'03.12.18'!H99+'10.12.18'!H99+'17.12.18'!H99+'26.12.18'!H99+'02.01.19'!H99</f>
        <v>29</v>
      </c>
      <c r="I99" s="254">
        <f>'09.01.18'!I99+'15.01.18'!I99+'22.01.18'!I99+'29.01.18'!I99+'05.02.18'!I99+'12.02.18'!I99+'19.02.18'!I99+'26.02.18'!I99+'05.03.18'!I99+'12.03.18'!I99+'19.03.18'!I99+'26.03.18'!I99+'02.04.18'!I99+'10.04.18'!I99+'16.04.18'!I99+'23.04.18'!I99+'02.05.18'!I99+'07.05.18'!I99+'14.05.18'!I99+'21.05.18'!I99+'29.05.18'!I99+'04.06.18'!I99+'11.06.18'!I99+'18.06.18'!I99+'25.06.18'!I99+'02.07.18'!I99+'09.07.18'!I99+'16.07.18'!I99+'23.07.18'!I99+'30.07.18'!I99+'06.08.18'!I99+'13.08.18'!I99+'20.08.18'!I99+'27.08.18'!I99+'03.09.18'!I99+'10.09.18'!I99+'17.09.18'!I99+'24.09.18'!I99+'01.10.18'!I99+'08.10.18'!I99+'16.10.18'!I99+'22.10.18'!I99+'29.10.18'!I99+'05.11.18'!I99+'12.11.18'!I99+'19.11.18'!I99+'26.11.18'!I99+'03.12.18'!I99+'10.12.18'!I99+'17.12.18'!I99+'26.12.18'!I99+'02.01.19'!I99</f>
        <v>23</v>
      </c>
      <c r="J99" s="254">
        <f>'09.01.18'!J99+'15.01.18'!J99+'22.01.18'!J99+'29.01.18'!J99+'05.02.18'!J99+'12.02.18'!J99+'19.02.18'!J99+'26.02.18'!J99+'05.03.18'!J99+'12.03.18'!J99+'19.03.18'!J99+'26.03.18'!J99+'02.04.18'!J99+'10.04.18'!J99+'16.04.18'!J99+'23.04.18'!J99+'02.05.18'!J99+'07.05.18'!J99+'14.05.18'!J99+'21.05.18'!J99+'29.05.18'!J99+'04.06.18'!J99+'11.06.18'!J99+'18.06.18'!J99+'25.06.18'!J99+'02.07.18'!J99+'09.07.18'!J99+'16.07.18'!J99+'23.07.18'!J99+'30.07.18'!J99+'06.08.18'!J99+'13.08.18'!J99+'20.08.18'!J99+'27.08.18'!J99+'03.09.18'!J99+'10.09.18'!J99+'17.09.18'!J99+'24.09.18'!J99+'01.10.18'!J99+'08.10.18'!J99+'16.10.18'!J99+'22.10.18'!J99+'29.10.18'!J99+'05.11.18'!J99+'12.11.18'!J99+'19.11.18'!J99+'26.11.18'!J99+'03.12.18'!J99+'10.12.18'!J99+'17.12.18'!J99+'26.12.18'!J99+'02.01.19'!J99</f>
        <v>30</v>
      </c>
      <c r="K99" s="271">
        <f>'09.01.18'!K99+'15.01.18'!K99+'22.01.18'!K99+'29.01.18'!K99+'05.02.18'!K99+'12.02.18'!K99+'19.02.18'!K99+'26.02.18'!K99+'05.03.18'!K99+'12.03.18'!K99+'19.03.18'!K99+'26.03.18'!K99+'02.04.18'!K99+'10.04.18'!K99+'16.04.18'!K99+'23.04.18'!K99+'02.05.18'!K99+'07.05.18'!K99+'14.05.18'!K99+'21.05.18'!K99+'29.05.18'!K99+'04.06.18'!K99+'11.06.18'!K99+'18.06.18'!K99+'25.06.18'!K99+'02.07.18'!K99+'09.07.18'!K99+'16.07.18'!K99+'23.07.18'!K99+'30.07.18'!K99+'06.08.18'!K99+'13.08.18'!K99+'20.08.18'!K99+'27.08.18'!K99+'03.09.18'!K99+'10.09.18'!K99+'17.09.18'!K99+'24.09.18'!K99+'01.10.18'!K99+'08.10.18'!K99+'16.10.18'!K99+'22.10.18'!K99+'29.10.18'!K99+'05.11.18'!K99+'12.11.18'!K99+'19.11.18'!K99+'26.11.18'!K99+'03.12.18'!K99+'10.12.18'!K99+'17.12.18'!K99+'26.12.18'!K99+'02.01.19'!K99</f>
        <v>89215.29</v>
      </c>
      <c r="L99" s="271">
        <f>'09.01.18'!L99+'15.01.18'!L99+'22.01.18'!L99+'29.01.18'!L99+'05.02.18'!L99+'12.02.18'!L99+'19.02.18'!L99+'26.02.18'!L99+'05.03.18'!L99+'12.03.18'!L99+'19.03.18'!L99+'26.03.18'!L99+'02.04.18'!L99+'10.04.18'!L99+'16.04.18'!L99+'23.04.18'!L99+'02.05.18'!L99+'07.05.18'!L99+'14.05.18'!L99+'21.05.18'!L99+'29.05.18'!L99+'04.06.18'!L99+'11.06.18'!L99+'18.06.18'!L99+'25.06.18'!L99+'02.07.18'!L99+'09.07.18'!L99+'16.07.18'!L99+'23.07.18'!L99+'30.07.18'!L99+'06.08.18'!L99+'13.08.18'!L99+'20.08.18'!L99+'27.08.18'!L99+'03.09.18'!L99+'10.09.18'!L99+'17.09.18'!L99+'24.09.18'!L99+'01.10.18'!L99+'08.10.18'!L99+'16.10.18'!L99+'22.10.18'!L99+'29.10.18'!L99+'05.11.18'!L99+'12.11.18'!L99+'19.11.18'!L99+'26.11.18'!L99+'03.12.18'!L99+'10.12.18'!L99+'17.12.18'!L99+'26.12.18'!L99+'02.01.19'!L99</f>
        <v>89215.29</v>
      </c>
      <c r="M99" s="259">
        <f t="shared" si="3"/>
        <v>0</v>
      </c>
      <c r="N99" s="270">
        <f>'09.01.18'!N99+'15.01.18'!N99+'22.01.18'!N99+'29.01.18'!N99+'05.02.18'!N99+'12.02.18'!N99+'19.02.18'!N99+'26.02.18'!N99+'05.03.18'!N99+'12.03.18'!N99+'19.03.18'!N99+'26.03.18'!N99+'02.04.18'!N99+'10.04.18'!N99+'16.04.18'!N99+'23.04.18'!N99+'02.05.18'!N99+'07.05.18'!N99+'14.05.18'!N99+'21.05.18'!N99+'29.05.18'!N99+'04.06.18'!N99+'11.06.18'!N99+'18.06.18'!N99+'25.06.18'!N99+'02.07.18'!N99+'09.07.18'!N99+'16.07.18'!N99+'23.07.18'!N99+'30.07.18'!N99+'06.08.18'!N99+'13.08.18'!N99+'20.08.18'!N99+'27.08.18'!N99+'03.09.18'!N99+'10.09.18'!N99+'17.09.18'!N99+'24.09.18'!N99+'01.10.18'!N99+'08.10.18'!N99+'16.10.18'!N99+'22.10.18'!N99+'29.10.18'!N99+'05.11.18'!N99+'12.11.18'!N99+'19.11.18'!N99+'26.11.18'!N99+'03.12.18'!N99+'10.12.18'!N99+'17.12.18'!N99+'26.12.18'!N99+'02.01.19'!N99</f>
        <v>7</v>
      </c>
      <c r="O99" s="271">
        <f>'09.01.18'!O99+'15.01.18'!O99+'22.01.18'!O99+'29.01.18'!O99+'05.02.18'!O99+'12.02.18'!O99+'19.02.18'!O99+'26.02.18'!O99+'05.03.18'!O99+'12.03.18'!O99+'19.03.18'!O99+'26.03.18'!O99+'02.04.18'!O99+'10.04.18'!O99+'16.04.18'!O99+'23.04.18'!O99+'02.05.18'!O99+'07.05.18'!O99+'14.05.18'!O99+'21.05.18'!O99+'29.05.18'!O99+'04.06.18'!O99+'11.06.18'!O99+'18.06.18'!O99+'25.06.18'!O99+'02.07.18'!O99+'09.07.18'!O99+'16.07.18'!O99+'23.07.18'!O99+'30.07.18'!O99+'06.08.18'!O99+'13.08.18'!O99+'20.08.18'!O99+'27.08.18'!O99+'03.09.18'!O99+'10.09.18'!O99+'17.09.18'!O99+'24.09.18'!O99+'01.10.18'!O99+'08.10.18'!O99+'16.10.18'!O99+'22.10.18'!O99+'29.10.18'!O99+'05.11.18'!O99+'12.11.18'!O99+'19.11.18'!O99+'26.11.18'!O99+'03.12.18'!O99+'10.12.18'!O99+'17.12.18'!O99+'26.12.18'!O99+'02.01.19'!O99</f>
        <v>32421.95</v>
      </c>
      <c r="P99" s="271">
        <f>'09.01.18'!P99+'15.01.18'!P99+'22.01.18'!P99+'29.01.18'!P99+'05.02.18'!P99+'12.02.18'!P99+'19.02.18'!P99+'26.02.18'!P99+'05.03.18'!P99+'12.03.18'!P99+'19.03.18'!P99+'26.03.18'!P99+'02.04.18'!P99+'10.04.18'!P99+'16.04.18'!P99+'23.04.18'!P99+'02.05.18'!P99+'07.05.18'!P99+'14.05.18'!P99+'21.05.18'!P99+'29.05.18'!P99+'04.06.18'!P99+'11.06.18'!P99+'18.06.18'!P99+'25.06.18'!P99+'02.07.18'!P99+'09.07.18'!P99+'16.07.18'!P99+'23.07.18'!P99+'30.07.18'!P99+'06.08.18'!P99+'13.08.18'!P99+'20.08.18'!P99+'27.08.18'!P99+'03.09.18'!P99+'10.09.18'!P99+'17.09.18'!P99+'24.09.18'!P99+'01.10.18'!P99+'08.10.18'!P99+'16.10.18'!P99+'22.10.18'!P99+'29.10.18'!P99+'05.11.18'!P99+'12.11.18'!P99+'19.11.18'!P99+'26.11.18'!P99+'03.12.18'!P99+'10.12.18'!P99+'17.12.18'!P99+'26.12.18'!P99+'02.01.19'!P99</f>
        <v>32421.95</v>
      </c>
      <c r="Q99" s="83">
        <f t="shared" si="4"/>
        <v>0</v>
      </c>
      <c r="R99" s="1"/>
      <c r="S99" s="1"/>
      <c r="T99" s="134"/>
      <c r="U99" s="134"/>
      <c r="V99" s="134"/>
      <c r="X99" s="40"/>
    </row>
    <row r="100" spans="1:24">
      <c r="A100" s="252">
        <v>91</v>
      </c>
      <c r="B100" s="78" t="s">
        <v>97</v>
      </c>
      <c r="C100" s="105" t="s">
        <v>19</v>
      </c>
      <c r="D100" s="78"/>
      <c r="E100" s="78" t="s">
        <v>58</v>
      </c>
      <c r="F100" s="106" t="s">
        <v>412</v>
      </c>
      <c r="G100" s="17" t="s">
        <v>31</v>
      </c>
      <c r="H100" s="274">
        <f>'09.01.18'!H100+'15.01.18'!H100+'22.01.18'!H100+'29.01.18'!H100+'05.02.18'!H100+'12.02.18'!H100+'19.02.18'!H100+'26.02.18'!H100+'05.03.18'!H100+'12.03.18'!H100+'19.03.18'!H100+'26.03.18'!H100+'02.04.18'!H100+'10.04.18'!H100+'16.04.18'!H100+'23.04.18'!H100+'02.05.18'!H100+'07.05.18'!H100+'14.05.18'!H100+'21.05.18'!H100+'29.05.18'!H100+'04.06.18'!H100+'11.06.18'!H100+'18.06.18'!H100+'25.06.18'!H100+'02.07.18'!H100+'09.07.18'!H100+'16.07.18'!H100+'23.07.18'!H100+'30.07.18'!H100+'06.08.18'!H100+'13.08.18'!H100+'20.08.18'!H100+'27.08.18'!H100+'03.09.18'!H100+'10.09.18'!H100+'17.09.18'!H100+'24.09.18'!H100+'01.10.18'!H100+'08.10.18'!H100+'16.10.18'!H100+'22.10.18'!H100+'29.10.18'!H100+'05.11.18'!H100+'12.11.18'!H100+'19.11.18'!H100+'26.11.18'!H100+'03.12.18'!H100+'10.12.18'!H100+'17.12.18'!H100+'26.12.18'!H100+'02.01.19'!H100</f>
        <v>1</v>
      </c>
      <c r="I100" s="254">
        <f>'09.01.18'!I100+'15.01.18'!I100+'22.01.18'!I100+'29.01.18'!I100+'05.02.18'!I100+'12.02.18'!I100+'19.02.18'!I100+'26.02.18'!I100+'05.03.18'!I100+'12.03.18'!I100+'19.03.18'!I100+'26.03.18'!I100+'02.04.18'!I100+'10.04.18'!I100+'16.04.18'!I100+'23.04.18'!I100+'02.05.18'!I100+'07.05.18'!I100+'14.05.18'!I100+'21.05.18'!I100+'29.05.18'!I100+'04.06.18'!I100+'11.06.18'!I100+'18.06.18'!I100+'25.06.18'!I100+'02.07.18'!I100+'09.07.18'!I100+'16.07.18'!I100+'23.07.18'!I100+'30.07.18'!I100+'06.08.18'!I100+'13.08.18'!I100+'20.08.18'!I100+'27.08.18'!I100+'03.09.18'!I100+'10.09.18'!I100+'17.09.18'!I100+'24.09.18'!I100+'01.10.18'!I100+'08.10.18'!I100+'16.10.18'!I100+'22.10.18'!I100+'29.10.18'!I100+'05.11.18'!I100+'12.11.18'!I100+'19.11.18'!I100+'26.11.18'!I100+'03.12.18'!I100+'10.12.18'!I100+'17.12.18'!I100+'26.12.18'!I100+'02.01.19'!I100</f>
        <v>0</v>
      </c>
      <c r="J100" s="254">
        <f>'09.01.18'!J100+'15.01.18'!J100+'22.01.18'!J100+'29.01.18'!J100+'05.02.18'!J100+'12.02.18'!J100+'19.02.18'!J100+'26.02.18'!J100+'05.03.18'!J100+'12.03.18'!J100+'19.03.18'!J100+'26.03.18'!J100+'02.04.18'!J100+'10.04.18'!J100+'16.04.18'!J100+'23.04.18'!J100+'02.05.18'!J100+'07.05.18'!J100+'14.05.18'!J100+'21.05.18'!J100+'29.05.18'!J100+'04.06.18'!J100+'11.06.18'!J100+'18.06.18'!J100+'25.06.18'!J100+'02.07.18'!J100+'09.07.18'!J100+'16.07.18'!J100+'23.07.18'!J100+'30.07.18'!J100+'06.08.18'!J100+'13.08.18'!J100+'20.08.18'!J100+'27.08.18'!J100+'03.09.18'!J100+'10.09.18'!J100+'17.09.18'!J100+'24.09.18'!J100+'01.10.18'!J100+'08.10.18'!J100+'16.10.18'!J100+'22.10.18'!J100+'29.10.18'!J100+'05.11.18'!J100+'12.11.18'!J100+'19.11.18'!J100+'26.11.18'!J100+'03.12.18'!J100+'10.12.18'!J100+'17.12.18'!J100+'26.12.18'!J100+'02.01.19'!J100</f>
        <v>0</v>
      </c>
      <c r="K100" s="271">
        <f>'09.01.18'!K100+'15.01.18'!K100+'22.01.18'!K100+'29.01.18'!K100+'05.02.18'!K100+'12.02.18'!K100+'19.02.18'!K100+'26.02.18'!K100+'05.03.18'!K100+'12.03.18'!K100+'19.03.18'!K100+'26.03.18'!K100+'02.04.18'!K100+'10.04.18'!K100+'16.04.18'!K100+'23.04.18'!K100+'02.05.18'!K100+'07.05.18'!K100+'14.05.18'!K100+'21.05.18'!K100+'29.05.18'!K100+'04.06.18'!K100+'11.06.18'!K100+'18.06.18'!K100+'25.06.18'!K100+'02.07.18'!K100+'09.07.18'!K100+'16.07.18'!K100+'23.07.18'!K100+'30.07.18'!K100+'06.08.18'!K100+'13.08.18'!K100+'20.08.18'!K100+'27.08.18'!K100+'03.09.18'!K100+'10.09.18'!K100+'17.09.18'!K100+'24.09.18'!K100+'01.10.18'!K100+'08.10.18'!K100+'16.10.18'!K100+'22.10.18'!K100+'29.10.18'!K100+'05.11.18'!K100+'12.11.18'!K100+'19.11.18'!K100+'26.11.18'!K100+'03.12.18'!K100+'10.12.18'!K100+'17.12.18'!K100+'26.12.18'!K100+'02.01.19'!K100</f>
        <v>0</v>
      </c>
      <c r="L100" s="271">
        <f>'09.01.18'!L100+'15.01.18'!L100+'22.01.18'!L100+'29.01.18'!L100+'05.02.18'!L100+'12.02.18'!L100+'19.02.18'!L100+'26.02.18'!L100+'05.03.18'!L100+'12.03.18'!L100+'19.03.18'!L100+'26.03.18'!L100+'02.04.18'!L100+'10.04.18'!L100+'16.04.18'!L100+'23.04.18'!L100+'02.05.18'!L100+'07.05.18'!L100+'14.05.18'!L100+'21.05.18'!L100+'29.05.18'!L100+'04.06.18'!L100+'11.06.18'!L100+'18.06.18'!L100+'25.06.18'!L100+'02.07.18'!L100+'09.07.18'!L100+'16.07.18'!L100+'23.07.18'!L100+'30.07.18'!L100+'06.08.18'!L100+'13.08.18'!L100+'20.08.18'!L100+'27.08.18'!L100+'03.09.18'!L100+'10.09.18'!L100+'17.09.18'!L100+'24.09.18'!L100+'01.10.18'!L100+'08.10.18'!L100+'16.10.18'!L100+'22.10.18'!L100+'29.10.18'!L100+'05.11.18'!L100+'12.11.18'!L100+'19.11.18'!L100+'26.11.18'!L100+'03.12.18'!L100+'10.12.18'!L100+'17.12.18'!L100+'26.12.18'!L100+'02.01.19'!L100</f>
        <v>0</v>
      </c>
      <c r="M100" s="259">
        <f t="shared" si="3"/>
        <v>0</v>
      </c>
      <c r="N100" s="270">
        <f>'09.01.18'!N100+'15.01.18'!N100+'22.01.18'!N100+'29.01.18'!N100+'05.02.18'!N100+'12.02.18'!N100+'19.02.18'!N100+'26.02.18'!N100+'05.03.18'!N100+'12.03.18'!N100+'19.03.18'!N100+'26.03.18'!N100+'02.04.18'!N100+'10.04.18'!N100+'16.04.18'!N100+'23.04.18'!N100+'02.05.18'!N100+'07.05.18'!N100+'14.05.18'!N100+'21.05.18'!N100+'29.05.18'!N100+'04.06.18'!N100+'11.06.18'!N100+'18.06.18'!N100+'25.06.18'!N100+'02.07.18'!N100+'09.07.18'!N100+'16.07.18'!N100+'23.07.18'!N100+'30.07.18'!N100+'06.08.18'!N100+'13.08.18'!N100+'20.08.18'!N100+'27.08.18'!N100+'03.09.18'!N100+'10.09.18'!N100+'17.09.18'!N100+'24.09.18'!N100+'01.10.18'!N100+'08.10.18'!N100+'16.10.18'!N100+'22.10.18'!N100+'29.10.18'!N100+'05.11.18'!N100+'12.11.18'!N100+'19.11.18'!N100+'26.11.18'!N100+'03.12.18'!N100+'10.12.18'!N100+'17.12.18'!N100+'26.12.18'!N100+'02.01.19'!N100</f>
        <v>0</v>
      </c>
      <c r="O100" s="271">
        <f>'09.01.18'!O100+'15.01.18'!O100+'22.01.18'!O100+'29.01.18'!O100+'05.02.18'!O100+'12.02.18'!O100+'19.02.18'!O100+'26.02.18'!O100+'05.03.18'!O100+'12.03.18'!O100+'19.03.18'!O100+'26.03.18'!O100+'02.04.18'!O100+'10.04.18'!O100+'16.04.18'!O100+'23.04.18'!O100+'02.05.18'!O100+'07.05.18'!O100+'14.05.18'!O100+'21.05.18'!O100+'29.05.18'!O100+'04.06.18'!O100+'11.06.18'!O100+'18.06.18'!O100+'25.06.18'!O100+'02.07.18'!O100+'09.07.18'!O100+'16.07.18'!O100+'23.07.18'!O100+'30.07.18'!O100+'06.08.18'!O100+'13.08.18'!O100+'20.08.18'!O100+'27.08.18'!O100+'03.09.18'!O100+'10.09.18'!O100+'17.09.18'!O100+'24.09.18'!O100+'01.10.18'!O100+'08.10.18'!O100+'16.10.18'!O100+'22.10.18'!O100+'29.10.18'!O100+'05.11.18'!O100+'12.11.18'!O100+'19.11.18'!O100+'26.11.18'!O100+'03.12.18'!O100+'10.12.18'!O100+'17.12.18'!O100+'26.12.18'!O100+'02.01.19'!O100</f>
        <v>0</v>
      </c>
      <c r="P100" s="271">
        <f>'09.01.18'!P100+'15.01.18'!P100+'22.01.18'!P100+'29.01.18'!P100+'05.02.18'!P100+'12.02.18'!P100+'19.02.18'!P100+'26.02.18'!P100+'05.03.18'!P100+'12.03.18'!P100+'19.03.18'!P100+'26.03.18'!P100+'02.04.18'!P100+'10.04.18'!P100+'16.04.18'!P100+'23.04.18'!P100+'02.05.18'!P100+'07.05.18'!P100+'14.05.18'!P100+'21.05.18'!P100+'29.05.18'!P100+'04.06.18'!P100+'11.06.18'!P100+'18.06.18'!P100+'25.06.18'!P100+'02.07.18'!P100+'09.07.18'!P100+'16.07.18'!P100+'23.07.18'!P100+'30.07.18'!P100+'06.08.18'!P100+'13.08.18'!P100+'20.08.18'!P100+'27.08.18'!P100+'03.09.18'!P100+'10.09.18'!P100+'17.09.18'!P100+'24.09.18'!P100+'01.10.18'!P100+'08.10.18'!P100+'16.10.18'!P100+'22.10.18'!P100+'29.10.18'!P100+'05.11.18'!P100+'12.11.18'!P100+'19.11.18'!P100+'26.11.18'!P100+'03.12.18'!P100+'10.12.18'!P100+'17.12.18'!P100+'26.12.18'!P100+'02.01.19'!P100</f>
        <v>0</v>
      </c>
      <c r="Q100" s="83">
        <f t="shared" si="4"/>
        <v>0</v>
      </c>
      <c r="R100" s="1"/>
      <c r="S100" s="1"/>
      <c r="T100" s="134"/>
      <c r="U100" s="134"/>
      <c r="V100" s="134"/>
      <c r="X100" s="40"/>
    </row>
    <row r="101" spans="1:24">
      <c r="A101" s="252">
        <v>92</v>
      </c>
      <c r="B101" s="78" t="s">
        <v>98</v>
      </c>
      <c r="C101" s="105" t="s">
        <v>19</v>
      </c>
      <c r="D101" s="78"/>
      <c r="E101" s="78" t="s">
        <v>30</v>
      </c>
      <c r="F101" s="106" t="s">
        <v>360</v>
      </c>
      <c r="G101" s="14" t="s">
        <v>21</v>
      </c>
      <c r="H101" s="274">
        <f>'09.01.18'!H101+'15.01.18'!H101+'22.01.18'!H101+'29.01.18'!H101+'05.02.18'!H101+'12.02.18'!H101+'19.02.18'!H101+'26.02.18'!H101+'05.03.18'!H101+'12.03.18'!H101+'19.03.18'!H101+'26.03.18'!H101+'02.04.18'!H101+'10.04.18'!H101+'16.04.18'!H101+'23.04.18'!H101+'02.05.18'!H101+'07.05.18'!H101+'14.05.18'!H101+'21.05.18'!H101+'29.05.18'!H101+'04.06.18'!H101+'11.06.18'!H101+'18.06.18'!H101+'25.06.18'!H101+'02.07.18'!H101+'09.07.18'!H101+'16.07.18'!H101+'23.07.18'!H101+'30.07.18'!H101+'06.08.18'!H101+'13.08.18'!H101+'20.08.18'!H101+'27.08.18'!H101+'03.09.18'!H101+'10.09.18'!H101+'17.09.18'!H101+'24.09.18'!H101+'01.10.18'!H101+'08.10.18'!H101+'16.10.18'!H101+'22.10.18'!H101+'29.10.18'!H101+'05.11.18'!H101+'12.11.18'!H101+'19.11.18'!H101+'26.11.18'!H101+'03.12.18'!H101+'10.12.18'!H101+'17.12.18'!H101+'26.12.18'!H101+'02.01.19'!H101</f>
        <v>20</v>
      </c>
      <c r="I101" s="254">
        <f>'09.01.18'!I101+'15.01.18'!I101+'22.01.18'!I101+'29.01.18'!I101+'05.02.18'!I101+'12.02.18'!I101+'19.02.18'!I101+'26.02.18'!I101+'05.03.18'!I101+'12.03.18'!I101+'19.03.18'!I101+'26.03.18'!I101+'02.04.18'!I101+'10.04.18'!I101+'16.04.18'!I101+'23.04.18'!I101+'02.05.18'!I101+'07.05.18'!I101+'14.05.18'!I101+'21.05.18'!I101+'29.05.18'!I101+'04.06.18'!I101+'11.06.18'!I101+'18.06.18'!I101+'25.06.18'!I101+'02.07.18'!I101+'09.07.18'!I101+'16.07.18'!I101+'23.07.18'!I101+'30.07.18'!I101+'06.08.18'!I101+'13.08.18'!I101+'20.08.18'!I101+'27.08.18'!I101+'03.09.18'!I101+'10.09.18'!I101+'17.09.18'!I101+'24.09.18'!I101+'01.10.18'!I101+'08.10.18'!I101+'16.10.18'!I101+'22.10.18'!I101+'29.10.18'!I101+'05.11.18'!I101+'12.11.18'!I101+'19.11.18'!I101+'26.11.18'!I101+'03.12.18'!I101+'10.12.18'!I101+'17.12.18'!I101+'26.12.18'!I101+'02.01.19'!I101</f>
        <v>15</v>
      </c>
      <c r="J101" s="254">
        <f>'09.01.18'!J101+'15.01.18'!J101+'22.01.18'!J101+'29.01.18'!J101+'05.02.18'!J101+'12.02.18'!J101+'19.02.18'!J101+'26.02.18'!J101+'05.03.18'!J101+'12.03.18'!J101+'19.03.18'!J101+'26.03.18'!J101+'02.04.18'!J101+'10.04.18'!J101+'16.04.18'!J101+'23.04.18'!J101+'02.05.18'!J101+'07.05.18'!J101+'14.05.18'!J101+'21.05.18'!J101+'29.05.18'!J101+'04.06.18'!J101+'11.06.18'!J101+'18.06.18'!J101+'25.06.18'!J101+'02.07.18'!J101+'09.07.18'!J101+'16.07.18'!J101+'23.07.18'!J101+'30.07.18'!J101+'06.08.18'!J101+'13.08.18'!J101+'20.08.18'!J101+'27.08.18'!J101+'03.09.18'!J101+'10.09.18'!J101+'17.09.18'!J101+'24.09.18'!J101+'01.10.18'!J101+'08.10.18'!J101+'16.10.18'!J101+'22.10.18'!J101+'29.10.18'!J101+'05.11.18'!J101+'12.11.18'!J101+'19.11.18'!J101+'26.11.18'!J101+'03.12.18'!J101+'10.12.18'!J101+'17.12.18'!J101+'26.12.18'!J101+'02.01.19'!J101</f>
        <v>17</v>
      </c>
      <c r="K101" s="271">
        <f>'09.01.18'!K101+'15.01.18'!K101+'22.01.18'!K101+'29.01.18'!K101+'05.02.18'!K101+'12.02.18'!K101+'19.02.18'!K101+'26.02.18'!K101+'05.03.18'!K101+'12.03.18'!K101+'19.03.18'!K101+'26.03.18'!K101+'02.04.18'!K101+'10.04.18'!K101+'16.04.18'!K101+'23.04.18'!K101+'02.05.18'!K101+'07.05.18'!K101+'14.05.18'!K101+'21.05.18'!K101+'29.05.18'!K101+'04.06.18'!K101+'11.06.18'!K101+'18.06.18'!K101+'25.06.18'!K101+'02.07.18'!K101+'09.07.18'!K101+'16.07.18'!K101+'23.07.18'!K101+'30.07.18'!K101+'06.08.18'!K101+'13.08.18'!K101+'20.08.18'!K101+'27.08.18'!K101+'03.09.18'!K101+'10.09.18'!K101+'17.09.18'!K101+'24.09.18'!K101+'01.10.18'!K101+'08.10.18'!K101+'16.10.18'!K101+'22.10.18'!K101+'29.10.18'!K101+'05.11.18'!K101+'12.11.18'!K101+'19.11.18'!K101+'26.11.18'!K101+'03.12.18'!K101+'10.12.18'!K101+'17.12.18'!K101+'26.12.18'!K101+'02.01.19'!K101</f>
        <v>29814.97</v>
      </c>
      <c r="L101" s="271">
        <f>'09.01.18'!L101+'15.01.18'!L101+'22.01.18'!L101+'29.01.18'!L101+'05.02.18'!L101+'12.02.18'!L101+'19.02.18'!L101+'26.02.18'!L101+'05.03.18'!L101+'12.03.18'!L101+'19.03.18'!L101+'26.03.18'!L101+'02.04.18'!L101+'10.04.18'!L101+'16.04.18'!L101+'23.04.18'!L101+'02.05.18'!L101+'07.05.18'!L101+'14.05.18'!L101+'21.05.18'!L101+'29.05.18'!L101+'04.06.18'!L101+'11.06.18'!L101+'18.06.18'!L101+'25.06.18'!L101+'02.07.18'!L101+'09.07.18'!L101+'16.07.18'!L101+'23.07.18'!L101+'30.07.18'!L101+'06.08.18'!L101+'13.08.18'!L101+'20.08.18'!L101+'27.08.18'!L101+'03.09.18'!L101+'10.09.18'!L101+'17.09.18'!L101+'24.09.18'!L101+'01.10.18'!L101+'08.10.18'!L101+'16.10.18'!L101+'22.10.18'!L101+'29.10.18'!L101+'05.11.18'!L101+'12.11.18'!L101+'19.11.18'!L101+'26.11.18'!L101+'03.12.18'!L101+'10.12.18'!L101+'17.12.18'!L101+'26.12.18'!L101+'02.01.19'!L101</f>
        <v>29814.97</v>
      </c>
      <c r="M101" s="259">
        <f t="shared" si="3"/>
        <v>0</v>
      </c>
      <c r="N101" s="270">
        <f>'09.01.18'!N101+'15.01.18'!N101+'22.01.18'!N101+'29.01.18'!N101+'05.02.18'!N101+'12.02.18'!N101+'19.02.18'!N101+'26.02.18'!N101+'05.03.18'!N101+'12.03.18'!N101+'19.03.18'!N101+'26.03.18'!N101+'02.04.18'!N101+'10.04.18'!N101+'16.04.18'!N101+'23.04.18'!N101+'02.05.18'!N101+'07.05.18'!N101+'14.05.18'!N101+'21.05.18'!N101+'29.05.18'!N101+'04.06.18'!N101+'11.06.18'!N101+'18.06.18'!N101+'25.06.18'!N101+'02.07.18'!N101+'09.07.18'!N101+'16.07.18'!N101+'23.07.18'!N101+'30.07.18'!N101+'06.08.18'!N101+'13.08.18'!N101+'20.08.18'!N101+'27.08.18'!N101+'03.09.18'!N101+'10.09.18'!N101+'17.09.18'!N101+'24.09.18'!N101+'01.10.18'!N101+'08.10.18'!N101+'16.10.18'!N101+'22.10.18'!N101+'29.10.18'!N101+'05.11.18'!N101+'12.11.18'!N101+'19.11.18'!N101+'26.11.18'!N101+'03.12.18'!N101+'10.12.18'!N101+'17.12.18'!N101+'26.12.18'!N101+'02.01.19'!N101</f>
        <v>19</v>
      </c>
      <c r="O101" s="271">
        <f>'09.01.18'!O101+'15.01.18'!O101+'22.01.18'!O101+'29.01.18'!O101+'05.02.18'!O101+'12.02.18'!O101+'19.02.18'!O101+'26.02.18'!O101+'05.03.18'!O101+'12.03.18'!O101+'19.03.18'!O101+'26.03.18'!O101+'02.04.18'!O101+'10.04.18'!O101+'16.04.18'!O101+'23.04.18'!O101+'02.05.18'!O101+'07.05.18'!O101+'14.05.18'!O101+'21.05.18'!O101+'29.05.18'!O101+'04.06.18'!O101+'11.06.18'!O101+'18.06.18'!O101+'25.06.18'!O101+'02.07.18'!O101+'09.07.18'!O101+'16.07.18'!O101+'23.07.18'!O101+'30.07.18'!O101+'06.08.18'!O101+'13.08.18'!O101+'20.08.18'!O101+'27.08.18'!O101+'03.09.18'!O101+'10.09.18'!O101+'17.09.18'!O101+'24.09.18'!O101+'01.10.18'!O101+'08.10.18'!O101+'16.10.18'!O101+'22.10.18'!O101+'29.10.18'!O101+'05.11.18'!O101+'12.11.18'!O101+'19.11.18'!O101+'26.11.18'!O101+'03.12.18'!O101+'10.12.18'!O101+'17.12.18'!O101+'26.12.18'!O101+'02.01.19'!O101</f>
        <v>97901.39</v>
      </c>
      <c r="P101" s="271">
        <f>'09.01.18'!P101+'15.01.18'!P101+'22.01.18'!P101+'29.01.18'!P101+'05.02.18'!P101+'12.02.18'!P101+'19.02.18'!P101+'26.02.18'!P101+'05.03.18'!P101+'12.03.18'!P101+'19.03.18'!P101+'26.03.18'!P101+'02.04.18'!P101+'10.04.18'!P101+'16.04.18'!P101+'23.04.18'!P101+'02.05.18'!P101+'07.05.18'!P101+'14.05.18'!P101+'21.05.18'!P101+'29.05.18'!P101+'04.06.18'!P101+'11.06.18'!P101+'18.06.18'!P101+'25.06.18'!P101+'02.07.18'!P101+'09.07.18'!P101+'16.07.18'!P101+'23.07.18'!P101+'30.07.18'!P101+'06.08.18'!P101+'13.08.18'!P101+'20.08.18'!P101+'27.08.18'!P101+'03.09.18'!P101+'10.09.18'!P101+'17.09.18'!P101+'24.09.18'!P101+'01.10.18'!P101+'08.10.18'!P101+'16.10.18'!P101+'22.10.18'!P101+'29.10.18'!P101+'05.11.18'!P101+'12.11.18'!P101+'19.11.18'!P101+'26.11.18'!P101+'03.12.18'!P101+'10.12.18'!P101+'17.12.18'!P101+'26.12.18'!P101+'02.01.19'!P101</f>
        <v>97901.39</v>
      </c>
      <c r="Q101" s="83">
        <f t="shared" si="4"/>
        <v>0</v>
      </c>
      <c r="R101" s="1"/>
      <c r="S101" s="1"/>
      <c r="T101" s="134"/>
      <c r="U101" s="134"/>
      <c r="V101" s="134"/>
      <c r="X101" s="40"/>
    </row>
    <row r="102" spans="1:24">
      <c r="A102" s="252">
        <v>93</v>
      </c>
      <c r="B102" s="78" t="s">
        <v>99</v>
      </c>
      <c r="C102" s="105" t="s">
        <v>19</v>
      </c>
      <c r="D102" s="78"/>
      <c r="E102" s="78" t="s">
        <v>30</v>
      </c>
      <c r="F102" s="106" t="s">
        <v>361</v>
      </c>
      <c r="G102" s="14" t="s">
        <v>21</v>
      </c>
      <c r="H102" s="274">
        <f>'09.01.18'!H102+'15.01.18'!H102+'22.01.18'!H102+'29.01.18'!H102+'05.02.18'!H102+'12.02.18'!H102+'19.02.18'!H102+'26.02.18'!H102+'05.03.18'!H102+'12.03.18'!H102+'19.03.18'!H102+'26.03.18'!H102+'02.04.18'!H102+'10.04.18'!H102+'16.04.18'!H102+'23.04.18'!H102+'02.05.18'!H102+'07.05.18'!H102+'14.05.18'!H102+'21.05.18'!H102+'29.05.18'!H102+'04.06.18'!H102+'11.06.18'!H102+'18.06.18'!H102+'25.06.18'!H102+'02.07.18'!H102+'09.07.18'!H102+'16.07.18'!H102+'23.07.18'!H102+'30.07.18'!H102+'06.08.18'!H102+'13.08.18'!H102+'20.08.18'!H102+'27.08.18'!H102+'03.09.18'!H102+'10.09.18'!H102+'17.09.18'!H102+'24.09.18'!H102+'01.10.18'!H102+'08.10.18'!H102+'16.10.18'!H102+'22.10.18'!H102+'29.10.18'!H102+'05.11.18'!H102+'12.11.18'!H102+'19.11.18'!H102+'26.11.18'!H102+'03.12.18'!H102+'10.12.18'!H102+'17.12.18'!H102+'26.12.18'!H102+'02.01.19'!H102</f>
        <v>39</v>
      </c>
      <c r="I102" s="254">
        <f>'09.01.18'!I102+'15.01.18'!I102+'22.01.18'!I102+'29.01.18'!I102+'05.02.18'!I102+'12.02.18'!I102+'19.02.18'!I102+'26.02.18'!I102+'05.03.18'!I102+'12.03.18'!I102+'19.03.18'!I102+'26.03.18'!I102+'02.04.18'!I102+'10.04.18'!I102+'16.04.18'!I102+'23.04.18'!I102+'02.05.18'!I102+'07.05.18'!I102+'14.05.18'!I102+'21.05.18'!I102+'29.05.18'!I102+'04.06.18'!I102+'11.06.18'!I102+'18.06.18'!I102+'25.06.18'!I102+'02.07.18'!I102+'09.07.18'!I102+'16.07.18'!I102+'23.07.18'!I102+'30.07.18'!I102+'06.08.18'!I102+'13.08.18'!I102+'20.08.18'!I102+'27.08.18'!I102+'03.09.18'!I102+'10.09.18'!I102+'17.09.18'!I102+'24.09.18'!I102+'01.10.18'!I102+'08.10.18'!I102+'16.10.18'!I102+'22.10.18'!I102+'29.10.18'!I102+'05.11.18'!I102+'12.11.18'!I102+'19.11.18'!I102+'26.11.18'!I102+'03.12.18'!I102+'10.12.18'!I102+'17.12.18'!I102+'26.12.18'!I102+'02.01.19'!I102</f>
        <v>31</v>
      </c>
      <c r="J102" s="254">
        <f>'09.01.18'!J102+'15.01.18'!J102+'22.01.18'!J102+'29.01.18'!J102+'05.02.18'!J102+'12.02.18'!J102+'19.02.18'!J102+'26.02.18'!J102+'05.03.18'!J102+'12.03.18'!J102+'19.03.18'!J102+'26.03.18'!J102+'02.04.18'!J102+'10.04.18'!J102+'16.04.18'!J102+'23.04.18'!J102+'02.05.18'!J102+'07.05.18'!J102+'14.05.18'!J102+'21.05.18'!J102+'29.05.18'!J102+'04.06.18'!J102+'11.06.18'!J102+'18.06.18'!J102+'25.06.18'!J102+'02.07.18'!J102+'09.07.18'!J102+'16.07.18'!J102+'23.07.18'!J102+'30.07.18'!J102+'06.08.18'!J102+'13.08.18'!J102+'20.08.18'!J102+'27.08.18'!J102+'03.09.18'!J102+'10.09.18'!J102+'17.09.18'!J102+'24.09.18'!J102+'01.10.18'!J102+'08.10.18'!J102+'16.10.18'!J102+'22.10.18'!J102+'29.10.18'!J102+'05.11.18'!J102+'12.11.18'!J102+'19.11.18'!J102+'26.11.18'!J102+'03.12.18'!J102+'10.12.18'!J102+'17.12.18'!J102+'26.12.18'!J102+'02.01.19'!J102</f>
        <v>43</v>
      </c>
      <c r="K102" s="271">
        <f>'09.01.18'!K102+'15.01.18'!K102+'22.01.18'!K102+'29.01.18'!K102+'05.02.18'!K102+'12.02.18'!K102+'19.02.18'!K102+'26.02.18'!K102+'05.03.18'!K102+'12.03.18'!K102+'19.03.18'!K102+'26.03.18'!K102+'02.04.18'!K102+'10.04.18'!K102+'16.04.18'!K102+'23.04.18'!K102+'02.05.18'!K102+'07.05.18'!K102+'14.05.18'!K102+'21.05.18'!K102+'29.05.18'!K102+'04.06.18'!K102+'11.06.18'!K102+'18.06.18'!K102+'25.06.18'!K102+'02.07.18'!K102+'09.07.18'!K102+'16.07.18'!K102+'23.07.18'!K102+'30.07.18'!K102+'06.08.18'!K102+'13.08.18'!K102+'20.08.18'!K102+'27.08.18'!K102+'03.09.18'!K102+'10.09.18'!K102+'17.09.18'!K102+'24.09.18'!K102+'01.10.18'!K102+'08.10.18'!K102+'16.10.18'!K102+'22.10.18'!K102+'29.10.18'!K102+'05.11.18'!K102+'12.11.18'!K102+'19.11.18'!K102+'26.11.18'!K102+'03.12.18'!K102+'10.12.18'!K102+'17.12.18'!K102+'26.12.18'!K102+'02.01.19'!K102</f>
        <v>92247.16</v>
      </c>
      <c r="L102" s="271">
        <f>'09.01.18'!L102+'15.01.18'!L102+'22.01.18'!L102+'29.01.18'!L102+'05.02.18'!L102+'12.02.18'!L102+'19.02.18'!L102+'26.02.18'!L102+'05.03.18'!L102+'12.03.18'!L102+'19.03.18'!L102+'26.03.18'!L102+'02.04.18'!L102+'10.04.18'!L102+'16.04.18'!L102+'23.04.18'!L102+'02.05.18'!L102+'07.05.18'!L102+'14.05.18'!L102+'21.05.18'!L102+'29.05.18'!L102+'04.06.18'!L102+'11.06.18'!L102+'18.06.18'!L102+'25.06.18'!L102+'02.07.18'!L102+'09.07.18'!L102+'16.07.18'!L102+'23.07.18'!L102+'30.07.18'!L102+'06.08.18'!L102+'13.08.18'!L102+'20.08.18'!L102+'27.08.18'!L102+'03.09.18'!L102+'10.09.18'!L102+'17.09.18'!L102+'24.09.18'!L102+'01.10.18'!L102+'08.10.18'!L102+'16.10.18'!L102+'22.10.18'!L102+'29.10.18'!L102+'05.11.18'!L102+'12.11.18'!L102+'19.11.18'!L102+'26.11.18'!L102+'03.12.18'!L102+'10.12.18'!L102+'17.12.18'!L102+'26.12.18'!L102+'02.01.19'!L102</f>
        <v>92247.16</v>
      </c>
      <c r="M102" s="259">
        <f t="shared" si="3"/>
        <v>0</v>
      </c>
      <c r="N102" s="270">
        <f>'09.01.18'!N102+'15.01.18'!N102+'22.01.18'!N102+'29.01.18'!N102+'05.02.18'!N102+'12.02.18'!N102+'19.02.18'!N102+'26.02.18'!N102+'05.03.18'!N102+'12.03.18'!N102+'19.03.18'!N102+'26.03.18'!N102+'02.04.18'!N102+'10.04.18'!N102+'16.04.18'!N102+'23.04.18'!N102+'02.05.18'!N102+'07.05.18'!N102+'14.05.18'!N102+'21.05.18'!N102+'29.05.18'!N102+'04.06.18'!N102+'11.06.18'!N102+'18.06.18'!N102+'25.06.18'!N102+'02.07.18'!N102+'09.07.18'!N102+'16.07.18'!N102+'23.07.18'!N102+'30.07.18'!N102+'06.08.18'!N102+'13.08.18'!N102+'20.08.18'!N102+'27.08.18'!N102+'03.09.18'!N102+'10.09.18'!N102+'17.09.18'!N102+'24.09.18'!N102+'01.10.18'!N102+'08.10.18'!N102+'16.10.18'!N102+'22.10.18'!N102+'29.10.18'!N102+'05.11.18'!N102+'12.11.18'!N102+'19.11.18'!N102+'26.11.18'!N102+'03.12.18'!N102+'10.12.18'!N102+'17.12.18'!N102+'26.12.18'!N102+'02.01.19'!N102</f>
        <v>18</v>
      </c>
      <c r="O102" s="271">
        <f>'09.01.18'!O102+'15.01.18'!O102+'22.01.18'!O102+'29.01.18'!O102+'05.02.18'!O102+'12.02.18'!O102+'19.02.18'!O102+'26.02.18'!O102+'05.03.18'!O102+'12.03.18'!O102+'19.03.18'!O102+'26.03.18'!O102+'02.04.18'!O102+'10.04.18'!O102+'16.04.18'!O102+'23.04.18'!O102+'02.05.18'!O102+'07.05.18'!O102+'14.05.18'!O102+'21.05.18'!O102+'29.05.18'!O102+'04.06.18'!O102+'11.06.18'!O102+'18.06.18'!O102+'25.06.18'!O102+'02.07.18'!O102+'09.07.18'!O102+'16.07.18'!O102+'23.07.18'!O102+'30.07.18'!O102+'06.08.18'!O102+'13.08.18'!O102+'20.08.18'!O102+'27.08.18'!O102+'03.09.18'!O102+'10.09.18'!O102+'17.09.18'!O102+'24.09.18'!O102+'01.10.18'!O102+'08.10.18'!O102+'16.10.18'!O102+'22.10.18'!O102+'29.10.18'!O102+'05.11.18'!O102+'12.11.18'!O102+'19.11.18'!O102+'26.11.18'!O102+'03.12.18'!O102+'10.12.18'!O102+'17.12.18'!O102+'26.12.18'!O102+'02.01.19'!O102</f>
        <v>43726.909999999996</v>
      </c>
      <c r="P102" s="271">
        <f>'09.01.18'!P102+'15.01.18'!P102+'22.01.18'!P102+'29.01.18'!P102+'05.02.18'!P102+'12.02.18'!P102+'19.02.18'!P102+'26.02.18'!P102+'05.03.18'!P102+'12.03.18'!P102+'19.03.18'!P102+'26.03.18'!P102+'02.04.18'!P102+'10.04.18'!P102+'16.04.18'!P102+'23.04.18'!P102+'02.05.18'!P102+'07.05.18'!P102+'14.05.18'!P102+'21.05.18'!P102+'29.05.18'!P102+'04.06.18'!P102+'11.06.18'!P102+'18.06.18'!P102+'25.06.18'!P102+'02.07.18'!P102+'09.07.18'!P102+'16.07.18'!P102+'23.07.18'!P102+'30.07.18'!P102+'06.08.18'!P102+'13.08.18'!P102+'20.08.18'!P102+'27.08.18'!P102+'03.09.18'!P102+'10.09.18'!P102+'17.09.18'!P102+'24.09.18'!P102+'01.10.18'!P102+'08.10.18'!P102+'16.10.18'!P102+'22.10.18'!P102+'29.10.18'!P102+'05.11.18'!P102+'12.11.18'!P102+'19.11.18'!P102+'26.11.18'!P102+'03.12.18'!P102+'10.12.18'!P102+'17.12.18'!P102+'26.12.18'!P102+'02.01.19'!P102</f>
        <v>43726.909999999996</v>
      </c>
      <c r="Q102" s="83">
        <f t="shared" si="4"/>
        <v>0</v>
      </c>
      <c r="R102" s="1"/>
      <c r="S102" s="1"/>
      <c r="T102" s="134"/>
      <c r="U102" s="134"/>
      <c r="V102" s="134"/>
      <c r="X102" s="40"/>
    </row>
    <row r="103" spans="1:24">
      <c r="A103" s="252">
        <v>94</v>
      </c>
      <c r="B103" s="78" t="s">
        <v>99</v>
      </c>
      <c r="C103" s="105" t="s">
        <v>19</v>
      </c>
      <c r="D103" s="78"/>
      <c r="E103" s="78" t="s">
        <v>30</v>
      </c>
      <c r="F103" s="106" t="s">
        <v>413</v>
      </c>
      <c r="G103" s="17" t="s">
        <v>31</v>
      </c>
      <c r="H103" s="274">
        <f>'09.01.18'!H103+'15.01.18'!H103+'22.01.18'!H103+'29.01.18'!H103+'05.02.18'!H103+'12.02.18'!H103+'19.02.18'!H103+'26.02.18'!H103+'05.03.18'!H103+'12.03.18'!H103+'19.03.18'!H103+'26.03.18'!H103+'02.04.18'!H103+'10.04.18'!H103+'16.04.18'!H103+'23.04.18'!H103+'02.05.18'!H103+'07.05.18'!H103+'14.05.18'!H103+'21.05.18'!H103+'29.05.18'!H103+'04.06.18'!H103+'11.06.18'!H103+'18.06.18'!H103+'25.06.18'!H103+'02.07.18'!H103+'09.07.18'!H103+'16.07.18'!H103+'23.07.18'!H103+'30.07.18'!H103+'06.08.18'!H103+'13.08.18'!H103+'20.08.18'!H103+'27.08.18'!H103+'03.09.18'!H103+'10.09.18'!H103+'17.09.18'!H103+'24.09.18'!H103+'01.10.18'!H103+'08.10.18'!H103+'16.10.18'!H103+'22.10.18'!H103+'29.10.18'!H103+'05.11.18'!H103+'12.11.18'!H103+'19.11.18'!H103+'26.11.18'!H103+'03.12.18'!H103+'10.12.18'!H103+'17.12.18'!H103+'26.12.18'!H103+'02.01.19'!H103</f>
        <v>13</v>
      </c>
      <c r="I103" s="254">
        <f>'09.01.18'!I103+'15.01.18'!I103+'22.01.18'!I103+'29.01.18'!I103+'05.02.18'!I103+'12.02.18'!I103+'19.02.18'!I103+'26.02.18'!I103+'05.03.18'!I103+'12.03.18'!I103+'19.03.18'!I103+'26.03.18'!I103+'02.04.18'!I103+'10.04.18'!I103+'16.04.18'!I103+'23.04.18'!I103+'02.05.18'!I103+'07.05.18'!I103+'14.05.18'!I103+'21.05.18'!I103+'29.05.18'!I103+'04.06.18'!I103+'11.06.18'!I103+'18.06.18'!I103+'25.06.18'!I103+'02.07.18'!I103+'09.07.18'!I103+'16.07.18'!I103+'23.07.18'!I103+'30.07.18'!I103+'06.08.18'!I103+'13.08.18'!I103+'20.08.18'!I103+'27.08.18'!I103+'03.09.18'!I103+'10.09.18'!I103+'17.09.18'!I103+'24.09.18'!I103+'01.10.18'!I103+'08.10.18'!I103+'16.10.18'!I103+'22.10.18'!I103+'29.10.18'!I103+'05.11.18'!I103+'12.11.18'!I103+'19.11.18'!I103+'26.11.18'!I103+'03.12.18'!I103+'10.12.18'!I103+'17.12.18'!I103+'26.12.18'!I103+'02.01.19'!I103</f>
        <v>8</v>
      </c>
      <c r="J103" s="254">
        <f>'09.01.18'!J103+'15.01.18'!J103+'22.01.18'!J103+'29.01.18'!J103+'05.02.18'!J103+'12.02.18'!J103+'19.02.18'!J103+'26.02.18'!J103+'05.03.18'!J103+'12.03.18'!J103+'19.03.18'!J103+'26.03.18'!J103+'02.04.18'!J103+'10.04.18'!J103+'16.04.18'!J103+'23.04.18'!J103+'02.05.18'!J103+'07.05.18'!J103+'14.05.18'!J103+'21.05.18'!J103+'29.05.18'!J103+'04.06.18'!J103+'11.06.18'!J103+'18.06.18'!J103+'25.06.18'!J103+'02.07.18'!J103+'09.07.18'!J103+'16.07.18'!J103+'23.07.18'!J103+'30.07.18'!J103+'06.08.18'!J103+'13.08.18'!J103+'20.08.18'!J103+'27.08.18'!J103+'03.09.18'!J103+'10.09.18'!J103+'17.09.18'!J103+'24.09.18'!J103+'01.10.18'!J103+'08.10.18'!J103+'16.10.18'!J103+'22.10.18'!J103+'29.10.18'!J103+'05.11.18'!J103+'12.11.18'!J103+'19.11.18'!J103+'26.11.18'!J103+'03.12.18'!J103+'10.12.18'!J103+'17.12.18'!J103+'26.12.18'!J103+'02.01.19'!J103</f>
        <v>8</v>
      </c>
      <c r="K103" s="271">
        <f>'09.01.18'!K103+'15.01.18'!K103+'22.01.18'!K103+'29.01.18'!K103+'05.02.18'!K103+'12.02.18'!K103+'19.02.18'!K103+'26.02.18'!K103+'05.03.18'!K103+'12.03.18'!K103+'19.03.18'!K103+'26.03.18'!K103+'02.04.18'!K103+'10.04.18'!K103+'16.04.18'!K103+'23.04.18'!K103+'02.05.18'!K103+'07.05.18'!K103+'14.05.18'!K103+'21.05.18'!K103+'29.05.18'!K103+'04.06.18'!K103+'11.06.18'!K103+'18.06.18'!K103+'25.06.18'!K103+'02.07.18'!K103+'09.07.18'!K103+'16.07.18'!K103+'23.07.18'!K103+'30.07.18'!K103+'06.08.18'!K103+'13.08.18'!K103+'20.08.18'!K103+'27.08.18'!K103+'03.09.18'!K103+'10.09.18'!K103+'17.09.18'!K103+'24.09.18'!K103+'01.10.18'!K103+'08.10.18'!K103+'16.10.18'!K103+'22.10.18'!K103+'29.10.18'!K103+'05.11.18'!K103+'12.11.18'!K103+'19.11.18'!K103+'26.11.18'!K103+'03.12.18'!K103+'10.12.18'!K103+'17.12.18'!K103+'26.12.18'!K103+'02.01.19'!K103</f>
        <v>18439.89</v>
      </c>
      <c r="L103" s="271">
        <f>'09.01.18'!L103+'15.01.18'!L103+'22.01.18'!L103+'29.01.18'!L103+'05.02.18'!L103+'12.02.18'!L103+'19.02.18'!L103+'26.02.18'!L103+'05.03.18'!L103+'12.03.18'!L103+'19.03.18'!L103+'26.03.18'!L103+'02.04.18'!L103+'10.04.18'!L103+'16.04.18'!L103+'23.04.18'!L103+'02.05.18'!L103+'07.05.18'!L103+'14.05.18'!L103+'21.05.18'!L103+'29.05.18'!L103+'04.06.18'!L103+'11.06.18'!L103+'18.06.18'!L103+'25.06.18'!L103+'02.07.18'!L103+'09.07.18'!L103+'16.07.18'!L103+'23.07.18'!L103+'30.07.18'!L103+'06.08.18'!L103+'13.08.18'!L103+'20.08.18'!L103+'27.08.18'!L103+'03.09.18'!L103+'10.09.18'!L103+'17.09.18'!L103+'24.09.18'!L103+'01.10.18'!L103+'08.10.18'!L103+'16.10.18'!L103+'22.10.18'!L103+'29.10.18'!L103+'05.11.18'!L103+'12.11.18'!L103+'19.11.18'!L103+'26.11.18'!L103+'03.12.18'!L103+'10.12.18'!L103+'17.12.18'!L103+'26.12.18'!L103+'02.01.19'!L103</f>
        <v>18439.89</v>
      </c>
      <c r="M103" s="259">
        <f t="shared" si="3"/>
        <v>0</v>
      </c>
      <c r="N103" s="270">
        <f>'09.01.18'!N103+'15.01.18'!N103+'22.01.18'!N103+'29.01.18'!N103+'05.02.18'!N103+'12.02.18'!N103+'19.02.18'!N103+'26.02.18'!N103+'05.03.18'!N103+'12.03.18'!N103+'19.03.18'!N103+'26.03.18'!N103+'02.04.18'!N103+'10.04.18'!N103+'16.04.18'!N103+'23.04.18'!N103+'02.05.18'!N103+'07.05.18'!N103+'14.05.18'!N103+'21.05.18'!N103+'29.05.18'!N103+'04.06.18'!N103+'11.06.18'!N103+'18.06.18'!N103+'25.06.18'!N103+'02.07.18'!N103+'09.07.18'!N103+'16.07.18'!N103+'23.07.18'!N103+'30.07.18'!N103+'06.08.18'!N103+'13.08.18'!N103+'20.08.18'!N103+'27.08.18'!N103+'03.09.18'!N103+'10.09.18'!N103+'17.09.18'!N103+'24.09.18'!N103+'01.10.18'!N103+'08.10.18'!N103+'16.10.18'!N103+'22.10.18'!N103+'29.10.18'!N103+'05.11.18'!N103+'12.11.18'!N103+'19.11.18'!N103+'26.11.18'!N103+'03.12.18'!N103+'10.12.18'!N103+'17.12.18'!N103+'26.12.18'!N103+'02.01.19'!N103</f>
        <v>14</v>
      </c>
      <c r="O103" s="271">
        <f>'09.01.18'!O103+'15.01.18'!O103+'22.01.18'!O103+'29.01.18'!O103+'05.02.18'!O103+'12.02.18'!O103+'19.02.18'!O103+'26.02.18'!O103+'05.03.18'!O103+'12.03.18'!O103+'19.03.18'!O103+'26.03.18'!O103+'02.04.18'!O103+'10.04.18'!O103+'16.04.18'!O103+'23.04.18'!O103+'02.05.18'!O103+'07.05.18'!O103+'14.05.18'!O103+'21.05.18'!O103+'29.05.18'!O103+'04.06.18'!O103+'11.06.18'!O103+'18.06.18'!O103+'25.06.18'!O103+'02.07.18'!O103+'09.07.18'!O103+'16.07.18'!O103+'23.07.18'!O103+'30.07.18'!O103+'06.08.18'!O103+'13.08.18'!O103+'20.08.18'!O103+'27.08.18'!O103+'03.09.18'!O103+'10.09.18'!O103+'17.09.18'!O103+'24.09.18'!O103+'01.10.18'!O103+'08.10.18'!O103+'16.10.18'!O103+'22.10.18'!O103+'29.10.18'!O103+'05.11.18'!O103+'12.11.18'!O103+'19.11.18'!O103+'26.11.18'!O103+'03.12.18'!O103+'10.12.18'!O103+'17.12.18'!O103+'26.12.18'!O103+'02.01.19'!O103</f>
        <v>72519.759999999995</v>
      </c>
      <c r="P103" s="271">
        <f>'09.01.18'!P103+'15.01.18'!P103+'22.01.18'!P103+'29.01.18'!P103+'05.02.18'!P103+'12.02.18'!P103+'19.02.18'!P103+'26.02.18'!P103+'05.03.18'!P103+'12.03.18'!P103+'19.03.18'!P103+'26.03.18'!P103+'02.04.18'!P103+'10.04.18'!P103+'16.04.18'!P103+'23.04.18'!P103+'02.05.18'!P103+'07.05.18'!P103+'14.05.18'!P103+'21.05.18'!P103+'29.05.18'!P103+'04.06.18'!P103+'11.06.18'!P103+'18.06.18'!P103+'25.06.18'!P103+'02.07.18'!P103+'09.07.18'!P103+'16.07.18'!P103+'23.07.18'!P103+'30.07.18'!P103+'06.08.18'!P103+'13.08.18'!P103+'20.08.18'!P103+'27.08.18'!P103+'03.09.18'!P103+'10.09.18'!P103+'17.09.18'!P103+'24.09.18'!P103+'01.10.18'!P103+'08.10.18'!P103+'16.10.18'!P103+'22.10.18'!P103+'29.10.18'!P103+'05.11.18'!P103+'12.11.18'!P103+'19.11.18'!P103+'26.11.18'!P103+'03.12.18'!P103+'10.12.18'!P103+'17.12.18'!P103+'26.12.18'!P103+'02.01.19'!P103</f>
        <v>72519.759999999995</v>
      </c>
      <c r="Q103" s="83">
        <f t="shared" si="4"/>
        <v>0</v>
      </c>
      <c r="R103" s="1"/>
      <c r="S103" s="1"/>
      <c r="T103" s="134"/>
      <c r="U103" s="134"/>
      <c r="V103" s="134"/>
      <c r="X103" s="40"/>
    </row>
    <row r="104" spans="1:24">
      <c r="A104" s="252">
        <v>95</v>
      </c>
      <c r="B104" s="78" t="s">
        <v>100</v>
      </c>
      <c r="C104" s="105" t="s">
        <v>19</v>
      </c>
      <c r="D104" s="78"/>
      <c r="E104" s="78" t="s">
        <v>26</v>
      </c>
      <c r="F104" s="106" t="s">
        <v>362</v>
      </c>
      <c r="G104" s="14" t="s">
        <v>21</v>
      </c>
      <c r="H104" s="274">
        <f>'09.01.18'!H104+'15.01.18'!H104+'22.01.18'!H104+'29.01.18'!H104+'05.02.18'!H104+'12.02.18'!H104+'19.02.18'!H104+'26.02.18'!H104+'05.03.18'!H104+'12.03.18'!H104+'19.03.18'!H104+'26.03.18'!H104+'02.04.18'!H104+'10.04.18'!H104+'16.04.18'!H104+'23.04.18'!H104+'02.05.18'!H104+'07.05.18'!H104+'14.05.18'!H104+'21.05.18'!H104+'29.05.18'!H104+'04.06.18'!H104+'11.06.18'!H104+'18.06.18'!H104+'25.06.18'!H104+'02.07.18'!H104+'09.07.18'!H104+'16.07.18'!H104+'23.07.18'!H104+'30.07.18'!H104+'06.08.18'!H104+'13.08.18'!H104+'20.08.18'!H104+'27.08.18'!H104+'03.09.18'!H104+'10.09.18'!H104+'17.09.18'!H104+'24.09.18'!H104+'01.10.18'!H104+'08.10.18'!H104+'16.10.18'!H104+'22.10.18'!H104+'29.10.18'!H104+'05.11.18'!H104+'12.11.18'!H104+'19.11.18'!H104+'26.11.18'!H104+'03.12.18'!H104+'10.12.18'!H104+'17.12.18'!H104+'26.12.18'!H104+'02.01.19'!H104</f>
        <v>32</v>
      </c>
      <c r="I104" s="254">
        <f>'09.01.18'!I104+'15.01.18'!I104+'22.01.18'!I104+'29.01.18'!I104+'05.02.18'!I104+'12.02.18'!I104+'19.02.18'!I104+'26.02.18'!I104+'05.03.18'!I104+'12.03.18'!I104+'19.03.18'!I104+'26.03.18'!I104+'02.04.18'!I104+'10.04.18'!I104+'16.04.18'!I104+'23.04.18'!I104+'02.05.18'!I104+'07.05.18'!I104+'14.05.18'!I104+'21.05.18'!I104+'29.05.18'!I104+'04.06.18'!I104+'11.06.18'!I104+'18.06.18'!I104+'25.06.18'!I104+'02.07.18'!I104+'09.07.18'!I104+'16.07.18'!I104+'23.07.18'!I104+'30.07.18'!I104+'06.08.18'!I104+'13.08.18'!I104+'20.08.18'!I104+'27.08.18'!I104+'03.09.18'!I104+'10.09.18'!I104+'17.09.18'!I104+'24.09.18'!I104+'01.10.18'!I104+'08.10.18'!I104+'16.10.18'!I104+'22.10.18'!I104+'29.10.18'!I104+'05.11.18'!I104+'12.11.18'!I104+'19.11.18'!I104+'26.11.18'!I104+'03.12.18'!I104+'10.12.18'!I104+'17.12.18'!I104+'26.12.18'!I104+'02.01.19'!I104</f>
        <v>17</v>
      </c>
      <c r="J104" s="254">
        <f>'09.01.18'!J104+'15.01.18'!J104+'22.01.18'!J104+'29.01.18'!J104+'05.02.18'!J104+'12.02.18'!J104+'19.02.18'!J104+'26.02.18'!J104+'05.03.18'!J104+'12.03.18'!J104+'19.03.18'!J104+'26.03.18'!J104+'02.04.18'!J104+'10.04.18'!J104+'16.04.18'!J104+'23.04.18'!J104+'02.05.18'!J104+'07.05.18'!J104+'14.05.18'!J104+'21.05.18'!J104+'29.05.18'!J104+'04.06.18'!J104+'11.06.18'!J104+'18.06.18'!J104+'25.06.18'!J104+'02.07.18'!J104+'09.07.18'!J104+'16.07.18'!J104+'23.07.18'!J104+'30.07.18'!J104+'06.08.18'!J104+'13.08.18'!J104+'20.08.18'!J104+'27.08.18'!J104+'03.09.18'!J104+'10.09.18'!J104+'17.09.18'!J104+'24.09.18'!J104+'01.10.18'!J104+'08.10.18'!J104+'16.10.18'!J104+'22.10.18'!J104+'29.10.18'!J104+'05.11.18'!J104+'12.11.18'!J104+'19.11.18'!J104+'26.11.18'!J104+'03.12.18'!J104+'10.12.18'!J104+'17.12.18'!J104+'26.12.18'!J104+'02.01.19'!J104</f>
        <v>20</v>
      </c>
      <c r="K104" s="271">
        <f>'09.01.18'!K104+'15.01.18'!K104+'22.01.18'!K104+'29.01.18'!K104+'05.02.18'!K104+'12.02.18'!K104+'19.02.18'!K104+'26.02.18'!K104+'05.03.18'!K104+'12.03.18'!K104+'19.03.18'!K104+'26.03.18'!K104+'02.04.18'!K104+'10.04.18'!K104+'16.04.18'!K104+'23.04.18'!K104+'02.05.18'!K104+'07.05.18'!K104+'14.05.18'!K104+'21.05.18'!K104+'29.05.18'!K104+'04.06.18'!K104+'11.06.18'!K104+'18.06.18'!K104+'25.06.18'!K104+'02.07.18'!K104+'09.07.18'!K104+'16.07.18'!K104+'23.07.18'!K104+'30.07.18'!K104+'06.08.18'!K104+'13.08.18'!K104+'20.08.18'!K104+'27.08.18'!K104+'03.09.18'!K104+'10.09.18'!K104+'17.09.18'!K104+'24.09.18'!K104+'01.10.18'!K104+'08.10.18'!K104+'16.10.18'!K104+'22.10.18'!K104+'29.10.18'!K104+'05.11.18'!K104+'12.11.18'!K104+'19.11.18'!K104+'26.11.18'!K104+'03.12.18'!K104+'10.12.18'!K104+'17.12.18'!K104+'26.12.18'!K104+'02.01.19'!K104</f>
        <v>41087.519999999997</v>
      </c>
      <c r="L104" s="271">
        <f>'09.01.18'!L104+'15.01.18'!L104+'22.01.18'!L104+'29.01.18'!L104+'05.02.18'!L104+'12.02.18'!L104+'19.02.18'!L104+'26.02.18'!L104+'05.03.18'!L104+'12.03.18'!L104+'19.03.18'!L104+'26.03.18'!L104+'02.04.18'!L104+'10.04.18'!L104+'16.04.18'!L104+'23.04.18'!L104+'02.05.18'!L104+'07.05.18'!L104+'14.05.18'!L104+'21.05.18'!L104+'29.05.18'!L104+'04.06.18'!L104+'11.06.18'!L104+'18.06.18'!L104+'25.06.18'!L104+'02.07.18'!L104+'09.07.18'!L104+'16.07.18'!L104+'23.07.18'!L104+'30.07.18'!L104+'06.08.18'!L104+'13.08.18'!L104+'20.08.18'!L104+'27.08.18'!L104+'03.09.18'!L104+'10.09.18'!L104+'17.09.18'!L104+'24.09.18'!L104+'01.10.18'!L104+'08.10.18'!L104+'16.10.18'!L104+'22.10.18'!L104+'29.10.18'!L104+'05.11.18'!L104+'12.11.18'!L104+'19.11.18'!L104+'26.11.18'!L104+'03.12.18'!L104+'10.12.18'!L104+'17.12.18'!L104+'26.12.18'!L104+'02.01.19'!L104</f>
        <v>41087.519999999997</v>
      </c>
      <c r="M104" s="259">
        <f t="shared" si="3"/>
        <v>0</v>
      </c>
      <c r="N104" s="270">
        <f>'09.01.18'!N104+'15.01.18'!N104+'22.01.18'!N104+'29.01.18'!N104+'05.02.18'!N104+'12.02.18'!N104+'19.02.18'!N104+'26.02.18'!N104+'05.03.18'!N104+'12.03.18'!N104+'19.03.18'!N104+'26.03.18'!N104+'02.04.18'!N104+'10.04.18'!N104+'16.04.18'!N104+'23.04.18'!N104+'02.05.18'!N104+'07.05.18'!N104+'14.05.18'!N104+'21.05.18'!N104+'29.05.18'!N104+'04.06.18'!N104+'11.06.18'!N104+'18.06.18'!N104+'25.06.18'!N104+'02.07.18'!N104+'09.07.18'!N104+'16.07.18'!N104+'23.07.18'!N104+'30.07.18'!N104+'06.08.18'!N104+'13.08.18'!N104+'20.08.18'!N104+'27.08.18'!N104+'03.09.18'!N104+'10.09.18'!N104+'17.09.18'!N104+'24.09.18'!N104+'01.10.18'!N104+'08.10.18'!N104+'16.10.18'!N104+'22.10.18'!N104+'29.10.18'!N104+'05.11.18'!N104+'12.11.18'!N104+'19.11.18'!N104+'26.11.18'!N104+'03.12.18'!N104+'10.12.18'!N104+'17.12.18'!N104+'26.12.18'!N104+'02.01.19'!N104</f>
        <v>14</v>
      </c>
      <c r="O104" s="271">
        <f>'09.01.18'!O104+'15.01.18'!O104+'22.01.18'!O104+'29.01.18'!O104+'05.02.18'!O104+'12.02.18'!O104+'19.02.18'!O104+'26.02.18'!O104+'05.03.18'!O104+'12.03.18'!O104+'19.03.18'!O104+'26.03.18'!O104+'02.04.18'!O104+'10.04.18'!O104+'16.04.18'!O104+'23.04.18'!O104+'02.05.18'!O104+'07.05.18'!O104+'14.05.18'!O104+'21.05.18'!O104+'29.05.18'!O104+'04.06.18'!O104+'11.06.18'!O104+'18.06.18'!O104+'25.06.18'!O104+'02.07.18'!O104+'09.07.18'!O104+'16.07.18'!O104+'23.07.18'!O104+'30.07.18'!O104+'06.08.18'!O104+'13.08.18'!O104+'20.08.18'!O104+'27.08.18'!O104+'03.09.18'!O104+'10.09.18'!O104+'17.09.18'!O104+'24.09.18'!O104+'01.10.18'!O104+'08.10.18'!O104+'16.10.18'!O104+'22.10.18'!O104+'29.10.18'!O104+'05.11.18'!O104+'12.11.18'!O104+'19.11.18'!O104+'26.11.18'!O104+'03.12.18'!O104+'10.12.18'!O104+'17.12.18'!O104+'26.12.18'!O104+'02.01.19'!O104</f>
        <v>94861.489999999991</v>
      </c>
      <c r="P104" s="271">
        <f>'09.01.18'!P104+'15.01.18'!P104+'22.01.18'!P104+'29.01.18'!P104+'05.02.18'!P104+'12.02.18'!P104+'19.02.18'!P104+'26.02.18'!P104+'05.03.18'!P104+'12.03.18'!P104+'19.03.18'!P104+'26.03.18'!P104+'02.04.18'!P104+'10.04.18'!P104+'16.04.18'!P104+'23.04.18'!P104+'02.05.18'!P104+'07.05.18'!P104+'14.05.18'!P104+'21.05.18'!P104+'29.05.18'!P104+'04.06.18'!P104+'11.06.18'!P104+'18.06.18'!P104+'25.06.18'!P104+'02.07.18'!P104+'09.07.18'!P104+'16.07.18'!P104+'23.07.18'!P104+'30.07.18'!P104+'06.08.18'!P104+'13.08.18'!P104+'20.08.18'!P104+'27.08.18'!P104+'03.09.18'!P104+'10.09.18'!P104+'17.09.18'!P104+'24.09.18'!P104+'01.10.18'!P104+'08.10.18'!P104+'16.10.18'!P104+'22.10.18'!P104+'29.10.18'!P104+'05.11.18'!P104+'12.11.18'!P104+'19.11.18'!P104+'26.11.18'!P104+'03.12.18'!P104+'10.12.18'!P104+'17.12.18'!P104+'26.12.18'!P104+'02.01.19'!P104</f>
        <v>94861.489999999991</v>
      </c>
      <c r="Q104" s="83">
        <f t="shared" si="4"/>
        <v>0</v>
      </c>
      <c r="R104" s="1"/>
      <c r="S104" s="1"/>
      <c r="T104" s="134"/>
      <c r="U104" s="134"/>
      <c r="V104" s="134"/>
      <c r="X104" s="40"/>
    </row>
    <row r="105" spans="1:24">
      <c r="A105" s="252">
        <v>96</v>
      </c>
      <c r="B105" s="78" t="s">
        <v>101</v>
      </c>
      <c r="C105" s="105" t="s">
        <v>19</v>
      </c>
      <c r="D105" s="78"/>
      <c r="E105" s="78" t="s">
        <v>61</v>
      </c>
      <c r="F105" s="106" t="s">
        <v>363</v>
      </c>
      <c r="G105" s="14" t="s">
        <v>21</v>
      </c>
      <c r="H105" s="274">
        <f>'09.01.18'!H105+'15.01.18'!H105+'22.01.18'!H105+'29.01.18'!H105+'05.02.18'!H105+'12.02.18'!H105+'19.02.18'!H105+'26.02.18'!H105+'05.03.18'!H105+'12.03.18'!H105+'19.03.18'!H105+'26.03.18'!H105+'02.04.18'!H105+'10.04.18'!H105+'16.04.18'!H105+'23.04.18'!H105+'02.05.18'!H105+'07.05.18'!H105+'14.05.18'!H105+'21.05.18'!H105+'29.05.18'!H105+'04.06.18'!H105+'11.06.18'!H105+'18.06.18'!H105+'25.06.18'!H105+'02.07.18'!H105+'09.07.18'!H105+'16.07.18'!H105+'23.07.18'!H105+'30.07.18'!H105+'06.08.18'!H105+'13.08.18'!H105+'20.08.18'!H105+'27.08.18'!H105+'03.09.18'!H105+'10.09.18'!H105+'17.09.18'!H105+'24.09.18'!H105+'01.10.18'!H105+'08.10.18'!H105+'16.10.18'!H105+'22.10.18'!H105+'29.10.18'!H105+'05.11.18'!H105+'12.11.18'!H105+'19.11.18'!H105+'26.11.18'!H105+'03.12.18'!H105+'10.12.18'!H105+'17.12.18'!H105+'26.12.18'!H105+'02.01.19'!H105</f>
        <v>4</v>
      </c>
      <c r="I105" s="254">
        <f>'09.01.18'!I105+'15.01.18'!I105+'22.01.18'!I105+'29.01.18'!I105+'05.02.18'!I105+'12.02.18'!I105+'19.02.18'!I105+'26.02.18'!I105+'05.03.18'!I105+'12.03.18'!I105+'19.03.18'!I105+'26.03.18'!I105+'02.04.18'!I105+'10.04.18'!I105+'16.04.18'!I105+'23.04.18'!I105+'02.05.18'!I105+'07.05.18'!I105+'14.05.18'!I105+'21.05.18'!I105+'29.05.18'!I105+'04.06.18'!I105+'11.06.18'!I105+'18.06.18'!I105+'25.06.18'!I105+'02.07.18'!I105+'09.07.18'!I105+'16.07.18'!I105+'23.07.18'!I105+'30.07.18'!I105+'06.08.18'!I105+'13.08.18'!I105+'20.08.18'!I105+'27.08.18'!I105+'03.09.18'!I105+'10.09.18'!I105+'17.09.18'!I105+'24.09.18'!I105+'01.10.18'!I105+'08.10.18'!I105+'16.10.18'!I105+'22.10.18'!I105+'29.10.18'!I105+'05.11.18'!I105+'12.11.18'!I105+'19.11.18'!I105+'26.11.18'!I105+'03.12.18'!I105+'10.12.18'!I105+'17.12.18'!I105+'26.12.18'!I105+'02.01.19'!I105</f>
        <v>4</v>
      </c>
      <c r="J105" s="254">
        <f>'09.01.18'!J105+'15.01.18'!J105+'22.01.18'!J105+'29.01.18'!J105+'05.02.18'!J105+'12.02.18'!J105+'19.02.18'!J105+'26.02.18'!J105+'05.03.18'!J105+'12.03.18'!J105+'19.03.18'!J105+'26.03.18'!J105+'02.04.18'!J105+'10.04.18'!J105+'16.04.18'!J105+'23.04.18'!J105+'02.05.18'!J105+'07.05.18'!J105+'14.05.18'!J105+'21.05.18'!J105+'29.05.18'!J105+'04.06.18'!J105+'11.06.18'!J105+'18.06.18'!J105+'25.06.18'!J105+'02.07.18'!J105+'09.07.18'!J105+'16.07.18'!J105+'23.07.18'!J105+'30.07.18'!J105+'06.08.18'!J105+'13.08.18'!J105+'20.08.18'!J105+'27.08.18'!J105+'03.09.18'!J105+'10.09.18'!J105+'17.09.18'!J105+'24.09.18'!J105+'01.10.18'!J105+'08.10.18'!J105+'16.10.18'!J105+'22.10.18'!J105+'29.10.18'!J105+'05.11.18'!J105+'12.11.18'!J105+'19.11.18'!J105+'26.11.18'!J105+'03.12.18'!J105+'10.12.18'!J105+'17.12.18'!J105+'26.12.18'!J105+'02.01.19'!J105</f>
        <v>7</v>
      </c>
      <c r="K105" s="271">
        <f>'09.01.18'!K105+'15.01.18'!K105+'22.01.18'!K105+'29.01.18'!K105+'05.02.18'!K105+'12.02.18'!K105+'19.02.18'!K105+'26.02.18'!K105+'05.03.18'!K105+'12.03.18'!K105+'19.03.18'!K105+'26.03.18'!K105+'02.04.18'!K105+'10.04.18'!K105+'16.04.18'!K105+'23.04.18'!K105+'02.05.18'!K105+'07.05.18'!K105+'14.05.18'!K105+'21.05.18'!K105+'29.05.18'!K105+'04.06.18'!K105+'11.06.18'!K105+'18.06.18'!K105+'25.06.18'!K105+'02.07.18'!K105+'09.07.18'!K105+'16.07.18'!K105+'23.07.18'!K105+'30.07.18'!K105+'06.08.18'!K105+'13.08.18'!K105+'20.08.18'!K105+'27.08.18'!K105+'03.09.18'!K105+'10.09.18'!K105+'17.09.18'!K105+'24.09.18'!K105+'01.10.18'!K105+'08.10.18'!K105+'16.10.18'!K105+'22.10.18'!K105+'29.10.18'!K105+'05.11.18'!K105+'12.11.18'!K105+'19.11.18'!K105+'26.11.18'!K105+'03.12.18'!K105+'10.12.18'!K105+'17.12.18'!K105+'26.12.18'!K105+'02.01.19'!K105</f>
        <v>12143.99</v>
      </c>
      <c r="L105" s="271">
        <f>'09.01.18'!L105+'15.01.18'!L105+'22.01.18'!L105+'29.01.18'!L105+'05.02.18'!L105+'12.02.18'!L105+'19.02.18'!L105+'26.02.18'!L105+'05.03.18'!L105+'12.03.18'!L105+'19.03.18'!L105+'26.03.18'!L105+'02.04.18'!L105+'10.04.18'!L105+'16.04.18'!L105+'23.04.18'!L105+'02.05.18'!L105+'07.05.18'!L105+'14.05.18'!L105+'21.05.18'!L105+'29.05.18'!L105+'04.06.18'!L105+'11.06.18'!L105+'18.06.18'!L105+'25.06.18'!L105+'02.07.18'!L105+'09.07.18'!L105+'16.07.18'!L105+'23.07.18'!L105+'30.07.18'!L105+'06.08.18'!L105+'13.08.18'!L105+'20.08.18'!L105+'27.08.18'!L105+'03.09.18'!L105+'10.09.18'!L105+'17.09.18'!L105+'24.09.18'!L105+'01.10.18'!L105+'08.10.18'!L105+'16.10.18'!L105+'22.10.18'!L105+'29.10.18'!L105+'05.11.18'!L105+'12.11.18'!L105+'19.11.18'!L105+'26.11.18'!L105+'03.12.18'!L105+'10.12.18'!L105+'17.12.18'!L105+'26.12.18'!L105+'02.01.19'!L105</f>
        <v>12143.99</v>
      </c>
      <c r="M105" s="259">
        <f t="shared" si="3"/>
        <v>0</v>
      </c>
      <c r="N105" s="270">
        <f>'09.01.18'!N105+'15.01.18'!N105+'22.01.18'!N105+'29.01.18'!N105+'05.02.18'!N105+'12.02.18'!N105+'19.02.18'!N105+'26.02.18'!N105+'05.03.18'!N105+'12.03.18'!N105+'19.03.18'!N105+'26.03.18'!N105+'02.04.18'!N105+'10.04.18'!N105+'16.04.18'!N105+'23.04.18'!N105+'02.05.18'!N105+'07.05.18'!N105+'14.05.18'!N105+'21.05.18'!N105+'29.05.18'!N105+'04.06.18'!N105+'11.06.18'!N105+'18.06.18'!N105+'25.06.18'!N105+'02.07.18'!N105+'09.07.18'!N105+'16.07.18'!N105+'23.07.18'!N105+'30.07.18'!N105+'06.08.18'!N105+'13.08.18'!N105+'20.08.18'!N105+'27.08.18'!N105+'03.09.18'!N105+'10.09.18'!N105+'17.09.18'!N105+'24.09.18'!N105+'01.10.18'!N105+'08.10.18'!N105+'16.10.18'!N105+'22.10.18'!N105+'29.10.18'!N105+'05.11.18'!N105+'12.11.18'!N105+'19.11.18'!N105+'26.11.18'!N105+'03.12.18'!N105+'10.12.18'!N105+'17.12.18'!N105+'26.12.18'!N105+'02.01.19'!N105</f>
        <v>10</v>
      </c>
      <c r="O105" s="271">
        <f>'09.01.18'!O105+'15.01.18'!O105+'22.01.18'!O105+'29.01.18'!O105+'05.02.18'!O105+'12.02.18'!O105+'19.02.18'!O105+'26.02.18'!O105+'05.03.18'!O105+'12.03.18'!O105+'19.03.18'!O105+'26.03.18'!O105+'02.04.18'!O105+'10.04.18'!O105+'16.04.18'!O105+'23.04.18'!O105+'02.05.18'!O105+'07.05.18'!O105+'14.05.18'!O105+'21.05.18'!O105+'29.05.18'!O105+'04.06.18'!O105+'11.06.18'!O105+'18.06.18'!O105+'25.06.18'!O105+'02.07.18'!O105+'09.07.18'!O105+'16.07.18'!O105+'23.07.18'!O105+'30.07.18'!O105+'06.08.18'!O105+'13.08.18'!O105+'20.08.18'!O105+'27.08.18'!O105+'03.09.18'!O105+'10.09.18'!O105+'17.09.18'!O105+'24.09.18'!O105+'01.10.18'!O105+'08.10.18'!O105+'16.10.18'!O105+'22.10.18'!O105+'29.10.18'!O105+'05.11.18'!O105+'12.11.18'!O105+'19.11.18'!O105+'26.11.18'!O105+'03.12.18'!O105+'10.12.18'!O105+'17.12.18'!O105+'26.12.18'!O105+'02.01.19'!O105</f>
        <v>47639.460000000006</v>
      </c>
      <c r="P105" s="271">
        <f>'09.01.18'!P105+'15.01.18'!P105+'22.01.18'!P105+'29.01.18'!P105+'05.02.18'!P105+'12.02.18'!P105+'19.02.18'!P105+'26.02.18'!P105+'05.03.18'!P105+'12.03.18'!P105+'19.03.18'!P105+'26.03.18'!P105+'02.04.18'!P105+'10.04.18'!P105+'16.04.18'!P105+'23.04.18'!P105+'02.05.18'!P105+'07.05.18'!P105+'14.05.18'!P105+'21.05.18'!P105+'29.05.18'!P105+'04.06.18'!P105+'11.06.18'!P105+'18.06.18'!P105+'25.06.18'!P105+'02.07.18'!P105+'09.07.18'!P105+'16.07.18'!P105+'23.07.18'!P105+'30.07.18'!P105+'06.08.18'!P105+'13.08.18'!P105+'20.08.18'!P105+'27.08.18'!P105+'03.09.18'!P105+'10.09.18'!P105+'17.09.18'!P105+'24.09.18'!P105+'01.10.18'!P105+'08.10.18'!P105+'16.10.18'!P105+'22.10.18'!P105+'29.10.18'!P105+'05.11.18'!P105+'12.11.18'!P105+'19.11.18'!P105+'26.11.18'!P105+'03.12.18'!P105+'10.12.18'!P105+'17.12.18'!P105+'26.12.18'!P105+'02.01.19'!P105</f>
        <v>47639.460000000006</v>
      </c>
      <c r="Q105" s="83">
        <f t="shared" si="4"/>
        <v>0</v>
      </c>
      <c r="R105" s="1"/>
      <c r="S105" s="1"/>
      <c r="T105" s="134"/>
      <c r="U105" s="134"/>
      <c r="V105" s="134"/>
      <c r="X105" s="40"/>
    </row>
    <row r="106" spans="1:24">
      <c r="A106" s="252">
        <v>97</v>
      </c>
      <c r="B106" s="78" t="s">
        <v>101</v>
      </c>
      <c r="C106" s="105" t="s">
        <v>19</v>
      </c>
      <c r="D106" s="78"/>
      <c r="E106" s="78" t="s">
        <v>61</v>
      </c>
      <c r="F106" s="106" t="s">
        <v>431</v>
      </c>
      <c r="G106" s="16" t="s">
        <v>22</v>
      </c>
      <c r="H106" s="274">
        <f>'09.01.18'!H106+'15.01.18'!H106+'22.01.18'!H106+'29.01.18'!H106+'05.02.18'!H106+'12.02.18'!H106+'19.02.18'!H106+'26.02.18'!H106+'05.03.18'!H106+'12.03.18'!H106+'19.03.18'!H106+'26.03.18'!H106+'02.04.18'!H106+'10.04.18'!H106+'16.04.18'!H106+'23.04.18'!H106+'02.05.18'!H106+'07.05.18'!H106+'14.05.18'!H106+'21.05.18'!H106+'29.05.18'!H106+'04.06.18'!H106+'11.06.18'!H106+'18.06.18'!H106+'25.06.18'!H106+'02.07.18'!H106+'09.07.18'!H106+'16.07.18'!H106+'23.07.18'!H106+'30.07.18'!H106+'06.08.18'!H106+'13.08.18'!H106+'20.08.18'!H106+'27.08.18'!H106+'03.09.18'!H106+'10.09.18'!H106+'17.09.18'!H106+'24.09.18'!H106+'01.10.18'!H106+'08.10.18'!H106+'16.10.18'!H106+'22.10.18'!H106+'29.10.18'!H106+'05.11.18'!H106+'12.11.18'!H106+'19.11.18'!H106+'26.11.18'!H106+'03.12.18'!H106+'10.12.18'!H106+'17.12.18'!H106+'26.12.18'!H106+'02.01.19'!H106</f>
        <v>13</v>
      </c>
      <c r="I106" s="254">
        <f>'09.01.18'!I106+'15.01.18'!I106+'22.01.18'!I106+'29.01.18'!I106+'05.02.18'!I106+'12.02.18'!I106+'19.02.18'!I106+'26.02.18'!I106+'05.03.18'!I106+'12.03.18'!I106+'19.03.18'!I106+'26.03.18'!I106+'02.04.18'!I106+'10.04.18'!I106+'16.04.18'!I106+'23.04.18'!I106+'02.05.18'!I106+'07.05.18'!I106+'14.05.18'!I106+'21.05.18'!I106+'29.05.18'!I106+'04.06.18'!I106+'11.06.18'!I106+'18.06.18'!I106+'25.06.18'!I106+'02.07.18'!I106+'09.07.18'!I106+'16.07.18'!I106+'23.07.18'!I106+'30.07.18'!I106+'06.08.18'!I106+'13.08.18'!I106+'20.08.18'!I106+'27.08.18'!I106+'03.09.18'!I106+'10.09.18'!I106+'17.09.18'!I106+'24.09.18'!I106+'01.10.18'!I106+'08.10.18'!I106+'16.10.18'!I106+'22.10.18'!I106+'29.10.18'!I106+'05.11.18'!I106+'12.11.18'!I106+'19.11.18'!I106+'26.11.18'!I106+'03.12.18'!I106+'10.12.18'!I106+'17.12.18'!I106+'26.12.18'!I106+'02.01.19'!I106</f>
        <v>4</v>
      </c>
      <c r="J106" s="254">
        <f>'09.01.18'!J106+'15.01.18'!J106+'22.01.18'!J106+'29.01.18'!J106+'05.02.18'!J106+'12.02.18'!J106+'19.02.18'!J106+'26.02.18'!J106+'05.03.18'!J106+'12.03.18'!J106+'19.03.18'!J106+'26.03.18'!J106+'02.04.18'!J106+'10.04.18'!J106+'16.04.18'!J106+'23.04.18'!J106+'02.05.18'!J106+'07.05.18'!J106+'14.05.18'!J106+'21.05.18'!J106+'29.05.18'!J106+'04.06.18'!J106+'11.06.18'!J106+'18.06.18'!J106+'25.06.18'!J106+'02.07.18'!J106+'09.07.18'!J106+'16.07.18'!J106+'23.07.18'!J106+'30.07.18'!J106+'06.08.18'!J106+'13.08.18'!J106+'20.08.18'!J106+'27.08.18'!J106+'03.09.18'!J106+'10.09.18'!J106+'17.09.18'!J106+'24.09.18'!J106+'01.10.18'!J106+'08.10.18'!J106+'16.10.18'!J106+'22.10.18'!J106+'29.10.18'!J106+'05.11.18'!J106+'12.11.18'!J106+'19.11.18'!J106+'26.11.18'!J106+'03.12.18'!J106+'10.12.18'!J106+'17.12.18'!J106+'26.12.18'!J106+'02.01.19'!J106</f>
        <v>3</v>
      </c>
      <c r="K106" s="271">
        <f>'09.01.18'!K106+'15.01.18'!K106+'22.01.18'!K106+'29.01.18'!K106+'05.02.18'!K106+'12.02.18'!K106+'19.02.18'!K106+'26.02.18'!K106+'05.03.18'!K106+'12.03.18'!K106+'19.03.18'!K106+'26.03.18'!K106+'02.04.18'!K106+'10.04.18'!K106+'16.04.18'!K106+'23.04.18'!K106+'02.05.18'!K106+'07.05.18'!K106+'14.05.18'!K106+'21.05.18'!K106+'29.05.18'!K106+'04.06.18'!K106+'11.06.18'!K106+'18.06.18'!K106+'25.06.18'!K106+'02.07.18'!K106+'09.07.18'!K106+'16.07.18'!K106+'23.07.18'!K106+'30.07.18'!K106+'06.08.18'!K106+'13.08.18'!K106+'20.08.18'!K106+'27.08.18'!K106+'03.09.18'!K106+'10.09.18'!K106+'17.09.18'!K106+'24.09.18'!K106+'01.10.18'!K106+'08.10.18'!K106+'16.10.18'!K106+'22.10.18'!K106+'29.10.18'!K106+'05.11.18'!K106+'12.11.18'!K106+'19.11.18'!K106+'26.11.18'!K106+'03.12.18'!K106+'10.12.18'!K106+'17.12.18'!K106+'26.12.18'!K106+'02.01.19'!K106</f>
        <v>10745.8</v>
      </c>
      <c r="L106" s="271">
        <f>'09.01.18'!L106+'15.01.18'!L106+'22.01.18'!L106+'29.01.18'!L106+'05.02.18'!L106+'12.02.18'!L106+'19.02.18'!L106+'26.02.18'!L106+'05.03.18'!L106+'12.03.18'!L106+'19.03.18'!L106+'26.03.18'!L106+'02.04.18'!L106+'10.04.18'!L106+'16.04.18'!L106+'23.04.18'!L106+'02.05.18'!L106+'07.05.18'!L106+'14.05.18'!L106+'21.05.18'!L106+'29.05.18'!L106+'04.06.18'!L106+'11.06.18'!L106+'18.06.18'!L106+'25.06.18'!L106+'02.07.18'!L106+'09.07.18'!L106+'16.07.18'!L106+'23.07.18'!L106+'30.07.18'!L106+'06.08.18'!L106+'13.08.18'!L106+'20.08.18'!L106+'27.08.18'!L106+'03.09.18'!L106+'10.09.18'!L106+'17.09.18'!L106+'24.09.18'!L106+'01.10.18'!L106+'08.10.18'!L106+'16.10.18'!L106+'22.10.18'!L106+'29.10.18'!L106+'05.11.18'!L106+'12.11.18'!L106+'19.11.18'!L106+'26.11.18'!L106+'03.12.18'!L106+'10.12.18'!L106+'17.12.18'!L106+'26.12.18'!L106+'02.01.19'!L106</f>
        <v>10745.8</v>
      </c>
      <c r="M106" s="259">
        <f t="shared" si="3"/>
        <v>0</v>
      </c>
      <c r="N106" s="270">
        <f>'09.01.18'!N106+'15.01.18'!N106+'22.01.18'!N106+'29.01.18'!N106+'05.02.18'!N106+'12.02.18'!N106+'19.02.18'!N106+'26.02.18'!N106+'05.03.18'!N106+'12.03.18'!N106+'19.03.18'!N106+'26.03.18'!N106+'02.04.18'!N106+'10.04.18'!N106+'16.04.18'!N106+'23.04.18'!N106+'02.05.18'!N106+'07.05.18'!N106+'14.05.18'!N106+'21.05.18'!N106+'29.05.18'!N106+'04.06.18'!N106+'11.06.18'!N106+'18.06.18'!N106+'25.06.18'!N106+'02.07.18'!N106+'09.07.18'!N106+'16.07.18'!N106+'23.07.18'!N106+'30.07.18'!N106+'06.08.18'!N106+'13.08.18'!N106+'20.08.18'!N106+'27.08.18'!N106+'03.09.18'!N106+'10.09.18'!N106+'17.09.18'!N106+'24.09.18'!N106+'01.10.18'!N106+'08.10.18'!N106+'16.10.18'!N106+'22.10.18'!N106+'29.10.18'!N106+'05.11.18'!N106+'12.11.18'!N106+'19.11.18'!N106+'26.11.18'!N106+'03.12.18'!N106+'10.12.18'!N106+'17.12.18'!N106+'26.12.18'!N106+'02.01.19'!N106</f>
        <v>8</v>
      </c>
      <c r="O106" s="271">
        <f>'09.01.18'!O106+'15.01.18'!O106+'22.01.18'!O106+'29.01.18'!O106+'05.02.18'!O106+'12.02.18'!O106+'19.02.18'!O106+'26.02.18'!O106+'05.03.18'!O106+'12.03.18'!O106+'19.03.18'!O106+'26.03.18'!O106+'02.04.18'!O106+'10.04.18'!O106+'16.04.18'!O106+'23.04.18'!O106+'02.05.18'!O106+'07.05.18'!O106+'14.05.18'!O106+'21.05.18'!O106+'29.05.18'!O106+'04.06.18'!O106+'11.06.18'!O106+'18.06.18'!O106+'25.06.18'!O106+'02.07.18'!O106+'09.07.18'!O106+'16.07.18'!O106+'23.07.18'!O106+'30.07.18'!O106+'06.08.18'!O106+'13.08.18'!O106+'20.08.18'!O106+'27.08.18'!O106+'03.09.18'!O106+'10.09.18'!O106+'17.09.18'!O106+'24.09.18'!O106+'01.10.18'!O106+'08.10.18'!O106+'16.10.18'!O106+'22.10.18'!O106+'29.10.18'!O106+'05.11.18'!O106+'12.11.18'!O106+'19.11.18'!O106+'26.11.18'!O106+'03.12.18'!O106+'10.12.18'!O106+'17.12.18'!O106+'26.12.18'!O106+'02.01.19'!O106</f>
        <v>22025</v>
      </c>
      <c r="P106" s="271">
        <f>'09.01.18'!P106+'15.01.18'!P106+'22.01.18'!P106+'29.01.18'!P106+'05.02.18'!P106+'12.02.18'!P106+'19.02.18'!P106+'26.02.18'!P106+'05.03.18'!P106+'12.03.18'!P106+'19.03.18'!P106+'26.03.18'!P106+'02.04.18'!P106+'10.04.18'!P106+'16.04.18'!P106+'23.04.18'!P106+'02.05.18'!P106+'07.05.18'!P106+'14.05.18'!P106+'21.05.18'!P106+'29.05.18'!P106+'04.06.18'!P106+'11.06.18'!P106+'18.06.18'!P106+'25.06.18'!P106+'02.07.18'!P106+'09.07.18'!P106+'16.07.18'!P106+'23.07.18'!P106+'30.07.18'!P106+'06.08.18'!P106+'13.08.18'!P106+'20.08.18'!P106+'27.08.18'!P106+'03.09.18'!P106+'10.09.18'!P106+'17.09.18'!P106+'24.09.18'!P106+'01.10.18'!P106+'08.10.18'!P106+'16.10.18'!P106+'22.10.18'!P106+'29.10.18'!P106+'05.11.18'!P106+'12.11.18'!P106+'19.11.18'!P106+'26.11.18'!P106+'03.12.18'!P106+'10.12.18'!P106+'17.12.18'!P106+'26.12.18'!P106+'02.01.19'!P106</f>
        <v>22025</v>
      </c>
      <c r="Q106" s="83">
        <f t="shared" si="4"/>
        <v>0</v>
      </c>
      <c r="R106" s="1"/>
      <c r="S106" s="1"/>
      <c r="T106" s="134"/>
      <c r="U106" s="134"/>
      <c r="V106" s="134"/>
      <c r="X106" s="40"/>
    </row>
    <row r="107" spans="1:24">
      <c r="A107" s="252">
        <v>98</v>
      </c>
      <c r="B107" s="78" t="s">
        <v>102</v>
      </c>
      <c r="C107" s="105" t="s">
        <v>19</v>
      </c>
      <c r="D107" s="78"/>
      <c r="E107" s="78" t="s">
        <v>26</v>
      </c>
      <c r="F107" s="106" t="s">
        <v>364</v>
      </c>
      <c r="G107" s="14" t="s">
        <v>21</v>
      </c>
      <c r="H107" s="274">
        <f>'09.01.18'!H107+'15.01.18'!H107+'22.01.18'!H107+'29.01.18'!H107+'05.02.18'!H107+'12.02.18'!H107+'19.02.18'!H107+'26.02.18'!H107+'05.03.18'!H107+'12.03.18'!H107+'19.03.18'!H107+'26.03.18'!H107+'02.04.18'!H107+'10.04.18'!H107+'16.04.18'!H107+'23.04.18'!H107+'02.05.18'!H107+'07.05.18'!H107+'14.05.18'!H107+'21.05.18'!H107+'29.05.18'!H107+'04.06.18'!H107+'11.06.18'!H107+'18.06.18'!H107+'25.06.18'!H107+'02.07.18'!H107+'09.07.18'!H107+'16.07.18'!H107+'23.07.18'!H107+'30.07.18'!H107+'06.08.18'!H107+'13.08.18'!H107+'20.08.18'!H107+'27.08.18'!H107+'03.09.18'!H107+'10.09.18'!H107+'17.09.18'!H107+'24.09.18'!H107+'01.10.18'!H107+'08.10.18'!H107+'16.10.18'!H107+'22.10.18'!H107+'29.10.18'!H107+'05.11.18'!H107+'12.11.18'!H107+'19.11.18'!H107+'26.11.18'!H107+'03.12.18'!H107+'10.12.18'!H107+'17.12.18'!H107+'26.12.18'!H107+'02.01.19'!H107</f>
        <v>18</v>
      </c>
      <c r="I107" s="254">
        <f>'09.01.18'!I107+'15.01.18'!I107+'22.01.18'!I107+'29.01.18'!I107+'05.02.18'!I107+'12.02.18'!I107+'19.02.18'!I107+'26.02.18'!I107+'05.03.18'!I107+'12.03.18'!I107+'19.03.18'!I107+'26.03.18'!I107+'02.04.18'!I107+'10.04.18'!I107+'16.04.18'!I107+'23.04.18'!I107+'02.05.18'!I107+'07.05.18'!I107+'14.05.18'!I107+'21.05.18'!I107+'29.05.18'!I107+'04.06.18'!I107+'11.06.18'!I107+'18.06.18'!I107+'25.06.18'!I107+'02.07.18'!I107+'09.07.18'!I107+'16.07.18'!I107+'23.07.18'!I107+'30.07.18'!I107+'06.08.18'!I107+'13.08.18'!I107+'20.08.18'!I107+'27.08.18'!I107+'03.09.18'!I107+'10.09.18'!I107+'17.09.18'!I107+'24.09.18'!I107+'01.10.18'!I107+'08.10.18'!I107+'16.10.18'!I107+'22.10.18'!I107+'29.10.18'!I107+'05.11.18'!I107+'12.11.18'!I107+'19.11.18'!I107+'26.11.18'!I107+'03.12.18'!I107+'10.12.18'!I107+'17.12.18'!I107+'26.12.18'!I107+'02.01.19'!I107</f>
        <v>14</v>
      </c>
      <c r="J107" s="254">
        <f>'09.01.18'!J107+'15.01.18'!J107+'22.01.18'!J107+'29.01.18'!J107+'05.02.18'!J107+'12.02.18'!J107+'19.02.18'!J107+'26.02.18'!J107+'05.03.18'!J107+'12.03.18'!J107+'19.03.18'!J107+'26.03.18'!J107+'02.04.18'!J107+'10.04.18'!J107+'16.04.18'!J107+'23.04.18'!J107+'02.05.18'!J107+'07.05.18'!J107+'14.05.18'!J107+'21.05.18'!J107+'29.05.18'!J107+'04.06.18'!J107+'11.06.18'!J107+'18.06.18'!J107+'25.06.18'!J107+'02.07.18'!J107+'09.07.18'!J107+'16.07.18'!J107+'23.07.18'!J107+'30.07.18'!J107+'06.08.18'!J107+'13.08.18'!J107+'20.08.18'!J107+'27.08.18'!J107+'03.09.18'!J107+'10.09.18'!J107+'17.09.18'!J107+'24.09.18'!J107+'01.10.18'!J107+'08.10.18'!J107+'16.10.18'!J107+'22.10.18'!J107+'29.10.18'!J107+'05.11.18'!J107+'12.11.18'!J107+'19.11.18'!J107+'26.11.18'!J107+'03.12.18'!J107+'10.12.18'!J107+'17.12.18'!J107+'26.12.18'!J107+'02.01.19'!J107</f>
        <v>18</v>
      </c>
      <c r="K107" s="271">
        <f>'09.01.18'!K107+'15.01.18'!K107+'22.01.18'!K107+'29.01.18'!K107+'05.02.18'!K107+'12.02.18'!K107+'19.02.18'!K107+'26.02.18'!K107+'05.03.18'!K107+'12.03.18'!K107+'19.03.18'!K107+'26.03.18'!K107+'02.04.18'!K107+'10.04.18'!K107+'16.04.18'!K107+'23.04.18'!K107+'02.05.18'!K107+'07.05.18'!K107+'14.05.18'!K107+'21.05.18'!K107+'29.05.18'!K107+'04.06.18'!K107+'11.06.18'!K107+'18.06.18'!K107+'25.06.18'!K107+'02.07.18'!K107+'09.07.18'!K107+'16.07.18'!K107+'23.07.18'!K107+'30.07.18'!K107+'06.08.18'!K107+'13.08.18'!K107+'20.08.18'!K107+'27.08.18'!K107+'03.09.18'!K107+'10.09.18'!K107+'17.09.18'!K107+'24.09.18'!K107+'01.10.18'!K107+'08.10.18'!K107+'16.10.18'!K107+'22.10.18'!K107+'29.10.18'!K107+'05.11.18'!K107+'12.11.18'!K107+'19.11.18'!K107+'26.11.18'!K107+'03.12.18'!K107+'10.12.18'!K107+'17.12.18'!K107+'26.12.18'!K107+'02.01.19'!K107</f>
        <v>26780.41</v>
      </c>
      <c r="L107" s="271">
        <f>'09.01.18'!L107+'15.01.18'!L107+'22.01.18'!L107+'29.01.18'!L107+'05.02.18'!L107+'12.02.18'!L107+'19.02.18'!L107+'26.02.18'!L107+'05.03.18'!L107+'12.03.18'!L107+'19.03.18'!L107+'26.03.18'!L107+'02.04.18'!L107+'10.04.18'!L107+'16.04.18'!L107+'23.04.18'!L107+'02.05.18'!L107+'07.05.18'!L107+'14.05.18'!L107+'21.05.18'!L107+'29.05.18'!L107+'04.06.18'!L107+'11.06.18'!L107+'18.06.18'!L107+'25.06.18'!L107+'02.07.18'!L107+'09.07.18'!L107+'16.07.18'!L107+'23.07.18'!L107+'30.07.18'!L107+'06.08.18'!L107+'13.08.18'!L107+'20.08.18'!L107+'27.08.18'!L107+'03.09.18'!L107+'10.09.18'!L107+'17.09.18'!L107+'24.09.18'!L107+'01.10.18'!L107+'08.10.18'!L107+'16.10.18'!L107+'22.10.18'!L107+'29.10.18'!L107+'05.11.18'!L107+'12.11.18'!L107+'19.11.18'!L107+'26.11.18'!L107+'03.12.18'!L107+'10.12.18'!L107+'17.12.18'!L107+'26.12.18'!L107+'02.01.19'!L107</f>
        <v>26780.41</v>
      </c>
      <c r="M107" s="259">
        <f t="shared" si="3"/>
        <v>0</v>
      </c>
      <c r="N107" s="270">
        <f>'09.01.18'!N107+'15.01.18'!N107+'22.01.18'!N107+'29.01.18'!N107+'05.02.18'!N107+'12.02.18'!N107+'19.02.18'!N107+'26.02.18'!N107+'05.03.18'!N107+'12.03.18'!N107+'19.03.18'!N107+'26.03.18'!N107+'02.04.18'!N107+'10.04.18'!N107+'16.04.18'!N107+'23.04.18'!N107+'02.05.18'!N107+'07.05.18'!N107+'14.05.18'!N107+'21.05.18'!N107+'29.05.18'!N107+'04.06.18'!N107+'11.06.18'!N107+'18.06.18'!N107+'25.06.18'!N107+'02.07.18'!N107+'09.07.18'!N107+'16.07.18'!N107+'23.07.18'!N107+'30.07.18'!N107+'06.08.18'!N107+'13.08.18'!N107+'20.08.18'!N107+'27.08.18'!N107+'03.09.18'!N107+'10.09.18'!N107+'17.09.18'!N107+'24.09.18'!N107+'01.10.18'!N107+'08.10.18'!N107+'16.10.18'!N107+'22.10.18'!N107+'29.10.18'!N107+'05.11.18'!N107+'12.11.18'!N107+'19.11.18'!N107+'26.11.18'!N107+'03.12.18'!N107+'10.12.18'!N107+'17.12.18'!N107+'26.12.18'!N107+'02.01.19'!N107</f>
        <v>6</v>
      </c>
      <c r="O107" s="271">
        <f>'09.01.18'!O107+'15.01.18'!O107+'22.01.18'!O107+'29.01.18'!O107+'05.02.18'!O107+'12.02.18'!O107+'19.02.18'!O107+'26.02.18'!O107+'05.03.18'!O107+'12.03.18'!O107+'19.03.18'!O107+'26.03.18'!O107+'02.04.18'!O107+'10.04.18'!O107+'16.04.18'!O107+'23.04.18'!O107+'02.05.18'!O107+'07.05.18'!O107+'14.05.18'!O107+'21.05.18'!O107+'29.05.18'!O107+'04.06.18'!O107+'11.06.18'!O107+'18.06.18'!O107+'25.06.18'!O107+'02.07.18'!O107+'09.07.18'!O107+'16.07.18'!O107+'23.07.18'!O107+'30.07.18'!O107+'06.08.18'!O107+'13.08.18'!O107+'20.08.18'!O107+'27.08.18'!O107+'03.09.18'!O107+'10.09.18'!O107+'17.09.18'!O107+'24.09.18'!O107+'01.10.18'!O107+'08.10.18'!O107+'16.10.18'!O107+'22.10.18'!O107+'29.10.18'!O107+'05.11.18'!O107+'12.11.18'!O107+'19.11.18'!O107+'26.11.18'!O107+'03.12.18'!O107+'10.12.18'!O107+'17.12.18'!O107+'26.12.18'!O107+'02.01.19'!O107</f>
        <v>7165.4000000000005</v>
      </c>
      <c r="P107" s="271">
        <f>'09.01.18'!P107+'15.01.18'!P107+'22.01.18'!P107+'29.01.18'!P107+'05.02.18'!P107+'12.02.18'!P107+'19.02.18'!P107+'26.02.18'!P107+'05.03.18'!P107+'12.03.18'!P107+'19.03.18'!P107+'26.03.18'!P107+'02.04.18'!P107+'10.04.18'!P107+'16.04.18'!P107+'23.04.18'!P107+'02.05.18'!P107+'07.05.18'!P107+'14.05.18'!P107+'21.05.18'!P107+'29.05.18'!P107+'04.06.18'!P107+'11.06.18'!P107+'18.06.18'!P107+'25.06.18'!P107+'02.07.18'!P107+'09.07.18'!P107+'16.07.18'!P107+'23.07.18'!P107+'30.07.18'!P107+'06.08.18'!P107+'13.08.18'!P107+'20.08.18'!P107+'27.08.18'!P107+'03.09.18'!P107+'10.09.18'!P107+'17.09.18'!P107+'24.09.18'!P107+'01.10.18'!P107+'08.10.18'!P107+'16.10.18'!P107+'22.10.18'!P107+'29.10.18'!P107+'05.11.18'!P107+'12.11.18'!P107+'19.11.18'!P107+'26.11.18'!P107+'03.12.18'!P107+'10.12.18'!P107+'17.12.18'!P107+'26.12.18'!P107+'02.01.19'!P107</f>
        <v>7165.4000000000005</v>
      </c>
      <c r="Q107" s="83">
        <f t="shared" si="4"/>
        <v>0</v>
      </c>
      <c r="R107" s="1"/>
      <c r="S107" s="1"/>
      <c r="T107" s="134"/>
      <c r="U107" s="134"/>
      <c r="V107" s="134"/>
      <c r="X107" s="40"/>
    </row>
    <row r="108" spans="1:24">
      <c r="A108" s="252">
        <v>99</v>
      </c>
      <c r="B108" s="78" t="s">
        <v>102</v>
      </c>
      <c r="C108" s="105" t="s">
        <v>19</v>
      </c>
      <c r="D108" s="78"/>
      <c r="E108" s="78" t="s">
        <v>26</v>
      </c>
      <c r="F108" s="106" t="s">
        <v>520</v>
      </c>
      <c r="G108" s="80" t="s">
        <v>33</v>
      </c>
      <c r="H108" s="274">
        <f>'09.01.18'!H108+'15.01.18'!H108+'22.01.18'!H108+'29.01.18'!H108+'05.02.18'!H108+'12.02.18'!H108+'19.02.18'!H108+'26.02.18'!H108+'05.03.18'!H108+'12.03.18'!H108+'19.03.18'!H108+'26.03.18'!H108+'02.04.18'!H108+'10.04.18'!H108+'16.04.18'!H108+'23.04.18'!H108+'02.05.18'!H108+'07.05.18'!H108+'14.05.18'!H108+'21.05.18'!H108+'29.05.18'!H108+'04.06.18'!H108+'11.06.18'!H108+'18.06.18'!H108+'25.06.18'!H108+'02.07.18'!H108+'09.07.18'!H108+'16.07.18'!H108+'23.07.18'!H108+'30.07.18'!H108+'06.08.18'!H108+'13.08.18'!H108+'20.08.18'!H108+'27.08.18'!H108+'03.09.18'!H108+'10.09.18'!H108+'17.09.18'!H108+'24.09.18'!H108+'01.10.18'!H108+'08.10.18'!H108+'16.10.18'!H108+'22.10.18'!H108+'29.10.18'!H108+'05.11.18'!H108+'12.11.18'!H108+'19.11.18'!H108+'26.11.18'!H108+'03.12.18'!H108+'10.12.18'!H108+'17.12.18'!H108+'26.12.18'!H108+'02.01.19'!H108</f>
        <v>7</v>
      </c>
      <c r="I108" s="254">
        <f>'09.01.18'!I108+'15.01.18'!I108+'22.01.18'!I108+'29.01.18'!I108+'05.02.18'!I108+'12.02.18'!I108+'19.02.18'!I108+'26.02.18'!I108+'05.03.18'!I108+'12.03.18'!I108+'19.03.18'!I108+'26.03.18'!I108+'02.04.18'!I108+'10.04.18'!I108+'16.04.18'!I108+'23.04.18'!I108+'02.05.18'!I108+'07.05.18'!I108+'14.05.18'!I108+'21.05.18'!I108+'29.05.18'!I108+'04.06.18'!I108+'11.06.18'!I108+'18.06.18'!I108+'25.06.18'!I108+'02.07.18'!I108+'09.07.18'!I108+'16.07.18'!I108+'23.07.18'!I108+'30.07.18'!I108+'06.08.18'!I108+'13.08.18'!I108+'20.08.18'!I108+'27.08.18'!I108+'03.09.18'!I108+'10.09.18'!I108+'17.09.18'!I108+'24.09.18'!I108+'01.10.18'!I108+'08.10.18'!I108+'16.10.18'!I108+'22.10.18'!I108+'29.10.18'!I108+'05.11.18'!I108+'12.11.18'!I108+'19.11.18'!I108+'26.11.18'!I108+'03.12.18'!I108+'10.12.18'!I108+'17.12.18'!I108+'26.12.18'!I108+'02.01.19'!I108</f>
        <v>1</v>
      </c>
      <c r="J108" s="254">
        <f>'09.01.18'!J108+'15.01.18'!J108+'22.01.18'!J108+'29.01.18'!J108+'05.02.18'!J108+'12.02.18'!J108+'19.02.18'!J108+'26.02.18'!J108+'05.03.18'!J108+'12.03.18'!J108+'19.03.18'!J108+'26.03.18'!J108+'02.04.18'!J108+'10.04.18'!J108+'16.04.18'!J108+'23.04.18'!J108+'02.05.18'!J108+'07.05.18'!J108+'14.05.18'!J108+'21.05.18'!J108+'29.05.18'!J108+'04.06.18'!J108+'11.06.18'!J108+'18.06.18'!J108+'25.06.18'!J108+'02.07.18'!J108+'09.07.18'!J108+'16.07.18'!J108+'23.07.18'!J108+'30.07.18'!J108+'06.08.18'!J108+'13.08.18'!J108+'20.08.18'!J108+'27.08.18'!J108+'03.09.18'!J108+'10.09.18'!J108+'17.09.18'!J108+'24.09.18'!J108+'01.10.18'!J108+'08.10.18'!J108+'16.10.18'!J108+'22.10.18'!J108+'29.10.18'!J108+'05.11.18'!J108+'12.11.18'!J108+'19.11.18'!J108+'26.11.18'!J108+'03.12.18'!J108+'10.12.18'!J108+'17.12.18'!J108+'26.12.18'!J108+'02.01.19'!J108</f>
        <v>1</v>
      </c>
      <c r="K108" s="271">
        <f>'09.01.18'!K108+'15.01.18'!K108+'22.01.18'!K108+'29.01.18'!K108+'05.02.18'!K108+'12.02.18'!K108+'19.02.18'!K108+'26.02.18'!K108+'05.03.18'!K108+'12.03.18'!K108+'19.03.18'!K108+'26.03.18'!K108+'02.04.18'!K108+'10.04.18'!K108+'16.04.18'!K108+'23.04.18'!K108+'02.05.18'!K108+'07.05.18'!K108+'14.05.18'!K108+'21.05.18'!K108+'29.05.18'!K108+'04.06.18'!K108+'11.06.18'!K108+'18.06.18'!K108+'25.06.18'!K108+'02.07.18'!K108+'09.07.18'!K108+'16.07.18'!K108+'23.07.18'!K108+'30.07.18'!K108+'06.08.18'!K108+'13.08.18'!K108+'20.08.18'!K108+'27.08.18'!K108+'03.09.18'!K108+'10.09.18'!K108+'17.09.18'!K108+'24.09.18'!K108+'01.10.18'!K108+'08.10.18'!K108+'16.10.18'!K108+'22.10.18'!K108+'29.10.18'!K108+'05.11.18'!K108+'12.11.18'!K108+'19.11.18'!K108+'26.11.18'!K108+'03.12.18'!K108+'10.12.18'!K108+'17.12.18'!K108+'26.12.18'!K108+'02.01.19'!K108</f>
        <v>2393.3000000000002</v>
      </c>
      <c r="L108" s="271">
        <f>'09.01.18'!L108+'15.01.18'!L108+'22.01.18'!L108+'29.01.18'!L108+'05.02.18'!L108+'12.02.18'!L108+'19.02.18'!L108+'26.02.18'!L108+'05.03.18'!L108+'12.03.18'!L108+'19.03.18'!L108+'26.03.18'!L108+'02.04.18'!L108+'10.04.18'!L108+'16.04.18'!L108+'23.04.18'!L108+'02.05.18'!L108+'07.05.18'!L108+'14.05.18'!L108+'21.05.18'!L108+'29.05.18'!L108+'04.06.18'!L108+'11.06.18'!L108+'18.06.18'!L108+'25.06.18'!L108+'02.07.18'!L108+'09.07.18'!L108+'16.07.18'!L108+'23.07.18'!L108+'30.07.18'!L108+'06.08.18'!L108+'13.08.18'!L108+'20.08.18'!L108+'27.08.18'!L108+'03.09.18'!L108+'10.09.18'!L108+'17.09.18'!L108+'24.09.18'!L108+'01.10.18'!L108+'08.10.18'!L108+'16.10.18'!L108+'22.10.18'!L108+'29.10.18'!L108+'05.11.18'!L108+'12.11.18'!L108+'19.11.18'!L108+'26.11.18'!L108+'03.12.18'!L108+'10.12.18'!L108+'17.12.18'!L108+'26.12.18'!L108+'02.01.19'!L108</f>
        <v>2393.3000000000002</v>
      </c>
      <c r="M108" s="259">
        <f t="shared" si="3"/>
        <v>0</v>
      </c>
      <c r="N108" s="270">
        <f>'09.01.18'!N108+'15.01.18'!N108+'22.01.18'!N108+'29.01.18'!N108+'05.02.18'!N108+'12.02.18'!N108+'19.02.18'!N108+'26.02.18'!N108+'05.03.18'!N108+'12.03.18'!N108+'19.03.18'!N108+'26.03.18'!N108+'02.04.18'!N108+'10.04.18'!N108+'16.04.18'!N108+'23.04.18'!N108+'02.05.18'!N108+'07.05.18'!N108+'14.05.18'!N108+'21.05.18'!N108+'29.05.18'!N108+'04.06.18'!N108+'11.06.18'!N108+'18.06.18'!N108+'25.06.18'!N108+'02.07.18'!N108+'09.07.18'!N108+'16.07.18'!N108+'23.07.18'!N108+'30.07.18'!N108+'06.08.18'!N108+'13.08.18'!N108+'20.08.18'!N108+'27.08.18'!N108+'03.09.18'!N108+'10.09.18'!N108+'17.09.18'!N108+'24.09.18'!N108+'01.10.18'!N108+'08.10.18'!N108+'16.10.18'!N108+'22.10.18'!N108+'29.10.18'!N108+'05.11.18'!N108+'12.11.18'!N108+'19.11.18'!N108+'26.11.18'!N108+'03.12.18'!N108+'10.12.18'!N108+'17.12.18'!N108+'26.12.18'!N108+'02.01.19'!N108</f>
        <v>8</v>
      </c>
      <c r="O108" s="271">
        <f>'09.01.18'!O108+'15.01.18'!O108+'22.01.18'!O108+'29.01.18'!O108+'05.02.18'!O108+'12.02.18'!O108+'19.02.18'!O108+'26.02.18'!O108+'05.03.18'!O108+'12.03.18'!O108+'19.03.18'!O108+'26.03.18'!O108+'02.04.18'!O108+'10.04.18'!O108+'16.04.18'!O108+'23.04.18'!O108+'02.05.18'!O108+'07.05.18'!O108+'14.05.18'!O108+'21.05.18'!O108+'29.05.18'!O108+'04.06.18'!O108+'11.06.18'!O108+'18.06.18'!O108+'25.06.18'!O108+'02.07.18'!O108+'09.07.18'!O108+'16.07.18'!O108+'23.07.18'!O108+'30.07.18'!O108+'06.08.18'!O108+'13.08.18'!O108+'20.08.18'!O108+'27.08.18'!O108+'03.09.18'!O108+'10.09.18'!O108+'17.09.18'!O108+'24.09.18'!O108+'01.10.18'!O108+'08.10.18'!O108+'16.10.18'!O108+'22.10.18'!O108+'29.10.18'!O108+'05.11.18'!O108+'12.11.18'!O108+'19.11.18'!O108+'26.11.18'!O108+'03.12.18'!O108+'10.12.18'!O108+'17.12.18'!O108+'26.12.18'!O108+'02.01.19'!O108</f>
        <v>23258.400000000001</v>
      </c>
      <c r="P108" s="271">
        <f>'09.01.18'!P108+'15.01.18'!P108+'22.01.18'!P108+'29.01.18'!P108+'05.02.18'!P108+'12.02.18'!P108+'19.02.18'!P108+'26.02.18'!P108+'05.03.18'!P108+'12.03.18'!P108+'19.03.18'!P108+'26.03.18'!P108+'02.04.18'!P108+'10.04.18'!P108+'16.04.18'!P108+'23.04.18'!P108+'02.05.18'!P108+'07.05.18'!P108+'14.05.18'!P108+'21.05.18'!P108+'29.05.18'!P108+'04.06.18'!P108+'11.06.18'!P108+'18.06.18'!P108+'25.06.18'!P108+'02.07.18'!P108+'09.07.18'!P108+'16.07.18'!P108+'23.07.18'!P108+'30.07.18'!P108+'06.08.18'!P108+'13.08.18'!P108+'20.08.18'!P108+'27.08.18'!P108+'03.09.18'!P108+'10.09.18'!P108+'17.09.18'!P108+'24.09.18'!P108+'01.10.18'!P108+'08.10.18'!P108+'16.10.18'!P108+'22.10.18'!P108+'29.10.18'!P108+'05.11.18'!P108+'12.11.18'!P108+'19.11.18'!P108+'26.11.18'!P108+'03.12.18'!P108+'10.12.18'!P108+'17.12.18'!P108+'26.12.18'!P108+'02.01.19'!P108</f>
        <v>23258.400000000001</v>
      </c>
      <c r="Q108" s="83">
        <f t="shared" si="4"/>
        <v>0</v>
      </c>
      <c r="R108" s="1"/>
      <c r="S108" s="1"/>
      <c r="T108" s="134"/>
      <c r="U108" s="134"/>
      <c r="V108" s="134"/>
      <c r="X108" s="40"/>
    </row>
    <row r="109" spans="1:24">
      <c r="A109" s="252">
        <v>100</v>
      </c>
      <c r="B109" s="78" t="s">
        <v>103</v>
      </c>
      <c r="C109" s="105" t="s">
        <v>19</v>
      </c>
      <c r="D109" s="78"/>
      <c r="E109" s="78" t="s">
        <v>104</v>
      </c>
      <c r="F109" s="106" t="s">
        <v>365</v>
      </c>
      <c r="G109" s="14" t="s">
        <v>21</v>
      </c>
      <c r="H109" s="274">
        <f>'09.01.18'!H109+'15.01.18'!H109+'22.01.18'!H109+'29.01.18'!H109+'05.02.18'!H109+'12.02.18'!H109+'19.02.18'!H109+'26.02.18'!H109+'05.03.18'!H109+'12.03.18'!H109+'19.03.18'!H109+'26.03.18'!H109+'02.04.18'!H109+'10.04.18'!H109+'16.04.18'!H109+'23.04.18'!H109+'02.05.18'!H109+'07.05.18'!H109+'14.05.18'!H109+'21.05.18'!H109+'29.05.18'!H109+'04.06.18'!H109+'11.06.18'!H109+'18.06.18'!H109+'25.06.18'!H109+'02.07.18'!H109+'09.07.18'!H109+'16.07.18'!H109+'23.07.18'!H109+'30.07.18'!H109+'06.08.18'!H109+'13.08.18'!H109+'20.08.18'!H109+'27.08.18'!H109+'03.09.18'!H109+'10.09.18'!H109+'17.09.18'!H109+'24.09.18'!H109+'01.10.18'!H109+'08.10.18'!H109+'16.10.18'!H109+'22.10.18'!H109+'29.10.18'!H109+'05.11.18'!H109+'12.11.18'!H109+'19.11.18'!H109+'26.11.18'!H109+'03.12.18'!H109+'10.12.18'!H109+'17.12.18'!H109+'26.12.18'!H109+'02.01.19'!H109</f>
        <v>13</v>
      </c>
      <c r="I109" s="254">
        <f>'09.01.18'!I109+'15.01.18'!I109+'22.01.18'!I109+'29.01.18'!I109+'05.02.18'!I109+'12.02.18'!I109+'19.02.18'!I109+'26.02.18'!I109+'05.03.18'!I109+'12.03.18'!I109+'19.03.18'!I109+'26.03.18'!I109+'02.04.18'!I109+'10.04.18'!I109+'16.04.18'!I109+'23.04.18'!I109+'02.05.18'!I109+'07.05.18'!I109+'14.05.18'!I109+'21.05.18'!I109+'29.05.18'!I109+'04.06.18'!I109+'11.06.18'!I109+'18.06.18'!I109+'25.06.18'!I109+'02.07.18'!I109+'09.07.18'!I109+'16.07.18'!I109+'23.07.18'!I109+'30.07.18'!I109+'06.08.18'!I109+'13.08.18'!I109+'20.08.18'!I109+'27.08.18'!I109+'03.09.18'!I109+'10.09.18'!I109+'17.09.18'!I109+'24.09.18'!I109+'01.10.18'!I109+'08.10.18'!I109+'16.10.18'!I109+'22.10.18'!I109+'29.10.18'!I109+'05.11.18'!I109+'12.11.18'!I109+'19.11.18'!I109+'26.11.18'!I109+'03.12.18'!I109+'10.12.18'!I109+'17.12.18'!I109+'26.12.18'!I109+'02.01.19'!I109</f>
        <v>8</v>
      </c>
      <c r="J109" s="254">
        <f>'09.01.18'!J109+'15.01.18'!J109+'22.01.18'!J109+'29.01.18'!J109+'05.02.18'!J109+'12.02.18'!J109+'19.02.18'!J109+'26.02.18'!J109+'05.03.18'!J109+'12.03.18'!J109+'19.03.18'!J109+'26.03.18'!J109+'02.04.18'!J109+'10.04.18'!J109+'16.04.18'!J109+'23.04.18'!J109+'02.05.18'!J109+'07.05.18'!J109+'14.05.18'!J109+'21.05.18'!J109+'29.05.18'!J109+'04.06.18'!J109+'11.06.18'!J109+'18.06.18'!J109+'25.06.18'!J109+'02.07.18'!J109+'09.07.18'!J109+'16.07.18'!J109+'23.07.18'!J109+'30.07.18'!J109+'06.08.18'!J109+'13.08.18'!J109+'20.08.18'!J109+'27.08.18'!J109+'03.09.18'!J109+'10.09.18'!J109+'17.09.18'!J109+'24.09.18'!J109+'01.10.18'!J109+'08.10.18'!J109+'16.10.18'!J109+'22.10.18'!J109+'29.10.18'!J109+'05.11.18'!J109+'12.11.18'!J109+'19.11.18'!J109+'26.11.18'!J109+'03.12.18'!J109+'10.12.18'!J109+'17.12.18'!J109+'26.12.18'!J109+'02.01.19'!J109</f>
        <v>9</v>
      </c>
      <c r="K109" s="271">
        <f>'09.01.18'!K109+'15.01.18'!K109+'22.01.18'!K109+'29.01.18'!K109+'05.02.18'!K109+'12.02.18'!K109+'19.02.18'!K109+'26.02.18'!K109+'05.03.18'!K109+'12.03.18'!K109+'19.03.18'!K109+'26.03.18'!K109+'02.04.18'!K109+'10.04.18'!K109+'16.04.18'!K109+'23.04.18'!K109+'02.05.18'!K109+'07.05.18'!K109+'14.05.18'!K109+'21.05.18'!K109+'29.05.18'!K109+'04.06.18'!K109+'11.06.18'!K109+'18.06.18'!K109+'25.06.18'!K109+'02.07.18'!K109+'09.07.18'!K109+'16.07.18'!K109+'23.07.18'!K109+'30.07.18'!K109+'06.08.18'!K109+'13.08.18'!K109+'20.08.18'!K109+'27.08.18'!K109+'03.09.18'!K109+'10.09.18'!K109+'17.09.18'!K109+'24.09.18'!K109+'01.10.18'!K109+'08.10.18'!K109+'16.10.18'!K109+'22.10.18'!K109+'29.10.18'!K109+'05.11.18'!K109+'12.11.18'!K109+'19.11.18'!K109+'26.11.18'!K109+'03.12.18'!K109+'10.12.18'!K109+'17.12.18'!K109+'26.12.18'!K109+'02.01.19'!K109</f>
        <v>20789.61</v>
      </c>
      <c r="L109" s="271">
        <f>'09.01.18'!L109+'15.01.18'!L109+'22.01.18'!L109+'29.01.18'!L109+'05.02.18'!L109+'12.02.18'!L109+'19.02.18'!L109+'26.02.18'!L109+'05.03.18'!L109+'12.03.18'!L109+'19.03.18'!L109+'26.03.18'!L109+'02.04.18'!L109+'10.04.18'!L109+'16.04.18'!L109+'23.04.18'!L109+'02.05.18'!L109+'07.05.18'!L109+'14.05.18'!L109+'21.05.18'!L109+'29.05.18'!L109+'04.06.18'!L109+'11.06.18'!L109+'18.06.18'!L109+'25.06.18'!L109+'02.07.18'!L109+'09.07.18'!L109+'16.07.18'!L109+'23.07.18'!L109+'30.07.18'!L109+'06.08.18'!L109+'13.08.18'!L109+'20.08.18'!L109+'27.08.18'!L109+'03.09.18'!L109+'10.09.18'!L109+'17.09.18'!L109+'24.09.18'!L109+'01.10.18'!L109+'08.10.18'!L109+'16.10.18'!L109+'22.10.18'!L109+'29.10.18'!L109+'05.11.18'!L109+'12.11.18'!L109+'19.11.18'!L109+'26.11.18'!L109+'03.12.18'!L109+'10.12.18'!L109+'17.12.18'!L109+'26.12.18'!L109+'02.01.19'!L109</f>
        <v>20789.61</v>
      </c>
      <c r="M109" s="259">
        <f t="shared" si="3"/>
        <v>0</v>
      </c>
      <c r="N109" s="270">
        <f>'09.01.18'!N109+'15.01.18'!N109+'22.01.18'!N109+'29.01.18'!N109+'05.02.18'!N109+'12.02.18'!N109+'19.02.18'!N109+'26.02.18'!N109+'05.03.18'!N109+'12.03.18'!N109+'19.03.18'!N109+'26.03.18'!N109+'02.04.18'!N109+'10.04.18'!N109+'16.04.18'!N109+'23.04.18'!N109+'02.05.18'!N109+'07.05.18'!N109+'14.05.18'!N109+'21.05.18'!N109+'29.05.18'!N109+'04.06.18'!N109+'11.06.18'!N109+'18.06.18'!N109+'25.06.18'!N109+'02.07.18'!N109+'09.07.18'!N109+'16.07.18'!N109+'23.07.18'!N109+'30.07.18'!N109+'06.08.18'!N109+'13.08.18'!N109+'20.08.18'!N109+'27.08.18'!N109+'03.09.18'!N109+'10.09.18'!N109+'17.09.18'!N109+'24.09.18'!N109+'01.10.18'!N109+'08.10.18'!N109+'16.10.18'!N109+'22.10.18'!N109+'29.10.18'!N109+'05.11.18'!N109+'12.11.18'!N109+'19.11.18'!N109+'26.11.18'!N109+'03.12.18'!N109+'10.12.18'!N109+'17.12.18'!N109+'26.12.18'!N109+'02.01.19'!N109</f>
        <v>10</v>
      </c>
      <c r="O109" s="271">
        <f>'09.01.18'!O109+'15.01.18'!O109+'22.01.18'!O109+'29.01.18'!O109+'05.02.18'!O109+'12.02.18'!O109+'19.02.18'!O109+'26.02.18'!O109+'05.03.18'!O109+'12.03.18'!O109+'19.03.18'!O109+'26.03.18'!O109+'02.04.18'!O109+'10.04.18'!O109+'16.04.18'!O109+'23.04.18'!O109+'02.05.18'!O109+'07.05.18'!O109+'14.05.18'!O109+'21.05.18'!O109+'29.05.18'!O109+'04.06.18'!O109+'11.06.18'!O109+'18.06.18'!O109+'25.06.18'!O109+'02.07.18'!O109+'09.07.18'!O109+'16.07.18'!O109+'23.07.18'!O109+'30.07.18'!O109+'06.08.18'!O109+'13.08.18'!O109+'20.08.18'!O109+'27.08.18'!O109+'03.09.18'!O109+'10.09.18'!O109+'17.09.18'!O109+'24.09.18'!O109+'01.10.18'!O109+'08.10.18'!O109+'16.10.18'!O109+'22.10.18'!O109+'29.10.18'!O109+'05.11.18'!O109+'12.11.18'!O109+'19.11.18'!O109+'26.11.18'!O109+'03.12.18'!O109+'10.12.18'!O109+'17.12.18'!O109+'26.12.18'!O109+'02.01.19'!O109</f>
        <v>31889.699999999997</v>
      </c>
      <c r="P109" s="271">
        <f>'09.01.18'!P109+'15.01.18'!P109+'22.01.18'!P109+'29.01.18'!P109+'05.02.18'!P109+'12.02.18'!P109+'19.02.18'!P109+'26.02.18'!P109+'05.03.18'!P109+'12.03.18'!P109+'19.03.18'!P109+'26.03.18'!P109+'02.04.18'!P109+'10.04.18'!P109+'16.04.18'!P109+'23.04.18'!P109+'02.05.18'!P109+'07.05.18'!P109+'14.05.18'!P109+'21.05.18'!P109+'29.05.18'!P109+'04.06.18'!P109+'11.06.18'!P109+'18.06.18'!P109+'25.06.18'!P109+'02.07.18'!P109+'09.07.18'!P109+'16.07.18'!P109+'23.07.18'!P109+'30.07.18'!P109+'06.08.18'!P109+'13.08.18'!P109+'20.08.18'!P109+'27.08.18'!P109+'03.09.18'!P109+'10.09.18'!P109+'17.09.18'!P109+'24.09.18'!P109+'01.10.18'!P109+'08.10.18'!P109+'16.10.18'!P109+'22.10.18'!P109+'29.10.18'!P109+'05.11.18'!P109+'12.11.18'!P109+'19.11.18'!P109+'26.11.18'!P109+'03.12.18'!P109+'10.12.18'!P109+'17.12.18'!P109+'26.12.18'!P109+'02.01.19'!P109</f>
        <v>31889.699999999997</v>
      </c>
      <c r="Q109" s="83">
        <f t="shared" si="4"/>
        <v>0</v>
      </c>
      <c r="R109" s="1"/>
      <c r="S109" s="1"/>
      <c r="T109" s="134"/>
      <c r="U109" s="134"/>
      <c r="V109" s="134"/>
      <c r="X109" s="40"/>
    </row>
    <row r="110" spans="1:24">
      <c r="A110" s="252">
        <v>101</v>
      </c>
      <c r="B110" s="78" t="s">
        <v>105</v>
      </c>
      <c r="C110" s="105" t="s">
        <v>19</v>
      </c>
      <c r="D110" s="78"/>
      <c r="E110" s="78" t="s">
        <v>39</v>
      </c>
      <c r="F110" s="106" t="s">
        <v>366</v>
      </c>
      <c r="G110" s="14" t="s">
        <v>21</v>
      </c>
      <c r="H110" s="274">
        <f>'09.01.18'!H110+'15.01.18'!H110+'22.01.18'!H110+'29.01.18'!H110+'05.02.18'!H110+'12.02.18'!H110+'19.02.18'!H110+'26.02.18'!H110+'05.03.18'!H110+'12.03.18'!H110+'19.03.18'!H110+'26.03.18'!H110+'02.04.18'!H110+'10.04.18'!H110+'16.04.18'!H110+'23.04.18'!H110+'02.05.18'!H110+'07.05.18'!H110+'14.05.18'!H110+'21.05.18'!H110+'29.05.18'!H110+'04.06.18'!H110+'11.06.18'!H110+'18.06.18'!H110+'25.06.18'!H110+'02.07.18'!H110+'09.07.18'!H110+'16.07.18'!H110+'23.07.18'!H110+'30.07.18'!H110+'06.08.18'!H110+'13.08.18'!H110+'20.08.18'!H110+'27.08.18'!H110+'03.09.18'!H110+'10.09.18'!H110+'17.09.18'!H110+'24.09.18'!H110+'01.10.18'!H110+'08.10.18'!H110+'16.10.18'!H110+'22.10.18'!H110+'29.10.18'!H110+'05.11.18'!H110+'12.11.18'!H110+'19.11.18'!H110+'26.11.18'!H110+'03.12.18'!H110+'10.12.18'!H110+'17.12.18'!H110+'26.12.18'!H110+'02.01.19'!H110</f>
        <v>28</v>
      </c>
      <c r="I110" s="254">
        <f>'09.01.18'!I110+'15.01.18'!I110+'22.01.18'!I110+'29.01.18'!I110+'05.02.18'!I110+'12.02.18'!I110+'19.02.18'!I110+'26.02.18'!I110+'05.03.18'!I110+'12.03.18'!I110+'19.03.18'!I110+'26.03.18'!I110+'02.04.18'!I110+'10.04.18'!I110+'16.04.18'!I110+'23.04.18'!I110+'02.05.18'!I110+'07.05.18'!I110+'14.05.18'!I110+'21.05.18'!I110+'29.05.18'!I110+'04.06.18'!I110+'11.06.18'!I110+'18.06.18'!I110+'25.06.18'!I110+'02.07.18'!I110+'09.07.18'!I110+'16.07.18'!I110+'23.07.18'!I110+'30.07.18'!I110+'06.08.18'!I110+'13.08.18'!I110+'20.08.18'!I110+'27.08.18'!I110+'03.09.18'!I110+'10.09.18'!I110+'17.09.18'!I110+'24.09.18'!I110+'01.10.18'!I110+'08.10.18'!I110+'16.10.18'!I110+'22.10.18'!I110+'29.10.18'!I110+'05.11.18'!I110+'12.11.18'!I110+'19.11.18'!I110+'26.11.18'!I110+'03.12.18'!I110+'10.12.18'!I110+'17.12.18'!I110+'26.12.18'!I110+'02.01.19'!I110</f>
        <v>22</v>
      </c>
      <c r="J110" s="254">
        <f>'09.01.18'!J110+'15.01.18'!J110+'22.01.18'!J110+'29.01.18'!J110+'05.02.18'!J110+'12.02.18'!J110+'19.02.18'!J110+'26.02.18'!J110+'05.03.18'!J110+'12.03.18'!J110+'19.03.18'!J110+'26.03.18'!J110+'02.04.18'!J110+'10.04.18'!J110+'16.04.18'!J110+'23.04.18'!J110+'02.05.18'!J110+'07.05.18'!J110+'14.05.18'!J110+'21.05.18'!J110+'29.05.18'!J110+'04.06.18'!J110+'11.06.18'!J110+'18.06.18'!J110+'25.06.18'!J110+'02.07.18'!J110+'09.07.18'!J110+'16.07.18'!J110+'23.07.18'!J110+'30.07.18'!J110+'06.08.18'!J110+'13.08.18'!J110+'20.08.18'!J110+'27.08.18'!J110+'03.09.18'!J110+'10.09.18'!J110+'17.09.18'!J110+'24.09.18'!J110+'01.10.18'!J110+'08.10.18'!J110+'16.10.18'!J110+'22.10.18'!J110+'29.10.18'!J110+'05.11.18'!J110+'12.11.18'!J110+'19.11.18'!J110+'26.11.18'!J110+'03.12.18'!J110+'10.12.18'!J110+'17.12.18'!J110+'26.12.18'!J110+'02.01.19'!J110</f>
        <v>35</v>
      </c>
      <c r="K110" s="271">
        <f>'09.01.18'!K110+'15.01.18'!K110+'22.01.18'!K110+'29.01.18'!K110+'05.02.18'!K110+'12.02.18'!K110+'19.02.18'!K110+'26.02.18'!K110+'05.03.18'!K110+'12.03.18'!K110+'19.03.18'!K110+'26.03.18'!K110+'02.04.18'!K110+'10.04.18'!K110+'16.04.18'!K110+'23.04.18'!K110+'02.05.18'!K110+'07.05.18'!K110+'14.05.18'!K110+'21.05.18'!K110+'29.05.18'!K110+'04.06.18'!K110+'11.06.18'!K110+'18.06.18'!K110+'25.06.18'!K110+'02.07.18'!K110+'09.07.18'!K110+'16.07.18'!K110+'23.07.18'!K110+'30.07.18'!K110+'06.08.18'!K110+'13.08.18'!K110+'20.08.18'!K110+'27.08.18'!K110+'03.09.18'!K110+'10.09.18'!K110+'17.09.18'!K110+'24.09.18'!K110+'01.10.18'!K110+'08.10.18'!K110+'16.10.18'!K110+'22.10.18'!K110+'29.10.18'!K110+'05.11.18'!K110+'12.11.18'!K110+'19.11.18'!K110+'26.11.18'!K110+'03.12.18'!K110+'10.12.18'!K110+'17.12.18'!K110+'26.12.18'!K110+'02.01.19'!K110</f>
        <v>56428.820000000007</v>
      </c>
      <c r="L110" s="271">
        <f>'09.01.18'!L110+'15.01.18'!L110+'22.01.18'!L110+'29.01.18'!L110+'05.02.18'!L110+'12.02.18'!L110+'19.02.18'!L110+'26.02.18'!L110+'05.03.18'!L110+'12.03.18'!L110+'19.03.18'!L110+'26.03.18'!L110+'02.04.18'!L110+'10.04.18'!L110+'16.04.18'!L110+'23.04.18'!L110+'02.05.18'!L110+'07.05.18'!L110+'14.05.18'!L110+'21.05.18'!L110+'29.05.18'!L110+'04.06.18'!L110+'11.06.18'!L110+'18.06.18'!L110+'25.06.18'!L110+'02.07.18'!L110+'09.07.18'!L110+'16.07.18'!L110+'23.07.18'!L110+'30.07.18'!L110+'06.08.18'!L110+'13.08.18'!L110+'20.08.18'!L110+'27.08.18'!L110+'03.09.18'!L110+'10.09.18'!L110+'17.09.18'!L110+'24.09.18'!L110+'01.10.18'!L110+'08.10.18'!L110+'16.10.18'!L110+'22.10.18'!L110+'29.10.18'!L110+'05.11.18'!L110+'12.11.18'!L110+'19.11.18'!L110+'26.11.18'!L110+'03.12.18'!L110+'10.12.18'!L110+'17.12.18'!L110+'26.12.18'!L110+'02.01.19'!L110</f>
        <v>56428.82</v>
      </c>
      <c r="M110" s="259">
        <f t="shared" si="3"/>
        <v>0</v>
      </c>
      <c r="N110" s="270">
        <f>'09.01.18'!N110+'15.01.18'!N110+'22.01.18'!N110+'29.01.18'!N110+'05.02.18'!N110+'12.02.18'!N110+'19.02.18'!N110+'26.02.18'!N110+'05.03.18'!N110+'12.03.18'!N110+'19.03.18'!N110+'26.03.18'!N110+'02.04.18'!N110+'10.04.18'!N110+'16.04.18'!N110+'23.04.18'!N110+'02.05.18'!N110+'07.05.18'!N110+'14.05.18'!N110+'21.05.18'!N110+'29.05.18'!N110+'04.06.18'!N110+'11.06.18'!N110+'18.06.18'!N110+'25.06.18'!N110+'02.07.18'!N110+'09.07.18'!N110+'16.07.18'!N110+'23.07.18'!N110+'30.07.18'!N110+'06.08.18'!N110+'13.08.18'!N110+'20.08.18'!N110+'27.08.18'!N110+'03.09.18'!N110+'10.09.18'!N110+'17.09.18'!N110+'24.09.18'!N110+'01.10.18'!N110+'08.10.18'!N110+'16.10.18'!N110+'22.10.18'!N110+'29.10.18'!N110+'05.11.18'!N110+'12.11.18'!N110+'19.11.18'!N110+'26.11.18'!N110+'03.12.18'!N110+'10.12.18'!N110+'17.12.18'!N110+'26.12.18'!N110+'02.01.19'!N110</f>
        <v>10</v>
      </c>
      <c r="O110" s="271">
        <f>'09.01.18'!O110+'15.01.18'!O110+'22.01.18'!O110+'29.01.18'!O110+'05.02.18'!O110+'12.02.18'!O110+'19.02.18'!O110+'26.02.18'!O110+'05.03.18'!O110+'12.03.18'!O110+'19.03.18'!O110+'26.03.18'!O110+'02.04.18'!O110+'10.04.18'!O110+'16.04.18'!O110+'23.04.18'!O110+'02.05.18'!O110+'07.05.18'!O110+'14.05.18'!O110+'21.05.18'!O110+'29.05.18'!O110+'04.06.18'!O110+'11.06.18'!O110+'18.06.18'!O110+'25.06.18'!O110+'02.07.18'!O110+'09.07.18'!O110+'16.07.18'!O110+'23.07.18'!O110+'30.07.18'!O110+'06.08.18'!O110+'13.08.18'!O110+'20.08.18'!O110+'27.08.18'!O110+'03.09.18'!O110+'10.09.18'!O110+'17.09.18'!O110+'24.09.18'!O110+'01.10.18'!O110+'08.10.18'!O110+'16.10.18'!O110+'22.10.18'!O110+'29.10.18'!O110+'05.11.18'!O110+'12.11.18'!O110+'19.11.18'!O110+'26.11.18'!O110+'03.12.18'!O110+'10.12.18'!O110+'17.12.18'!O110+'26.12.18'!O110+'02.01.19'!O110</f>
        <v>21973.069999999996</v>
      </c>
      <c r="P110" s="271">
        <f>'09.01.18'!P110+'15.01.18'!P110+'22.01.18'!P110+'29.01.18'!P110+'05.02.18'!P110+'12.02.18'!P110+'19.02.18'!P110+'26.02.18'!P110+'05.03.18'!P110+'12.03.18'!P110+'19.03.18'!P110+'26.03.18'!P110+'02.04.18'!P110+'10.04.18'!P110+'16.04.18'!P110+'23.04.18'!P110+'02.05.18'!P110+'07.05.18'!P110+'14.05.18'!P110+'21.05.18'!P110+'29.05.18'!P110+'04.06.18'!P110+'11.06.18'!P110+'18.06.18'!P110+'25.06.18'!P110+'02.07.18'!P110+'09.07.18'!P110+'16.07.18'!P110+'23.07.18'!P110+'30.07.18'!P110+'06.08.18'!P110+'13.08.18'!P110+'20.08.18'!P110+'27.08.18'!P110+'03.09.18'!P110+'10.09.18'!P110+'17.09.18'!P110+'24.09.18'!P110+'01.10.18'!P110+'08.10.18'!P110+'16.10.18'!P110+'22.10.18'!P110+'29.10.18'!P110+'05.11.18'!P110+'12.11.18'!P110+'19.11.18'!P110+'26.11.18'!P110+'03.12.18'!P110+'10.12.18'!P110+'17.12.18'!P110+'26.12.18'!P110+'02.01.19'!P110</f>
        <v>21973.069999999996</v>
      </c>
      <c r="Q110" s="83">
        <f t="shared" si="4"/>
        <v>0</v>
      </c>
      <c r="R110" s="1"/>
      <c r="S110" s="1"/>
      <c r="T110" s="134"/>
      <c r="U110" s="134"/>
      <c r="V110" s="134"/>
      <c r="X110" s="40"/>
    </row>
    <row r="111" spans="1:24">
      <c r="A111" s="252">
        <v>102</v>
      </c>
      <c r="B111" s="78" t="s">
        <v>105</v>
      </c>
      <c r="C111" s="105" t="s">
        <v>19</v>
      </c>
      <c r="D111" s="78"/>
      <c r="E111" s="78" t="s">
        <v>39</v>
      </c>
      <c r="F111" s="106" t="s">
        <v>455</v>
      </c>
      <c r="G111" s="80" t="s">
        <v>33</v>
      </c>
      <c r="H111" s="274">
        <f>'09.01.18'!H111+'15.01.18'!H111+'22.01.18'!H111+'29.01.18'!H111+'05.02.18'!H111+'12.02.18'!H111+'19.02.18'!H111+'26.02.18'!H111+'05.03.18'!H111+'12.03.18'!H111+'19.03.18'!H111+'26.03.18'!H111+'02.04.18'!H111+'10.04.18'!H111+'16.04.18'!H111+'23.04.18'!H111+'02.05.18'!H111+'07.05.18'!H111+'14.05.18'!H111+'21.05.18'!H111+'29.05.18'!H111+'04.06.18'!H111+'11.06.18'!H111+'18.06.18'!H111+'25.06.18'!H111+'02.07.18'!H111+'09.07.18'!H111+'16.07.18'!H111+'23.07.18'!H111+'30.07.18'!H111+'06.08.18'!H111+'13.08.18'!H111+'20.08.18'!H111+'27.08.18'!H111+'03.09.18'!H111+'10.09.18'!H111+'17.09.18'!H111+'24.09.18'!H111+'01.10.18'!H111+'08.10.18'!H111+'16.10.18'!H111+'22.10.18'!H111+'29.10.18'!H111+'05.11.18'!H111+'12.11.18'!H111+'19.11.18'!H111+'26.11.18'!H111+'03.12.18'!H111+'10.12.18'!H111+'17.12.18'!H111+'26.12.18'!H111+'02.01.19'!H111</f>
        <v>20</v>
      </c>
      <c r="I111" s="254">
        <f>'09.01.18'!I111+'15.01.18'!I111+'22.01.18'!I111+'29.01.18'!I111+'05.02.18'!I111+'12.02.18'!I111+'19.02.18'!I111+'26.02.18'!I111+'05.03.18'!I111+'12.03.18'!I111+'19.03.18'!I111+'26.03.18'!I111+'02.04.18'!I111+'10.04.18'!I111+'16.04.18'!I111+'23.04.18'!I111+'02.05.18'!I111+'07.05.18'!I111+'14.05.18'!I111+'21.05.18'!I111+'29.05.18'!I111+'04.06.18'!I111+'11.06.18'!I111+'18.06.18'!I111+'25.06.18'!I111+'02.07.18'!I111+'09.07.18'!I111+'16.07.18'!I111+'23.07.18'!I111+'30.07.18'!I111+'06.08.18'!I111+'13.08.18'!I111+'20.08.18'!I111+'27.08.18'!I111+'03.09.18'!I111+'10.09.18'!I111+'17.09.18'!I111+'24.09.18'!I111+'01.10.18'!I111+'08.10.18'!I111+'16.10.18'!I111+'22.10.18'!I111+'29.10.18'!I111+'05.11.18'!I111+'12.11.18'!I111+'19.11.18'!I111+'26.11.18'!I111+'03.12.18'!I111+'10.12.18'!I111+'17.12.18'!I111+'26.12.18'!I111+'02.01.19'!I111</f>
        <v>10</v>
      </c>
      <c r="J111" s="254">
        <f>'09.01.18'!J111+'15.01.18'!J111+'22.01.18'!J111+'29.01.18'!J111+'05.02.18'!J111+'12.02.18'!J111+'19.02.18'!J111+'26.02.18'!J111+'05.03.18'!J111+'12.03.18'!J111+'19.03.18'!J111+'26.03.18'!J111+'02.04.18'!J111+'10.04.18'!J111+'16.04.18'!J111+'23.04.18'!J111+'02.05.18'!J111+'07.05.18'!J111+'14.05.18'!J111+'21.05.18'!J111+'29.05.18'!J111+'04.06.18'!J111+'11.06.18'!J111+'18.06.18'!J111+'25.06.18'!J111+'02.07.18'!J111+'09.07.18'!J111+'16.07.18'!J111+'23.07.18'!J111+'30.07.18'!J111+'06.08.18'!J111+'13.08.18'!J111+'20.08.18'!J111+'27.08.18'!J111+'03.09.18'!J111+'10.09.18'!J111+'17.09.18'!J111+'24.09.18'!J111+'01.10.18'!J111+'08.10.18'!J111+'16.10.18'!J111+'22.10.18'!J111+'29.10.18'!J111+'05.11.18'!J111+'12.11.18'!J111+'19.11.18'!J111+'26.11.18'!J111+'03.12.18'!J111+'10.12.18'!J111+'17.12.18'!J111+'26.12.18'!J111+'02.01.19'!J111</f>
        <v>10</v>
      </c>
      <c r="K111" s="271">
        <f>'09.01.18'!K111+'15.01.18'!K111+'22.01.18'!K111+'29.01.18'!K111+'05.02.18'!K111+'12.02.18'!K111+'19.02.18'!K111+'26.02.18'!K111+'05.03.18'!K111+'12.03.18'!K111+'19.03.18'!K111+'26.03.18'!K111+'02.04.18'!K111+'10.04.18'!K111+'16.04.18'!K111+'23.04.18'!K111+'02.05.18'!K111+'07.05.18'!K111+'14.05.18'!K111+'21.05.18'!K111+'29.05.18'!K111+'04.06.18'!K111+'11.06.18'!K111+'18.06.18'!K111+'25.06.18'!K111+'02.07.18'!K111+'09.07.18'!K111+'16.07.18'!K111+'23.07.18'!K111+'30.07.18'!K111+'06.08.18'!K111+'13.08.18'!K111+'20.08.18'!K111+'27.08.18'!K111+'03.09.18'!K111+'10.09.18'!K111+'17.09.18'!K111+'24.09.18'!K111+'01.10.18'!K111+'08.10.18'!K111+'16.10.18'!K111+'22.10.18'!K111+'29.10.18'!K111+'05.11.18'!K111+'12.11.18'!K111+'19.11.18'!K111+'26.11.18'!K111+'03.12.18'!K111+'10.12.18'!K111+'17.12.18'!K111+'26.12.18'!K111+'02.01.19'!K111</f>
        <v>17212.05</v>
      </c>
      <c r="L111" s="271">
        <f>'09.01.18'!L111+'15.01.18'!L111+'22.01.18'!L111+'29.01.18'!L111+'05.02.18'!L111+'12.02.18'!L111+'19.02.18'!L111+'26.02.18'!L111+'05.03.18'!L111+'12.03.18'!L111+'19.03.18'!L111+'26.03.18'!L111+'02.04.18'!L111+'10.04.18'!L111+'16.04.18'!L111+'23.04.18'!L111+'02.05.18'!L111+'07.05.18'!L111+'14.05.18'!L111+'21.05.18'!L111+'29.05.18'!L111+'04.06.18'!L111+'11.06.18'!L111+'18.06.18'!L111+'25.06.18'!L111+'02.07.18'!L111+'09.07.18'!L111+'16.07.18'!L111+'23.07.18'!L111+'30.07.18'!L111+'06.08.18'!L111+'13.08.18'!L111+'20.08.18'!L111+'27.08.18'!L111+'03.09.18'!L111+'10.09.18'!L111+'17.09.18'!L111+'24.09.18'!L111+'01.10.18'!L111+'08.10.18'!L111+'16.10.18'!L111+'22.10.18'!L111+'29.10.18'!L111+'05.11.18'!L111+'12.11.18'!L111+'19.11.18'!L111+'26.11.18'!L111+'03.12.18'!L111+'10.12.18'!L111+'17.12.18'!L111+'26.12.18'!L111+'02.01.19'!L111</f>
        <v>17212.05</v>
      </c>
      <c r="M111" s="259">
        <f t="shared" si="3"/>
        <v>0</v>
      </c>
      <c r="N111" s="270">
        <f>'09.01.18'!N111+'15.01.18'!N111+'22.01.18'!N111+'29.01.18'!N111+'05.02.18'!N111+'12.02.18'!N111+'19.02.18'!N111+'26.02.18'!N111+'05.03.18'!N111+'12.03.18'!N111+'19.03.18'!N111+'26.03.18'!N111+'02.04.18'!N111+'10.04.18'!N111+'16.04.18'!N111+'23.04.18'!N111+'02.05.18'!N111+'07.05.18'!N111+'14.05.18'!N111+'21.05.18'!N111+'29.05.18'!N111+'04.06.18'!N111+'11.06.18'!N111+'18.06.18'!N111+'25.06.18'!N111+'02.07.18'!N111+'09.07.18'!N111+'16.07.18'!N111+'23.07.18'!N111+'30.07.18'!N111+'06.08.18'!N111+'13.08.18'!N111+'20.08.18'!N111+'27.08.18'!N111+'03.09.18'!N111+'10.09.18'!N111+'17.09.18'!N111+'24.09.18'!N111+'01.10.18'!N111+'08.10.18'!N111+'16.10.18'!N111+'22.10.18'!N111+'29.10.18'!N111+'05.11.18'!N111+'12.11.18'!N111+'19.11.18'!N111+'26.11.18'!N111+'03.12.18'!N111+'10.12.18'!N111+'17.12.18'!N111+'26.12.18'!N111+'02.01.19'!N111</f>
        <v>21</v>
      </c>
      <c r="O111" s="271">
        <f>'09.01.18'!O111+'15.01.18'!O111+'22.01.18'!O111+'29.01.18'!O111+'05.02.18'!O111+'12.02.18'!O111+'19.02.18'!O111+'26.02.18'!O111+'05.03.18'!O111+'12.03.18'!O111+'19.03.18'!O111+'26.03.18'!O111+'02.04.18'!O111+'10.04.18'!O111+'16.04.18'!O111+'23.04.18'!O111+'02.05.18'!O111+'07.05.18'!O111+'14.05.18'!O111+'21.05.18'!O111+'29.05.18'!O111+'04.06.18'!O111+'11.06.18'!O111+'18.06.18'!O111+'25.06.18'!O111+'02.07.18'!O111+'09.07.18'!O111+'16.07.18'!O111+'23.07.18'!O111+'30.07.18'!O111+'06.08.18'!O111+'13.08.18'!O111+'20.08.18'!O111+'27.08.18'!O111+'03.09.18'!O111+'10.09.18'!O111+'17.09.18'!O111+'24.09.18'!O111+'01.10.18'!O111+'08.10.18'!O111+'16.10.18'!O111+'22.10.18'!O111+'29.10.18'!O111+'05.11.18'!O111+'12.11.18'!O111+'19.11.18'!O111+'26.11.18'!O111+'03.12.18'!O111+'10.12.18'!O111+'17.12.18'!O111+'26.12.18'!O111+'02.01.19'!O111</f>
        <v>28782.6</v>
      </c>
      <c r="P111" s="271">
        <f>'09.01.18'!P111+'15.01.18'!P111+'22.01.18'!P111+'29.01.18'!P111+'05.02.18'!P111+'12.02.18'!P111+'19.02.18'!P111+'26.02.18'!P111+'05.03.18'!P111+'12.03.18'!P111+'19.03.18'!P111+'26.03.18'!P111+'02.04.18'!P111+'10.04.18'!P111+'16.04.18'!P111+'23.04.18'!P111+'02.05.18'!P111+'07.05.18'!P111+'14.05.18'!P111+'21.05.18'!P111+'29.05.18'!P111+'04.06.18'!P111+'11.06.18'!P111+'18.06.18'!P111+'25.06.18'!P111+'02.07.18'!P111+'09.07.18'!P111+'16.07.18'!P111+'23.07.18'!P111+'30.07.18'!P111+'06.08.18'!P111+'13.08.18'!P111+'20.08.18'!P111+'27.08.18'!P111+'03.09.18'!P111+'10.09.18'!P111+'17.09.18'!P111+'24.09.18'!P111+'01.10.18'!P111+'08.10.18'!P111+'16.10.18'!P111+'22.10.18'!P111+'29.10.18'!P111+'05.11.18'!P111+'12.11.18'!P111+'19.11.18'!P111+'26.11.18'!P111+'03.12.18'!P111+'10.12.18'!P111+'17.12.18'!P111+'26.12.18'!P111+'02.01.19'!P111</f>
        <v>28782.6</v>
      </c>
      <c r="Q111" s="83">
        <f t="shared" si="4"/>
        <v>0</v>
      </c>
      <c r="R111" s="1"/>
      <c r="S111" s="1"/>
      <c r="T111" s="134"/>
      <c r="U111" s="134"/>
      <c r="V111" s="134"/>
      <c r="X111" s="40"/>
    </row>
    <row r="112" spans="1:24">
      <c r="A112" s="252">
        <v>103</v>
      </c>
      <c r="B112" s="78" t="s">
        <v>106</v>
      </c>
      <c r="C112" s="105" t="s">
        <v>19</v>
      </c>
      <c r="D112" s="78"/>
      <c r="E112" s="78" t="s">
        <v>30</v>
      </c>
      <c r="F112" s="106" t="s">
        <v>367</v>
      </c>
      <c r="G112" s="14" t="s">
        <v>21</v>
      </c>
      <c r="H112" s="274">
        <f>'09.01.18'!H112+'15.01.18'!H112+'22.01.18'!H112+'29.01.18'!H112+'05.02.18'!H112+'12.02.18'!H112+'19.02.18'!H112+'26.02.18'!H112+'05.03.18'!H112+'12.03.18'!H112+'19.03.18'!H112+'26.03.18'!H112+'02.04.18'!H112+'10.04.18'!H112+'16.04.18'!H112+'23.04.18'!H112+'02.05.18'!H112+'07.05.18'!H112+'14.05.18'!H112+'21.05.18'!H112+'29.05.18'!H112+'04.06.18'!H112+'11.06.18'!H112+'18.06.18'!H112+'25.06.18'!H112+'02.07.18'!H112+'09.07.18'!H112+'16.07.18'!H112+'23.07.18'!H112+'30.07.18'!H112+'06.08.18'!H112+'13.08.18'!H112+'20.08.18'!H112+'27.08.18'!H112+'03.09.18'!H112+'10.09.18'!H112+'17.09.18'!H112+'24.09.18'!H112+'01.10.18'!H112+'08.10.18'!H112+'16.10.18'!H112+'22.10.18'!H112+'29.10.18'!H112+'05.11.18'!H112+'12.11.18'!H112+'19.11.18'!H112+'26.11.18'!H112+'03.12.18'!H112+'10.12.18'!H112+'17.12.18'!H112+'26.12.18'!H112+'02.01.19'!H112</f>
        <v>9</v>
      </c>
      <c r="I112" s="254">
        <f>'09.01.18'!I112+'15.01.18'!I112+'22.01.18'!I112+'29.01.18'!I112+'05.02.18'!I112+'12.02.18'!I112+'19.02.18'!I112+'26.02.18'!I112+'05.03.18'!I112+'12.03.18'!I112+'19.03.18'!I112+'26.03.18'!I112+'02.04.18'!I112+'10.04.18'!I112+'16.04.18'!I112+'23.04.18'!I112+'02.05.18'!I112+'07.05.18'!I112+'14.05.18'!I112+'21.05.18'!I112+'29.05.18'!I112+'04.06.18'!I112+'11.06.18'!I112+'18.06.18'!I112+'25.06.18'!I112+'02.07.18'!I112+'09.07.18'!I112+'16.07.18'!I112+'23.07.18'!I112+'30.07.18'!I112+'06.08.18'!I112+'13.08.18'!I112+'20.08.18'!I112+'27.08.18'!I112+'03.09.18'!I112+'10.09.18'!I112+'17.09.18'!I112+'24.09.18'!I112+'01.10.18'!I112+'08.10.18'!I112+'16.10.18'!I112+'22.10.18'!I112+'29.10.18'!I112+'05.11.18'!I112+'12.11.18'!I112+'19.11.18'!I112+'26.11.18'!I112+'03.12.18'!I112+'10.12.18'!I112+'17.12.18'!I112+'26.12.18'!I112+'02.01.19'!I112</f>
        <v>4</v>
      </c>
      <c r="J112" s="254">
        <f>'09.01.18'!J112+'15.01.18'!J112+'22.01.18'!J112+'29.01.18'!J112+'05.02.18'!J112+'12.02.18'!J112+'19.02.18'!J112+'26.02.18'!J112+'05.03.18'!J112+'12.03.18'!J112+'19.03.18'!J112+'26.03.18'!J112+'02.04.18'!J112+'10.04.18'!J112+'16.04.18'!J112+'23.04.18'!J112+'02.05.18'!J112+'07.05.18'!J112+'14.05.18'!J112+'21.05.18'!J112+'29.05.18'!J112+'04.06.18'!J112+'11.06.18'!J112+'18.06.18'!J112+'25.06.18'!J112+'02.07.18'!J112+'09.07.18'!J112+'16.07.18'!J112+'23.07.18'!J112+'30.07.18'!J112+'06.08.18'!J112+'13.08.18'!J112+'20.08.18'!J112+'27.08.18'!J112+'03.09.18'!J112+'10.09.18'!J112+'17.09.18'!J112+'24.09.18'!J112+'01.10.18'!J112+'08.10.18'!J112+'16.10.18'!J112+'22.10.18'!J112+'29.10.18'!J112+'05.11.18'!J112+'12.11.18'!J112+'19.11.18'!J112+'26.11.18'!J112+'03.12.18'!J112+'10.12.18'!J112+'17.12.18'!J112+'26.12.18'!J112+'02.01.19'!J112</f>
        <v>5</v>
      </c>
      <c r="K112" s="271">
        <f>'09.01.18'!K112+'15.01.18'!K112+'22.01.18'!K112+'29.01.18'!K112+'05.02.18'!K112+'12.02.18'!K112+'19.02.18'!K112+'26.02.18'!K112+'05.03.18'!K112+'12.03.18'!K112+'19.03.18'!K112+'26.03.18'!K112+'02.04.18'!K112+'10.04.18'!K112+'16.04.18'!K112+'23.04.18'!K112+'02.05.18'!K112+'07.05.18'!K112+'14.05.18'!K112+'21.05.18'!K112+'29.05.18'!K112+'04.06.18'!K112+'11.06.18'!K112+'18.06.18'!K112+'25.06.18'!K112+'02.07.18'!K112+'09.07.18'!K112+'16.07.18'!K112+'23.07.18'!K112+'30.07.18'!K112+'06.08.18'!K112+'13.08.18'!K112+'20.08.18'!K112+'27.08.18'!K112+'03.09.18'!K112+'10.09.18'!K112+'17.09.18'!K112+'24.09.18'!K112+'01.10.18'!K112+'08.10.18'!K112+'16.10.18'!K112+'22.10.18'!K112+'29.10.18'!K112+'05.11.18'!K112+'12.11.18'!K112+'19.11.18'!K112+'26.11.18'!K112+'03.12.18'!K112+'10.12.18'!K112+'17.12.18'!K112+'26.12.18'!K112+'02.01.19'!K112</f>
        <v>13424.54</v>
      </c>
      <c r="L112" s="271">
        <f>'09.01.18'!L112+'15.01.18'!L112+'22.01.18'!L112+'29.01.18'!L112+'05.02.18'!L112+'12.02.18'!L112+'19.02.18'!L112+'26.02.18'!L112+'05.03.18'!L112+'12.03.18'!L112+'19.03.18'!L112+'26.03.18'!L112+'02.04.18'!L112+'10.04.18'!L112+'16.04.18'!L112+'23.04.18'!L112+'02.05.18'!L112+'07.05.18'!L112+'14.05.18'!L112+'21.05.18'!L112+'29.05.18'!L112+'04.06.18'!L112+'11.06.18'!L112+'18.06.18'!L112+'25.06.18'!L112+'02.07.18'!L112+'09.07.18'!L112+'16.07.18'!L112+'23.07.18'!L112+'30.07.18'!L112+'06.08.18'!L112+'13.08.18'!L112+'20.08.18'!L112+'27.08.18'!L112+'03.09.18'!L112+'10.09.18'!L112+'17.09.18'!L112+'24.09.18'!L112+'01.10.18'!L112+'08.10.18'!L112+'16.10.18'!L112+'22.10.18'!L112+'29.10.18'!L112+'05.11.18'!L112+'12.11.18'!L112+'19.11.18'!L112+'26.11.18'!L112+'03.12.18'!L112+'10.12.18'!L112+'17.12.18'!L112+'26.12.18'!L112+'02.01.19'!L112</f>
        <v>13424.54</v>
      </c>
      <c r="M112" s="259">
        <f t="shared" si="3"/>
        <v>0</v>
      </c>
      <c r="N112" s="270">
        <f>'09.01.18'!N112+'15.01.18'!N112+'22.01.18'!N112+'29.01.18'!N112+'05.02.18'!N112+'12.02.18'!N112+'19.02.18'!N112+'26.02.18'!N112+'05.03.18'!N112+'12.03.18'!N112+'19.03.18'!N112+'26.03.18'!N112+'02.04.18'!N112+'10.04.18'!N112+'16.04.18'!N112+'23.04.18'!N112+'02.05.18'!N112+'07.05.18'!N112+'14.05.18'!N112+'21.05.18'!N112+'29.05.18'!N112+'04.06.18'!N112+'11.06.18'!N112+'18.06.18'!N112+'25.06.18'!N112+'02.07.18'!N112+'09.07.18'!N112+'16.07.18'!N112+'23.07.18'!N112+'30.07.18'!N112+'06.08.18'!N112+'13.08.18'!N112+'20.08.18'!N112+'27.08.18'!N112+'03.09.18'!N112+'10.09.18'!N112+'17.09.18'!N112+'24.09.18'!N112+'01.10.18'!N112+'08.10.18'!N112+'16.10.18'!N112+'22.10.18'!N112+'29.10.18'!N112+'05.11.18'!N112+'12.11.18'!N112+'19.11.18'!N112+'26.11.18'!N112+'03.12.18'!N112+'10.12.18'!N112+'17.12.18'!N112+'26.12.18'!N112+'02.01.19'!N112</f>
        <v>6</v>
      </c>
      <c r="O112" s="271">
        <f>'09.01.18'!O112+'15.01.18'!O112+'22.01.18'!O112+'29.01.18'!O112+'05.02.18'!O112+'12.02.18'!O112+'19.02.18'!O112+'26.02.18'!O112+'05.03.18'!O112+'12.03.18'!O112+'19.03.18'!O112+'26.03.18'!O112+'02.04.18'!O112+'10.04.18'!O112+'16.04.18'!O112+'23.04.18'!O112+'02.05.18'!O112+'07.05.18'!O112+'14.05.18'!O112+'21.05.18'!O112+'29.05.18'!O112+'04.06.18'!O112+'11.06.18'!O112+'18.06.18'!O112+'25.06.18'!O112+'02.07.18'!O112+'09.07.18'!O112+'16.07.18'!O112+'23.07.18'!O112+'30.07.18'!O112+'06.08.18'!O112+'13.08.18'!O112+'20.08.18'!O112+'27.08.18'!O112+'03.09.18'!O112+'10.09.18'!O112+'17.09.18'!O112+'24.09.18'!O112+'01.10.18'!O112+'08.10.18'!O112+'16.10.18'!O112+'22.10.18'!O112+'29.10.18'!O112+'05.11.18'!O112+'12.11.18'!O112+'19.11.18'!O112+'26.11.18'!O112+'03.12.18'!O112+'10.12.18'!O112+'17.12.18'!O112+'26.12.18'!O112+'02.01.19'!O112</f>
        <v>30475.980000000003</v>
      </c>
      <c r="P112" s="271">
        <f>'09.01.18'!P112+'15.01.18'!P112+'22.01.18'!P112+'29.01.18'!P112+'05.02.18'!P112+'12.02.18'!P112+'19.02.18'!P112+'26.02.18'!P112+'05.03.18'!P112+'12.03.18'!P112+'19.03.18'!P112+'26.03.18'!P112+'02.04.18'!P112+'10.04.18'!P112+'16.04.18'!P112+'23.04.18'!P112+'02.05.18'!P112+'07.05.18'!P112+'14.05.18'!P112+'21.05.18'!P112+'29.05.18'!P112+'04.06.18'!P112+'11.06.18'!P112+'18.06.18'!P112+'25.06.18'!P112+'02.07.18'!P112+'09.07.18'!P112+'16.07.18'!P112+'23.07.18'!P112+'30.07.18'!P112+'06.08.18'!P112+'13.08.18'!P112+'20.08.18'!P112+'27.08.18'!P112+'03.09.18'!P112+'10.09.18'!P112+'17.09.18'!P112+'24.09.18'!P112+'01.10.18'!P112+'08.10.18'!P112+'16.10.18'!P112+'22.10.18'!P112+'29.10.18'!P112+'05.11.18'!P112+'12.11.18'!P112+'19.11.18'!P112+'26.11.18'!P112+'03.12.18'!P112+'10.12.18'!P112+'17.12.18'!P112+'26.12.18'!P112+'02.01.19'!P112</f>
        <v>30475.980000000003</v>
      </c>
      <c r="Q112" s="83">
        <f t="shared" si="4"/>
        <v>0</v>
      </c>
      <c r="R112" s="1"/>
      <c r="S112" s="1"/>
      <c r="T112" s="134"/>
      <c r="U112" s="134"/>
      <c r="V112" s="134"/>
      <c r="X112" s="40"/>
    </row>
    <row r="113" spans="1:24">
      <c r="A113" s="252">
        <v>104</v>
      </c>
      <c r="B113" s="78" t="s">
        <v>106</v>
      </c>
      <c r="C113" s="105" t="s">
        <v>19</v>
      </c>
      <c r="D113" s="78"/>
      <c r="E113" s="78" t="s">
        <v>30</v>
      </c>
      <c r="F113" s="106" t="s">
        <v>414</v>
      </c>
      <c r="G113" s="17" t="s">
        <v>31</v>
      </c>
      <c r="H113" s="274">
        <f>'09.01.18'!H113+'15.01.18'!H113+'22.01.18'!H113+'29.01.18'!H113+'05.02.18'!H113+'12.02.18'!H113+'19.02.18'!H113+'26.02.18'!H113+'05.03.18'!H113+'12.03.18'!H113+'19.03.18'!H113+'26.03.18'!H113+'02.04.18'!H113+'10.04.18'!H113+'16.04.18'!H113+'23.04.18'!H113+'02.05.18'!H113+'07.05.18'!H113+'14.05.18'!H113+'21.05.18'!H113+'29.05.18'!H113+'04.06.18'!H113+'11.06.18'!H113+'18.06.18'!H113+'25.06.18'!H113+'02.07.18'!H113+'09.07.18'!H113+'16.07.18'!H113+'23.07.18'!H113+'30.07.18'!H113+'06.08.18'!H113+'13.08.18'!H113+'20.08.18'!H113+'27.08.18'!H113+'03.09.18'!H113+'10.09.18'!H113+'17.09.18'!H113+'24.09.18'!H113+'01.10.18'!H113+'08.10.18'!H113+'16.10.18'!H113+'22.10.18'!H113+'29.10.18'!H113+'05.11.18'!H113+'12.11.18'!H113+'19.11.18'!H113+'26.11.18'!H113+'03.12.18'!H113+'10.12.18'!H113+'17.12.18'!H113+'26.12.18'!H113+'02.01.19'!H113</f>
        <v>11</v>
      </c>
      <c r="I113" s="254">
        <f>'09.01.18'!I113+'15.01.18'!I113+'22.01.18'!I113+'29.01.18'!I113+'05.02.18'!I113+'12.02.18'!I113+'19.02.18'!I113+'26.02.18'!I113+'05.03.18'!I113+'12.03.18'!I113+'19.03.18'!I113+'26.03.18'!I113+'02.04.18'!I113+'10.04.18'!I113+'16.04.18'!I113+'23.04.18'!I113+'02.05.18'!I113+'07.05.18'!I113+'14.05.18'!I113+'21.05.18'!I113+'29.05.18'!I113+'04.06.18'!I113+'11.06.18'!I113+'18.06.18'!I113+'25.06.18'!I113+'02.07.18'!I113+'09.07.18'!I113+'16.07.18'!I113+'23.07.18'!I113+'30.07.18'!I113+'06.08.18'!I113+'13.08.18'!I113+'20.08.18'!I113+'27.08.18'!I113+'03.09.18'!I113+'10.09.18'!I113+'17.09.18'!I113+'24.09.18'!I113+'01.10.18'!I113+'08.10.18'!I113+'16.10.18'!I113+'22.10.18'!I113+'29.10.18'!I113+'05.11.18'!I113+'12.11.18'!I113+'19.11.18'!I113+'26.11.18'!I113+'03.12.18'!I113+'10.12.18'!I113+'17.12.18'!I113+'26.12.18'!I113+'02.01.19'!I113</f>
        <v>5</v>
      </c>
      <c r="J113" s="254">
        <f>'09.01.18'!J113+'15.01.18'!J113+'22.01.18'!J113+'29.01.18'!J113+'05.02.18'!J113+'12.02.18'!J113+'19.02.18'!J113+'26.02.18'!J113+'05.03.18'!J113+'12.03.18'!J113+'19.03.18'!J113+'26.03.18'!J113+'02.04.18'!J113+'10.04.18'!J113+'16.04.18'!J113+'23.04.18'!J113+'02.05.18'!J113+'07.05.18'!J113+'14.05.18'!J113+'21.05.18'!J113+'29.05.18'!J113+'04.06.18'!J113+'11.06.18'!J113+'18.06.18'!J113+'25.06.18'!J113+'02.07.18'!J113+'09.07.18'!J113+'16.07.18'!J113+'23.07.18'!J113+'30.07.18'!J113+'06.08.18'!J113+'13.08.18'!J113+'20.08.18'!J113+'27.08.18'!J113+'03.09.18'!J113+'10.09.18'!J113+'17.09.18'!J113+'24.09.18'!J113+'01.10.18'!J113+'08.10.18'!J113+'16.10.18'!J113+'22.10.18'!J113+'29.10.18'!J113+'05.11.18'!J113+'12.11.18'!J113+'19.11.18'!J113+'26.11.18'!J113+'03.12.18'!J113+'10.12.18'!J113+'17.12.18'!J113+'26.12.18'!J113+'02.01.19'!J113</f>
        <v>5</v>
      </c>
      <c r="K113" s="271">
        <f>'09.01.18'!K113+'15.01.18'!K113+'22.01.18'!K113+'29.01.18'!K113+'05.02.18'!K113+'12.02.18'!K113+'19.02.18'!K113+'26.02.18'!K113+'05.03.18'!K113+'12.03.18'!K113+'19.03.18'!K113+'26.03.18'!K113+'02.04.18'!K113+'10.04.18'!K113+'16.04.18'!K113+'23.04.18'!K113+'02.05.18'!K113+'07.05.18'!K113+'14.05.18'!K113+'21.05.18'!K113+'29.05.18'!K113+'04.06.18'!K113+'11.06.18'!K113+'18.06.18'!K113+'25.06.18'!K113+'02.07.18'!K113+'09.07.18'!K113+'16.07.18'!K113+'23.07.18'!K113+'30.07.18'!K113+'06.08.18'!K113+'13.08.18'!K113+'20.08.18'!K113+'27.08.18'!K113+'03.09.18'!K113+'10.09.18'!K113+'17.09.18'!K113+'24.09.18'!K113+'01.10.18'!K113+'08.10.18'!K113+'16.10.18'!K113+'22.10.18'!K113+'29.10.18'!K113+'05.11.18'!K113+'12.11.18'!K113+'19.11.18'!K113+'26.11.18'!K113+'03.12.18'!K113+'10.12.18'!K113+'17.12.18'!K113+'26.12.18'!K113+'02.01.19'!K113</f>
        <v>6877.3</v>
      </c>
      <c r="L113" s="271">
        <f>'09.01.18'!L113+'15.01.18'!L113+'22.01.18'!L113+'29.01.18'!L113+'05.02.18'!L113+'12.02.18'!L113+'19.02.18'!L113+'26.02.18'!L113+'05.03.18'!L113+'12.03.18'!L113+'19.03.18'!L113+'26.03.18'!L113+'02.04.18'!L113+'10.04.18'!L113+'16.04.18'!L113+'23.04.18'!L113+'02.05.18'!L113+'07.05.18'!L113+'14.05.18'!L113+'21.05.18'!L113+'29.05.18'!L113+'04.06.18'!L113+'11.06.18'!L113+'18.06.18'!L113+'25.06.18'!L113+'02.07.18'!L113+'09.07.18'!L113+'16.07.18'!L113+'23.07.18'!L113+'30.07.18'!L113+'06.08.18'!L113+'13.08.18'!L113+'20.08.18'!L113+'27.08.18'!L113+'03.09.18'!L113+'10.09.18'!L113+'17.09.18'!L113+'24.09.18'!L113+'01.10.18'!L113+'08.10.18'!L113+'16.10.18'!L113+'22.10.18'!L113+'29.10.18'!L113+'05.11.18'!L113+'12.11.18'!L113+'19.11.18'!L113+'26.11.18'!L113+'03.12.18'!L113+'10.12.18'!L113+'17.12.18'!L113+'26.12.18'!L113+'02.01.19'!L113</f>
        <v>6877.3</v>
      </c>
      <c r="M113" s="259">
        <f t="shared" si="3"/>
        <v>0</v>
      </c>
      <c r="N113" s="270">
        <f>'09.01.18'!N113+'15.01.18'!N113+'22.01.18'!N113+'29.01.18'!N113+'05.02.18'!N113+'12.02.18'!N113+'19.02.18'!N113+'26.02.18'!N113+'05.03.18'!N113+'12.03.18'!N113+'19.03.18'!N113+'26.03.18'!N113+'02.04.18'!N113+'10.04.18'!N113+'16.04.18'!N113+'23.04.18'!N113+'02.05.18'!N113+'07.05.18'!N113+'14.05.18'!N113+'21.05.18'!N113+'29.05.18'!N113+'04.06.18'!N113+'11.06.18'!N113+'18.06.18'!N113+'25.06.18'!N113+'02.07.18'!N113+'09.07.18'!N113+'16.07.18'!N113+'23.07.18'!N113+'30.07.18'!N113+'06.08.18'!N113+'13.08.18'!N113+'20.08.18'!N113+'27.08.18'!N113+'03.09.18'!N113+'10.09.18'!N113+'17.09.18'!N113+'24.09.18'!N113+'01.10.18'!N113+'08.10.18'!N113+'16.10.18'!N113+'22.10.18'!N113+'29.10.18'!N113+'05.11.18'!N113+'12.11.18'!N113+'19.11.18'!N113+'26.11.18'!N113+'03.12.18'!N113+'10.12.18'!N113+'17.12.18'!N113+'26.12.18'!N113+'02.01.19'!N113</f>
        <v>13</v>
      </c>
      <c r="O113" s="271">
        <f>'09.01.18'!O113+'15.01.18'!O113+'22.01.18'!O113+'29.01.18'!O113+'05.02.18'!O113+'12.02.18'!O113+'19.02.18'!O113+'26.02.18'!O113+'05.03.18'!O113+'12.03.18'!O113+'19.03.18'!O113+'26.03.18'!O113+'02.04.18'!O113+'10.04.18'!O113+'16.04.18'!O113+'23.04.18'!O113+'02.05.18'!O113+'07.05.18'!O113+'14.05.18'!O113+'21.05.18'!O113+'29.05.18'!O113+'04.06.18'!O113+'11.06.18'!O113+'18.06.18'!O113+'25.06.18'!O113+'02.07.18'!O113+'09.07.18'!O113+'16.07.18'!O113+'23.07.18'!O113+'30.07.18'!O113+'06.08.18'!O113+'13.08.18'!O113+'20.08.18'!O113+'27.08.18'!O113+'03.09.18'!O113+'10.09.18'!O113+'17.09.18'!O113+'24.09.18'!O113+'01.10.18'!O113+'08.10.18'!O113+'16.10.18'!O113+'22.10.18'!O113+'29.10.18'!O113+'05.11.18'!O113+'12.11.18'!O113+'19.11.18'!O113+'26.11.18'!O113+'03.12.18'!O113+'10.12.18'!O113+'17.12.18'!O113+'26.12.18'!O113+'02.01.19'!O113</f>
        <v>31265.06</v>
      </c>
      <c r="P113" s="271">
        <f>'09.01.18'!P113+'15.01.18'!P113+'22.01.18'!P113+'29.01.18'!P113+'05.02.18'!P113+'12.02.18'!P113+'19.02.18'!P113+'26.02.18'!P113+'05.03.18'!P113+'12.03.18'!P113+'19.03.18'!P113+'26.03.18'!P113+'02.04.18'!P113+'10.04.18'!P113+'16.04.18'!P113+'23.04.18'!P113+'02.05.18'!P113+'07.05.18'!P113+'14.05.18'!P113+'21.05.18'!P113+'29.05.18'!P113+'04.06.18'!P113+'11.06.18'!P113+'18.06.18'!P113+'25.06.18'!P113+'02.07.18'!P113+'09.07.18'!P113+'16.07.18'!P113+'23.07.18'!P113+'30.07.18'!P113+'06.08.18'!P113+'13.08.18'!P113+'20.08.18'!P113+'27.08.18'!P113+'03.09.18'!P113+'10.09.18'!P113+'17.09.18'!P113+'24.09.18'!P113+'01.10.18'!P113+'08.10.18'!P113+'16.10.18'!P113+'22.10.18'!P113+'29.10.18'!P113+'05.11.18'!P113+'12.11.18'!P113+'19.11.18'!P113+'26.11.18'!P113+'03.12.18'!P113+'10.12.18'!P113+'17.12.18'!P113+'26.12.18'!P113+'02.01.19'!P113</f>
        <v>31265.059999999998</v>
      </c>
      <c r="Q113" s="83">
        <f t="shared" si="4"/>
        <v>0</v>
      </c>
      <c r="R113" s="1"/>
      <c r="S113" s="1"/>
      <c r="T113" s="134"/>
      <c r="U113" s="134"/>
      <c r="V113" s="134"/>
      <c r="X113" s="40"/>
    </row>
    <row r="114" spans="1:24">
      <c r="A114" s="252">
        <v>105</v>
      </c>
      <c r="B114" s="78" t="s">
        <v>107</v>
      </c>
      <c r="C114" s="105" t="s">
        <v>19</v>
      </c>
      <c r="D114" s="78"/>
      <c r="E114" s="78" t="s">
        <v>26</v>
      </c>
      <c r="F114" s="106" t="s">
        <v>368</v>
      </c>
      <c r="G114" s="14" t="s">
        <v>21</v>
      </c>
      <c r="H114" s="274">
        <f>'09.01.18'!H114+'15.01.18'!H114+'22.01.18'!H114+'29.01.18'!H114+'05.02.18'!H114+'12.02.18'!H114+'19.02.18'!H114+'26.02.18'!H114+'05.03.18'!H114+'12.03.18'!H114+'19.03.18'!H114+'26.03.18'!H114+'02.04.18'!H114+'10.04.18'!H114+'16.04.18'!H114+'23.04.18'!H114+'02.05.18'!H114+'07.05.18'!H114+'14.05.18'!H114+'21.05.18'!H114+'29.05.18'!H114+'04.06.18'!H114+'11.06.18'!H114+'18.06.18'!H114+'25.06.18'!H114+'02.07.18'!H114+'09.07.18'!H114+'16.07.18'!H114+'23.07.18'!H114+'30.07.18'!H114+'06.08.18'!H114+'13.08.18'!H114+'20.08.18'!H114+'27.08.18'!H114+'03.09.18'!H114+'10.09.18'!H114+'17.09.18'!H114+'24.09.18'!H114+'01.10.18'!H114+'08.10.18'!H114+'16.10.18'!H114+'22.10.18'!H114+'29.10.18'!H114+'05.11.18'!H114+'12.11.18'!H114+'19.11.18'!H114+'26.11.18'!H114+'03.12.18'!H114+'10.12.18'!H114+'17.12.18'!H114+'26.12.18'!H114+'02.01.19'!H114</f>
        <v>17</v>
      </c>
      <c r="I114" s="254">
        <f>'09.01.18'!I114+'15.01.18'!I114+'22.01.18'!I114+'29.01.18'!I114+'05.02.18'!I114+'12.02.18'!I114+'19.02.18'!I114+'26.02.18'!I114+'05.03.18'!I114+'12.03.18'!I114+'19.03.18'!I114+'26.03.18'!I114+'02.04.18'!I114+'10.04.18'!I114+'16.04.18'!I114+'23.04.18'!I114+'02.05.18'!I114+'07.05.18'!I114+'14.05.18'!I114+'21.05.18'!I114+'29.05.18'!I114+'04.06.18'!I114+'11.06.18'!I114+'18.06.18'!I114+'25.06.18'!I114+'02.07.18'!I114+'09.07.18'!I114+'16.07.18'!I114+'23.07.18'!I114+'30.07.18'!I114+'06.08.18'!I114+'13.08.18'!I114+'20.08.18'!I114+'27.08.18'!I114+'03.09.18'!I114+'10.09.18'!I114+'17.09.18'!I114+'24.09.18'!I114+'01.10.18'!I114+'08.10.18'!I114+'16.10.18'!I114+'22.10.18'!I114+'29.10.18'!I114+'05.11.18'!I114+'12.11.18'!I114+'19.11.18'!I114+'26.11.18'!I114+'03.12.18'!I114+'10.12.18'!I114+'17.12.18'!I114+'26.12.18'!I114+'02.01.19'!I114</f>
        <v>13</v>
      </c>
      <c r="J114" s="254">
        <f>'09.01.18'!J114+'15.01.18'!J114+'22.01.18'!J114+'29.01.18'!J114+'05.02.18'!J114+'12.02.18'!J114+'19.02.18'!J114+'26.02.18'!J114+'05.03.18'!J114+'12.03.18'!J114+'19.03.18'!J114+'26.03.18'!J114+'02.04.18'!J114+'10.04.18'!J114+'16.04.18'!J114+'23.04.18'!J114+'02.05.18'!J114+'07.05.18'!J114+'14.05.18'!J114+'21.05.18'!J114+'29.05.18'!J114+'04.06.18'!J114+'11.06.18'!J114+'18.06.18'!J114+'25.06.18'!J114+'02.07.18'!J114+'09.07.18'!J114+'16.07.18'!J114+'23.07.18'!J114+'30.07.18'!J114+'06.08.18'!J114+'13.08.18'!J114+'20.08.18'!J114+'27.08.18'!J114+'03.09.18'!J114+'10.09.18'!J114+'17.09.18'!J114+'24.09.18'!J114+'01.10.18'!J114+'08.10.18'!J114+'16.10.18'!J114+'22.10.18'!J114+'29.10.18'!J114+'05.11.18'!J114+'12.11.18'!J114+'19.11.18'!J114+'26.11.18'!J114+'03.12.18'!J114+'10.12.18'!J114+'17.12.18'!J114+'26.12.18'!J114+'02.01.19'!J114</f>
        <v>20</v>
      </c>
      <c r="K114" s="271">
        <f>'09.01.18'!K114+'15.01.18'!K114+'22.01.18'!K114+'29.01.18'!K114+'05.02.18'!K114+'12.02.18'!K114+'19.02.18'!K114+'26.02.18'!K114+'05.03.18'!K114+'12.03.18'!K114+'19.03.18'!K114+'26.03.18'!K114+'02.04.18'!K114+'10.04.18'!K114+'16.04.18'!K114+'23.04.18'!K114+'02.05.18'!K114+'07.05.18'!K114+'14.05.18'!K114+'21.05.18'!K114+'29.05.18'!K114+'04.06.18'!K114+'11.06.18'!K114+'18.06.18'!K114+'25.06.18'!K114+'02.07.18'!K114+'09.07.18'!K114+'16.07.18'!K114+'23.07.18'!K114+'30.07.18'!K114+'06.08.18'!K114+'13.08.18'!K114+'20.08.18'!K114+'27.08.18'!K114+'03.09.18'!K114+'10.09.18'!K114+'17.09.18'!K114+'24.09.18'!K114+'01.10.18'!K114+'08.10.18'!K114+'16.10.18'!K114+'22.10.18'!K114+'29.10.18'!K114+'05.11.18'!K114+'12.11.18'!K114+'19.11.18'!K114+'26.11.18'!K114+'03.12.18'!K114+'10.12.18'!K114+'17.12.18'!K114+'26.12.18'!K114+'02.01.19'!K114</f>
        <v>42816.42</v>
      </c>
      <c r="L114" s="271">
        <f>'09.01.18'!L114+'15.01.18'!L114+'22.01.18'!L114+'29.01.18'!L114+'05.02.18'!L114+'12.02.18'!L114+'19.02.18'!L114+'26.02.18'!L114+'05.03.18'!L114+'12.03.18'!L114+'19.03.18'!L114+'26.03.18'!L114+'02.04.18'!L114+'10.04.18'!L114+'16.04.18'!L114+'23.04.18'!L114+'02.05.18'!L114+'07.05.18'!L114+'14.05.18'!L114+'21.05.18'!L114+'29.05.18'!L114+'04.06.18'!L114+'11.06.18'!L114+'18.06.18'!L114+'25.06.18'!L114+'02.07.18'!L114+'09.07.18'!L114+'16.07.18'!L114+'23.07.18'!L114+'30.07.18'!L114+'06.08.18'!L114+'13.08.18'!L114+'20.08.18'!L114+'27.08.18'!L114+'03.09.18'!L114+'10.09.18'!L114+'17.09.18'!L114+'24.09.18'!L114+'01.10.18'!L114+'08.10.18'!L114+'16.10.18'!L114+'22.10.18'!L114+'29.10.18'!L114+'05.11.18'!L114+'12.11.18'!L114+'19.11.18'!L114+'26.11.18'!L114+'03.12.18'!L114+'10.12.18'!L114+'17.12.18'!L114+'26.12.18'!L114+'02.01.19'!L114</f>
        <v>42816.42</v>
      </c>
      <c r="M114" s="259">
        <f t="shared" si="3"/>
        <v>0</v>
      </c>
      <c r="N114" s="270">
        <f>'09.01.18'!N114+'15.01.18'!N114+'22.01.18'!N114+'29.01.18'!N114+'05.02.18'!N114+'12.02.18'!N114+'19.02.18'!N114+'26.02.18'!N114+'05.03.18'!N114+'12.03.18'!N114+'19.03.18'!N114+'26.03.18'!N114+'02.04.18'!N114+'10.04.18'!N114+'16.04.18'!N114+'23.04.18'!N114+'02.05.18'!N114+'07.05.18'!N114+'14.05.18'!N114+'21.05.18'!N114+'29.05.18'!N114+'04.06.18'!N114+'11.06.18'!N114+'18.06.18'!N114+'25.06.18'!N114+'02.07.18'!N114+'09.07.18'!N114+'16.07.18'!N114+'23.07.18'!N114+'30.07.18'!N114+'06.08.18'!N114+'13.08.18'!N114+'20.08.18'!N114+'27.08.18'!N114+'03.09.18'!N114+'10.09.18'!N114+'17.09.18'!N114+'24.09.18'!N114+'01.10.18'!N114+'08.10.18'!N114+'16.10.18'!N114+'22.10.18'!N114+'29.10.18'!N114+'05.11.18'!N114+'12.11.18'!N114+'19.11.18'!N114+'26.11.18'!N114+'03.12.18'!N114+'10.12.18'!N114+'17.12.18'!N114+'26.12.18'!N114+'02.01.19'!N114</f>
        <v>16</v>
      </c>
      <c r="O114" s="271">
        <f>'09.01.18'!O114+'15.01.18'!O114+'22.01.18'!O114+'29.01.18'!O114+'05.02.18'!O114+'12.02.18'!O114+'19.02.18'!O114+'26.02.18'!O114+'05.03.18'!O114+'12.03.18'!O114+'19.03.18'!O114+'26.03.18'!O114+'02.04.18'!O114+'10.04.18'!O114+'16.04.18'!O114+'23.04.18'!O114+'02.05.18'!O114+'07.05.18'!O114+'14.05.18'!O114+'21.05.18'!O114+'29.05.18'!O114+'04.06.18'!O114+'11.06.18'!O114+'18.06.18'!O114+'25.06.18'!O114+'02.07.18'!O114+'09.07.18'!O114+'16.07.18'!O114+'23.07.18'!O114+'30.07.18'!O114+'06.08.18'!O114+'13.08.18'!O114+'20.08.18'!O114+'27.08.18'!O114+'03.09.18'!O114+'10.09.18'!O114+'17.09.18'!O114+'24.09.18'!O114+'01.10.18'!O114+'08.10.18'!O114+'16.10.18'!O114+'22.10.18'!O114+'29.10.18'!O114+'05.11.18'!O114+'12.11.18'!O114+'19.11.18'!O114+'26.11.18'!O114+'03.12.18'!O114+'10.12.18'!O114+'17.12.18'!O114+'26.12.18'!O114+'02.01.19'!O114</f>
        <v>58682.46</v>
      </c>
      <c r="P114" s="271">
        <f>'09.01.18'!P114+'15.01.18'!P114+'22.01.18'!P114+'29.01.18'!P114+'05.02.18'!P114+'12.02.18'!P114+'19.02.18'!P114+'26.02.18'!P114+'05.03.18'!P114+'12.03.18'!P114+'19.03.18'!P114+'26.03.18'!P114+'02.04.18'!P114+'10.04.18'!P114+'16.04.18'!P114+'23.04.18'!P114+'02.05.18'!P114+'07.05.18'!P114+'14.05.18'!P114+'21.05.18'!P114+'29.05.18'!P114+'04.06.18'!P114+'11.06.18'!P114+'18.06.18'!P114+'25.06.18'!P114+'02.07.18'!P114+'09.07.18'!P114+'16.07.18'!P114+'23.07.18'!P114+'30.07.18'!P114+'06.08.18'!P114+'13.08.18'!P114+'20.08.18'!P114+'27.08.18'!P114+'03.09.18'!P114+'10.09.18'!P114+'17.09.18'!P114+'24.09.18'!P114+'01.10.18'!P114+'08.10.18'!P114+'16.10.18'!P114+'22.10.18'!P114+'29.10.18'!P114+'05.11.18'!P114+'12.11.18'!P114+'19.11.18'!P114+'26.11.18'!P114+'03.12.18'!P114+'10.12.18'!P114+'17.12.18'!P114+'26.12.18'!P114+'02.01.19'!P114</f>
        <v>58682.46</v>
      </c>
      <c r="Q114" s="83">
        <f t="shared" si="4"/>
        <v>0</v>
      </c>
      <c r="R114" s="1"/>
      <c r="S114" s="1"/>
      <c r="T114" s="134"/>
      <c r="U114" s="134"/>
      <c r="V114" s="134"/>
      <c r="X114" s="40"/>
    </row>
    <row r="115" spans="1:24">
      <c r="A115" s="252">
        <v>106</v>
      </c>
      <c r="B115" s="78" t="s">
        <v>108</v>
      </c>
      <c r="C115" s="105" t="s">
        <v>19</v>
      </c>
      <c r="D115" s="78"/>
      <c r="E115" s="78" t="s">
        <v>26</v>
      </c>
      <c r="F115" s="106" t="s">
        <v>369</v>
      </c>
      <c r="G115" s="14" t="s">
        <v>21</v>
      </c>
      <c r="H115" s="274">
        <f>'09.01.18'!H115+'15.01.18'!H115+'22.01.18'!H115+'29.01.18'!H115+'05.02.18'!H115+'12.02.18'!H115+'19.02.18'!H115+'26.02.18'!H115+'05.03.18'!H115+'12.03.18'!H115+'19.03.18'!H115+'26.03.18'!H115+'02.04.18'!H115+'10.04.18'!H115+'16.04.18'!H115+'23.04.18'!H115+'02.05.18'!H115+'07.05.18'!H115+'14.05.18'!H115+'21.05.18'!H115+'29.05.18'!H115+'04.06.18'!H115+'11.06.18'!H115+'18.06.18'!H115+'25.06.18'!H115+'02.07.18'!H115+'09.07.18'!H115+'16.07.18'!H115+'23.07.18'!H115+'30.07.18'!H115+'06.08.18'!H115+'13.08.18'!H115+'20.08.18'!H115+'27.08.18'!H115+'03.09.18'!H115+'10.09.18'!H115+'17.09.18'!H115+'24.09.18'!H115+'01.10.18'!H115+'08.10.18'!H115+'16.10.18'!H115+'22.10.18'!H115+'29.10.18'!H115+'05.11.18'!H115+'12.11.18'!H115+'19.11.18'!H115+'26.11.18'!H115+'03.12.18'!H115+'10.12.18'!H115+'17.12.18'!H115+'26.12.18'!H115+'02.01.19'!H115</f>
        <v>22</v>
      </c>
      <c r="I115" s="254">
        <f>'09.01.18'!I115+'15.01.18'!I115+'22.01.18'!I115+'29.01.18'!I115+'05.02.18'!I115+'12.02.18'!I115+'19.02.18'!I115+'26.02.18'!I115+'05.03.18'!I115+'12.03.18'!I115+'19.03.18'!I115+'26.03.18'!I115+'02.04.18'!I115+'10.04.18'!I115+'16.04.18'!I115+'23.04.18'!I115+'02.05.18'!I115+'07.05.18'!I115+'14.05.18'!I115+'21.05.18'!I115+'29.05.18'!I115+'04.06.18'!I115+'11.06.18'!I115+'18.06.18'!I115+'25.06.18'!I115+'02.07.18'!I115+'09.07.18'!I115+'16.07.18'!I115+'23.07.18'!I115+'30.07.18'!I115+'06.08.18'!I115+'13.08.18'!I115+'20.08.18'!I115+'27.08.18'!I115+'03.09.18'!I115+'10.09.18'!I115+'17.09.18'!I115+'24.09.18'!I115+'01.10.18'!I115+'08.10.18'!I115+'16.10.18'!I115+'22.10.18'!I115+'29.10.18'!I115+'05.11.18'!I115+'12.11.18'!I115+'19.11.18'!I115+'26.11.18'!I115+'03.12.18'!I115+'10.12.18'!I115+'17.12.18'!I115+'26.12.18'!I115+'02.01.19'!I115</f>
        <v>14</v>
      </c>
      <c r="J115" s="254">
        <f>'09.01.18'!J115+'15.01.18'!J115+'22.01.18'!J115+'29.01.18'!J115+'05.02.18'!J115+'12.02.18'!J115+'19.02.18'!J115+'26.02.18'!J115+'05.03.18'!J115+'12.03.18'!J115+'19.03.18'!J115+'26.03.18'!J115+'02.04.18'!J115+'10.04.18'!J115+'16.04.18'!J115+'23.04.18'!J115+'02.05.18'!J115+'07.05.18'!J115+'14.05.18'!J115+'21.05.18'!J115+'29.05.18'!J115+'04.06.18'!J115+'11.06.18'!J115+'18.06.18'!J115+'25.06.18'!J115+'02.07.18'!J115+'09.07.18'!J115+'16.07.18'!J115+'23.07.18'!J115+'30.07.18'!J115+'06.08.18'!J115+'13.08.18'!J115+'20.08.18'!J115+'27.08.18'!J115+'03.09.18'!J115+'10.09.18'!J115+'17.09.18'!J115+'24.09.18'!J115+'01.10.18'!J115+'08.10.18'!J115+'16.10.18'!J115+'22.10.18'!J115+'29.10.18'!J115+'05.11.18'!J115+'12.11.18'!J115+'19.11.18'!J115+'26.11.18'!J115+'03.12.18'!J115+'10.12.18'!J115+'17.12.18'!J115+'26.12.18'!J115+'02.01.19'!J115</f>
        <v>22</v>
      </c>
      <c r="K115" s="271">
        <f>'09.01.18'!K115+'15.01.18'!K115+'22.01.18'!K115+'29.01.18'!K115+'05.02.18'!K115+'12.02.18'!K115+'19.02.18'!K115+'26.02.18'!K115+'05.03.18'!K115+'12.03.18'!K115+'19.03.18'!K115+'26.03.18'!K115+'02.04.18'!K115+'10.04.18'!K115+'16.04.18'!K115+'23.04.18'!K115+'02.05.18'!K115+'07.05.18'!K115+'14.05.18'!K115+'21.05.18'!K115+'29.05.18'!K115+'04.06.18'!K115+'11.06.18'!K115+'18.06.18'!K115+'25.06.18'!K115+'02.07.18'!K115+'09.07.18'!K115+'16.07.18'!K115+'23.07.18'!K115+'30.07.18'!K115+'06.08.18'!K115+'13.08.18'!K115+'20.08.18'!K115+'27.08.18'!K115+'03.09.18'!K115+'10.09.18'!K115+'17.09.18'!K115+'24.09.18'!K115+'01.10.18'!K115+'08.10.18'!K115+'16.10.18'!K115+'22.10.18'!K115+'29.10.18'!K115+'05.11.18'!K115+'12.11.18'!K115+'19.11.18'!K115+'26.11.18'!K115+'03.12.18'!K115+'10.12.18'!K115+'17.12.18'!K115+'26.12.18'!K115+'02.01.19'!K115</f>
        <v>44662.66</v>
      </c>
      <c r="L115" s="271">
        <f>'09.01.18'!L115+'15.01.18'!L115+'22.01.18'!L115+'29.01.18'!L115+'05.02.18'!L115+'12.02.18'!L115+'19.02.18'!L115+'26.02.18'!L115+'05.03.18'!L115+'12.03.18'!L115+'19.03.18'!L115+'26.03.18'!L115+'02.04.18'!L115+'10.04.18'!L115+'16.04.18'!L115+'23.04.18'!L115+'02.05.18'!L115+'07.05.18'!L115+'14.05.18'!L115+'21.05.18'!L115+'29.05.18'!L115+'04.06.18'!L115+'11.06.18'!L115+'18.06.18'!L115+'25.06.18'!L115+'02.07.18'!L115+'09.07.18'!L115+'16.07.18'!L115+'23.07.18'!L115+'30.07.18'!L115+'06.08.18'!L115+'13.08.18'!L115+'20.08.18'!L115+'27.08.18'!L115+'03.09.18'!L115+'10.09.18'!L115+'17.09.18'!L115+'24.09.18'!L115+'01.10.18'!L115+'08.10.18'!L115+'16.10.18'!L115+'22.10.18'!L115+'29.10.18'!L115+'05.11.18'!L115+'12.11.18'!L115+'19.11.18'!L115+'26.11.18'!L115+'03.12.18'!L115+'10.12.18'!L115+'17.12.18'!L115+'26.12.18'!L115+'02.01.19'!L115</f>
        <v>44662.659999999996</v>
      </c>
      <c r="M115" s="259">
        <f t="shared" si="3"/>
        <v>0</v>
      </c>
      <c r="N115" s="270">
        <f>'09.01.18'!N115+'15.01.18'!N115+'22.01.18'!N115+'29.01.18'!N115+'05.02.18'!N115+'12.02.18'!N115+'19.02.18'!N115+'26.02.18'!N115+'05.03.18'!N115+'12.03.18'!N115+'19.03.18'!N115+'26.03.18'!N115+'02.04.18'!N115+'10.04.18'!N115+'16.04.18'!N115+'23.04.18'!N115+'02.05.18'!N115+'07.05.18'!N115+'14.05.18'!N115+'21.05.18'!N115+'29.05.18'!N115+'04.06.18'!N115+'11.06.18'!N115+'18.06.18'!N115+'25.06.18'!N115+'02.07.18'!N115+'09.07.18'!N115+'16.07.18'!N115+'23.07.18'!N115+'30.07.18'!N115+'06.08.18'!N115+'13.08.18'!N115+'20.08.18'!N115+'27.08.18'!N115+'03.09.18'!N115+'10.09.18'!N115+'17.09.18'!N115+'24.09.18'!N115+'01.10.18'!N115+'08.10.18'!N115+'16.10.18'!N115+'22.10.18'!N115+'29.10.18'!N115+'05.11.18'!N115+'12.11.18'!N115+'19.11.18'!N115+'26.11.18'!N115+'03.12.18'!N115+'10.12.18'!N115+'17.12.18'!N115+'26.12.18'!N115+'02.01.19'!N115</f>
        <v>5</v>
      </c>
      <c r="O115" s="271">
        <f>'09.01.18'!O115+'15.01.18'!O115+'22.01.18'!O115+'29.01.18'!O115+'05.02.18'!O115+'12.02.18'!O115+'19.02.18'!O115+'26.02.18'!O115+'05.03.18'!O115+'12.03.18'!O115+'19.03.18'!O115+'26.03.18'!O115+'02.04.18'!O115+'10.04.18'!O115+'16.04.18'!O115+'23.04.18'!O115+'02.05.18'!O115+'07.05.18'!O115+'14.05.18'!O115+'21.05.18'!O115+'29.05.18'!O115+'04.06.18'!O115+'11.06.18'!O115+'18.06.18'!O115+'25.06.18'!O115+'02.07.18'!O115+'09.07.18'!O115+'16.07.18'!O115+'23.07.18'!O115+'30.07.18'!O115+'06.08.18'!O115+'13.08.18'!O115+'20.08.18'!O115+'27.08.18'!O115+'03.09.18'!O115+'10.09.18'!O115+'17.09.18'!O115+'24.09.18'!O115+'01.10.18'!O115+'08.10.18'!O115+'16.10.18'!O115+'22.10.18'!O115+'29.10.18'!O115+'05.11.18'!O115+'12.11.18'!O115+'19.11.18'!O115+'26.11.18'!O115+'03.12.18'!O115+'10.12.18'!O115+'17.12.18'!O115+'26.12.18'!O115+'02.01.19'!O115</f>
        <v>7871.07</v>
      </c>
      <c r="P115" s="271">
        <f>'09.01.18'!P115+'15.01.18'!P115+'22.01.18'!P115+'29.01.18'!P115+'05.02.18'!P115+'12.02.18'!P115+'19.02.18'!P115+'26.02.18'!P115+'05.03.18'!P115+'12.03.18'!P115+'19.03.18'!P115+'26.03.18'!P115+'02.04.18'!P115+'10.04.18'!P115+'16.04.18'!P115+'23.04.18'!P115+'02.05.18'!P115+'07.05.18'!P115+'14.05.18'!P115+'21.05.18'!P115+'29.05.18'!P115+'04.06.18'!P115+'11.06.18'!P115+'18.06.18'!P115+'25.06.18'!P115+'02.07.18'!P115+'09.07.18'!P115+'16.07.18'!P115+'23.07.18'!P115+'30.07.18'!P115+'06.08.18'!P115+'13.08.18'!P115+'20.08.18'!P115+'27.08.18'!P115+'03.09.18'!P115+'10.09.18'!P115+'17.09.18'!P115+'24.09.18'!P115+'01.10.18'!P115+'08.10.18'!P115+'16.10.18'!P115+'22.10.18'!P115+'29.10.18'!P115+'05.11.18'!P115+'12.11.18'!P115+'19.11.18'!P115+'26.11.18'!P115+'03.12.18'!P115+'10.12.18'!P115+'17.12.18'!P115+'26.12.18'!P115+'02.01.19'!P115</f>
        <v>7871.07</v>
      </c>
      <c r="Q115" s="83">
        <f t="shared" si="4"/>
        <v>0</v>
      </c>
      <c r="R115" s="1"/>
      <c r="S115" s="1"/>
      <c r="T115" s="134"/>
      <c r="U115" s="134"/>
      <c r="V115" s="134"/>
      <c r="X115" s="40"/>
    </row>
    <row r="116" spans="1:24">
      <c r="A116" s="252">
        <v>107</v>
      </c>
      <c r="B116" s="78" t="s">
        <v>109</v>
      </c>
      <c r="C116" s="105" t="s">
        <v>19</v>
      </c>
      <c r="D116" s="78"/>
      <c r="E116" s="78" t="s">
        <v>30</v>
      </c>
      <c r="F116" s="107">
        <v>99</v>
      </c>
      <c r="G116" s="14" t="s">
        <v>21</v>
      </c>
      <c r="H116" s="274">
        <f>'09.01.18'!H116+'15.01.18'!H116+'22.01.18'!H116+'29.01.18'!H116+'05.02.18'!H116+'12.02.18'!H116+'19.02.18'!H116+'26.02.18'!H116+'05.03.18'!H116+'12.03.18'!H116+'19.03.18'!H116+'26.03.18'!H116+'02.04.18'!H116+'10.04.18'!H116+'16.04.18'!H116+'23.04.18'!H116+'02.05.18'!H116+'07.05.18'!H116+'14.05.18'!H116+'21.05.18'!H116+'29.05.18'!H116+'04.06.18'!H116+'11.06.18'!H116+'18.06.18'!H116+'25.06.18'!H116+'02.07.18'!H116+'09.07.18'!H116+'16.07.18'!H116+'23.07.18'!H116+'30.07.18'!H116+'06.08.18'!H116+'13.08.18'!H116+'20.08.18'!H116+'27.08.18'!H116+'03.09.18'!H116+'10.09.18'!H116+'17.09.18'!H116+'24.09.18'!H116+'01.10.18'!H116+'08.10.18'!H116+'16.10.18'!H116+'22.10.18'!H116+'29.10.18'!H116+'05.11.18'!H116+'12.11.18'!H116+'19.11.18'!H116+'26.11.18'!H116+'03.12.18'!H116+'10.12.18'!H116+'17.12.18'!H116+'26.12.18'!H116+'02.01.19'!H116</f>
        <v>0</v>
      </c>
      <c r="I116" s="254">
        <f>'09.01.18'!I116+'15.01.18'!I116+'22.01.18'!I116+'29.01.18'!I116+'05.02.18'!I116+'12.02.18'!I116+'19.02.18'!I116+'26.02.18'!I116+'05.03.18'!I116+'12.03.18'!I116+'19.03.18'!I116+'26.03.18'!I116+'02.04.18'!I116+'10.04.18'!I116+'16.04.18'!I116+'23.04.18'!I116+'02.05.18'!I116+'07.05.18'!I116+'14.05.18'!I116+'21.05.18'!I116+'29.05.18'!I116+'04.06.18'!I116+'11.06.18'!I116+'18.06.18'!I116+'25.06.18'!I116+'02.07.18'!I116+'09.07.18'!I116+'16.07.18'!I116+'23.07.18'!I116+'30.07.18'!I116+'06.08.18'!I116+'13.08.18'!I116+'20.08.18'!I116+'27.08.18'!I116+'03.09.18'!I116+'10.09.18'!I116+'17.09.18'!I116+'24.09.18'!I116+'01.10.18'!I116+'08.10.18'!I116+'16.10.18'!I116+'22.10.18'!I116+'29.10.18'!I116+'05.11.18'!I116+'12.11.18'!I116+'19.11.18'!I116+'26.11.18'!I116+'03.12.18'!I116+'10.12.18'!I116+'17.12.18'!I116+'26.12.18'!I116+'02.01.19'!I116</f>
        <v>0</v>
      </c>
      <c r="J116" s="254">
        <f>'09.01.18'!J116+'15.01.18'!J116+'22.01.18'!J116+'29.01.18'!J116+'05.02.18'!J116+'12.02.18'!J116+'19.02.18'!J116+'26.02.18'!J116+'05.03.18'!J116+'12.03.18'!J116+'19.03.18'!J116+'26.03.18'!J116+'02.04.18'!J116+'10.04.18'!J116+'16.04.18'!J116+'23.04.18'!J116+'02.05.18'!J116+'07.05.18'!J116+'14.05.18'!J116+'21.05.18'!J116+'29.05.18'!J116+'04.06.18'!J116+'11.06.18'!J116+'18.06.18'!J116+'25.06.18'!J116+'02.07.18'!J116+'09.07.18'!J116+'16.07.18'!J116+'23.07.18'!J116+'30.07.18'!J116+'06.08.18'!J116+'13.08.18'!J116+'20.08.18'!J116+'27.08.18'!J116+'03.09.18'!J116+'10.09.18'!J116+'17.09.18'!J116+'24.09.18'!J116+'01.10.18'!J116+'08.10.18'!J116+'16.10.18'!J116+'22.10.18'!J116+'29.10.18'!J116+'05.11.18'!J116+'12.11.18'!J116+'19.11.18'!J116+'26.11.18'!J116+'03.12.18'!J116+'10.12.18'!J116+'17.12.18'!J116+'26.12.18'!J116+'02.01.19'!J116</f>
        <v>0</v>
      </c>
      <c r="K116" s="271">
        <f>'09.01.18'!K116+'15.01.18'!K116+'22.01.18'!K116+'29.01.18'!K116+'05.02.18'!K116+'12.02.18'!K116+'19.02.18'!K116+'26.02.18'!K116+'05.03.18'!K116+'12.03.18'!K116+'19.03.18'!K116+'26.03.18'!K116+'02.04.18'!K116+'10.04.18'!K116+'16.04.18'!K116+'23.04.18'!K116+'02.05.18'!K116+'07.05.18'!K116+'14.05.18'!K116+'21.05.18'!K116+'29.05.18'!K116+'04.06.18'!K116+'11.06.18'!K116+'18.06.18'!K116+'25.06.18'!K116+'02.07.18'!K116+'09.07.18'!K116+'16.07.18'!K116+'23.07.18'!K116+'30.07.18'!K116+'06.08.18'!K116+'13.08.18'!K116+'20.08.18'!K116+'27.08.18'!K116+'03.09.18'!K116+'10.09.18'!K116+'17.09.18'!K116+'24.09.18'!K116+'01.10.18'!K116+'08.10.18'!K116+'16.10.18'!K116+'22.10.18'!K116+'29.10.18'!K116+'05.11.18'!K116+'12.11.18'!K116+'19.11.18'!K116+'26.11.18'!K116+'03.12.18'!K116+'10.12.18'!K116+'17.12.18'!K116+'26.12.18'!K116+'02.01.19'!K116</f>
        <v>0</v>
      </c>
      <c r="L116" s="271">
        <f>'09.01.18'!L116+'15.01.18'!L116+'22.01.18'!L116+'29.01.18'!L116+'05.02.18'!L116+'12.02.18'!L116+'19.02.18'!L116+'26.02.18'!L116+'05.03.18'!L116+'12.03.18'!L116+'19.03.18'!L116+'26.03.18'!L116+'02.04.18'!L116+'10.04.18'!L116+'16.04.18'!L116+'23.04.18'!L116+'02.05.18'!L116+'07.05.18'!L116+'14.05.18'!L116+'21.05.18'!L116+'29.05.18'!L116+'04.06.18'!L116+'11.06.18'!L116+'18.06.18'!L116+'25.06.18'!L116+'02.07.18'!L116+'09.07.18'!L116+'16.07.18'!L116+'23.07.18'!L116+'30.07.18'!L116+'06.08.18'!L116+'13.08.18'!L116+'20.08.18'!L116+'27.08.18'!L116+'03.09.18'!L116+'10.09.18'!L116+'17.09.18'!L116+'24.09.18'!L116+'01.10.18'!L116+'08.10.18'!L116+'16.10.18'!L116+'22.10.18'!L116+'29.10.18'!L116+'05.11.18'!L116+'12.11.18'!L116+'19.11.18'!L116+'26.11.18'!L116+'03.12.18'!L116+'10.12.18'!L116+'17.12.18'!L116+'26.12.18'!L116+'02.01.19'!L116</f>
        <v>0</v>
      </c>
      <c r="M116" s="259">
        <f t="shared" si="3"/>
        <v>0</v>
      </c>
      <c r="N116" s="270">
        <f>'09.01.18'!N116+'15.01.18'!N116+'22.01.18'!N116+'29.01.18'!N116+'05.02.18'!N116+'12.02.18'!N116+'19.02.18'!N116+'26.02.18'!N116+'05.03.18'!N116+'12.03.18'!N116+'19.03.18'!N116+'26.03.18'!N116+'02.04.18'!N116+'10.04.18'!N116+'16.04.18'!N116+'23.04.18'!N116+'02.05.18'!N116+'07.05.18'!N116+'14.05.18'!N116+'21.05.18'!N116+'29.05.18'!N116+'04.06.18'!N116+'11.06.18'!N116+'18.06.18'!N116+'25.06.18'!N116+'02.07.18'!N116+'09.07.18'!N116+'16.07.18'!N116+'23.07.18'!N116+'30.07.18'!N116+'06.08.18'!N116+'13.08.18'!N116+'20.08.18'!N116+'27.08.18'!N116+'03.09.18'!N116+'10.09.18'!N116+'17.09.18'!N116+'24.09.18'!N116+'01.10.18'!N116+'08.10.18'!N116+'16.10.18'!N116+'22.10.18'!N116+'29.10.18'!N116+'05.11.18'!N116+'12.11.18'!N116+'19.11.18'!N116+'26.11.18'!N116+'03.12.18'!N116+'10.12.18'!N116+'17.12.18'!N116+'26.12.18'!N116+'02.01.19'!N116</f>
        <v>0</v>
      </c>
      <c r="O116" s="271">
        <f>'09.01.18'!O116+'15.01.18'!O116+'22.01.18'!O116+'29.01.18'!O116+'05.02.18'!O116+'12.02.18'!O116+'19.02.18'!O116+'26.02.18'!O116+'05.03.18'!O116+'12.03.18'!O116+'19.03.18'!O116+'26.03.18'!O116+'02.04.18'!O116+'10.04.18'!O116+'16.04.18'!O116+'23.04.18'!O116+'02.05.18'!O116+'07.05.18'!O116+'14.05.18'!O116+'21.05.18'!O116+'29.05.18'!O116+'04.06.18'!O116+'11.06.18'!O116+'18.06.18'!O116+'25.06.18'!O116+'02.07.18'!O116+'09.07.18'!O116+'16.07.18'!O116+'23.07.18'!O116+'30.07.18'!O116+'06.08.18'!O116+'13.08.18'!O116+'20.08.18'!O116+'27.08.18'!O116+'03.09.18'!O116+'10.09.18'!O116+'17.09.18'!O116+'24.09.18'!O116+'01.10.18'!O116+'08.10.18'!O116+'16.10.18'!O116+'22.10.18'!O116+'29.10.18'!O116+'05.11.18'!O116+'12.11.18'!O116+'19.11.18'!O116+'26.11.18'!O116+'03.12.18'!O116+'10.12.18'!O116+'17.12.18'!O116+'26.12.18'!O116+'02.01.19'!O116</f>
        <v>0</v>
      </c>
      <c r="P116" s="271">
        <f>'09.01.18'!P116+'15.01.18'!P116+'22.01.18'!P116+'29.01.18'!P116+'05.02.18'!P116+'12.02.18'!P116+'19.02.18'!P116+'26.02.18'!P116+'05.03.18'!P116+'12.03.18'!P116+'19.03.18'!P116+'26.03.18'!P116+'02.04.18'!P116+'10.04.18'!P116+'16.04.18'!P116+'23.04.18'!P116+'02.05.18'!P116+'07.05.18'!P116+'14.05.18'!P116+'21.05.18'!P116+'29.05.18'!P116+'04.06.18'!P116+'11.06.18'!P116+'18.06.18'!P116+'25.06.18'!P116+'02.07.18'!P116+'09.07.18'!P116+'16.07.18'!P116+'23.07.18'!P116+'30.07.18'!P116+'06.08.18'!P116+'13.08.18'!P116+'20.08.18'!P116+'27.08.18'!P116+'03.09.18'!P116+'10.09.18'!P116+'17.09.18'!P116+'24.09.18'!P116+'01.10.18'!P116+'08.10.18'!P116+'16.10.18'!P116+'22.10.18'!P116+'29.10.18'!P116+'05.11.18'!P116+'12.11.18'!P116+'19.11.18'!P116+'26.11.18'!P116+'03.12.18'!P116+'10.12.18'!P116+'17.12.18'!P116+'26.12.18'!P116+'02.01.19'!P116</f>
        <v>0</v>
      </c>
      <c r="Q116" s="83">
        <f t="shared" si="4"/>
        <v>0</v>
      </c>
      <c r="R116" s="1"/>
      <c r="S116" s="1"/>
      <c r="T116" s="134"/>
      <c r="U116" s="134"/>
      <c r="V116" s="134"/>
      <c r="X116" s="40"/>
    </row>
    <row r="117" spans="1:24">
      <c r="A117" s="252">
        <v>108</v>
      </c>
      <c r="B117" s="78" t="s">
        <v>110</v>
      </c>
      <c r="C117" s="105" t="s">
        <v>19</v>
      </c>
      <c r="D117" s="78"/>
      <c r="E117" s="78" t="s">
        <v>30</v>
      </c>
      <c r="F117" s="106" t="s">
        <v>370</v>
      </c>
      <c r="G117" s="14" t="s">
        <v>21</v>
      </c>
      <c r="H117" s="274">
        <f>'09.01.18'!H117+'15.01.18'!H117+'22.01.18'!H117+'29.01.18'!H117+'05.02.18'!H117+'12.02.18'!H117+'19.02.18'!H117+'26.02.18'!H117+'05.03.18'!H117+'12.03.18'!H117+'19.03.18'!H117+'26.03.18'!H117+'02.04.18'!H117+'10.04.18'!H117+'16.04.18'!H117+'23.04.18'!H117+'02.05.18'!H117+'07.05.18'!H117+'14.05.18'!H117+'21.05.18'!H117+'29.05.18'!H117+'04.06.18'!H117+'11.06.18'!H117+'18.06.18'!H117+'25.06.18'!H117+'02.07.18'!H117+'09.07.18'!H117+'16.07.18'!H117+'23.07.18'!H117+'30.07.18'!H117+'06.08.18'!H117+'13.08.18'!H117+'20.08.18'!H117+'27.08.18'!H117+'03.09.18'!H117+'10.09.18'!H117+'17.09.18'!H117+'24.09.18'!H117+'01.10.18'!H117+'08.10.18'!H117+'16.10.18'!H117+'22.10.18'!H117+'29.10.18'!H117+'05.11.18'!H117+'12.11.18'!H117+'19.11.18'!H117+'26.11.18'!H117+'03.12.18'!H117+'10.12.18'!H117+'17.12.18'!H117+'26.12.18'!H117+'02.01.19'!H117</f>
        <v>15</v>
      </c>
      <c r="I117" s="254">
        <f>'09.01.18'!I117+'15.01.18'!I117+'22.01.18'!I117+'29.01.18'!I117+'05.02.18'!I117+'12.02.18'!I117+'19.02.18'!I117+'26.02.18'!I117+'05.03.18'!I117+'12.03.18'!I117+'19.03.18'!I117+'26.03.18'!I117+'02.04.18'!I117+'10.04.18'!I117+'16.04.18'!I117+'23.04.18'!I117+'02.05.18'!I117+'07.05.18'!I117+'14.05.18'!I117+'21.05.18'!I117+'29.05.18'!I117+'04.06.18'!I117+'11.06.18'!I117+'18.06.18'!I117+'25.06.18'!I117+'02.07.18'!I117+'09.07.18'!I117+'16.07.18'!I117+'23.07.18'!I117+'30.07.18'!I117+'06.08.18'!I117+'13.08.18'!I117+'20.08.18'!I117+'27.08.18'!I117+'03.09.18'!I117+'10.09.18'!I117+'17.09.18'!I117+'24.09.18'!I117+'01.10.18'!I117+'08.10.18'!I117+'16.10.18'!I117+'22.10.18'!I117+'29.10.18'!I117+'05.11.18'!I117+'12.11.18'!I117+'19.11.18'!I117+'26.11.18'!I117+'03.12.18'!I117+'10.12.18'!I117+'17.12.18'!I117+'26.12.18'!I117+'02.01.19'!I117</f>
        <v>10</v>
      </c>
      <c r="J117" s="254">
        <f>'09.01.18'!J117+'15.01.18'!J117+'22.01.18'!J117+'29.01.18'!J117+'05.02.18'!J117+'12.02.18'!J117+'19.02.18'!J117+'26.02.18'!J117+'05.03.18'!J117+'12.03.18'!J117+'19.03.18'!J117+'26.03.18'!J117+'02.04.18'!J117+'10.04.18'!J117+'16.04.18'!J117+'23.04.18'!J117+'02.05.18'!J117+'07.05.18'!J117+'14.05.18'!J117+'21.05.18'!J117+'29.05.18'!J117+'04.06.18'!J117+'11.06.18'!J117+'18.06.18'!J117+'25.06.18'!J117+'02.07.18'!J117+'09.07.18'!J117+'16.07.18'!J117+'23.07.18'!J117+'30.07.18'!J117+'06.08.18'!J117+'13.08.18'!J117+'20.08.18'!J117+'27.08.18'!J117+'03.09.18'!J117+'10.09.18'!J117+'17.09.18'!J117+'24.09.18'!J117+'01.10.18'!J117+'08.10.18'!J117+'16.10.18'!J117+'22.10.18'!J117+'29.10.18'!J117+'05.11.18'!J117+'12.11.18'!J117+'19.11.18'!J117+'26.11.18'!J117+'03.12.18'!J117+'10.12.18'!J117+'17.12.18'!J117+'26.12.18'!J117+'02.01.19'!J117</f>
        <v>14</v>
      </c>
      <c r="K117" s="271">
        <f>'09.01.18'!K117+'15.01.18'!K117+'22.01.18'!K117+'29.01.18'!K117+'05.02.18'!K117+'12.02.18'!K117+'19.02.18'!K117+'26.02.18'!K117+'05.03.18'!K117+'12.03.18'!K117+'19.03.18'!K117+'26.03.18'!K117+'02.04.18'!K117+'10.04.18'!K117+'16.04.18'!K117+'23.04.18'!K117+'02.05.18'!K117+'07.05.18'!K117+'14.05.18'!K117+'21.05.18'!K117+'29.05.18'!K117+'04.06.18'!K117+'11.06.18'!K117+'18.06.18'!K117+'25.06.18'!K117+'02.07.18'!K117+'09.07.18'!K117+'16.07.18'!K117+'23.07.18'!K117+'30.07.18'!K117+'06.08.18'!K117+'13.08.18'!K117+'20.08.18'!K117+'27.08.18'!K117+'03.09.18'!K117+'10.09.18'!K117+'17.09.18'!K117+'24.09.18'!K117+'01.10.18'!K117+'08.10.18'!K117+'16.10.18'!K117+'22.10.18'!K117+'29.10.18'!K117+'05.11.18'!K117+'12.11.18'!K117+'19.11.18'!K117+'26.11.18'!K117+'03.12.18'!K117+'10.12.18'!K117+'17.12.18'!K117+'26.12.18'!K117+'02.01.19'!K117</f>
        <v>26504.219999999998</v>
      </c>
      <c r="L117" s="271">
        <f>'09.01.18'!L117+'15.01.18'!L117+'22.01.18'!L117+'29.01.18'!L117+'05.02.18'!L117+'12.02.18'!L117+'19.02.18'!L117+'26.02.18'!L117+'05.03.18'!L117+'12.03.18'!L117+'19.03.18'!L117+'26.03.18'!L117+'02.04.18'!L117+'10.04.18'!L117+'16.04.18'!L117+'23.04.18'!L117+'02.05.18'!L117+'07.05.18'!L117+'14.05.18'!L117+'21.05.18'!L117+'29.05.18'!L117+'04.06.18'!L117+'11.06.18'!L117+'18.06.18'!L117+'25.06.18'!L117+'02.07.18'!L117+'09.07.18'!L117+'16.07.18'!L117+'23.07.18'!L117+'30.07.18'!L117+'06.08.18'!L117+'13.08.18'!L117+'20.08.18'!L117+'27.08.18'!L117+'03.09.18'!L117+'10.09.18'!L117+'17.09.18'!L117+'24.09.18'!L117+'01.10.18'!L117+'08.10.18'!L117+'16.10.18'!L117+'22.10.18'!L117+'29.10.18'!L117+'05.11.18'!L117+'12.11.18'!L117+'19.11.18'!L117+'26.11.18'!L117+'03.12.18'!L117+'10.12.18'!L117+'17.12.18'!L117+'26.12.18'!L117+'02.01.19'!L117</f>
        <v>26504.219999999998</v>
      </c>
      <c r="M117" s="259">
        <f t="shared" si="3"/>
        <v>0</v>
      </c>
      <c r="N117" s="270">
        <f>'09.01.18'!N117+'15.01.18'!N117+'22.01.18'!N117+'29.01.18'!N117+'05.02.18'!N117+'12.02.18'!N117+'19.02.18'!N117+'26.02.18'!N117+'05.03.18'!N117+'12.03.18'!N117+'19.03.18'!N117+'26.03.18'!N117+'02.04.18'!N117+'10.04.18'!N117+'16.04.18'!N117+'23.04.18'!N117+'02.05.18'!N117+'07.05.18'!N117+'14.05.18'!N117+'21.05.18'!N117+'29.05.18'!N117+'04.06.18'!N117+'11.06.18'!N117+'18.06.18'!N117+'25.06.18'!N117+'02.07.18'!N117+'09.07.18'!N117+'16.07.18'!N117+'23.07.18'!N117+'30.07.18'!N117+'06.08.18'!N117+'13.08.18'!N117+'20.08.18'!N117+'27.08.18'!N117+'03.09.18'!N117+'10.09.18'!N117+'17.09.18'!N117+'24.09.18'!N117+'01.10.18'!N117+'08.10.18'!N117+'16.10.18'!N117+'22.10.18'!N117+'29.10.18'!N117+'05.11.18'!N117+'12.11.18'!N117+'19.11.18'!N117+'26.11.18'!N117+'03.12.18'!N117+'10.12.18'!N117+'17.12.18'!N117+'26.12.18'!N117+'02.01.19'!N117</f>
        <v>10</v>
      </c>
      <c r="O117" s="271">
        <f>'09.01.18'!O117+'15.01.18'!O117+'22.01.18'!O117+'29.01.18'!O117+'05.02.18'!O117+'12.02.18'!O117+'19.02.18'!O117+'26.02.18'!O117+'05.03.18'!O117+'12.03.18'!O117+'19.03.18'!O117+'26.03.18'!O117+'02.04.18'!O117+'10.04.18'!O117+'16.04.18'!O117+'23.04.18'!O117+'02.05.18'!O117+'07.05.18'!O117+'14.05.18'!O117+'21.05.18'!O117+'29.05.18'!O117+'04.06.18'!O117+'11.06.18'!O117+'18.06.18'!O117+'25.06.18'!O117+'02.07.18'!O117+'09.07.18'!O117+'16.07.18'!O117+'23.07.18'!O117+'30.07.18'!O117+'06.08.18'!O117+'13.08.18'!O117+'20.08.18'!O117+'27.08.18'!O117+'03.09.18'!O117+'10.09.18'!O117+'17.09.18'!O117+'24.09.18'!O117+'01.10.18'!O117+'08.10.18'!O117+'16.10.18'!O117+'22.10.18'!O117+'29.10.18'!O117+'05.11.18'!O117+'12.11.18'!O117+'19.11.18'!O117+'26.11.18'!O117+'03.12.18'!O117+'10.12.18'!O117+'17.12.18'!O117+'26.12.18'!O117+'02.01.19'!O117</f>
        <v>26206.83</v>
      </c>
      <c r="P117" s="271">
        <f>'09.01.18'!P117+'15.01.18'!P117+'22.01.18'!P117+'29.01.18'!P117+'05.02.18'!P117+'12.02.18'!P117+'19.02.18'!P117+'26.02.18'!P117+'05.03.18'!P117+'12.03.18'!P117+'19.03.18'!P117+'26.03.18'!P117+'02.04.18'!P117+'10.04.18'!P117+'16.04.18'!P117+'23.04.18'!P117+'02.05.18'!P117+'07.05.18'!P117+'14.05.18'!P117+'21.05.18'!P117+'29.05.18'!P117+'04.06.18'!P117+'11.06.18'!P117+'18.06.18'!P117+'25.06.18'!P117+'02.07.18'!P117+'09.07.18'!P117+'16.07.18'!P117+'23.07.18'!P117+'30.07.18'!P117+'06.08.18'!P117+'13.08.18'!P117+'20.08.18'!P117+'27.08.18'!P117+'03.09.18'!P117+'10.09.18'!P117+'17.09.18'!P117+'24.09.18'!P117+'01.10.18'!P117+'08.10.18'!P117+'16.10.18'!P117+'22.10.18'!P117+'29.10.18'!P117+'05.11.18'!P117+'12.11.18'!P117+'19.11.18'!P117+'26.11.18'!P117+'03.12.18'!P117+'10.12.18'!P117+'17.12.18'!P117+'26.12.18'!P117+'02.01.19'!P117</f>
        <v>26206.83</v>
      </c>
      <c r="Q117" s="83">
        <f t="shared" si="4"/>
        <v>0</v>
      </c>
      <c r="R117" s="1"/>
      <c r="S117" s="1"/>
      <c r="T117" s="134"/>
      <c r="U117" s="134"/>
      <c r="V117" s="134"/>
      <c r="X117" s="40"/>
    </row>
    <row r="118" spans="1:24">
      <c r="A118" s="252">
        <v>109</v>
      </c>
      <c r="B118" s="78" t="s">
        <v>110</v>
      </c>
      <c r="C118" s="105" t="s">
        <v>19</v>
      </c>
      <c r="D118" s="78"/>
      <c r="E118" s="78" t="s">
        <v>30</v>
      </c>
      <c r="F118" s="106" t="s">
        <v>415</v>
      </c>
      <c r="G118" s="17" t="s">
        <v>31</v>
      </c>
      <c r="H118" s="274">
        <f>'09.01.18'!H118+'15.01.18'!H118+'22.01.18'!H118+'29.01.18'!H118+'05.02.18'!H118+'12.02.18'!H118+'19.02.18'!H118+'26.02.18'!H118+'05.03.18'!H118+'12.03.18'!H118+'19.03.18'!H118+'26.03.18'!H118+'02.04.18'!H118+'10.04.18'!H118+'16.04.18'!H118+'23.04.18'!H118+'02.05.18'!H118+'07.05.18'!H118+'14.05.18'!H118+'21.05.18'!H118+'29.05.18'!H118+'04.06.18'!H118+'11.06.18'!H118+'18.06.18'!H118+'25.06.18'!H118+'02.07.18'!H118+'09.07.18'!H118+'16.07.18'!H118+'23.07.18'!H118+'30.07.18'!H118+'06.08.18'!H118+'13.08.18'!H118+'20.08.18'!H118+'27.08.18'!H118+'03.09.18'!H118+'10.09.18'!H118+'17.09.18'!H118+'24.09.18'!H118+'01.10.18'!H118+'08.10.18'!H118+'16.10.18'!H118+'22.10.18'!H118+'29.10.18'!H118+'05.11.18'!H118+'12.11.18'!H118+'19.11.18'!H118+'26.11.18'!H118+'03.12.18'!H118+'10.12.18'!H118+'17.12.18'!H118+'26.12.18'!H118+'02.01.19'!H118</f>
        <v>6</v>
      </c>
      <c r="I118" s="254">
        <f>'09.01.18'!I118+'15.01.18'!I118+'22.01.18'!I118+'29.01.18'!I118+'05.02.18'!I118+'12.02.18'!I118+'19.02.18'!I118+'26.02.18'!I118+'05.03.18'!I118+'12.03.18'!I118+'19.03.18'!I118+'26.03.18'!I118+'02.04.18'!I118+'10.04.18'!I118+'16.04.18'!I118+'23.04.18'!I118+'02.05.18'!I118+'07.05.18'!I118+'14.05.18'!I118+'21.05.18'!I118+'29.05.18'!I118+'04.06.18'!I118+'11.06.18'!I118+'18.06.18'!I118+'25.06.18'!I118+'02.07.18'!I118+'09.07.18'!I118+'16.07.18'!I118+'23.07.18'!I118+'30.07.18'!I118+'06.08.18'!I118+'13.08.18'!I118+'20.08.18'!I118+'27.08.18'!I118+'03.09.18'!I118+'10.09.18'!I118+'17.09.18'!I118+'24.09.18'!I118+'01.10.18'!I118+'08.10.18'!I118+'16.10.18'!I118+'22.10.18'!I118+'29.10.18'!I118+'05.11.18'!I118+'12.11.18'!I118+'19.11.18'!I118+'26.11.18'!I118+'03.12.18'!I118+'10.12.18'!I118+'17.12.18'!I118+'26.12.18'!I118+'02.01.19'!I118</f>
        <v>3</v>
      </c>
      <c r="J118" s="254">
        <f>'09.01.18'!J118+'15.01.18'!J118+'22.01.18'!J118+'29.01.18'!J118+'05.02.18'!J118+'12.02.18'!J118+'19.02.18'!J118+'26.02.18'!J118+'05.03.18'!J118+'12.03.18'!J118+'19.03.18'!J118+'26.03.18'!J118+'02.04.18'!J118+'10.04.18'!J118+'16.04.18'!J118+'23.04.18'!J118+'02.05.18'!J118+'07.05.18'!J118+'14.05.18'!J118+'21.05.18'!J118+'29.05.18'!J118+'04.06.18'!J118+'11.06.18'!J118+'18.06.18'!J118+'25.06.18'!J118+'02.07.18'!J118+'09.07.18'!J118+'16.07.18'!J118+'23.07.18'!J118+'30.07.18'!J118+'06.08.18'!J118+'13.08.18'!J118+'20.08.18'!J118+'27.08.18'!J118+'03.09.18'!J118+'10.09.18'!J118+'17.09.18'!J118+'24.09.18'!J118+'01.10.18'!J118+'08.10.18'!J118+'16.10.18'!J118+'22.10.18'!J118+'29.10.18'!J118+'05.11.18'!J118+'12.11.18'!J118+'19.11.18'!J118+'26.11.18'!J118+'03.12.18'!J118+'10.12.18'!J118+'17.12.18'!J118+'26.12.18'!J118+'02.01.19'!J118</f>
        <v>3</v>
      </c>
      <c r="K118" s="271">
        <f>'09.01.18'!K118+'15.01.18'!K118+'22.01.18'!K118+'29.01.18'!K118+'05.02.18'!K118+'12.02.18'!K118+'19.02.18'!K118+'26.02.18'!K118+'05.03.18'!K118+'12.03.18'!K118+'19.03.18'!K118+'26.03.18'!K118+'02.04.18'!K118+'10.04.18'!K118+'16.04.18'!K118+'23.04.18'!K118+'02.05.18'!K118+'07.05.18'!K118+'14.05.18'!K118+'21.05.18'!K118+'29.05.18'!K118+'04.06.18'!K118+'11.06.18'!K118+'18.06.18'!K118+'25.06.18'!K118+'02.07.18'!K118+'09.07.18'!K118+'16.07.18'!K118+'23.07.18'!K118+'30.07.18'!K118+'06.08.18'!K118+'13.08.18'!K118+'20.08.18'!K118+'27.08.18'!K118+'03.09.18'!K118+'10.09.18'!K118+'17.09.18'!K118+'24.09.18'!K118+'01.10.18'!K118+'08.10.18'!K118+'16.10.18'!K118+'22.10.18'!K118+'29.10.18'!K118+'05.11.18'!K118+'12.11.18'!K118+'19.11.18'!K118+'26.11.18'!K118+'03.12.18'!K118+'10.12.18'!K118+'17.12.18'!K118+'26.12.18'!K118+'02.01.19'!K118</f>
        <v>8468.6</v>
      </c>
      <c r="L118" s="271">
        <f>'09.01.18'!L118+'15.01.18'!L118+'22.01.18'!L118+'29.01.18'!L118+'05.02.18'!L118+'12.02.18'!L118+'19.02.18'!L118+'26.02.18'!L118+'05.03.18'!L118+'12.03.18'!L118+'19.03.18'!L118+'26.03.18'!L118+'02.04.18'!L118+'10.04.18'!L118+'16.04.18'!L118+'23.04.18'!L118+'02.05.18'!L118+'07.05.18'!L118+'14.05.18'!L118+'21.05.18'!L118+'29.05.18'!L118+'04.06.18'!L118+'11.06.18'!L118+'18.06.18'!L118+'25.06.18'!L118+'02.07.18'!L118+'09.07.18'!L118+'16.07.18'!L118+'23.07.18'!L118+'30.07.18'!L118+'06.08.18'!L118+'13.08.18'!L118+'20.08.18'!L118+'27.08.18'!L118+'03.09.18'!L118+'10.09.18'!L118+'17.09.18'!L118+'24.09.18'!L118+'01.10.18'!L118+'08.10.18'!L118+'16.10.18'!L118+'22.10.18'!L118+'29.10.18'!L118+'05.11.18'!L118+'12.11.18'!L118+'19.11.18'!L118+'26.11.18'!L118+'03.12.18'!L118+'10.12.18'!L118+'17.12.18'!L118+'26.12.18'!L118+'02.01.19'!L118</f>
        <v>8468.6</v>
      </c>
      <c r="M118" s="259">
        <f t="shared" si="3"/>
        <v>0</v>
      </c>
      <c r="N118" s="270">
        <f>'09.01.18'!N118+'15.01.18'!N118+'22.01.18'!N118+'29.01.18'!N118+'05.02.18'!N118+'12.02.18'!N118+'19.02.18'!N118+'26.02.18'!N118+'05.03.18'!N118+'12.03.18'!N118+'19.03.18'!N118+'26.03.18'!N118+'02.04.18'!N118+'10.04.18'!N118+'16.04.18'!N118+'23.04.18'!N118+'02.05.18'!N118+'07.05.18'!N118+'14.05.18'!N118+'21.05.18'!N118+'29.05.18'!N118+'04.06.18'!N118+'11.06.18'!N118+'18.06.18'!N118+'25.06.18'!N118+'02.07.18'!N118+'09.07.18'!N118+'16.07.18'!N118+'23.07.18'!N118+'30.07.18'!N118+'06.08.18'!N118+'13.08.18'!N118+'20.08.18'!N118+'27.08.18'!N118+'03.09.18'!N118+'10.09.18'!N118+'17.09.18'!N118+'24.09.18'!N118+'01.10.18'!N118+'08.10.18'!N118+'16.10.18'!N118+'22.10.18'!N118+'29.10.18'!N118+'05.11.18'!N118+'12.11.18'!N118+'19.11.18'!N118+'26.11.18'!N118+'03.12.18'!N118+'10.12.18'!N118+'17.12.18'!N118+'26.12.18'!N118+'02.01.19'!N118</f>
        <v>0</v>
      </c>
      <c r="O118" s="271">
        <f>'09.01.18'!O118+'15.01.18'!O118+'22.01.18'!O118+'29.01.18'!O118+'05.02.18'!O118+'12.02.18'!O118+'19.02.18'!O118+'26.02.18'!O118+'05.03.18'!O118+'12.03.18'!O118+'19.03.18'!O118+'26.03.18'!O118+'02.04.18'!O118+'10.04.18'!O118+'16.04.18'!O118+'23.04.18'!O118+'02.05.18'!O118+'07.05.18'!O118+'14.05.18'!O118+'21.05.18'!O118+'29.05.18'!O118+'04.06.18'!O118+'11.06.18'!O118+'18.06.18'!O118+'25.06.18'!O118+'02.07.18'!O118+'09.07.18'!O118+'16.07.18'!O118+'23.07.18'!O118+'30.07.18'!O118+'06.08.18'!O118+'13.08.18'!O118+'20.08.18'!O118+'27.08.18'!O118+'03.09.18'!O118+'10.09.18'!O118+'17.09.18'!O118+'24.09.18'!O118+'01.10.18'!O118+'08.10.18'!O118+'16.10.18'!O118+'22.10.18'!O118+'29.10.18'!O118+'05.11.18'!O118+'12.11.18'!O118+'19.11.18'!O118+'26.11.18'!O118+'03.12.18'!O118+'10.12.18'!O118+'17.12.18'!O118+'26.12.18'!O118+'02.01.19'!O118</f>
        <v>0</v>
      </c>
      <c r="P118" s="271">
        <f>'09.01.18'!P118+'15.01.18'!P118+'22.01.18'!P118+'29.01.18'!P118+'05.02.18'!P118+'12.02.18'!P118+'19.02.18'!P118+'26.02.18'!P118+'05.03.18'!P118+'12.03.18'!P118+'19.03.18'!P118+'26.03.18'!P118+'02.04.18'!P118+'10.04.18'!P118+'16.04.18'!P118+'23.04.18'!P118+'02.05.18'!P118+'07.05.18'!P118+'14.05.18'!P118+'21.05.18'!P118+'29.05.18'!P118+'04.06.18'!P118+'11.06.18'!P118+'18.06.18'!P118+'25.06.18'!P118+'02.07.18'!P118+'09.07.18'!P118+'16.07.18'!P118+'23.07.18'!P118+'30.07.18'!P118+'06.08.18'!P118+'13.08.18'!P118+'20.08.18'!P118+'27.08.18'!P118+'03.09.18'!P118+'10.09.18'!P118+'17.09.18'!P118+'24.09.18'!P118+'01.10.18'!P118+'08.10.18'!P118+'16.10.18'!P118+'22.10.18'!P118+'29.10.18'!P118+'05.11.18'!P118+'12.11.18'!P118+'19.11.18'!P118+'26.11.18'!P118+'03.12.18'!P118+'10.12.18'!P118+'17.12.18'!P118+'26.12.18'!P118+'02.01.19'!P118</f>
        <v>0</v>
      </c>
      <c r="Q118" s="83">
        <f t="shared" si="4"/>
        <v>0</v>
      </c>
      <c r="R118" s="1"/>
      <c r="S118" s="1"/>
      <c r="T118" s="134"/>
      <c r="U118" s="134"/>
      <c r="V118" s="134"/>
      <c r="X118" s="40"/>
    </row>
    <row r="119" spans="1:24">
      <c r="A119" s="252">
        <v>110</v>
      </c>
      <c r="B119" s="78" t="s">
        <v>111</v>
      </c>
      <c r="C119" s="105" t="s">
        <v>19</v>
      </c>
      <c r="D119" s="78"/>
      <c r="E119" s="78" t="s">
        <v>112</v>
      </c>
      <c r="F119" s="106" t="s">
        <v>371</v>
      </c>
      <c r="G119" s="14" t="s">
        <v>21</v>
      </c>
      <c r="H119" s="274">
        <f>'09.01.18'!H119+'15.01.18'!H119+'22.01.18'!H119+'29.01.18'!H119+'05.02.18'!H119+'12.02.18'!H119+'19.02.18'!H119+'26.02.18'!H119+'05.03.18'!H119+'12.03.18'!H119+'19.03.18'!H119+'26.03.18'!H119+'02.04.18'!H119+'10.04.18'!H119+'16.04.18'!H119+'23.04.18'!H119+'02.05.18'!H119+'07.05.18'!H119+'14.05.18'!H119+'21.05.18'!H119+'29.05.18'!H119+'04.06.18'!H119+'11.06.18'!H119+'18.06.18'!H119+'25.06.18'!H119+'02.07.18'!H119+'09.07.18'!H119+'16.07.18'!H119+'23.07.18'!H119+'30.07.18'!H119+'06.08.18'!H119+'13.08.18'!H119+'20.08.18'!H119+'27.08.18'!H119+'03.09.18'!H119+'10.09.18'!H119+'17.09.18'!H119+'24.09.18'!H119+'01.10.18'!H119+'08.10.18'!H119+'16.10.18'!H119+'22.10.18'!H119+'29.10.18'!H119+'05.11.18'!H119+'12.11.18'!H119+'19.11.18'!H119+'26.11.18'!H119+'03.12.18'!H119+'10.12.18'!H119+'17.12.18'!H119+'26.12.18'!H119+'02.01.19'!H119</f>
        <v>6</v>
      </c>
      <c r="I119" s="254">
        <f>'09.01.18'!I119+'15.01.18'!I119+'22.01.18'!I119+'29.01.18'!I119+'05.02.18'!I119+'12.02.18'!I119+'19.02.18'!I119+'26.02.18'!I119+'05.03.18'!I119+'12.03.18'!I119+'19.03.18'!I119+'26.03.18'!I119+'02.04.18'!I119+'10.04.18'!I119+'16.04.18'!I119+'23.04.18'!I119+'02.05.18'!I119+'07.05.18'!I119+'14.05.18'!I119+'21.05.18'!I119+'29.05.18'!I119+'04.06.18'!I119+'11.06.18'!I119+'18.06.18'!I119+'25.06.18'!I119+'02.07.18'!I119+'09.07.18'!I119+'16.07.18'!I119+'23.07.18'!I119+'30.07.18'!I119+'06.08.18'!I119+'13.08.18'!I119+'20.08.18'!I119+'27.08.18'!I119+'03.09.18'!I119+'10.09.18'!I119+'17.09.18'!I119+'24.09.18'!I119+'01.10.18'!I119+'08.10.18'!I119+'16.10.18'!I119+'22.10.18'!I119+'29.10.18'!I119+'05.11.18'!I119+'12.11.18'!I119+'19.11.18'!I119+'26.11.18'!I119+'03.12.18'!I119+'10.12.18'!I119+'17.12.18'!I119+'26.12.18'!I119+'02.01.19'!I119</f>
        <v>3</v>
      </c>
      <c r="J119" s="254">
        <f>'09.01.18'!J119+'15.01.18'!J119+'22.01.18'!J119+'29.01.18'!J119+'05.02.18'!J119+'12.02.18'!J119+'19.02.18'!J119+'26.02.18'!J119+'05.03.18'!J119+'12.03.18'!J119+'19.03.18'!J119+'26.03.18'!J119+'02.04.18'!J119+'10.04.18'!J119+'16.04.18'!J119+'23.04.18'!J119+'02.05.18'!J119+'07.05.18'!J119+'14.05.18'!J119+'21.05.18'!J119+'29.05.18'!J119+'04.06.18'!J119+'11.06.18'!J119+'18.06.18'!J119+'25.06.18'!J119+'02.07.18'!J119+'09.07.18'!J119+'16.07.18'!J119+'23.07.18'!J119+'30.07.18'!J119+'06.08.18'!J119+'13.08.18'!J119+'20.08.18'!J119+'27.08.18'!J119+'03.09.18'!J119+'10.09.18'!J119+'17.09.18'!J119+'24.09.18'!J119+'01.10.18'!J119+'08.10.18'!J119+'16.10.18'!J119+'22.10.18'!J119+'29.10.18'!J119+'05.11.18'!J119+'12.11.18'!J119+'19.11.18'!J119+'26.11.18'!J119+'03.12.18'!J119+'10.12.18'!J119+'17.12.18'!J119+'26.12.18'!J119+'02.01.19'!J119</f>
        <v>5</v>
      </c>
      <c r="K119" s="271">
        <f>'09.01.18'!K119+'15.01.18'!K119+'22.01.18'!K119+'29.01.18'!K119+'05.02.18'!K119+'12.02.18'!K119+'19.02.18'!K119+'26.02.18'!K119+'05.03.18'!K119+'12.03.18'!K119+'19.03.18'!K119+'26.03.18'!K119+'02.04.18'!K119+'10.04.18'!K119+'16.04.18'!K119+'23.04.18'!K119+'02.05.18'!K119+'07.05.18'!K119+'14.05.18'!K119+'21.05.18'!K119+'29.05.18'!K119+'04.06.18'!K119+'11.06.18'!K119+'18.06.18'!K119+'25.06.18'!K119+'02.07.18'!K119+'09.07.18'!K119+'16.07.18'!K119+'23.07.18'!K119+'30.07.18'!K119+'06.08.18'!K119+'13.08.18'!K119+'20.08.18'!K119+'27.08.18'!K119+'03.09.18'!K119+'10.09.18'!K119+'17.09.18'!K119+'24.09.18'!K119+'01.10.18'!K119+'08.10.18'!K119+'16.10.18'!K119+'22.10.18'!K119+'29.10.18'!K119+'05.11.18'!K119+'12.11.18'!K119+'19.11.18'!K119+'26.11.18'!K119+'03.12.18'!K119+'10.12.18'!K119+'17.12.18'!K119+'26.12.18'!K119+'02.01.19'!K119</f>
        <v>9622.94</v>
      </c>
      <c r="L119" s="271">
        <f>'09.01.18'!L119+'15.01.18'!L119+'22.01.18'!L119+'29.01.18'!L119+'05.02.18'!L119+'12.02.18'!L119+'19.02.18'!L119+'26.02.18'!L119+'05.03.18'!L119+'12.03.18'!L119+'19.03.18'!L119+'26.03.18'!L119+'02.04.18'!L119+'10.04.18'!L119+'16.04.18'!L119+'23.04.18'!L119+'02.05.18'!L119+'07.05.18'!L119+'14.05.18'!L119+'21.05.18'!L119+'29.05.18'!L119+'04.06.18'!L119+'11.06.18'!L119+'18.06.18'!L119+'25.06.18'!L119+'02.07.18'!L119+'09.07.18'!L119+'16.07.18'!L119+'23.07.18'!L119+'30.07.18'!L119+'06.08.18'!L119+'13.08.18'!L119+'20.08.18'!L119+'27.08.18'!L119+'03.09.18'!L119+'10.09.18'!L119+'17.09.18'!L119+'24.09.18'!L119+'01.10.18'!L119+'08.10.18'!L119+'16.10.18'!L119+'22.10.18'!L119+'29.10.18'!L119+'05.11.18'!L119+'12.11.18'!L119+'19.11.18'!L119+'26.11.18'!L119+'03.12.18'!L119+'10.12.18'!L119+'17.12.18'!L119+'26.12.18'!L119+'02.01.19'!L119</f>
        <v>9622.94</v>
      </c>
      <c r="M119" s="259">
        <f t="shared" si="3"/>
        <v>0</v>
      </c>
      <c r="N119" s="270">
        <f>'09.01.18'!N119+'15.01.18'!N119+'22.01.18'!N119+'29.01.18'!N119+'05.02.18'!N119+'12.02.18'!N119+'19.02.18'!N119+'26.02.18'!N119+'05.03.18'!N119+'12.03.18'!N119+'19.03.18'!N119+'26.03.18'!N119+'02.04.18'!N119+'10.04.18'!N119+'16.04.18'!N119+'23.04.18'!N119+'02.05.18'!N119+'07.05.18'!N119+'14.05.18'!N119+'21.05.18'!N119+'29.05.18'!N119+'04.06.18'!N119+'11.06.18'!N119+'18.06.18'!N119+'25.06.18'!N119+'02.07.18'!N119+'09.07.18'!N119+'16.07.18'!N119+'23.07.18'!N119+'30.07.18'!N119+'06.08.18'!N119+'13.08.18'!N119+'20.08.18'!N119+'27.08.18'!N119+'03.09.18'!N119+'10.09.18'!N119+'17.09.18'!N119+'24.09.18'!N119+'01.10.18'!N119+'08.10.18'!N119+'16.10.18'!N119+'22.10.18'!N119+'29.10.18'!N119+'05.11.18'!N119+'12.11.18'!N119+'19.11.18'!N119+'26.11.18'!N119+'03.12.18'!N119+'10.12.18'!N119+'17.12.18'!N119+'26.12.18'!N119+'02.01.19'!N119</f>
        <v>14</v>
      </c>
      <c r="O119" s="271">
        <f>'09.01.18'!O119+'15.01.18'!O119+'22.01.18'!O119+'29.01.18'!O119+'05.02.18'!O119+'12.02.18'!O119+'19.02.18'!O119+'26.02.18'!O119+'05.03.18'!O119+'12.03.18'!O119+'19.03.18'!O119+'26.03.18'!O119+'02.04.18'!O119+'10.04.18'!O119+'16.04.18'!O119+'23.04.18'!O119+'02.05.18'!O119+'07.05.18'!O119+'14.05.18'!O119+'21.05.18'!O119+'29.05.18'!O119+'04.06.18'!O119+'11.06.18'!O119+'18.06.18'!O119+'25.06.18'!O119+'02.07.18'!O119+'09.07.18'!O119+'16.07.18'!O119+'23.07.18'!O119+'30.07.18'!O119+'06.08.18'!O119+'13.08.18'!O119+'20.08.18'!O119+'27.08.18'!O119+'03.09.18'!O119+'10.09.18'!O119+'17.09.18'!O119+'24.09.18'!O119+'01.10.18'!O119+'08.10.18'!O119+'16.10.18'!O119+'22.10.18'!O119+'29.10.18'!O119+'05.11.18'!O119+'12.11.18'!O119+'19.11.18'!O119+'26.11.18'!O119+'03.12.18'!O119+'10.12.18'!O119+'17.12.18'!O119+'26.12.18'!O119+'02.01.19'!O119</f>
        <v>81296.310000000012</v>
      </c>
      <c r="P119" s="271">
        <f>'09.01.18'!P119+'15.01.18'!P119+'22.01.18'!P119+'29.01.18'!P119+'05.02.18'!P119+'12.02.18'!P119+'19.02.18'!P119+'26.02.18'!P119+'05.03.18'!P119+'12.03.18'!P119+'19.03.18'!P119+'26.03.18'!P119+'02.04.18'!P119+'10.04.18'!P119+'16.04.18'!P119+'23.04.18'!P119+'02.05.18'!P119+'07.05.18'!P119+'14.05.18'!P119+'21.05.18'!P119+'29.05.18'!P119+'04.06.18'!P119+'11.06.18'!P119+'18.06.18'!P119+'25.06.18'!P119+'02.07.18'!P119+'09.07.18'!P119+'16.07.18'!P119+'23.07.18'!P119+'30.07.18'!P119+'06.08.18'!P119+'13.08.18'!P119+'20.08.18'!P119+'27.08.18'!P119+'03.09.18'!P119+'10.09.18'!P119+'17.09.18'!P119+'24.09.18'!P119+'01.10.18'!P119+'08.10.18'!P119+'16.10.18'!P119+'22.10.18'!P119+'29.10.18'!P119+'05.11.18'!P119+'12.11.18'!P119+'19.11.18'!P119+'26.11.18'!P119+'03.12.18'!P119+'10.12.18'!P119+'17.12.18'!P119+'26.12.18'!P119+'02.01.19'!P119</f>
        <v>81296.310000000012</v>
      </c>
      <c r="Q119" s="83">
        <f t="shared" si="4"/>
        <v>0</v>
      </c>
      <c r="R119" s="1"/>
      <c r="S119" s="1"/>
      <c r="T119" s="134"/>
      <c r="U119" s="134"/>
      <c r="V119" s="134"/>
      <c r="X119" s="40"/>
    </row>
    <row r="120" spans="1:24">
      <c r="A120" s="252">
        <v>111</v>
      </c>
      <c r="B120" s="78" t="s">
        <v>111</v>
      </c>
      <c r="C120" s="105" t="s">
        <v>19</v>
      </c>
      <c r="D120" s="78"/>
      <c r="E120" s="78" t="s">
        <v>112</v>
      </c>
      <c r="F120" s="106" t="s">
        <v>432</v>
      </c>
      <c r="G120" s="16" t="s">
        <v>22</v>
      </c>
      <c r="H120" s="274">
        <f>'09.01.18'!H120+'15.01.18'!H120+'22.01.18'!H120+'29.01.18'!H120+'05.02.18'!H120+'12.02.18'!H120+'19.02.18'!H120+'26.02.18'!H120+'05.03.18'!H120+'12.03.18'!H120+'19.03.18'!H120+'26.03.18'!H120+'02.04.18'!H120+'10.04.18'!H120+'16.04.18'!H120+'23.04.18'!H120+'02.05.18'!H120+'07.05.18'!H120+'14.05.18'!H120+'21.05.18'!H120+'29.05.18'!H120+'04.06.18'!H120+'11.06.18'!H120+'18.06.18'!H120+'25.06.18'!H120+'02.07.18'!H120+'09.07.18'!H120+'16.07.18'!H120+'23.07.18'!H120+'30.07.18'!H120+'06.08.18'!H120+'13.08.18'!H120+'20.08.18'!H120+'27.08.18'!H120+'03.09.18'!H120+'10.09.18'!H120+'17.09.18'!H120+'24.09.18'!H120+'01.10.18'!H120+'08.10.18'!H120+'16.10.18'!H120+'22.10.18'!H120+'29.10.18'!H120+'05.11.18'!H120+'12.11.18'!H120+'19.11.18'!H120+'26.11.18'!H120+'03.12.18'!H120+'10.12.18'!H120+'17.12.18'!H120+'26.12.18'!H120+'02.01.19'!H120</f>
        <v>0</v>
      </c>
      <c r="I120" s="254">
        <f>'09.01.18'!I120+'15.01.18'!I120+'22.01.18'!I120+'29.01.18'!I120+'05.02.18'!I120+'12.02.18'!I120+'19.02.18'!I120+'26.02.18'!I120+'05.03.18'!I120+'12.03.18'!I120+'19.03.18'!I120+'26.03.18'!I120+'02.04.18'!I120+'10.04.18'!I120+'16.04.18'!I120+'23.04.18'!I120+'02.05.18'!I120+'07.05.18'!I120+'14.05.18'!I120+'21.05.18'!I120+'29.05.18'!I120+'04.06.18'!I120+'11.06.18'!I120+'18.06.18'!I120+'25.06.18'!I120+'02.07.18'!I120+'09.07.18'!I120+'16.07.18'!I120+'23.07.18'!I120+'30.07.18'!I120+'06.08.18'!I120+'13.08.18'!I120+'20.08.18'!I120+'27.08.18'!I120+'03.09.18'!I120+'10.09.18'!I120+'17.09.18'!I120+'24.09.18'!I120+'01.10.18'!I120+'08.10.18'!I120+'16.10.18'!I120+'22.10.18'!I120+'29.10.18'!I120+'05.11.18'!I120+'12.11.18'!I120+'19.11.18'!I120+'26.11.18'!I120+'03.12.18'!I120+'10.12.18'!I120+'17.12.18'!I120+'26.12.18'!I120+'02.01.19'!I120</f>
        <v>0</v>
      </c>
      <c r="J120" s="254">
        <f>'09.01.18'!J120+'15.01.18'!J120+'22.01.18'!J120+'29.01.18'!J120+'05.02.18'!J120+'12.02.18'!J120+'19.02.18'!J120+'26.02.18'!J120+'05.03.18'!J120+'12.03.18'!J120+'19.03.18'!J120+'26.03.18'!J120+'02.04.18'!J120+'10.04.18'!J120+'16.04.18'!J120+'23.04.18'!J120+'02.05.18'!J120+'07.05.18'!J120+'14.05.18'!J120+'21.05.18'!J120+'29.05.18'!J120+'04.06.18'!J120+'11.06.18'!J120+'18.06.18'!J120+'25.06.18'!J120+'02.07.18'!J120+'09.07.18'!J120+'16.07.18'!J120+'23.07.18'!J120+'30.07.18'!J120+'06.08.18'!J120+'13.08.18'!J120+'20.08.18'!J120+'27.08.18'!J120+'03.09.18'!J120+'10.09.18'!J120+'17.09.18'!J120+'24.09.18'!J120+'01.10.18'!J120+'08.10.18'!J120+'16.10.18'!J120+'22.10.18'!J120+'29.10.18'!J120+'05.11.18'!J120+'12.11.18'!J120+'19.11.18'!J120+'26.11.18'!J120+'03.12.18'!J120+'10.12.18'!J120+'17.12.18'!J120+'26.12.18'!J120+'02.01.19'!J120</f>
        <v>0</v>
      </c>
      <c r="K120" s="271">
        <f>'09.01.18'!K120+'15.01.18'!K120+'22.01.18'!K120+'29.01.18'!K120+'05.02.18'!K120+'12.02.18'!K120+'19.02.18'!K120+'26.02.18'!K120+'05.03.18'!K120+'12.03.18'!K120+'19.03.18'!K120+'26.03.18'!K120+'02.04.18'!K120+'10.04.18'!K120+'16.04.18'!K120+'23.04.18'!K120+'02.05.18'!K120+'07.05.18'!K120+'14.05.18'!K120+'21.05.18'!K120+'29.05.18'!K120+'04.06.18'!K120+'11.06.18'!K120+'18.06.18'!K120+'25.06.18'!K120+'02.07.18'!K120+'09.07.18'!K120+'16.07.18'!K120+'23.07.18'!K120+'30.07.18'!K120+'06.08.18'!K120+'13.08.18'!K120+'20.08.18'!K120+'27.08.18'!K120+'03.09.18'!K120+'10.09.18'!K120+'17.09.18'!K120+'24.09.18'!K120+'01.10.18'!K120+'08.10.18'!K120+'16.10.18'!K120+'22.10.18'!K120+'29.10.18'!K120+'05.11.18'!K120+'12.11.18'!K120+'19.11.18'!K120+'26.11.18'!K120+'03.12.18'!K120+'10.12.18'!K120+'17.12.18'!K120+'26.12.18'!K120+'02.01.19'!K120</f>
        <v>0</v>
      </c>
      <c r="L120" s="271">
        <f>'09.01.18'!L120+'15.01.18'!L120+'22.01.18'!L120+'29.01.18'!L120+'05.02.18'!L120+'12.02.18'!L120+'19.02.18'!L120+'26.02.18'!L120+'05.03.18'!L120+'12.03.18'!L120+'19.03.18'!L120+'26.03.18'!L120+'02.04.18'!L120+'10.04.18'!L120+'16.04.18'!L120+'23.04.18'!L120+'02.05.18'!L120+'07.05.18'!L120+'14.05.18'!L120+'21.05.18'!L120+'29.05.18'!L120+'04.06.18'!L120+'11.06.18'!L120+'18.06.18'!L120+'25.06.18'!L120+'02.07.18'!L120+'09.07.18'!L120+'16.07.18'!L120+'23.07.18'!L120+'30.07.18'!L120+'06.08.18'!L120+'13.08.18'!L120+'20.08.18'!L120+'27.08.18'!L120+'03.09.18'!L120+'10.09.18'!L120+'17.09.18'!L120+'24.09.18'!L120+'01.10.18'!L120+'08.10.18'!L120+'16.10.18'!L120+'22.10.18'!L120+'29.10.18'!L120+'05.11.18'!L120+'12.11.18'!L120+'19.11.18'!L120+'26.11.18'!L120+'03.12.18'!L120+'10.12.18'!L120+'17.12.18'!L120+'26.12.18'!L120+'02.01.19'!L120</f>
        <v>0</v>
      </c>
      <c r="M120" s="259">
        <f t="shared" si="3"/>
        <v>0</v>
      </c>
      <c r="N120" s="270">
        <f>'09.01.18'!N120+'15.01.18'!N120+'22.01.18'!N120+'29.01.18'!N120+'05.02.18'!N120+'12.02.18'!N120+'19.02.18'!N120+'26.02.18'!N120+'05.03.18'!N120+'12.03.18'!N120+'19.03.18'!N120+'26.03.18'!N120+'02.04.18'!N120+'10.04.18'!N120+'16.04.18'!N120+'23.04.18'!N120+'02.05.18'!N120+'07.05.18'!N120+'14.05.18'!N120+'21.05.18'!N120+'29.05.18'!N120+'04.06.18'!N120+'11.06.18'!N120+'18.06.18'!N120+'25.06.18'!N120+'02.07.18'!N120+'09.07.18'!N120+'16.07.18'!N120+'23.07.18'!N120+'30.07.18'!N120+'06.08.18'!N120+'13.08.18'!N120+'20.08.18'!N120+'27.08.18'!N120+'03.09.18'!N120+'10.09.18'!N120+'17.09.18'!N120+'24.09.18'!N120+'01.10.18'!N120+'08.10.18'!N120+'16.10.18'!N120+'22.10.18'!N120+'29.10.18'!N120+'05.11.18'!N120+'12.11.18'!N120+'19.11.18'!N120+'26.11.18'!N120+'03.12.18'!N120+'10.12.18'!N120+'17.12.18'!N120+'26.12.18'!N120+'02.01.19'!N120</f>
        <v>0</v>
      </c>
      <c r="O120" s="271">
        <f>'09.01.18'!O120+'15.01.18'!O120+'22.01.18'!O120+'29.01.18'!O120+'05.02.18'!O120+'12.02.18'!O120+'19.02.18'!O120+'26.02.18'!O120+'05.03.18'!O120+'12.03.18'!O120+'19.03.18'!O120+'26.03.18'!O120+'02.04.18'!O120+'10.04.18'!O120+'16.04.18'!O120+'23.04.18'!O120+'02.05.18'!O120+'07.05.18'!O120+'14.05.18'!O120+'21.05.18'!O120+'29.05.18'!O120+'04.06.18'!O120+'11.06.18'!O120+'18.06.18'!O120+'25.06.18'!O120+'02.07.18'!O120+'09.07.18'!O120+'16.07.18'!O120+'23.07.18'!O120+'30.07.18'!O120+'06.08.18'!O120+'13.08.18'!O120+'20.08.18'!O120+'27.08.18'!O120+'03.09.18'!O120+'10.09.18'!O120+'17.09.18'!O120+'24.09.18'!O120+'01.10.18'!O120+'08.10.18'!O120+'16.10.18'!O120+'22.10.18'!O120+'29.10.18'!O120+'05.11.18'!O120+'12.11.18'!O120+'19.11.18'!O120+'26.11.18'!O120+'03.12.18'!O120+'10.12.18'!O120+'17.12.18'!O120+'26.12.18'!O120+'02.01.19'!O120</f>
        <v>0</v>
      </c>
      <c r="P120" s="271">
        <f>'09.01.18'!P120+'15.01.18'!P120+'22.01.18'!P120+'29.01.18'!P120+'05.02.18'!P120+'12.02.18'!P120+'19.02.18'!P120+'26.02.18'!P120+'05.03.18'!P120+'12.03.18'!P120+'19.03.18'!P120+'26.03.18'!P120+'02.04.18'!P120+'10.04.18'!P120+'16.04.18'!P120+'23.04.18'!P120+'02.05.18'!P120+'07.05.18'!P120+'14.05.18'!P120+'21.05.18'!P120+'29.05.18'!P120+'04.06.18'!P120+'11.06.18'!P120+'18.06.18'!P120+'25.06.18'!P120+'02.07.18'!P120+'09.07.18'!P120+'16.07.18'!P120+'23.07.18'!P120+'30.07.18'!P120+'06.08.18'!P120+'13.08.18'!P120+'20.08.18'!P120+'27.08.18'!P120+'03.09.18'!P120+'10.09.18'!P120+'17.09.18'!P120+'24.09.18'!P120+'01.10.18'!P120+'08.10.18'!P120+'16.10.18'!P120+'22.10.18'!P120+'29.10.18'!P120+'05.11.18'!P120+'12.11.18'!P120+'19.11.18'!P120+'26.11.18'!P120+'03.12.18'!P120+'10.12.18'!P120+'17.12.18'!P120+'26.12.18'!P120+'02.01.19'!P120</f>
        <v>0</v>
      </c>
      <c r="Q120" s="83">
        <f t="shared" si="4"/>
        <v>0</v>
      </c>
      <c r="R120" s="1"/>
      <c r="S120" s="1"/>
      <c r="T120" s="134"/>
      <c r="U120" s="134"/>
      <c r="V120" s="134"/>
      <c r="X120" s="40"/>
    </row>
    <row r="121" spans="1:24">
      <c r="A121" s="252">
        <v>112</v>
      </c>
      <c r="B121" s="78" t="s">
        <v>113</v>
      </c>
      <c r="C121" s="105" t="s">
        <v>19</v>
      </c>
      <c r="D121" s="78"/>
      <c r="E121" s="78" t="s">
        <v>26</v>
      </c>
      <c r="F121" s="106" t="s">
        <v>372</v>
      </c>
      <c r="G121" s="14" t="s">
        <v>21</v>
      </c>
      <c r="H121" s="274">
        <f>'09.01.18'!H121+'15.01.18'!H121+'22.01.18'!H121+'29.01.18'!H121+'05.02.18'!H121+'12.02.18'!H121+'19.02.18'!H121+'26.02.18'!H121+'05.03.18'!H121+'12.03.18'!H121+'19.03.18'!H121+'26.03.18'!H121+'02.04.18'!H121+'10.04.18'!H121+'16.04.18'!H121+'23.04.18'!H121+'02.05.18'!H121+'07.05.18'!H121+'14.05.18'!H121+'21.05.18'!H121+'29.05.18'!H121+'04.06.18'!H121+'11.06.18'!H121+'18.06.18'!H121+'25.06.18'!H121+'02.07.18'!H121+'09.07.18'!H121+'16.07.18'!H121+'23.07.18'!H121+'30.07.18'!H121+'06.08.18'!H121+'13.08.18'!H121+'20.08.18'!H121+'27.08.18'!H121+'03.09.18'!H121+'10.09.18'!H121+'17.09.18'!H121+'24.09.18'!H121+'01.10.18'!H121+'08.10.18'!H121+'16.10.18'!H121+'22.10.18'!H121+'29.10.18'!H121+'05.11.18'!H121+'12.11.18'!H121+'19.11.18'!H121+'26.11.18'!H121+'03.12.18'!H121+'10.12.18'!H121+'17.12.18'!H121+'26.12.18'!H121+'02.01.19'!H121</f>
        <v>41</v>
      </c>
      <c r="I121" s="254">
        <f>'09.01.18'!I121+'15.01.18'!I121+'22.01.18'!I121+'29.01.18'!I121+'05.02.18'!I121+'12.02.18'!I121+'19.02.18'!I121+'26.02.18'!I121+'05.03.18'!I121+'12.03.18'!I121+'19.03.18'!I121+'26.03.18'!I121+'02.04.18'!I121+'10.04.18'!I121+'16.04.18'!I121+'23.04.18'!I121+'02.05.18'!I121+'07.05.18'!I121+'14.05.18'!I121+'21.05.18'!I121+'29.05.18'!I121+'04.06.18'!I121+'11.06.18'!I121+'18.06.18'!I121+'25.06.18'!I121+'02.07.18'!I121+'09.07.18'!I121+'16.07.18'!I121+'23.07.18'!I121+'30.07.18'!I121+'06.08.18'!I121+'13.08.18'!I121+'20.08.18'!I121+'27.08.18'!I121+'03.09.18'!I121+'10.09.18'!I121+'17.09.18'!I121+'24.09.18'!I121+'01.10.18'!I121+'08.10.18'!I121+'16.10.18'!I121+'22.10.18'!I121+'29.10.18'!I121+'05.11.18'!I121+'12.11.18'!I121+'19.11.18'!I121+'26.11.18'!I121+'03.12.18'!I121+'10.12.18'!I121+'17.12.18'!I121+'26.12.18'!I121+'02.01.19'!I121</f>
        <v>27</v>
      </c>
      <c r="J121" s="254">
        <f>'09.01.18'!J121+'15.01.18'!J121+'22.01.18'!J121+'29.01.18'!J121+'05.02.18'!J121+'12.02.18'!J121+'19.02.18'!J121+'26.02.18'!J121+'05.03.18'!J121+'12.03.18'!J121+'19.03.18'!J121+'26.03.18'!J121+'02.04.18'!J121+'10.04.18'!J121+'16.04.18'!J121+'23.04.18'!J121+'02.05.18'!J121+'07.05.18'!J121+'14.05.18'!J121+'21.05.18'!J121+'29.05.18'!J121+'04.06.18'!J121+'11.06.18'!J121+'18.06.18'!J121+'25.06.18'!J121+'02.07.18'!J121+'09.07.18'!J121+'16.07.18'!J121+'23.07.18'!J121+'30.07.18'!J121+'06.08.18'!J121+'13.08.18'!J121+'20.08.18'!J121+'27.08.18'!J121+'03.09.18'!J121+'10.09.18'!J121+'17.09.18'!J121+'24.09.18'!J121+'01.10.18'!J121+'08.10.18'!J121+'16.10.18'!J121+'22.10.18'!J121+'29.10.18'!J121+'05.11.18'!J121+'12.11.18'!J121+'19.11.18'!J121+'26.11.18'!J121+'03.12.18'!J121+'10.12.18'!J121+'17.12.18'!J121+'26.12.18'!J121+'02.01.19'!J121</f>
        <v>31</v>
      </c>
      <c r="K121" s="271">
        <f>'09.01.18'!K121+'15.01.18'!K121+'22.01.18'!K121+'29.01.18'!K121+'05.02.18'!K121+'12.02.18'!K121+'19.02.18'!K121+'26.02.18'!K121+'05.03.18'!K121+'12.03.18'!K121+'19.03.18'!K121+'26.03.18'!K121+'02.04.18'!K121+'10.04.18'!K121+'16.04.18'!K121+'23.04.18'!K121+'02.05.18'!K121+'07.05.18'!K121+'14.05.18'!K121+'21.05.18'!K121+'29.05.18'!K121+'04.06.18'!K121+'11.06.18'!K121+'18.06.18'!K121+'25.06.18'!K121+'02.07.18'!K121+'09.07.18'!K121+'16.07.18'!K121+'23.07.18'!K121+'30.07.18'!K121+'06.08.18'!K121+'13.08.18'!K121+'20.08.18'!K121+'27.08.18'!K121+'03.09.18'!K121+'10.09.18'!K121+'17.09.18'!K121+'24.09.18'!K121+'01.10.18'!K121+'08.10.18'!K121+'16.10.18'!K121+'22.10.18'!K121+'29.10.18'!K121+'05.11.18'!K121+'12.11.18'!K121+'19.11.18'!K121+'26.11.18'!K121+'03.12.18'!K121+'10.12.18'!K121+'17.12.18'!K121+'26.12.18'!K121+'02.01.19'!K121</f>
        <v>62351.65</v>
      </c>
      <c r="L121" s="271">
        <f>'09.01.18'!L121+'15.01.18'!L121+'22.01.18'!L121+'29.01.18'!L121+'05.02.18'!L121+'12.02.18'!L121+'19.02.18'!L121+'26.02.18'!L121+'05.03.18'!L121+'12.03.18'!L121+'19.03.18'!L121+'26.03.18'!L121+'02.04.18'!L121+'10.04.18'!L121+'16.04.18'!L121+'23.04.18'!L121+'02.05.18'!L121+'07.05.18'!L121+'14.05.18'!L121+'21.05.18'!L121+'29.05.18'!L121+'04.06.18'!L121+'11.06.18'!L121+'18.06.18'!L121+'25.06.18'!L121+'02.07.18'!L121+'09.07.18'!L121+'16.07.18'!L121+'23.07.18'!L121+'30.07.18'!L121+'06.08.18'!L121+'13.08.18'!L121+'20.08.18'!L121+'27.08.18'!L121+'03.09.18'!L121+'10.09.18'!L121+'17.09.18'!L121+'24.09.18'!L121+'01.10.18'!L121+'08.10.18'!L121+'16.10.18'!L121+'22.10.18'!L121+'29.10.18'!L121+'05.11.18'!L121+'12.11.18'!L121+'19.11.18'!L121+'26.11.18'!L121+'03.12.18'!L121+'10.12.18'!L121+'17.12.18'!L121+'26.12.18'!L121+'02.01.19'!L121</f>
        <v>62351.65</v>
      </c>
      <c r="M121" s="259">
        <f t="shared" si="3"/>
        <v>0</v>
      </c>
      <c r="N121" s="270">
        <f>'09.01.18'!N121+'15.01.18'!N121+'22.01.18'!N121+'29.01.18'!N121+'05.02.18'!N121+'12.02.18'!N121+'19.02.18'!N121+'26.02.18'!N121+'05.03.18'!N121+'12.03.18'!N121+'19.03.18'!N121+'26.03.18'!N121+'02.04.18'!N121+'10.04.18'!N121+'16.04.18'!N121+'23.04.18'!N121+'02.05.18'!N121+'07.05.18'!N121+'14.05.18'!N121+'21.05.18'!N121+'29.05.18'!N121+'04.06.18'!N121+'11.06.18'!N121+'18.06.18'!N121+'25.06.18'!N121+'02.07.18'!N121+'09.07.18'!N121+'16.07.18'!N121+'23.07.18'!N121+'30.07.18'!N121+'06.08.18'!N121+'13.08.18'!N121+'20.08.18'!N121+'27.08.18'!N121+'03.09.18'!N121+'10.09.18'!N121+'17.09.18'!N121+'24.09.18'!N121+'01.10.18'!N121+'08.10.18'!N121+'16.10.18'!N121+'22.10.18'!N121+'29.10.18'!N121+'05.11.18'!N121+'12.11.18'!N121+'19.11.18'!N121+'26.11.18'!N121+'03.12.18'!N121+'10.12.18'!N121+'17.12.18'!N121+'26.12.18'!N121+'02.01.19'!N121</f>
        <v>31</v>
      </c>
      <c r="O121" s="271">
        <f>'09.01.18'!O121+'15.01.18'!O121+'22.01.18'!O121+'29.01.18'!O121+'05.02.18'!O121+'12.02.18'!O121+'19.02.18'!O121+'26.02.18'!O121+'05.03.18'!O121+'12.03.18'!O121+'19.03.18'!O121+'26.03.18'!O121+'02.04.18'!O121+'10.04.18'!O121+'16.04.18'!O121+'23.04.18'!O121+'02.05.18'!O121+'07.05.18'!O121+'14.05.18'!O121+'21.05.18'!O121+'29.05.18'!O121+'04.06.18'!O121+'11.06.18'!O121+'18.06.18'!O121+'25.06.18'!O121+'02.07.18'!O121+'09.07.18'!O121+'16.07.18'!O121+'23.07.18'!O121+'30.07.18'!O121+'06.08.18'!O121+'13.08.18'!O121+'20.08.18'!O121+'27.08.18'!O121+'03.09.18'!O121+'10.09.18'!O121+'17.09.18'!O121+'24.09.18'!O121+'01.10.18'!O121+'08.10.18'!O121+'16.10.18'!O121+'22.10.18'!O121+'29.10.18'!O121+'05.11.18'!O121+'12.11.18'!O121+'19.11.18'!O121+'26.11.18'!O121+'03.12.18'!O121+'10.12.18'!O121+'17.12.18'!O121+'26.12.18'!O121+'02.01.19'!O121</f>
        <v>103631.11</v>
      </c>
      <c r="P121" s="271">
        <f>'09.01.18'!P121+'15.01.18'!P121+'22.01.18'!P121+'29.01.18'!P121+'05.02.18'!P121+'12.02.18'!P121+'19.02.18'!P121+'26.02.18'!P121+'05.03.18'!P121+'12.03.18'!P121+'19.03.18'!P121+'26.03.18'!P121+'02.04.18'!P121+'10.04.18'!P121+'16.04.18'!P121+'23.04.18'!P121+'02.05.18'!P121+'07.05.18'!P121+'14.05.18'!P121+'21.05.18'!P121+'29.05.18'!P121+'04.06.18'!P121+'11.06.18'!P121+'18.06.18'!P121+'25.06.18'!P121+'02.07.18'!P121+'09.07.18'!P121+'16.07.18'!P121+'23.07.18'!P121+'30.07.18'!P121+'06.08.18'!P121+'13.08.18'!P121+'20.08.18'!P121+'27.08.18'!P121+'03.09.18'!P121+'10.09.18'!P121+'17.09.18'!P121+'24.09.18'!P121+'01.10.18'!P121+'08.10.18'!P121+'16.10.18'!P121+'22.10.18'!P121+'29.10.18'!P121+'05.11.18'!P121+'12.11.18'!P121+'19.11.18'!P121+'26.11.18'!P121+'03.12.18'!P121+'10.12.18'!P121+'17.12.18'!P121+'26.12.18'!P121+'02.01.19'!P121</f>
        <v>103631.11</v>
      </c>
      <c r="Q121" s="83">
        <f t="shared" si="4"/>
        <v>0</v>
      </c>
      <c r="R121" s="1"/>
      <c r="S121" s="1"/>
      <c r="T121" s="134"/>
      <c r="U121" s="134"/>
      <c r="V121" s="134"/>
      <c r="X121" s="40"/>
    </row>
    <row r="122" spans="1:24">
      <c r="A122" s="252">
        <v>113</v>
      </c>
      <c r="B122" s="78" t="s">
        <v>114</v>
      </c>
      <c r="C122" s="105" t="s">
        <v>19</v>
      </c>
      <c r="D122" s="78"/>
      <c r="E122" s="78" t="s">
        <v>26</v>
      </c>
      <c r="F122" s="106" t="s">
        <v>373</v>
      </c>
      <c r="G122" s="14" t="s">
        <v>21</v>
      </c>
      <c r="H122" s="274">
        <f>'09.01.18'!H122+'15.01.18'!H122+'22.01.18'!H122+'29.01.18'!H122+'05.02.18'!H122+'12.02.18'!H122+'19.02.18'!H122+'26.02.18'!H122+'05.03.18'!H122+'12.03.18'!H122+'19.03.18'!H122+'26.03.18'!H122+'02.04.18'!H122+'10.04.18'!H122+'16.04.18'!H122+'23.04.18'!H122+'02.05.18'!H122+'07.05.18'!H122+'14.05.18'!H122+'21.05.18'!H122+'29.05.18'!H122+'04.06.18'!H122+'11.06.18'!H122+'18.06.18'!H122+'25.06.18'!H122+'02.07.18'!H122+'09.07.18'!H122+'16.07.18'!H122+'23.07.18'!H122+'30.07.18'!H122+'06.08.18'!H122+'13.08.18'!H122+'20.08.18'!H122+'27.08.18'!H122+'03.09.18'!H122+'10.09.18'!H122+'17.09.18'!H122+'24.09.18'!H122+'01.10.18'!H122+'08.10.18'!H122+'16.10.18'!H122+'22.10.18'!H122+'29.10.18'!H122+'05.11.18'!H122+'12.11.18'!H122+'19.11.18'!H122+'26.11.18'!H122+'03.12.18'!H122+'10.12.18'!H122+'17.12.18'!H122+'26.12.18'!H122+'02.01.19'!H122</f>
        <v>27</v>
      </c>
      <c r="I122" s="254">
        <f>'09.01.18'!I122+'15.01.18'!I122+'22.01.18'!I122+'29.01.18'!I122+'05.02.18'!I122+'12.02.18'!I122+'19.02.18'!I122+'26.02.18'!I122+'05.03.18'!I122+'12.03.18'!I122+'19.03.18'!I122+'26.03.18'!I122+'02.04.18'!I122+'10.04.18'!I122+'16.04.18'!I122+'23.04.18'!I122+'02.05.18'!I122+'07.05.18'!I122+'14.05.18'!I122+'21.05.18'!I122+'29.05.18'!I122+'04.06.18'!I122+'11.06.18'!I122+'18.06.18'!I122+'25.06.18'!I122+'02.07.18'!I122+'09.07.18'!I122+'16.07.18'!I122+'23.07.18'!I122+'30.07.18'!I122+'06.08.18'!I122+'13.08.18'!I122+'20.08.18'!I122+'27.08.18'!I122+'03.09.18'!I122+'10.09.18'!I122+'17.09.18'!I122+'24.09.18'!I122+'01.10.18'!I122+'08.10.18'!I122+'16.10.18'!I122+'22.10.18'!I122+'29.10.18'!I122+'05.11.18'!I122+'12.11.18'!I122+'19.11.18'!I122+'26.11.18'!I122+'03.12.18'!I122+'10.12.18'!I122+'17.12.18'!I122+'26.12.18'!I122+'02.01.19'!I122</f>
        <v>20</v>
      </c>
      <c r="J122" s="254">
        <f>'09.01.18'!J122+'15.01.18'!J122+'22.01.18'!J122+'29.01.18'!J122+'05.02.18'!J122+'12.02.18'!J122+'19.02.18'!J122+'26.02.18'!J122+'05.03.18'!J122+'12.03.18'!J122+'19.03.18'!J122+'26.03.18'!J122+'02.04.18'!J122+'10.04.18'!J122+'16.04.18'!J122+'23.04.18'!J122+'02.05.18'!J122+'07.05.18'!J122+'14.05.18'!J122+'21.05.18'!J122+'29.05.18'!J122+'04.06.18'!J122+'11.06.18'!J122+'18.06.18'!J122+'25.06.18'!J122+'02.07.18'!J122+'09.07.18'!J122+'16.07.18'!J122+'23.07.18'!J122+'30.07.18'!J122+'06.08.18'!J122+'13.08.18'!J122+'20.08.18'!J122+'27.08.18'!J122+'03.09.18'!J122+'10.09.18'!J122+'17.09.18'!J122+'24.09.18'!J122+'01.10.18'!J122+'08.10.18'!J122+'16.10.18'!J122+'22.10.18'!J122+'29.10.18'!J122+'05.11.18'!J122+'12.11.18'!J122+'19.11.18'!J122+'26.11.18'!J122+'03.12.18'!J122+'10.12.18'!J122+'17.12.18'!J122+'26.12.18'!J122+'02.01.19'!J122</f>
        <v>25</v>
      </c>
      <c r="K122" s="271">
        <f>'09.01.18'!K122+'15.01.18'!K122+'22.01.18'!K122+'29.01.18'!K122+'05.02.18'!K122+'12.02.18'!K122+'19.02.18'!K122+'26.02.18'!K122+'05.03.18'!K122+'12.03.18'!K122+'19.03.18'!K122+'26.03.18'!K122+'02.04.18'!K122+'10.04.18'!K122+'16.04.18'!K122+'23.04.18'!K122+'02.05.18'!K122+'07.05.18'!K122+'14.05.18'!K122+'21.05.18'!K122+'29.05.18'!K122+'04.06.18'!K122+'11.06.18'!K122+'18.06.18'!K122+'25.06.18'!K122+'02.07.18'!K122+'09.07.18'!K122+'16.07.18'!K122+'23.07.18'!K122+'30.07.18'!K122+'06.08.18'!K122+'13.08.18'!K122+'20.08.18'!K122+'27.08.18'!K122+'03.09.18'!K122+'10.09.18'!K122+'17.09.18'!K122+'24.09.18'!K122+'01.10.18'!K122+'08.10.18'!K122+'16.10.18'!K122+'22.10.18'!K122+'29.10.18'!K122+'05.11.18'!K122+'12.11.18'!K122+'19.11.18'!K122+'26.11.18'!K122+'03.12.18'!K122+'10.12.18'!K122+'17.12.18'!K122+'26.12.18'!K122+'02.01.19'!K122</f>
        <v>47732.17</v>
      </c>
      <c r="L122" s="271">
        <f>'09.01.18'!L122+'15.01.18'!L122+'22.01.18'!L122+'29.01.18'!L122+'05.02.18'!L122+'12.02.18'!L122+'19.02.18'!L122+'26.02.18'!L122+'05.03.18'!L122+'12.03.18'!L122+'19.03.18'!L122+'26.03.18'!L122+'02.04.18'!L122+'10.04.18'!L122+'16.04.18'!L122+'23.04.18'!L122+'02.05.18'!L122+'07.05.18'!L122+'14.05.18'!L122+'21.05.18'!L122+'29.05.18'!L122+'04.06.18'!L122+'11.06.18'!L122+'18.06.18'!L122+'25.06.18'!L122+'02.07.18'!L122+'09.07.18'!L122+'16.07.18'!L122+'23.07.18'!L122+'30.07.18'!L122+'06.08.18'!L122+'13.08.18'!L122+'20.08.18'!L122+'27.08.18'!L122+'03.09.18'!L122+'10.09.18'!L122+'17.09.18'!L122+'24.09.18'!L122+'01.10.18'!L122+'08.10.18'!L122+'16.10.18'!L122+'22.10.18'!L122+'29.10.18'!L122+'05.11.18'!L122+'12.11.18'!L122+'19.11.18'!L122+'26.11.18'!L122+'03.12.18'!L122+'10.12.18'!L122+'17.12.18'!L122+'26.12.18'!L122+'02.01.19'!L122</f>
        <v>47732.17</v>
      </c>
      <c r="M122" s="259">
        <f t="shared" si="3"/>
        <v>0</v>
      </c>
      <c r="N122" s="270">
        <f>'09.01.18'!N122+'15.01.18'!N122+'22.01.18'!N122+'29.01.18'!N122+'05.02.18'!N122+'12.02.18'!N122+'19.02.18'!N122+'26.02.18'!N122+'05.03.18'!N122+'12.03.18'!N122+'19.03.18'!N122+'26.03.18'!N122+'02.04.18'!N122+'10.04.18'!N122+'16.04.18'!N122+'23.04.18'!N122+'02.05.18'!N122+'07.05.18'!N122+'14.05.18'!N122+'21.05.18'!N122+'29.05.18'!N122+'04.06.18'!N122+'11.06.18'!N122+'18.06.18'!N122+'25.06.18'!N122+'02.07.18'!N122+'09.07.18'!N122+'16.07.18'!N122+'23.07.18'!N122+'30.07.18'!N122+'06.08.18'!N122+'13.08.18'!N122+'20.08.18'!N122+'27.08.18'!N122+'03.09.18'!N122+'10.09.18'!N122+'17.09.18'!N122+'24.09.18'!N122+'01.10.18'!N122+'08.10.18'!N122+'16.10.18'!N122+'22.10.18'!N122+'29.10.18'!N122+'05.11.18'!N122+'12.11.18'!N122+'19.11.18'!N122+'26.11.18'!N122+'03.12.18'!N122+'10.12.18'!N122+'17.12.18'!N122+'26.12.18'!N122+'02.01.19'!N122</f>
        <v>15</v>
      </c>
      <c r="O122" s="271">
        <f>'09.01.18'!O122+'15.01.18'!O122+'22.01.18'!O122+'29.01.18'!O122+'05.02.18'!O122+'12.02.18'!O122+'19.02.18'!O122+'26.02.18'!O122+'05.03.18'!O122+'12.03.18'!O122+'19.03.18'!O122+'26.03.18'!O122+'02.04.18'!O122+'10.04.18'!O122+'16.04.18'!O122+'23.04.18'!O122+'02.05.18'!O122+'07.05.18'!O122+'14.05.18'!O122+'21.05.18'!O122+'29.05.18'!O122+'04.06.18'!O122+'11.06.18'!O122+'18.06.18'!O122+'25.06.18'!O122+'02.07.18'!O122+'09.07.18'!O122+'16.07.18'!O122+'23.07.18'!O122+'30.07.18'!O122+'06.08.18'!O122+'13.08.18'!O122+'20.08.18'!O122+'27.08.18'!O122+'03.09.18'!O122+'10.09.18'!O122+'17.09.18'!O122+'24.09.18'!O122+'01.10.18'!O122+'08.10.18'!O122+'16.10.18'!O122+'22.10.18'!O122+'29.10.18'!O122+'05.11.18'!O122+'12.11.18'!O122+'19.11.18'!O122+'26.11.18'!O122+'03.12.18'!O122+'10.12.18'!O122+'17.12.18'!O122+'26.12.18'!O122+'02.01.19'!O122</f>
        <v>94255.380000000034</v>
      </c>
      <c r="P122" s="271">
        <f>'09.01.18'!P122+'15.01.18'!P122+'22.01.18'!P122+'29.01.18'!P122+'05.02.18'!P122+'12.02.18'!P122+'19.02.18'!P122+'26.02.18'!P122+'05.03.18'!P122+'12.03.18'!P122+'19.03.18'!P122+'26.03.18'!P122+'02.04.18'!P122+'10.04.18'!P122+'16.04.18'!P122+'23.04.18'!P122+'02.05.18'!P122+'07.05.18'!P122+'14.05.18'!P122+'21.05.18'!P122+'29.05.18'!P122+'04.06.18'!P122+'11.06.18'!P122+'18.06.18'!P122+'25.06.18'!P122+'02.07.18'!P122+'09.07.18'!P122+'16.07.18'!P122+'23.07.18'!P122+'30.07.18'!P122+'06.08.18'!P122+'13.08.18'!P122+'20.08.18'!P122+'27.08.18'!P122+'03.09.18'!P122+'10.09.18'!P122+'17.09.18'!P122+'24.09.18'!P122+'01.10.18'!P122+'08.10.18'!P122+'16.10.18'!P122+'22.10.18'!P122+'29.10.18'!P122+'05.11.18'!P122+'12.11.18'!P122+'19.11.18'!P122+'26.11.18'!P122+'03.12.18'!P122+'10.12.18'!P122+'17.12.18'!P122+'26.12.18'!P122+'02.01.19'!P122</f>
        <v>94255.38</v>
      </c>
      <c r="Q122" s="83">
        <f t="shared" si="4"/>
        <v>0</v>
      </c>
      <c r="R122" s="1"/>
      <c r="S122" s="1"/>
      <c r="T122" s="134"/>
      <c r="U122" s="134"/>
      <c r="V122" s="134"/>
      <c r="X122" s="40"/>
    </row>
    <row r="123" spans="1:24">
      <c r="A123" s="252">
        <v>114</v>
      </c>
      <c r="B123" s="78" t="s">
        <v>114</v>
      </c>
      <c r="C123" s="105" t="s">
        <v>19</v>
      </c>
      <c r="D123" s="78"/>
      <c r="E123" s="78" t="s">
        <v>26</v>
      </c>
      <c r="F123" s="106" t="s">
        <v>457</v>
      </c>
      <c r="G123" s="80" t="s">
        <v>33</v>
      </c>
      <c r="H123" s="274">
        <f>'09.01.18'!H123+'15.01.18'!H123+'22.01.18'!H123+'29.01.18'!H123+'05.02.18'!H123+'12.02.18'!H123+'19.02.18'!H123+'26.02.18'!H123+'05.03.18'!H123+'12.03.18'!H123+'19.03.18'!H123+'26.03.18'!H123+'02.04.18'!H123+'10.04.18'!H123+'16.04.18'!H123+'23.04.18'!H123+'02.05.18'!H123+'07.05.18'!H123+'14.05.18'!H123+'21.05.18'!H123+'29.05.18'!H123+'04.06.18'!H123+'11.06.18'!H123+'18.06.18'!H123+'25.06.18'!H123+'02.07.18'!H123+'09.07.18'!H123+'16.07.18'!H123+'23.07.18'!H123+'30.07.18'!H123+'06.08.18'!H123+'13.08.18'!H123+'20.08.18'!H123+'27.08.18'!H123+'03.09.18'!H123+'10.09.18'!H123+'17.09.18'!H123+'24.09.18'!H123+'01.10.18'!H123+'08.10.18'!H123+'16.10.18'!H123+'22.10.18'!H123+'29.10.18'!H123+'05.11.18'!H123+'12.11.18'!H123+'19.11.18'!H123+'26.11.18'!H123+'03.12.18'!H123+'10.12.18'!H123+'17.12.18'!H123+'26.12.18'!H123+'02.01.19'!H123</f>
        <v>16</v>
      </c>
      <c r="I123" s="254">
        <f>'09.01.18'!I123+'15.01.18'!I123+'22.01.18'!I123+'29.01.18'!I123+'05.02.18'!I123+'12.02.18'!I123+'19.02.18'!I123+'26.02.18'!I123+'05.03.18'!I123+'12.03.18'!I123+'19.03.18'!I123+'26.03.18'!I123+'02.04.18'!I123+'10.04.18'!I123+'16.04.18'!I123+'23.04.18'!I123+'02.05.18'!I123+'07.05.18'!I123+'14.05.18'!I123+'21.05.18'!I123+'29.05.18'!I123+'04.06.18'!I123+'11.06.18'!I123+'18.06.18'!I123+'25.06.18'!I123+'02.07.18'!I123+'09.07.18'!I123+'16.07.18'!I123+'23.07.18'!I123+'30.07.18'!I123+'06.08.18'!I123+'13.08.18'!I123+'20.08.18'!I123+'27.08.18'!I123+'03.09.18'!I123+'10.09.18'!I123+'17.09.18'!I123+'24.09.18'!I123+'01.10.18'!I123+'08.10.18'!I123+'16.10.18'!I123+'22.10.18'!I123+'29.10.18'!I123+'05.11.18'!I123+'12.11.18'!I123+'19.11.18'!I123+'26.11.18'!I123+'03.12.18'!I123+'10.12.18'!I123+'17.12.18'!I123+'26.12.18'!I123+'02.01.19'!I123</f>
        <v>5</v>
      </c>
      <c r="J123" s="254">
        <f>'09.01.18'!J123+'15.01.18'!J123+'22.01.18'!J123+'29.01.18'!J123+'05.02.18'!J123+'12.02.18'!J123+'19.02.18'!J123+'26.02.18'!J123+'05.03.18'!J123+'12.03.18'!J123+'19.03.18'!J123+'26.03.18'!J123+'02.04.18'!J123+'10.04.18'!J123+'16.04.18'!J123+'23.04.18'!J123+'02.05.18'!J123+'07.05.18'!J123+'14.05.18'!J123+'21.05.18'!J123+'29.05.18'!J123+'04.06.18'!J123+'11.06.18'!J123+'18.06.18'!J123+'25.06.18'!J123+'02.07.18'!J123+'09.07.18'!J123+'16.07.18'!J123+'23.07.18'!J123+'30.07.18'!J123+'06.08.18'!J123+'13.08.18'!J123+'20.08.18'!J123+'27.08.18'!J123+'03.09.18'!J123+'10.09.18'!J123+'17.09.18'!J123+'24.09.18'!J123+'01.10.18'!J123+'08.10.18'!J123+'16.10.18'!J123+'22.10.18'!J123+'29.10.18'!J123+'05.11.18'!J123+'12.11.18'!J123+'19.11.18'!J123+'26.11.18'!J123+'03.12.18'!J123+'10.12.18'!J123+'17.12.18'!J123+'26.12.18'!J123+'02.01.19'!J123</f>
        <v>5</v>
      </c>
      <c r="K123" s="271">
        <f>'09.01.18'!K123+'15.01.18'!K123+'22.01.18'!K123+'29.01.18'!K123+'05.02.18'!K123+'12.02.18'!K123+'19.02.18'!K123+'26.02.18'!K123+'05.03.18'!K123+'12.03.18'!K123+'19.03.18'!K123+'26.03.18'!K123+'02.04.18'!K123+'10.04.18'!K123+'16.04.18'!K123+'23.04.18'!K123+'02.05.18'!K123+'07.05.18'!K123+'14.05.18'!K123+'21.05.18'!K123+'29.05.18'!K123+'04.06.18'!K123+'11.06.18'!K123+'18.06.18'!K123+'25.06.18'!K123+'02.07.18'!K123+'09.07.18'!K123+'16.07.18'!K123+'23.07.18'!K123+'30.07.18'!K123+'06.08.18'!K123+'13.08.18'!K123+'20.08.18'!K123+'27.08.18'!K123+'03.09.18'!K123+'10.09.18'!K123+'17.09.18'!K123+'24.09.18'!K123+'01.10.18'!K123+'08.10.18'!K123+'16.10.18'!K123+'22.10.18'!K123+'29.10.18'!K123+'05.11.18'!K123+'12.11.18'!K123+'19.11.18'!K123+'26.11.18'!K123+'03.12.18'!K123+'10.12.18'!K123+'17.12.18'!K123+'26.12.18'!K123+'02.01.19'!K123</f>
        <v>11129.800000000001</v>
      </c>
      <c r="L123" s="271">
        <f>'09.01.18'!L123+'15.01.18'!L123+'22.01.18'!L123+'29.01.18'!L123+'05.02.18'!L123+'12.02.18'!L123+'19.02.18'!L123+'26.02.18'!L123+'05.03.18'!L123+'12.03.18'!L123+'19.03.18'!L123+'26.03.18'!L123+'02.04.18'!L123+'10.04.18'!L123+'16.04.18'!L123+'23.04.18'!L123+'02.05.18'!L123+'07.05.18'!L123+'14.05.18'!L123+'21.05.18'!L123+'29.05.18'!L123+'04.06.18'!L123+'11.06.18'!L123+'18.06.18'!L123+'25.06.18'!L123+'02.07.18'!L123+'09.07.18'!L123+'16.07.18'!L123+'23.07.18'!L123+'30.07.18'!L123+'06.08.18'!L123+'13.08.18'!L123+'20.08.18'!L123+'27.08.18'!L123+'03.09.18'!L123+'10.09.18'!L123+'17.09.18'!L123+'24.09.18'!L123+'01.10.18'!L123+'08.10.18'!L123+'16.10.18'!L123+'22.10.18'!L123+'29.10.18'!L123+'05.11.18'!L123+'12.11.18'!L123+'19.11.18'!L123+'26.11.18'!L123+'03.12.18'!L123+'10.12.18'!L123+'17.12.18'!L123+'26.12.18'!L123+'02.01.19'!L123</f>
        <v>11129.800000000001</v>
      </c>
      <c r="M123" s="259">
        <f t="shared" si="3"/>
        <v>0</v>
      </c>
      <c r="N123" s="270">
        <f>'09.01.18'!N123+'15.01.18'!N123+'22.01.18'!N123+'29.01.18'!N123+'05.02.18'!N123+'12.02.18'!N123+'19.02.18'!N123+'26.02.18'!N123+'05.03.18'!N123+'12.03.18'!N123+'19.03.18'!N123+'26.03.18'!N123+'02.04.18'!N123+'10.04.18'!N123+'16.04.18'!N123+'23.04.18'!N123+'02.05.18'!N123+'07.05.18'!N123+'14.05.18'!N123+'21.05.18'!N123+'29.05.18'!N123+'04.06.18'!N123+'11.06.18'!N123+'18.06.18'!N123+'25.06.18'!N123+'02.07.18'!N123+'09.07.18'!N123+'16.07.18'!N123+'23.07.18'!N123+'30.07.18'!N123+'06.08.18'!N123+'13.08.18'!N123+'20.08.18'!N123+'27.08.18'!N123+'03.09.18'!N123+'10.09.18'!N123+'17.09.18'!N123+'24.09.18'!N123+'01.10.18'!N123+'08.10.18'!N123+'16.10.18'!N123+'22.10.18'!N123+'29.10.18'!N123+'05.11.18'!N123+'12.11.18'!N123+'19.11.18'!N123+'26.11.18'!N123+'03.12.18'!N123+'10.12.18'!N123+'17.12.18'!N123+'26.12.18'!N123+'02.01.19'!N123</f>
        <v>16</v>
      </c>
      <c r="O123" s="271">
        <f>'09.01.18'!O123+'15.01.18'!O123+'22.01.18'!O123+'29.01.18'!O123+'05.02.18'!O123+'12.02.18'!O123+'19.02.18'!O123+'26.02.18'!O123+'05.03.18'!O123+'12.03.18'!O123+'19.03.18'!O123+'26.03.18'!O123+'02.04.18'!O123+'10.04.18'!O123+'16.04.18'!O123+'23.04.18'!O123+'02.05.18'!O123+'07.05.18'!O123+'14.05.18'!O123+'21.05.18'!O123+'29.05.18'!O123+'04.06.18'!O123+'11.06.18'!O123+'18.06.18'!O123+'25.06.18'!O123+'02.07.18'!O123+'09.07.18'!O123+'16.07.18'!O123+'23.07.18'!O123+'30.07.18'!O123+'06.08.18'!O123+'13.08.18'!O123+'20.08.18'!O123+'27.08.18'!O123+'03.09.18'!O123+'10.09.18'!O123+'17.09.18'!O123+'24.09.18'!O123+'01.10.18'!O123+'08.10.18'!O123+'16.10.18'!O123+'22.10.18'!O123+'29.10.18'!O123+'05.11.18'!O123+'12.11.18'!O123+'19.11.18'!O123+'26.11.18'!O123+'03.12.18'!O123+'10.12.18'!O123+'17.12.18'!O123+'26.12.18'!O123+'02.01.19'!O123</f>
        <v>52018.52</v>
      </c>
      <c r="P123" s="271">
        <f>'09.01.18'!P123+'15.01.18'!P123+'22.01.18'!P123+'29.01.18'!P123+'05.02.18'!P123+'12.02.18'!P123+'19.02.18'!P123+'26.02.18'!P123+'05.03.18'!P123+'12.03.18'!P123+'19.03.18'!P123+'26.03.18'!P123+'02.04.18'!P123+'10.04.18'!P123+'16.04.18'!P123+'23.04.18'!P123+'02.05.18'!P123+'07.05.18'!P123+'14.05.18'!P123+'21.05.18'!P123+'29.05.18'!P123+'04.06.18'!P123+'11.06.18'!P123+'18.06.18'!P123+'25.06.18'!P123+'02.07.18'!P123+'09.07.18'!P123+'16.07.18'!P123+'23.07.18'!P123+'30.07.18'!P123+'06.08.18'!P123+'13.08.18'!P123+'20.08.18'!P123+'27.08.18'!P123+'03.09.18'!P123+'10.09.18'!P123+'17.09.18'!P123+'24.09.18'!P123+'01.10.18'!P123+'08.10.18'!P123+'16.10.18'!P123+'22.10.18'!P123+'29.10.18'!P123+'05.11.18'!P123+'12.11.18'!P123+'19.11.18'!P123+'26.11.18'!P123+'03.12.18'!P123+'10.12.18'!P123+'17.12.18'!P123+'26.12.18'!P123+'02.01.19'!P123</f>
        <v>52018.52</v>
      </c>
      <c r="Q123" s="83">
        <f t="shared" si="4"/>
        <v>0</v>
      </c>
      <c r="R123" s="1"/>
      <c r="S123" s="1"/>
      <c r="T123" s="134"/>
      <c r="U123" s="134"/>
      <c r="V123" s="134"/>
      <c r="X123" s="40"/>
    </row>
    <row r="124" spans="1:24">
      <c r="A124" s="252">
        <v>115</v>
      </c>
      <c r="B124" s="78" t="s">
        <v>115</v>
      </c>
      <c r="C124" s="105" t="s">
        <v>19</v>
      </c>
      <c r="D124" s="78"/>
      <c r="E124" s="78" t="s">
        <v>116</v>
      </c>
      <c r="F124" s="106" t="s">
        <v>374</v>
      </c>
      <c r="G124" s="14" t="s">
        <v>21</v>
      </c>
      <c r="H124" s="274">
        <f>'09.01.18'!H124+'15.01.18'!H124+'22.01.18'!H124+'29.01.18'!H124+'05.02.18'!H124+'12.02.18'!H124+'19.02.18'!H124+'26.02.18'!H124+'05.03.18'!H124+'12.03.18'!H124+'19.03.18'!H124+'26.03.18'!H124+'02.04.18'!H124+'10.04.18'!H124+'16.04.18'!H124+'23.04.18'!H124+'02.05.18'!H124+'07.05.18'!H124+'14.05.18'!H124+'21.05.18'!H124+'29.05.18'!H124+'04.06.18'!H124+'11.06.18'!H124+'18.06.18'!H124+'25.06.18'!H124+'02.07.18'!H124+'09.07.18'!H124+'16.07.18'!H124+'23.07.18'!H124+'30.07.18'!H124+'06.08.18'!H124+'13.08.18'!H124+'20.08.18'!H124+'27.08.18'!H124+'03.09.18'!H124+'10.09.18'!H124+'17.09.18'!H124+'24.09.18'!H124+'01.10.18'!H124+'08.10.18'!H124+'16.10.18'!H124+'22.10.18'!H124+'29.10.18'!H124+'05.11.18'!H124+'12.11.18'!H124+'19.11.18'!H124+'26.11.18'!H124+'03.12.18'!H124+'10.12.18'!H124+'17.12.18'!H124+'26.12.18'!H124+'02.01.19'!H124</f>
        <v>77</v>
      </c>
      <c r="I124" s="254">
        <f>'09.01.18'!I124+'15.01.18'!I124+'22.01.18'!I124+'29.01.18'!I124+'05.02.18'!I124+'12.02.18'!I124+'19.02.18'!I124+'26.02.18'!I124+'05.03.18'!I124+'12.03.18'!I124+'19.03.18'!I124+'26.03.18'!I124+'02.04.18'!I124+'10.04.18'!I124+'16.04.18'!I124+'23.04.18'!I124+'02.05.18'!I124+'07.05.18'!I124+'14.05.18'!I124+'21.05.18'!I124+'29.05.18'!I124+'04.06.18'!I124+'11.06.18'!I124+'18.06.18'!I124+'25.06.18'!I124+'02.07.18'!I124+'09.07.18'!I124+'16.07.18'!I124+'23.07.18'!I124+'30.07.18'!I124+'06.08.18'!I124+'13.08.18'!I124+'20.08.18'!I124+'27.08.18'!I124+'03.09.18'!I124+'10.09.18'!I124+'17.09.18'!I124+'24.09.18'!I124+'01.10.18'!I124+'08.10.18'!I124+'16.10.18'!I124+'22.10.18'!I124+'29.10.18'!I124+'05.11.18'!I124+'12.11.18'!I124+'19.11.18'!I124+'26.11.18'!I124+'03.12.18'!I124+'10.12.18'!I124+'17.12.18'!I124+'26.12.18'!I124+'02.01.19'!I124</f>
        <v>59</v>
      </c>
      <c r="J124" s="254">
        <f>'09.01.18'!J124+'15.01.18'!J124+'22.01.18'!J124+'29.01.18'!J124+'05.02.18'!J124+'12.02.18'!J124+'19.02.18'!J124+'26.02.18'!J124+'05.03.18'!J124+'12.03.18'!J124+'19.03.18'!J124+'26.03.18'!J124+'02.04.18'!J124+'10.04.18'!J124+'16.04.18'!J124+'23.04.18'!J124+'02.05.18'!J124+'07.05.18'!J124+'14.05.18'!J124+'21.05.18'!J124+'29.05.18'!J124+'04.06.18'!J124+'11.06.18'!J124+'18.06.18'!J124+'25.06.18'!J124+'02.07.18'!J124+'09.07.18'!J124+'16.07.18'!J124+'23.07.18'!J124+'30.07.18'!J124+'06.08.18'!J124+'13.08.18'!J124+'20.08.18'!J124+'27.08.18'!J124+'03.09.18'!J124+'10.09.18'!J124+'17.09.18'!J124+'24.09.18'!J124+'01.10.18'!J124+'08.10.18'!J124+'16.10.18'!J124+'22.10.18'!J124+'29.10.18'!J124+'05.11.18'!J124+'12.11.18'!J124+'19.11.18'!J124+'26.11.18'!J124+'03.12.18'!J124+'10.12.18'!J124+'17.12.18'!J124+'26.12.18'!J124+'02.01.19'!J124</f>
        <v>91</v>
      </c>
      <c r="K124" s="271">
        <f>'09.01.18'!K124+'15.01.18'!K124+'22.01.18'!K124+'29.01.18'!K124+'05.02.18'!K124+'12.02.18'!K124+'19.02.18'!K124+'26.02.18'!K124+'05.03.18'!K124+'12.03.18'!K124+'19.03.18'!K124+'26.03.18'!K124+'02.04.18'!K124+'10.04.18'!K124+'16.04.18'!K124+'23.04.18'!K124+'02.05.18'!K124+'07.05.18'!K124+'14.05.18'!K124+'21.05.18'!K124+'29.05.18'!K124+'04.06.18'!K124+'11.06.18'!K124+'18.06.18'!K124+'25.06.18'!K124+'02.07.18'!K124+'09.07.18'!K124+'16.07.18'!K124+'23.07.18'!K124+'30.07.18'!K124+'06.08.18'!K124+'13.08.18'!K124+'20.08.18'!K124+'27.08.18'!K124+'03.09.18'!K124+'10.09.18'!K124+'17.09.18'!K124+'24.09.18'!K124+'01.10.18'!K124+'08.10.18'!K124+'16.10.18'!K124+'22.10.18'!K124+'29.10.18'!K124+'05.11.18'!K124+'12.11.18'!K124+'19.11.18'!K124+'26.11.18'!K124+'03.12.18'!K124+'10.12.18'!K124+'17.12.18'!K124+'26.12.18'!K124+'02.01.19'!K124</f>
        <v>162862.02999999997</v>
      </c>
      <c r="L124" s="271">
        <f>'09.01.18'!L124+'15.01.18'!L124+'22.01.18'!L124+'29.01.18'!L124+'05.02.18'!L124+'12.02.18'!L124+'19.02.18'!L124+'26.02.18'!L124+'05.03.18'!L124+'12.03.18'!L124+'19.03.18'!L124+'26.03.18'!L124+'02.04.18'!L124+'10.04.18'!L124+'16.04.18'!L124+'23.04.18'!L124+'02.05.18'!L124+'07.05.18'!L124+'14.05.18'!L124+'21.05.18'!L124+'29.05.18'!L124+'04.06.18'!L124+'11.06.18'!L124+'18.06.18'!L124+'25.06.18'!L124+'02.07.18'!L124+'09.07.18'!L124+'16.07.18'!L124+'23.07.18'!L124+'30.07.18'!L124+'06.08.18'!L124+'13.08.18'!L124+'20.08.18'!L124+'27.08.18'!L124+'03.09.18'!L124+'10.09.18'!L124+'17.09.18'!L124+'24.09.18'!L124+'01.10.18'!L124+'08.10.18'!L124+'16.10.18'!L124+'22.10.18'!L124+'29.10.18'!L124+'05.11.18'!L124+'12.11.18'!L124+'19.11.18'!L124+'26.11.18'!L124+'03.12.18'!L124+'10.12.18'!L124+'17.12.18'!L124+'26.12.18'!L124+'02.01.19'!L124</f>
        <v>162862.02999999997</v>
      </c>
      <c r="M124" s="259">
        <f t="shared" si="3"/>
        <v>0</v>
      </c>
      <c r="N124" s="270">
        <f>'09.01.18'!N124+'15.01.18'!N124+'22.01.18'!N124+'29.01.18'!N124+'05.02.18'!N124+'12.02.18'!N124+'19.02.18'!N124+'26.02.18'!N124+'05.03.18'!N124+'12.03.18'!N124+'19.03.18'!N124+'26.03.18'!N124+'02.04.18'!N124+'10.04.18'!N124+'16.04.18'!N124+'23.04.18'!N124+'02.05.18'!N124+'07.05.18'!N124+'14.05.18'!N124+'21.05.18'!N124+'29.05.18'!N124+'04.06.18'!N124+'11.06.18'!N124+'18.06.18'!N124+'25.06.18'!N124+'02.07.18'!N124+'09.07.18'!N124+'16.07.18'!N124+'23.07.18'!N124+'30.07.18'!N124+'06.08.18'!N124+'13.08.18'!N124+'20.08.18'!N124+'27.08.18'!N124+'03.09.18'!N124+'10.09.18'!N124+'17.09.18'!N124+'24.09.18'!N124+'01.10.18'!N124+'08.10.18'!N124+'16.10.18'!N124+'22.10.18'!N124+'29.10.18'!N124+'05.11.18'!N124+'12.11.18'!N124+'19.11.18'!N124+'26.11.18'!N124+'03.12.18'!N124+'10.12.18'!N124+'17.12.18'!N124+'26.12.18'!N124+'02.01.19'!N124</f>
        <v>36</v>
      </c>
      <c r="O124" s="271">
        <f>'09.01.18'!O124+'15.01.18'!O124+'22.01.18'!O124+'29.01.18'!O124+'05.02.18'!O124+'12.02.18'!O124+'19.02.18'!O124+'26.02.18'!O124+'05.03.18'!O124+'12.03.18'!O124+'19.03.18'!O124+'26.03.18'!O124+'02.04.18'!O124+'10.04.18'!O124+'16.04.18'!O124+'23.04.18'!O124+'02.05.18'!O124+'07.05.18'!O124+'14.05.18'!O124+'21.05.18'!O124+'29.05.18'!O124+'04.06.18'!O124+'11.06.18'!O124+'18.06.18'!O124+'25.06.18'!O124+'02.07.18'!O124+'09.07.18'!O124+'16.07.18'!O124+'23.07.18'!O124+'30.07.18'!O124+'06.08.18'!O124+'13.08.18'!O124+'20.08.18'!O124+'27.08.18'!O124+'03.09.18'!O124+'10.09.18'!O124+'17.09.18'!O124+'24.09.18'!O124+'01.10.18'!O124+'08.10.18'!O124+'16.10.18'!O124+'22.10.18'!O124+'29.10.18'!O124+'05.11.18'!O124+'12.11.18'!O124+'19.11.18'!O124+'26.11.18'!O124+'03.12.18'!O124+'10.12.18'!O124+'17.12.18'!O124+'26.12.18'!O124+'02.01.19'!O124</f>
        <v>102306.73999999998</v>
      </c>
      <c r="P124" s="271">
        <f>'09.01.18'!P124+'15.01.18'!P124+'22.01.18'!P124+'29.01.18'!P124+'05.02.18'!P124+'12.02.18'!P124+'19.02.18'!P124+'26.02.18'!P124+'05.03.18'!P124+'12.03.18'!P124+'19.03.18'!P124+'26.03.18'!P124+'02.04.18'!P124+'10.04.18'!P124+'16.04.18'!P124+'23.04.18'!P124+'02.05.18'!P124+'07.05.18'!P124+'14.05.18'!P124+'21.05.18'!P124+'29.05.18'!P124+'04.06.18'!P124+'11.06.18'!P124+'18.06.18'!P124+'25.06.18'!P124+'02.07.18'!P124+'09.07.18'!P124+'16.07.18'!P124+'23.07.18'!P124+'30.07.18'!P124+'06.08.18'!P124+'13.08.18'!P124+'20.08.18'!P124+'27.08.18'!P124+'03.09.18'!P124+'10.09.18'!P124+'17.09.18'!P124+'24.09.18'!P124+'01.10.18'!P124+'08.10.18'!P124+'16.10.18'!P124+'22.10.18'!P124+'29.10.18'!P124+'05.11.18'!P124+'12.11.18'!P124+'19.11.18'!P124+'26.11.18'!P124+'03.12.18'!P124+'10.12.18'!P124+'17.12.18'!P124+'26.12.18'!P124+'02.01.19'!P124</f>
        <v>102306.73999999998</v>
      </c>
      <c r="Q124" s="83">
        <f t="shared" si="4"/>
        <v>0</v>
      </c>
      <c r="R124" s="1"/>
      <c r="S124" s="1"/>
      <c r="T124" s="134"/>
      <c r="U124" s="134"/>
      <c r="V124" s="134"/>
      <c r="X124" s="40"/>
    </row>
    <row r="125" spans="1:24">
      <c r="A125" s="252">
        <v>116</v>
      </c>
      <c r="B125" s="78" t="s">
        <v>115</v>
      </c>
      <c r="C125" s="105" t="s">
        <v>19</v>
      </c>
      <c r="D125" s="78"/>
      <c r="E125" s="78" t="s">
        <v>116</v>
      </c>
      <c r="F125" s="106" t="s">
        <v>402</v>
      </c>
      <c r="G125" s="19" t="s">
        <v>36</v>
      </c>
      <c r="H125" s="274">
        <f>'09.01.18'!H125+'15.01.18'!H125+'22.01.18'!H125+'29.01.18'!H125+'05.02.18'!H125+'12.02.18'!H125+'19.02.18'!H125+'26.02.18'!H125+'05.03.18'!H125+'12.03.18'!H125+'19.03.18'!H125+'26.03.18'!H125+'02.04.18'!H125+'10.04.18'!H125+'16.04.18'!H125+'23.04.18'!H125+'02.05.18'!H125+'07.05.18'!H125+'14.05.18'!H125+'21.05.18'!H125+'29.05.18'!H125+'04.06.18'!H125+'11.06.18'!H125+'18.06.18'!H125+'25.06.18'!H125+'02.07.18'!H125+'09.07.18'!H125+'16.07.18'!H125+'23.07.18'!H125+'30.07.18'!H125+'06.08.18'!H125+'13.08.18'!H125+'20.08.18'!H125+'27.08.18'!H125+'03.09.18'!H125+'10.09.18'!H125+'17.09.18'!H125+'24.09.18'!H125+'01.10.18'!H125+'08.10.18'!H125+'16.10.18'!H125+'22.10.18'!H125+'29.10.18'!H125+'05.11.18'!H125+'12.11.18'!H125+'19.11.18'!H125+'26.11.18'!H125+'03.12.18'!H125+'10.12.18'!H125+'17.12.18'!H125+'26.12.18'!H125+'02.01.19'!H125</f>
        <v>11</v>
      </c>
      <c r="I125" s="254">
        <f>'09.01.18'!I125+'15.01.18'!I125+'22.01.18'!I125+'29.01.18'!I125+'05.02.18'!I125+'12.02.18'!I125+'19.02.18'!I125+'26.02.18'!I125+'05.03.18'!I125+'12.03.18'!I125+'19.03.18'!I125+'26.03.18'!I125+'02.04.18'!I125+'10.04.18'!I125+'16.04.18'!I125+'23.04.18'!I125+'02.05.18'!I125+'07.05.18'!I125+'14.05.18'!I125+'21.05.18'!I125+'29.05.18'!I125+'04.06.18'!I125+'11.06.18'!I125+'18.06.18'!I125+'25.06.18'!I125+'02.07.18'!I125+'09.07.18'!I125+'16.07.18'!I125+'23.07.18'!I125+'30.07.18'!I125+'06.08.18'!I125+'13.08.18'!I125+'20.08.18'!I125+'27.08.18'!I125+'03.09.18'!I125+'10.09.18'!I125+'17.09.18'!I125+'24.09.18'!I125+'01.10.18'!I125+'08.10.18'!I125+'16.10.18'!I125+'22.10.18'!I125+'29.10.18'!I125+'05.11.18'!I125+'12.11.18'!I125+'19.11.18'!I125+'26.11.18'!I125+'03.12.18'!I125+'10.12.18'!I125+'17.12.18'!I125+'26.12.18'!I125+'02.01.19'!I125</f>
        <v>10</v>
      </c>
      <c r="J125" s="254">
        <f>'09.01.18'!J125+'15.01.18'!J125+'22.01.18'!J125+'29.01.18'!J125+'05.02.18'!J125+'12.02.18'!J125+'19.02.18'!J125+'26.02.18'!J125+'05.03.18'!J125+'12.03.18'!J125+'19.03.18'!J125+'26.03.18'!J125+'02.04.18'!J125+'10.04.18'!J125+'16.04.18'!J125+'23.04.18'!J125+'02.05.18'!J125+'07.05.18'!J125+'14.05.18'!J125+'21.05.18'!J125+'29.05.18'!J125+'04.06.18'!J125+'11.06.18'!J125+'18.06.18'!J125+'25.06.18'!J125+'02.07.18'!J125+'09.07.18'!J125+'16.07.18'!J125+'23.07.18'!J125+'30.07.18'!J125+'06.08.18'!J125+'13.08.18'!J125+'20.08.18'!J125+'27.08.18'!J125+'03.09.18'!J125+'10.09.18'!J125+'17.09.18'!J125+'24.09.18'!J125+'01.10.18'!J125+'08.10.18'!J125+'16.10.18'!J125+'22.10.18'!J125+'29.10.18'!J125+'05.11.18'!J125+'12.11.18'!J125+'19.11.18'!J125+'26.11.18'!J125+'03.12.18'!J125+'10.12.18'!J125+'17.12.18'!J125+'26.12.18'!J125+'02.01.19'!J125</f>
        <v>10</v>
      </c>
      <c r="K125" s="271">
        <f>'09.01.18'!K125+'15.01.18'!K125+'22.01.18'!K125+'29.01.18'!K125+'05.02.18'!K125+'12.02.18'!K125+'19.02.18'!K125+'26.02.18'!K125+'05.03.18'!K125+'12.03.18'!K125+'19.03.18'!K125+'26.03.18'!K125+'02.04.18'!K125+'10.04.18'!K125+'16.04.18'!K125+'23.04.18'!K125+'02.05.18'!K125+'07.05.18'!K125+'14.05.18'!K125+'21.05.18'!K125+'29.05.18'!K125+'04.06.18'!K125+'11.06.18'!K125+'18.06.18'!K125+'25.06.18'!K125+'02.07.18'!K125+'09.07.18'!K125+'16.07.18'!K125+'23.07.18'!K125+'30.07.18'!K125+'06.08.18'!K125+'13.08.18'!K125+'20.08.18'!K125+'27.08.18'!K125+'03.09.18'!K125+'10.09.18'!K125+'17.09.18'!K125+'24.09.18'!K125+'01.10.18'!K125+'08.10.18'!K125+'16.10.18'!K125+'22.10.18'!K125+'29.10.18'!K125+'05.11.18'!K125+'12.11.18'!K125+'19.11.18'!K125+'26.11.18'!K125+'03.12.18'!K125+'10.12.18'!K125+'17.12.18'!K125+'26.12.18'!K125+'02.01.19'!K125</f>
        <v>11905.7</v>
      </c>
      <c r="L125" s="271">
        <f>'09.01.18'!L125+'15.01.18'!L125+'22.01.18'!L125+'29.01.18'!L125+'05.02.18'!L125+'12.02.18'!L125+'19.02.18'!L125+'26.02.18'!L125+'05.03.18'!L125+'12.03.18'!L125+'19.03.18'!L125+'26.03.18'!L125+'02.04.18'!L125+'10.04.18'!L125+'16.04.18'!L125+'23.04.18'!L125+'02.05.18'!L125+'07.05.18'!L125+'14.05.18'!L125+'21.05.18'!L125+'29.05.18'!L125+'04.06.18'!L125+'11.06.18'!L125+'18.06.18'!L125+'25.06.18'!L125+'02.07.18'!L125+'09.07.18'!L125+'16.07.18'!L125+'23.07.18'!L125+'30.07.18'!L125+'06.08.18'!L125+'13.08.18'!L125+'20.08.18'!L125+'27.08.18'!L125+'03.09.18'!L125+'10.09.18'!L125+'17.09.18'!L125+'24.09.18'!L125+'01.10.18'!L125+'08.10.18'!L125+'16.10.18'!L125+'22.10.18'!L125+'29.10.18'!L125+'05.11.18'!L125+'12.11.18'!L125+'19.11.18'!L125+'26.11.18'!L125+'03.12.18'!L125+'10.12.18'!L125+'17.12.18'!L125+'26.12.18'!L125+'02.01.19'!L125</f>
        <v>11905.699999999999</v>
      </c>
      <c r="M125" s="259">
        <f t="shared" si="3"/>
        <v>0</v>
      </c>
      <c r="N125" s="270">
        <f>'09.01.18'!N125+'15.01.18'!N125+'22.01.18'!N125+'29.01.18'!N125+'05.02.18'!N125+'12.02.18'!N125+'19.02.18'!N125+'26.02.18'!N125+'05.03.18'!N125+'12.03.18'!N125+'19.03.18'!N125+'26.03.18'!N125+'02.04.18'!N125+'10.04.18'!N125+'16.04.18'!N125+'23.04.18'!N125+'02.05.18'!N125+'07.05.18'!N125+'14.05.18'!N125+'21.05.18'!N125+'29.05.18'!N125+'04.06.18'!N125+'11.06.18'!N125+'18.06.18'!N125+'25.06.18'!N125+'02.07.18'!N125+'09.07.18'!N125+'16.07.18'!N125+'23.07.18'!N125+'30.07.18'!N125+'06.08.18'!N125+'13.08.18'!N125+'20.08.18'!N125+'27.08.18'!N125+'03.09.18'!N125+'10.09.18'!N125+'17.09.18'!N125+'24.09.18'!N125+'01.10.18'!N125+'08.10.18'!N125+'16.10.18'!N125+'22.10.18'!N125+'29.10.18'!N125+'05.11.18'!N125+'12.11.18'!N125+'19.11.18'!N125+'26.11.18'!N125+'03.12.18'!N125+'10.12.18'!N125+'17.12.18'!N125+'26.12.18'!N125+'02.01.19'!N125</f>
        <v>10</v>
      </c>
      <c r="O125" s="271">
        <f>'09.01.18'!O125+'15.01.18'!O125+'22.01.18'!O125+'29.01.18'!O125+'05.02.18'!O125+'12.02.18'!O125+'19.02.18'!O125+'26.02.18'!O125+'05.03.18'!O125+'12.03.18'!O125+'19.03.18'!O125+'26.03.18'!O125+'02.04.18'!O125+'10.04.18'!O125+'16.04.18'!O125+'23.04.18'!O125+'02.05.18'!O125+'07.05.18'!O125+'14.05.18'!O125+'21.05.18'!O125+'29.05.18'!O125+'04.06.18'!O125+'11.06.18'!O125+'18.06.18'!O125+'25.06.18'!O125+'02.07.18'!O125+'09.07.18'!O125+'16.07.18'!O125+'23.07.18'!O125+'30.07.18'!O125+'06.08.18'!O125+'13.08.18'!O125+'20.08.18'!O125+'27.08.18'!O125+'03.09.18'!O125+'10.09.18'!O125+'17.09.18'!O125+'24.09.18'!O125+'01.10.18'!O125+'08.10.18'!O125+'16.10.18'!O125+'22.10.18'!O125+'29.10.18'!O125+'05.11.18'!O125+'12.11.18'!O125+'19.11.18'!O125+'26.11.18'!O125+'03.12.18'!O125+'10.12.18'!O125+'17.12.18'!O125+'26.12.18'!O125+'02.01.19'!O125</f>
        <v>28966.55</v>
      </c>
      <c r="P125" s="271">
        <f>'09.01.18'!P125+'15.01.18'!P125+'22.01.18'!P125+'29.01.18'!P125+'05.02.18'!P125+'12.02.18'!P125+'19.02.18'!P125+'26.02.18'!P125+'05.03.18'!P125+'12.03.18'!P125+'19.03.18'!P125+'26.03.18'!P125+'02.04.18'!P125+'10.04.18'!P125+'16.04.18'!P125+'23.04.18'!P125+'02.05.18'!P125+'07.05.18'!P125+'14.05.18'!P125+'21.05.18'!P125+'29.05.18'!P125+'04.06.18'!P125+'11.06.18'!P125+'18.06.18'!P125+'25.06.18'!P125+'02.07.18'!P125+'09.07.18'!P125+'16.07.18'!P125+'23.07.18'!P125+'30.07.18'!P125+'06.08.18'!P125+'13.08.18'!P125+'20.08.18'!P125+'27.08.18'!P125+'03.09.18'!P125+'10.09.18'!P125+'17.09.18'!P125+'24.09.18'!P125+'01.10.18'!P125+'08.10.18'!P125+'16.10.18'!P125+'22.10.18'!P125+'29.10.18'!P125+'05.11.18'!P125+'12.11.18'!P125+'19.11.18'!P125+'26.11.18'!P125+'03.12.18'!P125+'10.12.18'!P125+'17.12.18'!P125+'26.12.18'!P125+'02.01.19'!P125</f>
        <v>28966.55</v>
      </c>
      <c r="Q125" s="83">
        <f t="shared" si="4"/>
        <v>0</v>
      </c>
      <c r="R125" s="1"/>
      <c r="S125" s="1"/>
      <c r="T125" s="134"/>
      <c r="U125" s="134"/>
      <c r="V125" s="134"/>
      <c r="X125" s="40"/>
    </row>
    <row r="126" spans="1:24">
      <c r="A126" s="252">
        <v>117</v>
      </c>
      <c r="B126" s="78" t="s">
        <v>117</v>
      </c>
      <c r="C126" s="105" t="s">
        <v>19</v>
      </c>
      <c r="D126" s="78"/>
      <c r="E126" s="78" t="s">
        <v>61</v>
      </c>
      <c r="F126" s="106" t="s">
        <v>375</v>
      </c>
      <c r="G126" s="14" t="s">
        <v>21</v>
      </c>
      <c r="H126" s="274">
        <f>'09.01.18'!H126+'15.01.18'!H126+'22.01.18'!H126+'29.01.18'!H126+'05.02.18'!H126+'12.02.18'!H126+'19.02.18'!H126+'26.02.18'!H126+'05.03.18'!H126+'12.03.18'!H126+'19.03.18'!H126+'26.03.18'!H126+'02.04.18'!H126+'10.04.18'!H126+'16.04.18'!H126+'23.04.18'!H126+'02.05.18'!H126+'07.05.18'!H126+'14.05.18'!H126+'21.05.18'!H126+'29.05.18'!H126+'04.06.18'!H126+'11.06.18'!H126+'18.06.18'!H126+'25.06.18'!H126+'02.07.18'!H126+'09.07.18'!H126+'16.07.18'!H126+'23.07.18'!H126+'30.07.18'!H126+'06.08.18'!H126+'13.08.18'!H126+'20.08.18'!H126+'27.08.18'!H126+'03.09.18'!H126+'10.09.18'!H126+'17.09.18'!H126+'24.09.18'!H126+'01.10.18'!H126+'08.10.18'!H126+'16.10.18'!H126+'22.10.18'!H126+'29.10.18'!H126+'05.11.18'!H126+'12.11.18'!H126+'19.11.18'!H126+'26.11.18'!H126+'03.12.18'!H126+'10.12.18'!H126+'17.12.18'!H126+'26.12.18'!H126+'02.01.19'!H126</f>
        <v>16</v>
      </c>
      <c r="I126" s="254">
        <f>'09.01.18'!I126+'15.01.18'!I126+'22.01.18'!I126+'29.01.18'!I126+'05.02.18'!I126+'12.02.18'!I126+'19.02.18'!I126+'26.02.18'!I126+'05.03.18'!I126+'12.03.18'!I126+'19.03.18'!I126+'26.03.18'!I126+'02.04.18'!I126+'10.04.18'!I126+'16.04.18'!I126+'23.04.18'!I126+'02.05.18'!I126+'07.05.18'!I126+'14.05.18'!I126+'21.05.18'!I126+'29.05.18'!I126+'04.06.18'!I126+'11.06.18'!I126+'18.06.18'!I126+'25.06.18'!I126+'02.07.18'!I126+'09.07.18'!I126+'16.07.18'!I126+'23.07.18'!I126+'30.07.18'!I126+'06.08.18'!I126+'13.08.18'!I126+'20.08.18'!I126+'27.08.18'!I126+'03.09.18'!I126+'10.09.18'!I126+'17.09.18'!I126+'24.09.18'!I126+'01.10.18'!I126+'08.10.18'!I126+'16.10.18'!I126+'22.10.18'!I126+'29.10.18'!I126+'05.11.18'!I126+'12.11.18'!I126+'19.11.18'!I126+'26.11.18'!I126+'03.12.18'!I126+'10.12.18'!I126+'17.12.18'!I126+'26.12.18'!I126+'02.01.19'!I126</f>
        <v>8</v>
      </c>
      <c r="J126" s="254">
        <f>'09.01.18'!J126+'15.01.18'!J126+'22.01.18'!J126+'29.01.18'!J126+'05.02.18'!J126+'12.02.18'!J126+'19.02.18'!J126+'26.02.18'!J126+'05.03.18'!J126+'12.03.18'!J126+'19.03.18'!J126+'26.03.18'!J126+'02.04.18'!J126+'10.04.18'!J126+'16.04.18'!J126+'23.04.18'!J126+'02.05.18'!J126+'07.05.18'!J126+'14.05.18'!J126+'21.05.18'!J126+'29.05.18'!J126+'04.06.18'!J126+'11.06.18'!J126+'18.06.18'!J126+'25.06.18'!J126+'02.07.18'!J126+'09.07.18'!J126+'16.07.18'!J126+'23.07.18'!J126+'30.07.18'!J126+'06.08.18'!J126+'13.08.18'!J126+'20.08.18'!J126+'27.08.18'!J126+'03.09.18'!J126+'10.09.18'!J126+'17.09.18'!J126+'24.09.18'!J126+'01.10.18'!J126+'08.10.18'!J126+'16.10.18'!J126+'22.10.18'!J126+'29.10.18'!J126+'05.11.18'!J126+'12.11.18'!J126+'19.11.18'!J126+'26.11.18'!J126+'03.12.18'!J126+'10.12.18'!J126+'17.12.18'!J126+'26.12.18'!J126+'02.01.19'!J126</f>
        <v>13</v>
      </c>
      <c r="K126" s="271">
        <f>'09.01.18'!K126+'15.01.18'!K126+'22.01.18'!K126+'29.01.18'!K126+'05.02.18'!K126+'12.02.18'!K126+'19.02.18'!K126+'26.02.18'!K126+'05.03.18'!K126+'12.03.18'!K126+'19.03.18'!K126+'26.03.18'!K126+'02.04.18'!K126+'10.04.18'!K126+'16.04.18'!K126+'23.04.18'!K126+'02.05.18'!K126+'07.05.18'!K126+'14.05.18'!K126+'21.05.18'!K126+'29.05.18'!K126+'04.06.18'!K126+'11.06.18'!K126+'18.06.18'!K126+'25.06.18'!K126+'02.07.18'!K126+'09.07.18'!K126+'16.07.18'!K126+'23.07.18'!K126+'30.07.18'!K126+'06.08.18'!K126+'13.08.18'!K126+'20.08.18'!K126+'27.08.18'!K126+'03.09.18'!K126+'10.09.18'!K126+'17.09.18'!K126+'24.09.18'!K126+'01.10.18'!K126+'08.10.18'!K126+'16.10.18'!K126+'22.10.18'!K126+'29.10.18'!K126+'05.11.18'!K126+'12.11.18'!K126+'19.11.18'!K126+'26.11.18'!K126+'03.12.18'!K126+'10.12.18'!K126+'17.12.18'!K126+'26.12.18'!K126+'02.01.19'!K126</f>
        <v>17463.75</v>
      </c>
      <c r="L126" s="271">
        <f>'09.01.18'!L126+'15.01.18'!L126+'22.01.18'!L126+'29.01.18'!L126+'05.02.18'!L126+'12.02.18'!L126+'19.02.18'!L126+'26.02.18'!L126+'05.03.18'!L126+'12.03.18'!L126+'19.03.18'!L126+'26.03.18'!L126+'02.04.18'!L126+'10.04.18'!L126+'16.04.18'!L126+'23.04.18'!L126+'02.05.18'!L126+'07.05.18'!L126+'14.05.18'!L126+'21.05.18'!L126+'29.05.18'!L126+'04.06.18'!L126+'11.06.18'!L126+'18.06.18'!L126+'25.06.18'!L126+'02.07.18'!L126+'09.07.18'!L126+'16.07.18'!L126+'23.07.18'!L126+'30.07.18'!L126+'06.08.18'!L126+'13.08.18'!L126+'20.08.18'!L126+'27.08.18'!L126+'03.09.18'!L126+'10.09.18'!L126+'17.09.18'!L126+'24.09.18'!L126+'01.10.18'!L126+'08.10.18'!L126+'16.10.18'!L126+'22.10.18'!L126+'29.10.18'!L126+'05.11.18'!L126+'12.11.18'!L126+'19.11.18'!L126+'26.11.18'!L126+'03.12.18'!L126+'10.12.18'!L126+'17.12.18'!L126+'26.12.18'!L126+'02.01.19'!L126</f>
        <v>17463.75</v>
      </c>
      <c r="M126" s="259">
        <f t="shared" si="3"/>
        <v>0</v>
      </c>
      <c r="N126" s="270">
        <f>'09.01.18'!N126+'15.01.18'!N126+'22.01.18'!N126+'29.01.18'!N126+'05.02.18'!N126+'12.02.18'!N126+'19.02.18'!N126+'26.02.18'!N126+'05.03.18'!N126+'12.03.18'!N126+'19.03.18'!N126+'26.03.18'!N126+'02.04.18'!N126+'10.04.18'!N126+'16.04.18'!N126+'23.04.18'!N126+'02.05.18'!N126+'07.05.18'!N126+'14.05.18'!N126+'21.05.18'!N126+'29.05.18'!N126+'04.06.18'!N126+'11.06.18'!N126+'18.06.18'!N126+'25.06.18'!N126+'02.07.18'!N126+'09.07.18'!N126+'16.07.18'!N126+'23.07.18'!N126+'30.07.18'!N126+'06.08.18'!N126+'13.08.18'!N126+'20.08.18'!N126+'27.08.18'!N126+'03.09.18'!N126+'10.09.18'!N126+'17.09.18'!N126+'24.09.18'!N126+'01.10.18'!N126+'08.10.18'!N126+'16.10.18'!N126+'22.10.18'!N126+'29.10.18'!N126+'05.11.18'!N126+'12.11.18'!N126+'19.11.18'!N126+'26.11.18'!N126+'03.12.18'!N126+'10.12.18'!N126+'17.12.18'!N126+'26.12.18'!N126+'02.01.19'!N126</f>
        <v>12</v>
      </c>
      <c r="O126" s="271">
        <f>'09.01.18'!O126+'15.01.18'!O126+'22.01.18'!O126+'29.01.18'!O126+'05.02.18'!O126+'12.02.18'!O126+'19.02.18'!O126+'26.02.18'!O126+'05.03.18'!O126+'12.03.18'!O126+'19.03.18'!O126+'26.03.18'!O126+'02.04.18'!O126+'10.04.18'!O126+'16.04.18'!O126+'23.04.18'!O126+'02.05.18'!O126+'07.05.18'!O126+'14.05.18'!O126+'21.05.18'!O126+'29.05.18'!O126+'04.06.18'!O126+'11.06.18'!O126+'18.06.18'!O126+'25.06.18'!O126+'02.07.18'!O126+'09.07.18'!O126+'16.07.18'!O126+'23.07.18'!O126+'30.07.18'!O126+'06.08.18'!O126+'13.08.18'!O126+'20.08.18'!O126+'27.08.18'!O126+'03.09.18'!O126+'10.09.18'!O126+'17.09.18'!O126+'24.09.18'!O126+'01.10.18'!O126+'08.10.18'!O126+'16.10.18'!O126+'22.10.18'!O126+'29.10.18'!O126+'05.11.18'!O126+'12.11.18'!O126+'19.11.18'!O126+'26.11.18'!O126+'03.12.18'!O126+'10.12.18'!O126+'17.12.18'!O126+'26.12.18'!O126+'02.01.19'!O126</f>
        <v>65279.100000000006</v>
      </c>
      <c r="P126" s="271">
        <f>'09.01.18'!P126+'15.01.18'!P126+'22.01.18'!P126+'29.01.18'!P126+'05.02.18'!P126+'12.02.18'!P126+'19.02.18'!P126+'26.02.18'!P126+'05.03.18'!P126+'12.03.18'!P126+'19.03.18'!P126+'26.03.18'!P126+'02.04.18'!P126+'10.04.18'!P126+'16.04.18'!P126+'23.04.18'!P126+'02.05.18'!P126+'07.05.18'!P126+'14.05.18'!P126+'21.05.18'!P126+'29.05.18'!P126+'04.06.18'!P126+'11.06.18'!P126+'18.06.18'!P126+'25.06.18'!P126+'02.07.18'!P126+'09.07.18'!P126+'16.07.18'!P126+'23.07.18'!P126+'30.07.18'!P126+'06.08.18'!P126+'13.08.18'!P126+'20.08.18'!P126+'27.08.18'!P126+'03.09.18'!P126+'10.09.18'!P126+'17.09.18'!P126+'24.09.18'!P126+'01.10.18'!P126+'08.10.18'!P126+'16.10.18'!P126+'22.10.18'!P126+'29.10.18'!P126+'05.11.18'!P126+'12.11.18'!P126+'19.11.18'!P126+'26.11.18'!P126+'03.12.18'!P126+'10.12.18'!P126+'17.12.18'!P126+'26.12.18'!P126+'02.01.19'!P126</f>
        <v>65279.100000000006</v>
      </c>
      <c r="Q126" s="83">
        <f t="shared" si="4"/>
        <v>0</v>
      </c>
      <c r="R126" s="1"/>
      <c r="S126" s="1"/>
      <c r="T126" s="134"/>
      <c r="U126" s="134"/>
      <c r="V126" s="134"/>
      <c r="X126" s="40"/>
    </row>
    <row r="127" spans="1:24">
      <c r="A127" s="252">
        <v>118</v>
      </c>
      <c r="B127" s="78" t="s">
        <v>117</v>
      </c>
      <c r="C127" s="105" t="s">
        <v>19</v>
      </c>
      <c r="D127" s="78"/>
      <c r="E127" s="78" t="s">
        <v>61</v>
      </c>
      <c r="F127" s="106" t="s">
        <v>433</v>
      </c>
      <c r="G127" s="16" t="s">
        <v>22</v>
      </c>
      <c r="H127" s="274">
        <f>'09.01.18'!H127+'15.01.18'!H127+'22.01.18'!H127+'29.01.18'!H127+'05.02.18'!H127+'12.02.18'!H127+'19.02.18'!H127+'26.02.18'!H127+'05.03.18'!H127+'12.03.18'!H127+'19.03.18'!H127+'26.03.18'!H127+'02.04.18'!H127+'10.04.18'!H127+'16.04.18'!H127+'23.04.18'!H127+'02.05.18'!H127+'07.05.18'!H127+'14.05.18'!H127+'21.05.18'!H127+'29.05.18'!H127+'04.06.18'!H127+'11.06.18'!H127+'18.06.18'!H127+'25.06.18'!H127+'02.07.18'!H127+'09.07.18'!H127+'16.07.18'!H127+'23.07.18'!H127+'30.07.18'!H127+'06.08.18'!H127+'13.08.18'!H127+'20.08.18'!H127+'27.08.18'!H127+'03.09.18'!H127+'10.09.18'!H127+'17.09.18'!H127+'24.09.18'!H127+'01.10.18'!H127+'08.10.18'!H127+'16.10.18'!H127+'22.10.18'!H127+'29.10.18'!H127+'05.11.18'!H127+'12.11.18'!H127+'19.11.18'!H127+'26.11.18'!H127+'03.12.18'!H127+'10.12.18'!H127+'17.12.18'!H127+'26.12.18'!H127+'02.01.19'!H127</f>
        <v>18</v>
      </c>
      <c r="I127" s="254">
        <f>'09.01.18'!I127+'15.01.18'!I127+'22.01.18'!I127+'29.01.18'!I127+'05.02.18'!I127+'12.02.18'!I127+'19.02.18'!I127+'26.02.18'!I127+'05.03.18'!I127+'12.03.18'!I127+'19.03.18'!I127+'26.03.18'!I127+'02.04.18'!I127+'10.04.18'!I127+'16.04.18'!I127+'23.04.18'!I127+'02.05.18'!I127+'07.05.18'!I127+'14.05.18'!I127+'21.05.18'!I127+'29.05.18'!I127+'04.06.18'!I127+'11.06.18'!I127+'18.06.18'!I127+'25.06.18'!I127+'02.07.18'!I127+'09.07.18'!I127+'16.07.18'!I127+'23.07.18'!I127+'30.07.18'!I127+'06.08.18'!I127+'13.08.18'!I127+'20.08.18'!I127+'27.08.18'!I127+'03.09.18'!I127+'10.09.18'!I127+'17.09.18'!I127+'24.09.18'!I127+'01.10.18'!I127+'08.10.18'!I127+'16.10.18'!I127+'22.10.18'!I127+'29.10.18'!I127+'05.11.18'!I127+'12.11.18'!I127+'19.11.18'!I127+'26.11.18'!I127+'03.12.18'!I127+'10.12.18'!I127+'17.12.18'!I127+'26.12.18'!I127+'02.01.19'!I127</f>
        <v>9</v>
      </c>
      <c r="J127" s="254">
        <f>'09.01.18'!J127+'15.01.18'!J127+'22.01.18'!J127+'29.01.18'!J127+'05.02.18'!J127+'12.02.18'!J127+'19.02.18'!J127+'26.02.18'!J127+'05.03.18'!J127+'12.03.18'!J127+'19.03.18'!J127+'26.03.18'!J127+'02.04.18'!J127+'10.04.18'!J127+'16.04.18'!J127+'23.04.18'!J127+'02.05.18'!J127+'07.05.18'!J127+'14.05.18'!J127+'21.05.18'!J127+'29.05.18'!J127+'04.06.18'!J127+'11.06.18'!J127+'18.06.18'!J127+'25.06.18'!J127+'02.07.18'!J127+'09.07.18'!J127+'16.07.18'!J127+'23.07.18'!J127+'30.07.18'!J127+'06.08.18'!J127+'13.08.18'!J127+'20.08.18'!J127+'27.08.18'!J127+'03.09.18'!J127+'10.09.18'!J127+'17.09.18'!J127+'24.09.18'!J127+'01.10.18'!J127+'08.10.18'!J127+'16.10.18'!J127+'22.10.18'!J127+'29.10.18'!J127+'05.11.18'!J127+'12.11.18'!J127+'19.11.18'!J127+'26.11.18'!J127+'03.12.18'!J127+'10.12.18'!J127+'17.12.18'!J127+'26.12.18'!J127+'02.01.19'!J127</f>
        <v>11</v>
      </c>
      <c r="K127" s="271">
        <f>'09.01.18'!K127+'15.01.18'!K127+'22.01.18'!K127+'29.01.18'!K127+'05.02.18'!K127+'12.02.18'!K127+'19.02.18'!K127+'26.02.18'!K127+'05.03.18'!K127+'12.03.18'!K127+'19.03.18'!K127+'26.03.18'!K127+'02.04.18'!K127+'10.04.18'!K127+'16.04.18'!K127+'23.04.18'!K127+'02.05.18'!K127+'07.05.18'!K127+'14.05.18'!K127+'21.05.18'!K127+'29.05.18'!K127+'04.06.18'!K127+'11.06.18'!K127+'18.06.18'!K127+'25.06.18'!K127+'02.07.18'!K127+'09.07.18'!K127+'16.07.18'!K127+'23.07.18'!K127+'30.07.18'!K127+'06.08.18'!K127+'13.08.18'!K127+'20.08.18'!K127+'27.08.18'!K127+'03.09.18'!K127+'10.09.18'!K127+'17.09.18'!K127+'24.09.18'!K127+'01.10.18'!K127+'08.10.18'!K127+'16.10.18'!K127+'22.10.18'!K127+'29.10.18'!K127+'05.11.18'!K127+'12.11.18'!K127+'19.11.18'!K127+'26.11.18'!K127+'03.12.18'!K127+'10.12.18'!K127+'17.12.18'!K127+'26.12.18'!K127+'02.01.19'!K127</f>
        <v>28579.3</v>
      </c>
      <c r="L127" s="271">
        <f>'09.01.18'!L127+'15.01.18'!L127+'22.01.18'!L127+'29.01.18'!L127+'05.02.18'!L127+'12.02.18'!L127+'19.02.18'!L127+'26.02.18'!L127+'05.03.18'!L127+'12.03.18'!L127+'19.03.18'!L127+'26.03.18'!L127+'02.04.18'!L127+'10.04.18'!L127+'16.04.18'!L127+'23.04.18'!L127+'02.05.18'!L127+'07.05.18'!L127+'14.05.18'!L127+'21.05.18'!L127+'29.05.18'!L127+'04.06.18'!L127+'11.06.18'!L127+'18.06.18'!L127+'25.06.18'!L127+'02.07.18'!L127+'09.07.18'!L127+'16.07.18'!L127+'23.07.18'!L127+'30.07.18'!L127+'06.08.18'!L127+'13.08.18'!L127+'20.08.18'!L127+'27.08.18'!L127+'03.09.18'!L127+'10.09.18'!L127+'17.09.18'!L127+'24.09.18'!L127+'01.10.18'!L127+'08.10.18'!L127+'16.10.18'!L127+'22.10.18'!L127+'29.10.18'!L127+'05.11.18'!L127+'12.11.18'!L127+'19.11.18'!L127+'26.11.18'!L127+'03.12.18'!L127+'10.12.18'!L127+'17.12.18'!L127+'26.12.18'!L127+'02.01.19'!L127</f>
        <v>28579.3</v>
      </c>
      <c r="M127" s="259">
        <f t="shared" si="3"/>
        <v>0</v>
      </c>
      <c r="N127" s="270">
        <f>'09.01.18'!N127+'15.01.18'!N127+'22.01.18'!N127+'29.01.18'!N127+'05.02.18'!N127+'12.02.18'!N127+'19.02.18'!N127+'26.02.18'!N127+'05.03.18'!N127+'12.03.18'!N127+'19.03.18'!N127+'26.03.18'!N127+'02.04.18'!N127+'10.04.18'!N127+'16.04.18'!N127+'23.04.18'!N127+'02.05.18'!N127+'07.05.18'!N127+'14.05.18'!N127+'21.05.18'!N127+'29.05.18'!N127+'04.06.18'!N127+'11.06.18'!N127+'18.06.18'!N127+'25.06.18'!N127+'02.07.18'!N127+'09.07.18'!N127+'16.07.18'!N127+'23.07.18'!N127+'30.07.18'!N127+'06.08.18'!N127+'13.08.18'!N127+'20.08.18'!N127+'27.08.18'!N127+'03.09.18'!N127+'10.09.18'!N127+'17.09.18'!N127+'24.09.18'!N127+'01.10.18'!N127+'08.10.18'!N127+'16.10.18'!N127+'22.10.18'!N127+'29.10.18'!N127+'05.11.18'!N127+'12.11.18'!N127+'19.11.18'!N127+'26.11.18'!N127+'03.12.18'!N127+'10.12.18'!N127+'17.12.18'!N127+'26.12.18'!N127+'02.01.19'!N127</f>
        <v>9</v>
      </c>
      <c r="O127" s="271">
        <f>'09.01.18'!O127+'15.01.18'!O127+'22.01.18'!O127+'29.01.18'!O127+'05.02.18'!O127+'12.02.18'!O127+'19.02.18'!O127+'26.02.18'!O127+'05.03.18'!O127+'12.03.18'!O127+'19.03.18'!O127+'26.03.18'!O127+'02.04.18'!O127+'10.04.18'!O127+'16.04.18'!O127+'23.04.18'!O127+'02.05.18'!O127+'07.05.18'!O127+'14.05.18'!O127+'21.05.18'!O127+'29.05.18'!O127+'04.06.18'!O127+'11.06.18'!O127+'18.06.18'!O127+'25.06.18'!O127+'02.07.18'!O127+'09.07.18'!O127+'16.07.18'!O127+'23.07.18'!O127+'30.07.18'!O127+'06.08.18'!O127+'13.08.18'!O127+'20.08.18'!O127+'27.08.18'!O127+'03.09.18'!O127+'10.09.18'!O127+'17.09.18'!O127+'24.09.18'!O127+'01.10.18'!O127+'08.10.18'!O127+'16.10.18'!O127+'22.10.18'!O127+'29.10.18'!O127+'05.11.18'!O127+'12.11.18'!O127+'19.11.18'!O127+'26.11.18'!O127+'03.12.18'!O127+'10.12.18'!O127+'17.12.18'!O127+'26.12.18'!O127+'02.01.19'!O127</f>
        <v>25445.14</v>
      </c>
      <c r="P127" s="271">
        <f>'09.01.18'!P127+'15.01.18'!P127+'22.01.18'!P127+'29.01.18'!P127+'05.02.18'!P127+'12.02.18'!P127+'19.02.18'!P127+'26.02.18'!P127+'05.03.18'!P127+'12.03.18'!P127+'19.03.18'!P127+'26.03.18'!P127+'02.04.18'!P127+'10.04.18'!P127+'16.04.18'!P127+'23.04.18'!P127+'02.05.18'!P127+'07.05.18'!P127+'14.05.18'!P127+'21.05.18'!P127+'29.05.18'!P127+'04.06.18'!P127+'11.06.18'!P127+'18.06.18'!P127+'25.06.18'!P127+'02.07.18'!P127+'09.07.18'!P127+'16.07.18'!P127+'23.07.18'!P127+'30.07.18'!P127+'06.08.18'!P127+'13.08.18'!P127+'20.08.18'!P127+'27.08.18'!P127+'03.09.18'!P127+'10.09.18'!P127+'17.09.18'!P127+'24.09.18'!P127+'01.10.18'!P127+'08.10.18'!P127+'16.10.18'!P127+'22.10.18'!P127+'29.10.18'!P127+'05.11.18'!P127+'12.11.18'!P127+'19.11.18'!P127+'26.11.18'!P127+'03.12.18'!P127+'10.12.18'!P127+'17.12.18'!P127+'26.12.18'!P127+'02.01.19'!P127</f>
        <v>25445.14</v>
      </c>
      <c r="Q127" s="83">
        <f t="shared" si="4"/>
        <v>0</v>
      </c>
      <c r="R127" s="1"/>
      <c r="S127" s="1"/>
      <c r="T127" s="134"/>
      <c r="U127" s="134"/>
      <c r="V127" s="134"/>
      <c r="X127" s="40"/>
    </row>
    <row r="128" spans="1:24">
      <c r="A128" s="252">
        <v>119</v>
      </c>
      <c r="B128" s="78" t="s">
        <v>118</v>
      </c>
      <c r="C128" s="105" t="s">
        <v>19</v>
      </c>
      <c r="D128" s="78"/>
      <c r="E128" s="78" t="s">
        <v>87</v>
      </c>
      <c r="F128" s="106" t="s">
        <v>440</v>
      </c>
      <c r="G128" s="14" t="s">
        <v>21</v>
      </c>
      <c r="H128" s="274">
        <f>'09.01.18'!H128+'15.01.18'!H128+'22.01.18'!H128+'29.01.18'!H128+'05.02.18'!H128+'12.02.18'!H128+'19.02.18'!H128+'26.02.18'!H128+'05.03.18'!H128+'12.03.18'!H128+'19.03.18'!H128+'26.03.18'!H128+'02.04.18'!H128+'10.04.18'!H128+'16.04.18'!H128+'23.04.18'!H128+'02.05.18'!H128+'07.05.18'!H128+'14.05.18'!H128+'21.05.18'!H128+'29.05.18'!H128+'04.06.18'!H128+'11.06.18'!H128+'18.06.18'!H128+'25.06.18'!H128+'02.07.18'!H128+'09.07.18'!H128+'16.07.18'!H128+'23.07.18'!H128+'30.07.18'!H128+'06.08.18'!H128+'13.08.18'!H128+'20.08.18'!H128+'27.08.18'!H128+'03.09.18'!H128+'10.09.18'!H128+'17.09.18'!H128+'24.09.18'!H128+'01.10.18'!H128+'08.10.18'!H128+'16.10.18'!H128+'22.10.18'!H128+'29.10.18'!H128+'05.11.18'!H128+'12.11.18'!H128+'19.11.18'!H128+'26.11.18'!H128+'03.12.18'!H128+'10.12.18'!H128+'17.12.18'!H128+'26.12.18'!H128+'02.01.19'!H128</f>
        <v>27</v>
      </c>
      <c r="I128" s="254">
        <f>'09.01.18'!I128+'15.01.18'!I128+'22.01.18'!I128+'29.01.18'!I128+'05.02.18'!I128+'12.02.18'!I128+'19.02.18'!I128+'26.02.18'!I128+'05.03.18'!I128+'12.03.18'!I128+'19.03.18'!I128+'26.03.18'!I128+'02.04.18'!I128+'10.04.18'!I128+'16.04.18'!I128+'23.04.18'!I128+'02.05.18'!I128+'07.05.18'!I128+'14.05.18'!I128+'21.05.18'!I128+'29.05.18'!I128+'04.06.18'!I128+'11.06.18'!I128+'18.06.18'!I128+'25.06.18'!I128+'02.07.18'!I128+'09.07.18'!I128+'16.07.18'!I128+'23.07.18'!I128+'30.07.18'!I128+'06.08.18'!I128+'13.08.18'!I128+'20.08.18'!I128+'27.08.18'!I128+'03.09.18'!I128+'10.09.18'!I128+'17.09.18'!I128+'24.09.18'!I128+'01.10.18'!I128+'08.10.18'!I128+'16.10.18'!I128+'22.10.18'!I128+'29.10.18'!I128+'05.11.18'!I128+'12.11.18'!I128+'19.11.18'!I128+'26.11.18'!I128+'03.12.18'!I128+'10.12.18'!I128+'17.12.18'!I128+'26.12.18'!I128+'02.01.19'!I128</f>
        <v>18</v>
      </c>
      <c r="J128" s="254">
        <f>'09.01.18'!J128+'15.01.18'!J128+'22.01.18'!J128+'29.01.18'!J128+'05.02.18'!J128+'12.02.18'!J128+'19.02.18'!J128+'26.02.18'!J128+'05.03.18'!J128+'12.03.18'!J128+'19.03.18'!J128+'26.03.18'!J128+'02.04.18'!J128+'10.04.18'!J128+'16.04.18'!J128+'23.04.18'!J128+'02.05.18'!J128+'07.05.18'!J128+'14.05.18'!J128+'21.05.18'!J128+'29.05.18'!J128+'04.06.18'!J128+'11.06.18'!J128+'18.06.18'!J128+'25.06.18'!J128+'02.07.18'!J128+'09.07.18'!J128+'16.07.18'!J128+'23.07.18'!J128+'30.07.18'!J128+'06.08.18'!J128+'13.08.18'!J128+'20.08.18'!J128+'27.08.18'!J128+'03.09.18'!J128+'10.09.18'!J128+'17.09.18'!J128+'24.09.18'!J128+'01.10.18'!J128+'08.10.18'!J128+'16.10.18'!J128+'22.10.18'!J128+'29.10.18'!J128+'05.11.18'!J128+'12.11.18'!J128+'19.11.18'!J128+'26.11.18'!J128+'03.12.18'!J128+'10.12.18'!J128+'17.12.18'!J128+'26.12.18'!J128+'02.01.19'!J128</f>
        <v>23</v>
      </c>
      <c r="K128" s="271">
        <f>'09.01.18'!K128+'15.01.18'!K128+'22.01.18'!K128+'29.01.18'!K128+'05.02.18'!K128+'12.02.18'!K128+'19.02.18'!K128+'26.02.18'!K128+'05.03.18'!K128+'12.03.18'!K128+'19.03.18'!K128+'26.03.18'!K128+'02.04.18'!K128+'10.04.18'!K128+'16.04.18'!K128+'23.04.18'!K128+'02.05.18'!K128+'07.05.18'!K128+'14.05.18'!K128+'21.05.18'!K128+'29.05.18'!K128+'04.06.18'!K128+'11.06.18'!K128+'18.06.18'!K128+'25.06.18'!K128+'02.07.18'!K128+'09.07.18'!K128+'16.07.18'!K128+'23.07.18'!K128+'30.07.18'!K128+'06.08.18'!K128+'13.08.18'!K128+'20.08.18'!K128+'27.08.18'!K128+'03.09.18'!K128+'10.09.18'!K128+'17.09.18'!K128+'24.09.18'!K128+'01.10.18'!K128+'08.10.18'!K128+'16.10.18'!K128+'22.10.18'!K128+'29.10.18'!K128+'05.11.18'!K128+'12.11.18'!K128+'19.11.18'!K128+'26.11.18'!K128+'03.12.18'!K128+'10.12.18'!K128+'17.12.18'!K128+'26.12.18'!K128+'02.01.19'!K128</f>
        <v>28746.130000000005</v>
      </c>
      <c r="L128" s="271">
        <f>'09.01.18'!L128+'15.01.18'!L128+'22.01.18'!L128+'29.01.18'!L128+'05.02.18'!L128+'12.02.18'!L128+'19.02.18'!L128+'26.02.18'!L128+'05.03.18'!L128+'12.03.18'!L128+'19.03.18'!L128+'26.03.18'!L128+'02.04.18'!L128+'10.04.18'!L128+'16.04.18'!L128+'23.04.18'!L128+'02.05.18'!L128+'07.05.18'!L128+'14.05.18'!L128+'21.05.18'!L128+'29.05.18'!L128+'04.06.18'!L128+'11.06.18'!L128+'18.06.18'!L128+'25.06.18'!L128+'02.07.18'!L128+'09.07.18'!L128+'16.07.18'!L128+'23.07.18'!L128+'30.07.18'!L128+'06.08.18'!L128+'13.08.18'!L128+'20.08.18'!L128+'27.08.18'!L128+'03.09.18'!L128+'10.09.18'!L128+'17.09.18'!L128+'24.09.18'!L128+'01.10.18'!L128+'08.10.18'!L128+'16.10.18'!L128+'22.10.18'!L128+'29.10.18'!L128+'05.11.18'!L128+'12.11.18'!L128+'19.11.18'!L128+'26.11.18'!L128+'03.12.18'!L128+'10.12.18'!L128+'17.12.18'!L128+'26.12.18'!L128+'02.01.19'!L128</f>
        <v>28746.130000000005</v>
      </c>
      <c r="M128" s="259">
        <f t="shared" si="3"/>
        <v>0</v>
      </c>
      <c r="N128" s="270">
        <f>'09.01.18'!N128+'15.01.18'!N128+'22.01.18'!N128+'29.01.18'!N128+'05.02.18'!N128+'12.02.18'!N128+'19.02.18'!N128+'26.02.18'!N128+'05.03.18'!N128+'12.03.18'!N128+'19.03.18'!N128+'26.03.18'!N128+'02.04.18'!N128+'10.04.18'!N128+'16.04.18'!N128+'23.04.18'!N128+'02.05.18'!N128+'07.05.18'!N128+'14.05.18'!N128+'21.05.18'!N128+'29.05.18'!N128+'04.06.18'!N128+'11.06.18'!N128+'18.06.18'!N128+'25.06.18'!N128+'02.07.18'!N128+'09.07.18'!N128+'16.07.18'!N128+'23.07.18'!N128+'30.07.18'!N128+'06.08.18'!N128+'13.08.18'!N128+'20.08.18'!N128+'27.08.18'!N128+'03.09.18'!N128+'10.09.18'!N128+'17.09.18'!N128+'24.09.18'!N128+'01.10.18'!N128+'08.10.18'!N128+'16.10.18'!N128+'22.10.18'!N128+'29.10.18'!N128+'05.11.18'!N128+'12.11.18'!N128+'19.11.18'!N128+'26.11.18'!N128+'03.12.18'!N128+'10.12.18'!N128+'17.12.18'!N128+'26.12.18'!N128+'02.01.19'!N128</f>
        <v>14</v>
      </c>
      <c r="O128" s="271">
        <f>'09.01.18'!O128+'15.01.18'!O128+'22.01.18'!O128+'29.01.18'!O128+'05.02.18'!O128+'12.02.18'!O128+'19.02.18'!O128+'26.02.18'!O128+'05.03.18'!O128+'12.03.18'!O128+'19.03.18'!O128+'26.03.18'!O128+'02.04.18'!O128+'10.04.18'!O128+'16.04.18'!O128+'23.04.18'!O128+'02.05.18'!O128+'07.05.18'!O128+'14.05.18'!O128+'21.05.18'!O128+'29.05.18'!O128+'04.06.18'!O128+'11.06.18'!O128+'18.06.18'!O128+'25.06.18'!O128+'02.07.18'!O128+'09.07.18'!O128+'16.07.18'!O128+'23.07.18'!O128+'30.07.18'!O128+'06.08.18'!O128+'13.08.18'!O128+'20.08.18'!O128+'27.08.18'!O128+'03.09.18'!O128+'10.09.18'!O128+'17.09.18'!O128+'24.09.18'!O128+'01.10.18'!O128+'08.10.18'!O128+'16.10.18'!O128+'22.10.18'!O128+'29.10.18'!O128+'05.11.18'!O128+'12.11.18'!O128+'19.11.18'!O128+'26.11.18'!O128+'03.12.18'!O128+'10.12.18'!O128+'17.12.18'!O128+'26.12.18'!O128+'02.01.19'!O128</f>
        <v>20574.2</v>
      </c>
      <c r="P128" s="271">
        <f>'09.01.18'!P128+'15.01.18'!P128+'22.01.18'!P128+'29.01.18'!P128+'05.02.18'!P128+'12.02.18'!P128+'19.02.18'!P128+'26.02.18'!P128+'05.03.18'!P128+'12.03.18'!P128+'19.03.18'!P128+'26.03.18'!P128+'02.04.18'!P128+'10.04.18'!P128+'16.04.18'!P128+'23.04.18'!P128+'02.05.18'!P128+'07.05.18'!P128+'14.05.18'!P128+'21.05.18'!P128+'29.05.18'!P128+'04.06.18'!P128+'11.06.18'!P128+'18.06.18'!P128+'25.06.18'!P128+'02.07.18'!P128+'09.07.18'!P128+'16.07.18'!P128+'23.07.18'!P128+'30.07.18'!P128+'06.08.18'!P128+'13.08.18'!P128+'20.08.18'!P128+'27.08.18'!P128+'03.09.18'!P128+'10.09.18'!P128+'17.09.18'!P128+'24.09.18'!P128+'01.10.18'!P128+'08.10.18'!P128+'16.10.18'!P128+'22.10.18'!P128+'29.10.18'!P128+'05.11.18'!P128+'12.11.18'!P128+'19.11.18'!P128+'26.11.18'!P128+'03.12.18'!P128+'10.12.18'!P128+'17.12.18'!P128+'26.12.18'!P128+'02.01.19'!P128</f>
        <v>20574.2</v>
      </c>
      <c r="Q128" s="83">
        <f t="shared" si="4"/>
        <v>0</v>
      </c>
      <c r="R128" s="1"/>
      <c r="S128" s="1"/>
      <c r="T128" s="134"/>
      <c r="U128" s="134"/>
      <c r="V128" s="134"/>
      <c r="X128" s="40"/>
    </row>
    <row r="129" spans="1:24">
      <c r="A129" s="252">
        <v>120</v>
      </c>
      <c r="B129" s="78" t="s">
        <v>118</v>
      </c>
      <c r="C129" s="105" t="s">
        <v>19</v>
      </c>
      <c r="D129" s="78"/>
      <c r="E129" s="78" t="s">
        <v>87</v>
      </c>
      <c r="F129" s="106" t="s">
        <v>416</v>
      </c>
      <c r="G129" s="17" t="s">
        <v>31</v>
      </c>
      <c r="H129" s="274">
        <f>'09.01.18'!H129+'15.01.18'!H129+'22.01.18'!H129+'29.01.18'!H129+'05.02.18'!H129+'12.02.18'!H129+'19.02.18'!H129+'26.02.18'!H129+'05.03.18'!H129+'12.03.18'!H129+'19.03.18'!H129+'26.03.18'!H129+'02.04.18'!H129+'10.04.18'!H129+'16.04.18'!H129+'23.04.18'!H129+'02.05.18'!H129+'07.05.18'!H129+'14.05.18'!H129+'21.05.18'!H129+'29.05.18'!H129+'04.06.18'!H129+'11.06.18'!H129+'18.06.18'!H129+'25.06.18'!H129+'02.07.18'!H129+'09.07.18'!H129+'16.07.18'!H129+'23.07.18'!H129+'30.07.18'!H129+'06.08.18'!H129+'13.08.18'!H129+'20.08.18'!H129+'27.08.18'!H129+'03.09.18'!H129+'10.09.18'!H129+'17.09.18'!H129+'24.09.18'!H129+'01.10.18'!H129+'08.10.18'!H129+'16.10.18'!H129+'22.10.18'!H129+'29.10.18'!H129+'05.11.18'!H129+'12.11.18'!H129+'19.11.18'!H129+'26.11.18'!H129+'03.12.18'!H129+'10.12.18'!H129+'17.12.18'!H129+'26.12.18'!H129+'02.01.19'!H129</f>
        <v>6</v>
      </c>
      <c r="I129" s="254">
        <f>'09.01.18'!I129+'15.01.18'!I129+'22.01.18'!I129+'29.01.18'!I129+'05.02.18'!I129+'12.02.18'!I129+'19.02.18'!I129+'26.02.18'!I129+'05.03.18'!I129+'12.03.18'!I129+'19.03.18'!I129+'26.03.18'!I129+'02.04.18'!I129+'10.04.18'!I129+'16.04.18'!I129+'23.04.18'!I129+'02.05.18'!I129+'07.05.18'!I129+'14.05.18'!I129+'21.05.18'!I129+'29.05.18'!I129+'04.06.18'!I129+'11.06.18'!I129+'18.06.18'!I129+'25.06.18'!I129+'02.07.18'!I129+'09.07.18'!I129+'16.07.18'!I129+'23.07.18'!I129+'30.07.18'!I129+'06.08.18'!I129+'13.08.18'!I129+'20.08.18'!I129+'27.08.18'!I129+'03.09.18'!I129+'10.09.18'!I129+'17.09.18'!I129+'24.09.18'!I129+'01.10.18'!I129+'08.10.18'!I129+'16.10.18'!I129+'22.10.18'!I129+'29.10.18'!I129+'05.11.18'!I129+'12.11.18'!I129+'19.11.18'!I129+'26.11.18'!I129+'03.12.18'!I129+'10.12.18'!I129+'17.12.18'!I129+'26.12.18'!I129+'02.01.19'!I129</f>
        <v>1</v>
      </c>
      <c r="J129" s="254">
        <f>'09.01.18'!J129+'15.01.18'!J129+'22.01.18'!J129+'29.01.18'!J129+'05.02.18'!J129+'12.02.18'!J129+'19.02.18'!J129+'26.02.18'!J129+'05.03.18'!J129+'12.03.18'!J129+'19.03.18'!J129+'26.03.18'!J129+'02.04.18'!J129+'10.04.18'!J129+'16.04.18'!J129+'23.04.18'!J129+'02.05.18'!J129+'07.05.18'!J129+'14.05.18'!J129+'21.05.18'!J129+'29.05.18'!J129+'04.06.18'!J129+'11.06.18'!J129+'18.06.18'!J129+'25.06.18'!J129+'02.07.18'!J129+'09.07.18'!J129+'16.07.18'!J129+'23.07.18'!J129+'30.07.18'!J129+'06.08.18'!J129+'13.08.18'!J129+'20.08.18'!J129+'27.08.18'!J129+'03.09.18'!J129+'10.09.18'!J129+'17.09.18'!J129+'24.09.18'!J129+'01.10.18'!J129+'08.10.18'!J129+'16.10.18'!J129+'22.10.18'!J129+'29.10.18'!J129+'05.11.18'!J129+'12.11.18'!J129+'19.11.18'!J129+'26.11.18'!J129+'03.12.18'!J129+'10.12.18'!J129+'17.12.18'!J129+'26.12.18'!J129+'02.01.19'!J129</f>
        <v>1</v>
      </c>
      <c r="K129" s="271">
        <f>'09.01.18'!K129+'15.01.18'!K129+'22.01.18'!K129+'29.01.18'!K129+'05.02.18'!K129+'12.02.18'!K129+'19.02.18'!K129+'26.02.18'!K129+'05.03.18'!K129+'12.03.18'!K129+'19.03.18'!K129+'26.03.18'!K129+'02.04.18'!K129+'10.04.18'!K129+'16.04.18'!K129+'23.04.18'!K129+'02.05.18'!K129+'07.05.18'!K129+'14.05.18'!K129+'21.05.18'!K129+'29.05.18'!K129+'04.06.18'!K129+'11.06.18'!K129+'18.06.18'!K129+'25.06.18'!K129+'02.07.18'!K129+'09.07.18'!K129+'16.07.18'!K129+'23.07.18'!K129+'30.07.18'!K129+'06.08.18'!K129+'13.08.18'!K129+'20.08.18'!K129+'27.08.18'!K129+'03.09.18'!K129+'10.09.18'!K129+'17.09.18'!K129+'24.09.18'!K129+'01.10.18'!K129+'08.10.18'!K129+'16.10.18'!K129+'22.10.18'!K129+'29.10.18'!K129+'05.11.18'!K129+'12.11.18'!K129+'19.11.18'!K129+'26.11.18'!K129+'03.12.18'!K129+'10.12.18'!K129+'17.12.18'!K129+'26.12.18'!K129+'02.01.19'!K129</f>
        <v>1902.96</v>
      </c>
      <c r="L129" s="271">
        <f>'09.01.18'!L129+'15.01.18'!L129+'22.01.18'!L129+'29.01.18'!L129+'05.02.18'!L129+'12.02.18'!L129+'19.02.18'!L129+'26.02.18'!L129+'05.03.18'!L129+'12.03.18'!L129+'19.03.18'!L129+'26.03.18'!L129+'02.04.18'!L129+'10.04.18'!L129+'16.04.18'!L129+'23.04.18'!L129+'02.05.18'!L129+'07.05.18'!L129+'14.05.18'!L129+'21.05.18'!L129+'29.05.18'!L129+'04.06.18'!L129+'11.06.18'!L129+'18.06.18'!L129+'25.06.18'!L129+'02.07.18'!L129+'09.07.18'!L129+'16.07.18'!L129+'23.07.18'!L129+'30.07.18'!L129+'06.08.18'!L129+'13.08.18'!L129+'20.08.18'!L129+'27.08.18'!L129+'03.09.18'!L129+'10.09.18'!L129+'17.09.18'!L129+'24.09.18'!L129+'01.10.18'!L129+'08.10.18'!L129+'16.10.18'!L129+'22.10.18'!L129+'29.10.18'!L129+'05.11.18'!L129+'12.11.18'!L129+'19.11.18'!L129+'26.11.18'!L129+'03.12.18'!L129+'10.12.18'!L129+'17.12.18'!L129+'26.12.18'!L129+'02.01.19'!L129</f>
        <v>1902.96</v>
      </c>
      <c r="M129" s="259">
        <f t="shared" si="3"/>
        <v>0</v>
      </c>
      <c r="N129" s="270">
        <f>'09.01.18'!N129+'15.01.18'!N129+'22.01.18'!N129+'29.01.18'!N129+'05.02.18'!N129+'12.02.18'!N129+'19.02.18'!N129+'26.02.18'!N129+'05.03.18'!N129+'12.03.18'!N129+'19.03.18'!N129+'26.03.18'!N129+'02.04.18'!N129+'10.04.18'!N129+'16.04.18'!N129+'23.04.18'!N129+'02.05.18'!N129+'07.05.18'!N129+'14.05.18'!N129+'21.05.18'!N129+'29.05.18'!N129+'04.06.18'!N129+'11.06.18'!N129+'18.06.18'!N129+'25.06.18'!N129+'02.07.18'!N129+'09.07.18'!N129+'16.07.18'!N129+'23.07.18'!N129+'30.07.18'!N129+'06.08.18'!N129+'13.08.18'!N129+'20.08.18'!N129+'27.08.18'!N129+'03.09.18'!N129+'10.09.18'!N129+'17.09.18'!N129+'24.09.18'!N129+'01.10.18'!N129+'08.10.18'!N129+'16.10.18'!N129+'22.10.18'!N129+'29.10.18'!N129+'05.11.18'!N129+'12.11.18'!N129+'19.11.18'!N129+'26.11.18'!N129+'03.12.18'!N129+'10.12.18'!N129+'17.12.18'!N129+'26.12.18'!N129+'02.01.19'!N129</f>
        <v>3</v>
      </c>
      <c r="O129" s="271">
        <f>'09.01.18'!O129+'15.01.18'!O129+'22.01.18'!O129+'29.01.18'!O129+'05.02.18'!O129+'12.02.18'!O129+'19.02.18'!O129+'26.02.18'!O129+'05.03.18'!O129+'12.03.18'!O129+'19.03.18'!O129+'26.03.18'!O129+'02.04.18'!O129+'10.04.18'!O129+'16.04.18'!O129+'23.04.18'!O129+'02.05.18'!O129+'07.05.18'!O129+'14.05.18'!O129+'21.05.18'!O129+'29.05.18'!O129+'04.06.18'!O129+'11.06.18'!O129+'18.06.18'!O129+'25.06.18'!O129+'02.07.18'!O129+'09.07.18'!O129+'16.07.18'!O129+'23.07.18'!O129+'30.07.18'!O129+'06.08.18'!O129+'13.08.18'!O129+'20.08.18'!O129+'27.08.18'!O129+'03.09.18'!O129+'10.09.18'!O129+'17.09.18'!O129+'24.09.18'!O129+'01.10.18'!O129+'08.10.18'!O129+'16.10.18'!O129+'22.10.18'!O129+'29.10.18'!O129+'05.11.18'!O129+'12.11.18'!O129+'19.11.18'!O129+'26.11.18'!O129+'03.12.18'!O129+'10.12.18'!O129+'17.12.18'!O129+'26.12.18'!O129+'02.01.19'!O129</f>
        <v>8214.84</v>
      </c>
      <c r="P129" s="271">
        <f>'09.01.18'!P129+'15.01.18'!P129+'22.01.18'!P129+'29.01.18'!P129+'05.02.18'!P129+'12.02.18'!P129+'19.02.18'!P129+'26.02.18'!P129+'05.03.18'!P129+'12.03.18'!P129+'19.03.18'!P129+'26.03.18'!P129+'02.04.18'!P129+'10.04.18'!P129+'16.04.18'!P129+'23.04.18'!P129+'02.05.18'!P129+'07.05.18'!P129+'14.05.18'!P129+'21.05.18'!P129+'29.05.18'!P129+'04.06.18'!P129+'11.06.18'!P129+'18.06.18'!P129+'25.06.18'!P129+'02.07.18'!P129+'09.07.18'!P129+'16.07.18'!P129+'23.07.18'!P129+'30.07.18'!P129+'06.08.18'!P129+'13.08.18'!P129+'20.08.18'!P129+'27.08.18'!P129+'03.09.18'!P129+'10.09.18'!P129+'17.09.18'!P129+'24.09.18'!P129+'01.10.18'!P129+'08.10.18'!P129+'16.10.18'!P129+'22.10.18'!P129+'29.10.18'!P129+'05.11.18'!P129+'12.11.18'!P129+'19.11.18'!P129+'26.11.18'!P129+'03.12.18'!P129+'10.12.18'!P129+'17.12.18'!P129+'26.12.18'!P129+'02.01.19'!P129</f>
        <v>8214.84</v>
      </c>
      <c r="Q129" s="83">
        <f t="shared" si="4"/>
        <v>0</v>
      </c>
      <c r="R129" s="1"/>
      <c r="S129" s="1"/>
      <c r="T129" s="134"/>
      <c r="U129" s="134"/>
      <c r="V129" s="134"/>
      <c r="X129" s="40"/>
    </row>
    <row r="130" spans="1:24">
      <c r="A130" s="252">
        <v>121</v>
      </c>
      <c r="B130" s="78" t="s">
        <v>119</v>
      </c>
      <c r="C130" s="105" t="s">
        <v>19</v>
      </c>
      <c r="D130" s="78"/>
      <c r="E130" s="78" t="s">
        <v>84</v>
      </c>
      <c r="F130" s="106" t="s">
        <v>376</v>
      </c>
      <c r="G130" s="14" t="s">
        <v>21</v>
      </c>
      <c r="H130" s="274">
        <f>'09.01.18'!H130+'15.01.18'!H130+'22.01.18'!H130+'29.01.18'!H130+'05.02.18'!H130+'12.02.18'!H130+'19.02.18'!H130+'26.02.18'!H130+'05.03.18'!H130+'12.03.18'!H130+'19.03.18'!H130+'26.03.18'!H130+'02.04.18'!H130+'10.04.18'!H130+'16.04.18'!H130+'23.04.18'!H130+'02.05.18'!H130+'07.05.18'!H130+'14.05.18'!H130+'21.05.18'!H130+'29.05.18'!H130+'04.06.18'!H130+'11.06.18'!H130+'18.06.18'!H130+'25.06.18'!H130+'02.07.18'!H130+'09.07.18'!H130+'16.07.18'!H130+'23.07.18'!H130+'30.07.18'!H130+'06.08.18'!H130+'13.08.18'!H130+'20.08.18'!H130+'27.08.18'!H130+'03.09.18'!H130+'10.09.18'!H130+'17.09.18'!H130+'24.09.18'!H130+'01.10.18'!H130+'08.10.18'!H130+'16.10.18'!H130+'22.10.18'!H130+'29.10.18'!H130+'05.11.18'!H130+'12.11.18'!H130+'19.11.18'!H130+'26.11.18'!H130+'03.12.18'!H130+'10.12.18'!H130+'17.12.18'!H130+'26.12.18'!H130+'02.01.19'!H130</f>
        <v>41</v>
      </c>
      <c r="I130" s="254">
        <f>'09.01.18'!I130+'15.01.18'!I130+'22.01.18'!I130+'29.01.18'!I130+'05.02.18'!I130+'12.02.18'!I130+'19.02.18'!I130+'26.02.18'!I130+'05.03.18'!I130+'12.03.18'!I130+'19.03.18'!I130+'26.03.18'!I130+'02.04.18'!I130+'10.04.18'!I130+'16.04.18'!I130+'23.04.18'!I130+'02.05.18'!I130+'07.05.18'!I130+'14.05.18'!I130+'21.05.18'!I130+'29.05.18'!I130+'04.06.18'!I130+'11.06.18'!I130+'18.06.18'!I130+'25.06.18'!I130+'02.07.18'!I130+'09.07.18'!I130+'16.07.18'!I130+'23.07.18'!I130+'30.07.18'!I130+'06.08.18'!I130+'13.08.18'!I130+'20.08.18'!I130+'27.08.18'!I130+'03.09.18'!I130+'10.09.18'!I130+'17.09.18'!I130+'24.09.18'!I130+'01.10.18'!I130+'08.10.18'!I130+'16.10.18'!I130+'22.10.18'!I130+'29.10.18'!I130+'05.11.18'!I130+'12.11.18'!I130+'19.11.18'!I130+'26.11.18'!I130+'03.12.18'!I130+'10.12.18'!I130+'17.12.18'!I130+'26.12.18'!I130+'02.01.19'!I130</f>
        <v>28</v>
      </c>
      <c r="J130" s="254">
        <f>'09.01.18'!J130+'15.01.18'!J130+'22.01.18'!J130+'29.01.18'!J130+'05.02.18'!J130+'12.02.18'!J130+'19.02.18'!J130+'26.02.18'!J130+'05.03.18'!J130+'12.03.18'!J130+'19.03.18'!J130+'26.03.18'!J130+'02.04.18'!J130+'10.04.18'!J130+'16.04.18'!J130+'23.04.18'!J130+'02.05.18'!J130+'07.05.18'!J130+'14.05.18'!J130+'21.05.18'!J130+'29.05.18'!J130+'04.06.18'!J130+'11.06.18'!J130+'18.06.18'!J130+'25.06.18'!J130+'02.07.18'!J130+'09.07.18'!J130+'16.07.18'!J130+'23.07.18'!J130+'30.07.18'!J130+'06.08.18'!J130+'13.08.18'!J130+'20.08.18'!J130+'27.08.18'!J130+'03.09.18'!J130+'10.09.18'!J130+'17.09.18'!J130+'24.09.18'!J130+'01.10.18'!J130+'08.10.18'!J130+'16.10.18'!J130+'22.10.18'!J130+'29.10.18'!J130+'05.11.18'!J130+'12.11.18'!J130+'19.11.18'!J130+'26.11.18'!J130+'03.12.18'!J130+'10.12.18'!J130+'17.12.18'!J130+'26.12.18'!J130+'02.01.19'!J130</f>
        <v>41</v>
      </c>
      <c r="K130" s="271">
        <f>'09.01.18'!K130+'15.01.18'!K130+'22.01.18'!K130+'29.01.18'!K130+'05.02.18'!K130+'12.02.18'!K130+'19.02.18'!K130+'26.02.18'!K130+'05.03.18'!K130+'12.03.18'!K130+'19.03.18'!K130+'26.03.18'!K130+'02.04.18'!K130+'10.04.18'!K130+'16.04.18'!K130+'23.04.18'!K130+'02.05.18'!K130+'07.05.18'!K130+'14.05.18'!K130+'21.05.18'!K130+'29.05.18'!K130+'04.06.18'!K130+'11.06.18'!K130+'18.06.18'!K130+'25.06.18'!K130+'02.07.18'!K130+'09.07.18'!K130+'16.07.18'!K130+'23.07.18'!K130+'30.07.18'!K130+'06.08.18'!K130+'13.08.18'!K130+'20.08.18'!K130+'27.08.18'!K130+'03.09.18'!K130+'10.09.18'!K130+'17.09.18'!K130+'24.09.18'!K130+'01.10.18'!K130+'08.10.18'!K130+'16.10.18'!K130+'22.10.18'!K130+'29.10.18'!K130+'05.11.18'!K130+'12.11.18'!K130+'19.11.18'!K130+'26.11.18'!K130+'03.12.18'!K130+'10.12.18'!K130+'17.12.18'!K130+'26.12.18'!K130+'02.01.19'!K130</f>
        <v>78589.16</v>
      </c>
      <c r="L130" s="271">
        <f>'09.01.18'!L130+'15.01.18'!L130+'22.01.18'!L130+'29.01.18'!L130+'05.02.18'!L130+'12.02.18'!L130+'19.02.18'!L130+'26.02.18'!L130+'05.03.18'!L130+'12.03.18'!L130+'19.03.18'!L130+'26.03.18'!L130+'02.04.18'!L130+'10.04.18'!L130+'16.04.18'!L130+'23.04.18'!L130+'02.05.18'!L130+'07.05.18'!L130+'14.05.18'!L130+'21.05.18'!L130+'29.05.18'!L130+'04.06.18'!L130+'11.06.18'!L130+'18.06.18'!L130+'25.06.18'!L130+'02.07.18'!L130+'09.07.18'!L130+'16.07.18'!L130+'23.07.18'!L130+'30.07.18'!L130+'06.08.18'!L130+'13.08.18'!L130+'20.08.18'!L130+'27.08.18'!L130+'03.09.18'!L130+'10.09.18'!L130+'17.09.18'!L130+'24.09.18'!L130+'01.10.18'!L130+'08.10.18'!L130+'16.10.18'!L130+'22.10.18'!L130+'29.10.18'!L130+'05.11.18'!L130+'12.11.18'!L130+'19.11.18'!L130+'26.11.18'!L130+'03.12.18'!L130+'10.12.18'!L130+'17.12.18'!L130+'26.12.18'!L130+'02.01.19'!L130</f>
        <v>78589.16</v>
      </c>
      <c r="M130" s="259">
        <f t="shared" si="3"/>
        <v>0</v>
      </c>
      <c r="N130" s="270">
        <f>'09.01.18'!N130+'15.01.18'!N130+'22.01.18'!N130+'29.01.18'!N130+'05.02.18'!N130+'12.02.18'!N130+'19.02.18'!N130+'26.02.18'!N130+'05.03.18'!N130+'12.03.18'!N130+'19.03.18'!N130+'26.03.18'!N130+'02.04.18'!N130+'10.04.18'!N130+'16.04.18'!N130+'23.04.18'!N130+'02.05.18'!N130+'07.05.18'!N130+'14.05.18'!N130+'21.05.18'!N130+'29.05.18'!N130+'04.06.18'!N130+'11.06.18'!N130+'18.06.18'!N130+'25.06.18'!N130+'02.07.18'!N130+'09.07.18'!N130+'16.07.18'!N130+'23.07.18'!N130+'30.07.18'!N130+'06.08.18'!N130+'13.08.18'!N130+'20.08.18'!N130+'27.08.18'!N130+'03.09.18'!N130+'10.09.18'!N130+'17.09.18'!N130+'24.09.18'!N130+'01.10.18'!N130+'08.10.18'!N130+'16.10.18'!N130+'22.10.18'!N130+'29.10.18'!N130+'05.11.18'!N130+'12.11.18'!N130+'19.11.18'!N130+'26.11.18'!N130+'03.12.18'!N130+'10.12.18'!N130+'17.12.18'!N130+'26.12.18'!N130+'02.01.19'!N130</f>
        <v>29</v>
      </c>
      <c r="O130" s="271">
        <f>'09.01.18'!O130+'15.01.18'!O130+'22.01.18'!O130+'29.01.18'!O130+'05.02.18'!O130+'12.02.18'!O130+'19.02.18'!O130+'26.02.18'!O130+'05.03.18'!O130+'12.03.18'!O130+'19.03.18'!O130+'26.03.18'!O130+'02.04.18'!O130+'10.04.18'!O130+'16.04.18'!O130+'23.04.18'!O130+'02.05.18'!O130+'07.05.18'!O130+'14.05.18'!O130+'21.05.18'!O130+'29.05.18'!O130+'04.06.18'!O130+'11.06.18'!O130+'18.06.18'!O130+'25.06.18'!O130+'02.07.18'!O130+'09.07.18'!O130+'16.07.18'!O130+'23.07.18'!O130+'30.07.18'!O130+'06.08.18'!O130+'13.08.18'!O130+'20.08.18'!O130+'27.08.18'!O130+'03.09.18'!O130+'10.09.18'!O130+'17.09.18'!O130+'24.09.18'!O130+'01.10.18'!O130+'08.10.18'!O130+'16.10.18'!O130+'22.10.18'!O130+'29.10.18'!O130+'05.11.18'!O130+'12.11.18'!O130+'19.11.18'!O130+'26.11.18'!O130+'03.12.18'!O130+'10.12.18'!O130+'17.12.18'!O130+'26.12.18'!O130+'02.01.19'!O130</f>
        <v>94129.919999999998</v>
      </c>
      <c r="P130" s="271">
        <f>'09.01.18'!P130+'15.01.18'!P130+'22.01.18'!P130+'29.01.18'!P130+'05.02.18'!P130+'12.02.18'!P130+'19.02.18'!P130+'26.02.18'!P130+'05.03.18'!P130+'12.03.18'!P130+'19.03.18'!P130+'26.03.18'!P130+'02.04.18'!P130+'10.04.18'!P130+'16.04.18'!P130+'23.04.18'!P130+'02.05.18'!P130+'07.05.18'!P130+'14.05.18'!P130+'21.05.18'!P130+'29.05.18'!P130+'04.06.18'!P130+'11.06.18'!P130+'18.06.18'!P130+'25.06.18'!P130+'02.07.18'!P130+'09.07.18'!P130+'16.07.18'!P130+'23.07.18'!P130+'30.07.18'!P130+'06.08.18'!P130+'13.08.18'!P130+'20.08.18'!P130+'27.08.18'!P130+'03.09.18'!P130+'10.09.18'!P130+'17.09.18'!P130+'24.09.18'!P130+'01.10.18'!P130+'08.10.18'!P130+'16.10.18'!P130+'22.10.18'!P130+'29.10.18'!P130+'05.11.18'!P130+'12.11.18'!P130+'19.11.18'!P130+'26.11.18'!P130+'03.12.18'!P130+'10.12.18'!P130+'17.12.18'!P130+'26.12.18'!P130+'02.01.19'!P130</f>
        <v>94129.919999999998</v>
      </c>
      <c r="Q130" s="83">
        <f t="shared" si="4"/>
        <v>0</v>
      </c>
      <c r="R130" s="1"/>
      <c r="S130" s="1"/>
      <c r="T130" s="134"/>
      <c r="U130" s="134"/>
      <c r="V130" s="134"/>
      <c r="X130" s="40"/>
    </row>
    <row r="131" spans="1:24">
      <c r="A131" s="252">
        <v>122</v>
      </c>
      <c r="B131" s="78" t="s">
        <v>119</v>
      </c>
      <c r="C131" s="105" t="s">
        <v>19</v>
      </c>
      <c r="D131" s="78"/>
      <c r="E131" s="78" t="s">
        <v>84</v>
      </c>
      <c r="F131" s="106" t="s">
        <v>458</v>
      </c>
      <c r="G131" s="80" t="s">
        <v>33</v>
      </c>
      <c r="H131" s="274">
        <f>'09.01.18'!H131+'15.01.18'!H131+'22.01.18'!H131+'29.01.18'!H131+'05.02.18'!H131+'12.02.18'!H131+'19.02.18'!H131+'26.02.18'!H131+'05.03.18'!H131+'12.03.18'!H131+'19.03.18'!H131+'26.03.18'!H131+'02.04.18'!H131+'10.04.18'!H131+'16.04.18'!H131+'23.04.18'!H131+'02.05.18'!H131+'07.05.18'!H131+'14.05.18'!H131+'21.05.18'!H131+'29.05.18'!H131+'04.06.18'!H131+'11.06.18'!H131+'18.06.18'!H131+'25.06.18'!H131+'02.07.18'!H131+'09.07.18'!H131+'16.07.18'!H131+'23.07.18'!H131+'30.07.18'!H131+'06.08.18'!H131+'13.08.18'!H131+'20.08.18'!H131+'27.08.18'!H131+'03.09.18'!H131+'10.09.18'!H131+'17.09.18'!H131+'24.09.18'!H131+'01.10.18'!H131+'08.10.18'!H131+'16.10.18'!H131+'22.10.18'!H131+'29.10.18'!H131+'05.11.18'!H131+'12.11.18'!H131+'19.11.18'!H131+'26.11.18'!H131+'03.12.18'!H131+'10.12.18'!H131+'17.12.18'!H131+'26.12.18'!H131+'02.01.19'!H131</f>
        <v>6</v>
      </c>
      <c r="I131" s="254">
        <f>'09.01.18'!I131+'15.01.18'!I131+'22.01.18'!I131+'29.01.18'!I131+'05.02.18'!I131+'12.02.18'!I131+'19.02.18'!I131+'26.02.18'!I131+'05.03.18'!I131+'12.03.18'!I131+'19.03.18'!I131+'26.03.18'!I131+'02.04.18'!I131+'10.04.18'!I131+'16.04.18'!I131+'23.04.18'!I131+'02.05.18'!I131+'07.05.18'!I131+'14.05.18'!I131+'21.05.18'!I131+'29.05.18'!I131+'04.06.18'!I131+'11.06.18'!I131+'18.06.18'!I131+'25.06.18'!I131+'02.07.18'!I131+'09.07.18'!I131+'16.07.18'!I131+'23.07.18'!I131+'30.07.18'!I131+'06.08.18'!I131+'13.08.18'!I131+'20.08.18'!I131+'27.08.18'!I131+'03.09.18'!I131+'10.09.18'!I131+'17.09.18'!I131+'24.09.18'!I131+'01.10.18'!I131+'08.10.18'!I131+'16.10.18'!I131+'22.10.18'!I131+'29.10.18'!I131+'05.11.18'!I131+'12.11.18'!I131+'19.11.18'!I131+'26.11.18'!I131+'03.12.18'!I131+'10.12.18'!I131+'17.12.18'!I131+'26.12.18'!I131+'02.01.19'!I131</f>
        <v>4</v>
      </c>
      <c r="J131" s="254">
        <f>'09.01.18'!J131+'15.01.18'!J131+'22.01.18'!J131+'29.01.18'!J131+'05.02.18'!J131+'12.02.18'!J131+'19.02.18'!J131+'26.02.18'!J131+'05.03.18'!J131+'12.03.18'!J131+'19.03.18'!J131+'26.03.18'!J131+'02.04.18'!J131+'10.04.18'!J131+'16.04.18'!J131+'23.04.18'!J131+'02.05.18'!J131+'07.05.18'!J131+'14.05.18'!J131+'21.05.18'!J131+'29.05.18'!J131+'04.06.18'!J131+'11.06.18'!J131+'18.06.18'!J131+'25.06.18'!J131+'02.07.18'!J131+'09.07.18'!J131+'16.07.18'!J131+'23.07.18'!J131+'30.07.18'!J131+'06.08.18'!J131+'13.08.18'!J131+'20.08.18'!J131+'27.08.18'!J131+'03.09.18'!J131+'10.09.18'!J131+'17.09.18'!J131+'24.09.18'!J131+'01.10.18'!J131+'08.10.18'!J131+'16.10.18'!J131+'22.10.18'!J131+'29.10.18'!J131+'05.11.18'!J131+'12.11.18'!J131+'19.11.18'!J131+'26.11.18'!J131+'03.12.18'!J131+'10.12.18'!J131+'17.12.18'!J131+'26.12.18'!J131+'02.01.19'!J131</f>
        <v>5</v>
      </c>
      <c r="K131" s="271">
        <f>'09.01.18'!K131+'15.01.18'!K131+'22.01.18'!K131+'29.01.18'!K131+'05.02.18'!K131+'12.02.18'!K131+'19.02.18'!K131+'26.02.18'!K131+'05.03.18'!K131+'12.03.18'!K131+'19.03.18'!K131+'26.03.18'!K131+'02.04.18'!K131+'10.04.18'!K131+'16.04.18'!K131+'23.04.18'!K131+'02.05.18'!K131+'07.05.18'!K131+'14.05.18'!K131+'21.05.18'!K131+'29.05.18'!K131+'04.06.18'!K131+'11.06.18'!K131+'18.06.18'!K131+'25.06.18'!K131+'02.07.18'!K131+'09.07.18'!K131+'16.07.18'!K131+'23.07.18'!K131+'30.07.18'!K131+'06.08.18'!K131+'13.08.18'!K131+'20.08.18'!K131+'27.08.18'!K131+'03.09.18'!K131+'10.09.18'!K131+'17.09.18'!K131+'24.09.18'!K131+'01.10.18'!K131+'08.10.18'!K131+'16.10.18'!K131+'22.10.18'!K131+'29.10.18'!K131+'05.11.18'!K131+'12.11.18'!K131+'19.11.18'!K131+'26.11.18'!K131+'03.12.18'!K131+'10.12.18'!K131+'17.12.18'!K131+'26.12.18'!K131+'02.01.19'!K131</f>
        <v>15153.2</v>
      </c>
      <c r="L131" s="271">
        <f>'09.01.18'!L131+'15.01.18'!L131+'22.01.18'!L131+'29.01.18'!L131+'05.02.18'!L131+'12.02.18'!L131+'19.02.18'!L131+'26.02.18'!L131+'05.03.18'!L131+'12.03.18'!L131+'19.03.18'!L131+'26.03.18'!L131+'02.04.18'!L131+'10.04.18'!L131+'16.04.18'!L131+'23.04.18'!L131+'02.05.18'!L131+'07.05.18'!L131+'14.05.18'!L131+'21.05.18'!L131+'29.05.18'!L131+'04.06.18'!L131+'11.06.18'!L131+'18.06.18'!L131+'25.06.18'!L131+'02.07.18'!L131+'09.07.18'!L131+'16.07.18'!L131+'23.07.18'!L131+'30.07.18'!L131+'06.08.18'!L131+'13.08.18'!L131+'20.08.18'!L131+'27.08.18'!L131+'03.09.18'!L131+'10.09.18'!L131+'17.09.18'!L131+'24.09.18'!L131+'01.10.18'!L131+'08.10.18'!L131+'16.10.18'!L131+'22.10.18'!L131+'29.10.18'!L131+'05.11.18'!L131+'12.11.18'!L131+'19.11.18'!L131+'26.11.18'!L131+'03.12.18'!L131+'10.12.18'!L131+'17.12.18'!L131+'26.12.18'!L131+'02.01.19'!L131</f>
        <v>15153.2</v>
      </c>
      <c r="M131" s="259">
        <f t="shared" si="3"/>
        <v>0</v>
      </c>
      <c r="N131" s="270">
        <f>'09.01.18'!N131+'15.01.18'!N131+'22.01.18'!N131+'29.01.18'!N131+'05.02.18'!N131+'12.02.18'!N131+'19.02.18'!N131+'26.02.18'!N131+'05.03.18'!N131+'12.03.18'!N131+'19.03.18'!N131+'26.03.18'!N131+'02.04.18'!N131+'10.04.18'!N131+'16.04.18'!N131+'23.04.18'!N131+'02.05.18'!N131+'07.05.18'!N131+'14.05.18'!N131+'21.05.18'!N131+'29.05.18'!N131+'04.06.18'!N131+'11.06.18'!N131+'18.06.18'!N131+'25.06.18'!N131+'02.07.18'!N131+'09.07.18'!N131+'16.07.18'!N131+'23.07.18'!N131+'30.07.18'!N131+'06.08.18'!N131+'13.08.18'!N131+'20.08.18'!N131+'27.08.18'!N131+'03.09.18'!N131+'10.09.18'!N131+'17.09.18'!N131+'24.09.18'!N131+'01.10.18'!N131+'08.10.18'!N131+'16.10.18'!N131+'22.10.18'!N131+'29.10.18'!N131+'05.11.18'!N131+'12.11.18'!N131+'19.11.18'!N131+'26.11.18'!N131+'03.12.18'!N131+'10.12.18'!N131+'17.12.18'!N131+'26.12.18'!N131+'02.01.19'!N131</f>
        <v>4</v>
      </c>
      <c r="O131" s="271">
        <f>'09.01.18'!O131+'15.01.18'!O131+'22.01.18'!O131+'29.01.18'!O131+'05.02.18'!O131+'12.02.18'!O131+'19.02.18'!O131+'26.02.18'!O131+'05.03.18'!O131+'12.03.18'!O131+'19.03.18'!O131+'26.03.18'!O131+'02.04.18'!O131+'10.04.18'!O131+'16.04.18'!O131+'23.04.18'!O131+'02.05.18'!O131+'07.05.18'!O131+'14.05.18'!O131+'21.05.18'!O131+'29.05.18'!O131+'04.06.18'!O131+'11.06.18'!O131+'18.06.18'!O131+'25.06.18'!O131+'02.07.18'!O131+'09.07.18'!O131+'16.07.18'!O131+'23.07.18'!O131+'30.07.18'!O131+'06.08.18'!O131+'13.08.18'!O131+'20.08.18'!O131+'27.08.18'!O131+'03.09.18'!O131+'10.09.18'!O131+'17.09.18'!O131+'24.09.18'!O131+'01.10.18'!O131+'08.10.18'!O131+'16.10.18'!O131+'22.10.18'!O131+'29.10.18'!O131+'05.11.18'!O131+'12.11.18'!O131+'19.11.18'!O131+'26.11.18'!O131+'03.12.18'!O131+'10.12.18'!O131+'17.12.18'!O131+'26.12.18'!O131+'02.01.19'!O131</f>
        <v>17581.2</v>
      </c>
      <c r="P131" s="271">
        <f>'09.01.18'!P131+'15.01.18'!P131+'22.01.18'!P131+'29.01.18'!P131+'05.02.18'!P131+'12.02.18'!P131+'19.02.18'!P131+'26.02.18'!P131+'05.03.18'!P131+'12.03.18'!P131+'19.03.18'!P131+'26.03.18'!P131+'02.04.18'!P131+'10.04.18'!P131+'16.04.18'!P131+'23.04.18'!P131+'02.05.18'!P131+'07.05.18'!P131+'14.05.18'!P131+'21.05.18'!P131+'29.05.18'!P131+'04.06.18'!P131+'11.06.18'!P131+'18.06.18'!P131+'25.06.18'!P131+'02.07.18'!P131+'09.07.18'!P131+'16.07.18'!P131+'23.07.18'!P131+'30.07.18'!P131+'06.08.18'!P131+'13.08.18'!P131+'20.08.18'!P131+'27.08.18'!P131+'03.09.18'!P131+'10.09.18'!P131+'17.09.18'!P131+'24.09.18'!P131+'01.10.18'!P131+'08.10.18'!P131+'16.10.18'!P131+'22.10.18'!P131+'29.10.18'!P131+'05.11.18'!P131+'12.11.18'!P131+'19.11.18'!P131+'26.11.18'!P131+'03.12.18'!P131+'10.12.18'!P131+'17.12.18'!P131+'26.12.18'!P131+'02.01.19'!P131</f>
        <v>17581.2</v>
      </c>
      <c r="Q131" s="83">
        <f t="shared" si="4"/>
        <v>0</v>
      </c>
      <c r="R131" s="1"/>
      <c r="S131" s="1"/>
      <c r="T131" s="134"/>
      <c r="U131" s="134"/>
      <c r="V131" s="134"/>
      <c r="X131" s="40"/>
    </row>
    <row r="132" spans="1:24">
      <c r="A132" s="252">
        <v>123</v>
      </c>
      <c r="B132" s="78" t="s">
        <v>120</v>
      </c>
      <c r="C132" s="105" t="s">
        <v>19</v>
      </c>
      <c r="D132" s="78"/>
      <c r="E132" s="78" t="s">
        <v>24</v>
      </c>
      <c r="F132" s="106" t="s">
        <v>377</v>
      </c>
      <c r="G132" s="14" t="s">
        <v>21</v>
      </c>
      <c r="H132" s="274">
        <f>'09.01.18'!H132+'15.01.18'!H132+'22.01.18'!H132+'29.01.18'!H132+'05.02.18'!H132+'12.02.18'!H132+'19.02.18'!H132+'26.02.18'!H132+'05.03.18'!H132+'12.03.18'!H132+'19.03.18'!H132+'26.03.18'!H132+'02.04.18'!H132+'10.04.18'!H132+'16.04.18'!H132+'23.04.18'!H132+'02.05.18'!H132+'07.05.18'!H132+'14.05.18'!H132+'21.05.18'!H132+'29.05.18'!H132+'04.06.18'!H132+'11.06.18'!H132+'18.06.18'!H132+'25.06.18'!H132+'02.07.18'!H132+'09.07.18'!H132+'16.07.18'!H132+'23.07.18'!H132+'30.07.18'!H132+'06.08.18'!H132+'13.08.18'!H132+'20.08.18'!H132+'27.08.18'!H132+'03.09.18'!H132+'10.09.18'!H132+'17.09.18'!H132+'24.09.18'!H132+'01.10.18'!H132+'08.10.18'!H132+'16.10.18'!H132+'22.10.18'!H132+'29.10.18'!H132+'05.11.18'!H132+'12.11.18'!H132+'19.11.18'!H132+'26.11.18'!H132+'03.12.18'!H132+'10.12.18'!H132+'17.12.18'!H132+'26.12.18'!H132+'02.01.19'!H132</f>
        <v>82</v>
      </c>
      <c r="I132" s="254">
        <f>'09.01.18'!I132+'15.01.18'!I132+'22.01.18'!I132+'29.01.18'!I132+'05.02.18'!I132+'12.02.18'!I132+'19.02.18'!I132+'26.02.18'!I132+'05.03.18'!I132+'12.03.18'!I132+'19.03.18'!I132+'26.03.18'!I132+'02.04.18'!I132+'10.04.18'!I132+'16.04.18'!I132+'23.04.18'!I132+'02.05.18'!I132+'07.05.18'!I132+'14.05.18'!I132+'21.05.18'!I132+'29.05.18'!I132+'04.06.18'!I132+'11.06.18'!I132+'18.06.18'!I132+'25.06.18'!I132+'02.07.18'!I132+'09.07.18'!I132+'16.07.18'!I132+'23.07.18'!I132+'30.07.18'!I132+'06.08.18'!I132+'13.08.18'!I132+'20.08.18'!I132+'27.08.18'!I132+'03.09.18'!I132+'10.09.18'!I132+'17.09.18'!I132+'24.09.18'!I132+'01.10.18'!I132+'08.10.18'!I132+'16.10.18'!I132+'22.10.18'!I132+'29.10.18'!I132+'05.11.18'!I132+'12.11.18'!I132+'19.11.18'!I132+'26.11.18'!I132+'03.12.18'!I132+'10.12.18'!I132+'17.12.18'!I132+'26.12.18'!I132+'02.01.19'!I132</f>
        <v>63</v>
      </c>
      <c r="J132" s="254">
        <f>'09.01.18'!J132+'15.01.18'!J132+'22.01.18'!J132+'29.01.18'!J132+'05.02.18'!J132+'12.02.18'!J132+'19.02.18'!J132+'26.02.18'!J132+'05.03.18'!J132+'12.03.18'!J132+'19.03.18'!J132+'26.03.18'!J132+'02.04.18'!J132+'10.04.18'!J132+'16.04.18'!J132+'23.04.18'!J132+'02.05.18'!J132+'07.05.18'!J132+'14.05.18'!J132+'21.05.18'!J132+'29.05.18'!J132+'04.06.18'!J132+'11.06.18'!J132+'18.06.18'!J132+'25.06.18'!J132+'02.07.18'!J132+'09.07.18'!J132+'16.07.18'!J132+'23.07.18'!J132+'30.07.18'!J132+'06.08.18'!J132+'13.08.18'!J132+'20.08.18'!J132+'27.08.18'!J132+'03.09.18'!J132+'10.09.18'!J132+'17.09.18'!J132+'24.09.18'!J132+'01.10.18'!J132+'08.10.18'!J132+'16.10.18'!J132+'22.10.18'!J132+'29.10.18'!J132+'05.11.18'!J132+'12.11.18'!J132+'19.11.18'!J132+'26.11.18'!J132+'03.12.18'!J132+'10.12.18'!J132+'17.12.18'!J132+'26.12.18'!J132+'02.01.19'!J132</f>
        <v>71</v>
      </c>
      <c r="K132" s="271">
        <f>'09.01.18'!K132+'15.01.18'!K132+'22.01.18'!K132+'29.01.18'!K132+'05.02.18'!K132+'12.02.18'!K132+'19.02.18'!K132+'26.02.18'!K132+'05.03.18'!K132+'12.03.18'!K132+'19.03.18'!K132+'26.03.18'!K132+'02.04.18'!K132+'10.04.18'!K132+'16.04.18'!K132+'23.04.18'!K132+'02.05.18'!K132+'07.05.18'!K132+'14.05.18'!K132+'21.05.18'!K132+'29.05.18'!K132+'04.06.18'!K132+'11.06.18'!K132+'18.06.18'!K132+'25.06.18'!K132+'02.07.18'!K132+'09.07.18'!K132+'16.07.18'!K132+'23.07.18'!K132+'30.07.18'!K132+'06.08.18'!K132+'13.08.18'!K132+'20.08.18'!K132+'27.08.18'!K132+'03.09.18'!K132+'10.09.18'!K132+'17.09.18'!K132+'24.09.18'!K132+'01.10.18'!K132+'08.10.18'!K132+'16.10.18'!K132+'22.10.18'!K132+'29.10.18'!K132+'05.11.18'!K132+'12.11.18'!K132+'19.11.18'!K132+'26.11.18'!K132+'03.12.18'!K132+'10.12.18'!K132+'17.12.18'!K132+'26.12.18'!K132+'02.01.19'!K132</f>
        <v>107634.68000000001</v>
      </c>
      <c r="L132" s="271">
        <f>'09.01.18'!L132+'15.01.18'!L132+'22.01.18'!L132+'29.01.18'!L132+'05.02.18'!L132+'12.02.18'!L132+'19.02.18'!L132+'26.02.18'!L132+'05.03.18'!L132+'12.03.18'!L132+'19.03.18'!L132+'26.03.18'!L132+'02.04.18'!L132+'10.04.18'!L132+'16.04.18'!L132+'23.04.18'!L132+'02.05.18'!L132+'07.05.18'!L132+'14.05.18'!L132+'21.05.18'!L132+'29.05.18'!L132+'04.06.18'!L132+'11.06.18'!L132+'18.06.18'!L132+'25.06.18'!L132+'02.07.18'!L132+'09.07.18'!L132+'16.07.18'!L132+'23.07.18'!L132+'30.07.18'!L132+'06.08.18'!L132+'13.08.18'!L132+'20.08.18'!L132+'27.08.18'!L132+'03.09.18'!L132+'10.09.18'!L132+'17.09.18'!L132+'24.09.18'!L132+'01.10.18'!L132+'08.10.18'!L132+'16.10.18'!L132+'22.10.18'!L132+'29.10.18'!L132+'05.11.18'!L132+'12.11.18'!L132+'19.11.18'!L132+'26.11.18'!L132+'03.12.18'!L132+'10.12.18'!L132+'17.12.18'!L132+'26.12.18'!L132+'02.01.19'!L132</f>
        <v>107634.68000000001</v>
      </c>
      <c r="M132" s="259">
        <f t="shared" si="3"/>
        <v>0</v>
      </c>
      <c r="N132" s="270">
        <f>'09.01.18'!N132+'15.01.18'!N132+'22.01.18'!N132+'29.01.18'!N132+'05.02.18'!N132+'12.02.18'!N132+'19.02.18'!N132+'26.02.18'!N132+'05.03.18'!N132+'12.03.18'!N132+'19.03.18'!N132+'26.03.18'!N132+'02.04.18'!N132+'10.04.18'!N132+'16.04.18'!N132+'23.04.18'!N132+'02.05.18'!N132+'07.05.18'!N132+'14.05.18'!N132+'21.05.18'!N132+'29.05.18'!N132+'04.06.18'!N132+'11.06.18'!N132+'18.06.18'!N132+'25.06.18'!N132+'02.07.18'!N132+'09.07.18'!N132+'16.07.18'!N132+'23.07.18'!N132+'30.07.18'!N132+'06.08.18'!N132+'13.08.18'!N132+'20.08.18'!N132+'27.08.18'!N132+'03.09.18'!N132+'10.09.18'!N132+'17.09.18'!N132+'24.09.18'!N132+'01.10.18'!N132+'08.10.18'!N132+'16.10.18'!N132+'22.10.18'!N132+'29.10.18'!N132+'05.11.18'!N132+'12.11.18'!N132+'19.11.18'!N132+'26.11.18'!N132+'03.12.18'!N132+'10.12.18'!N132+'17.12.18'!N132+'26.12.18'!N132+'02.01.19'!N132</f>
        <v>48</v>
      </c>
      <c r="O132" s="271">
        <f>'09.01.18'!O132+'15.01.18'!O132+'22.01.18'!O132+'29.01.18'!O132+'05.02.18'!O132+'12.02.18'!O132+'19.02.18'!O132+'26.02.18'!O132+'05.03.18'!O132+'12.03.18'!O132+'19.03.18'!O132+'26.03.18'!O132+'02.04.18'!O132+'10.04.18'!O132+'16.04.18'!O132+'23.04.18'!O132+'02.05.18'!O132+'07.05.18'!O132+'14.05.18'!O132+'21.05.18'!O132+'29.05.18'!O132+'04.06.18'!O132+'11.06.18'!O132+'18.06.18'!O132+'25.06.18'!O132+'02.07.18'!O132+'09.07.18'!O132+'16.07.18'!O132+'23.07.18'!O132+'30.07.18'!O132+'06.08.18'!O132+'13.08.18'!O132+'20.08.18'!O132+'27.08.18'!O132+'03.09.18'!O132+'10.09.18'!O132+'17.09.18'!O132+'24.09.18'!O132+'01.10.18'!O132+'08.10.18'!O132+'16.10.18'!O132+'22.10.18'!O132+'29.10.18'!O132+'05.11.18'!O132+'12.11.18'!O132+'19.11.18'!O132+'26.11.18'!O132+'03.12.18'!O132+'10.12.18'!O132+'17.12.18'!O132+'26.12.18'!O132+'02.01.19'!O132</f>
        <v>108458.50000000001</v>
      </c>
      <c r="P132" s="271">
        <f>'09.01.18'!P132+'15.01.18'!P132+'22.01.18'!P132+'29.01.18'!P132+'05.02.18'!P132+'12.02.18'!P132+'19.02.18'!P132+'26.02.18'!P132+'05.03.18'!P132+'12.03.18'!P132+'19.03.18'!P132+'26.03.18'!P132+'02.04.18'!P132+'10.04.18'!P132+'16.04.18'!P132+'23.04.18'!P132+'02.05.18'!P132+'07.05.18'!P132+'14.05.18'!P132+'21.05.18'!P132+'29.05.18'!P132+'04.06.18'!P132+'11.06.18'!P132+'18.06.18'!P132+'25.06.18'!P132+'02.07.18'!P132+'09.07.18'!P132+'16.07.18'!P132+'23.07.18'!P132+'30.07.18'!P132+'06.08.18'!P132+'13.08.18'!P132+'20.08.18'!P132+'27.08.18'!P132+'03.09.18'!P132+'10.09.18'!P132+'17.09.18'!P132+'24.09.18'!P132+'01.10.18'!P132+'08.10.18'!P132+'16.10.18'!P132+'22.10.18'!P132+'29.10.18'!P132+'05.11.18'!P132+'12.11.18'!P132+'19.11.18'!P132+'26.11.18'!P132+'03.12.18'!P132+'10.12.18'!P132+'17.12.18'!P132+'26.12.18'!P132+'02.01.19'!P132</f>
        <v>108458.50000000001</v>
      </c>
      <c r="Q132" s="83">
        <f t="shared" si="4"/>
        <v>0</v>
      </c>
      <c r="R132" s="1"/>
      <c r="S132" s="1"/>
      <c r="T132" s="134"/>
      <c r="U132" s="134"/>
      <c r="V132" s="134"/>
      <c r="X132" s="40"/>
    </row>
    <row r="133" spans="1:24">
      <c r="A133" s="252">
        <v>124</v>
      </c>
      <c r="B133" s="78" t="s">
        <v>120</v>
      </c>
      <c r="C133" s="105" t="s">
        <v>19</v>
      </c>
      <c r="D133" s="78"/>
      <c r="E133" s="78" t="s">
        <v>24</v>
      </c>
      <c r="F133" s="106" t="s">
        <v>434</v>
      </c>
      <c r="G133" s="16" t="s">
        <v>22</v>
      </c>
      <c r="H133" s="274">
        <f>'09.01.18'!H133+'15.01.18'!H133+'22.01.18'!H133+'29.01.18'!H133+'05.02.18'!H133+'12.02.18'!H133+'19.02.18'!H133+'26.02.18'!H133+'05.03.18'!H133+'12.03.18'!H133+'19.03.18'!H133+'26.03.18'!H133+'02.04.18'!H133+'10.04.18'!H133+'16.04.18'!H133+'23.04.18'!H133+'02.05.18'!H133+'07.05.18'!H133+'14.05.18'!H133+'21.05.18'!H133+'29.05.18'!H133+'04.06.18'!H133+'11.06.18'!H133+'18.06.18'!H133+'25.06.18'!H133+'02.07.18'!H133+'09.07.18'!H133+'16.07.18'!H133+'23.07.18'!H133+'30.07.18'!H133+'06.08.18'!H133+'13.08.18'!H133+'20.08.18'!H133+'27.08.18'!H133+'03.09.18'!H133+'10.09.18'!H133+'17.09.18'!H133+'24.09.18'!H133+'01.10.18'!H133+'08.10.18'!H133+'16.10.18'!H133+'22.10.18'!H133+'29.10.18'!H133+'05.11.18'!H133+'12.11.18'!H133+'19.11.18'!H133+'26.11.18'!H133+'03.12.18'!H133+'10.12.18'!H133+'17.12.18'!H133+'26.12.18'!H133+'02.01.19'!H133</f>
        <v>17</v>
      </c>
      <c r="I133" s="254">
        <f>'09.01.18'!I133+'15.01.18'!I133+'22.01.18'!I133+'29.01.18'!I133+'05.02.18'!I133+'12.02.18'!I133+'19.02.18'!I133+'26.02.18'!I133+'05.03.18'!I133+'12.03.18'!I133+'19.03.18'!I133+'26.03.18'!I133+'02.04.18'!I133+'10.04.18'!I133+'16.04.18'!I133+'23.04.18'!I133+'02.05.18'!I133+'07.05.18'!I133+'14.05.18'!I133+'21.05.18'!I133+'29.05.18'!I133+'04.06.18'!I133+'11.06.18'!I133+'18.06.18'!I133+'25.06.18'!I133+'02.07.18'!I133+'09.07.18'!I133+'16.07.18'!I133+'23.07.18'!I133+'30.07.18'!I133+'06.08.18'!I133+'13.08.18'!I133+'20.08.18'!I133+'27.08.18'!I133+'03.09.18'!I133+'10.09.18'!I133+'17.09.18'!I133+'24.09.18'!I133+'01.10.18'!I133+'08.10.18'!I133+'16.10.18'!I133+'22.10.18'!I133+'29.10.18'!I133+'05.11.18'!I133+'12.11.18'!I133+'19.11.18'!I133+'26.11.18'!I133+'03.12.18'!I133+'10.12.18'!I133+'17.12.18'!I133+'26.12.18'!I133+'02.01.19'!I133</f>
        <v>5</v>
      </c>
      <c r="J133" s="254">
        <f>'09.01.18'!J133+'15.01.18'!J133+'22.01.18'!J133+'29.01.18'!J133+'05.02.18'!J133+'12.02.18'!J133+'19.02.18'!J133+'26.02.18'!J133+'05.03.18'!J133+'12.03.18'!J133+'19.03.18'!J133+'26.03.18'!J133+'02.04.18'!J133+'10.04.18'!J133+'16.04.18'!J133+'23.04.18'!J133+'02.05.18'!J133+'07.05.18'!J133+'14.05.18'!J133+'21.05.18'!J133+'29.05.18'!J133+'04.06.18'!J133+'11.06.18'!J133+'18.06.18'!J133+'25.06.18'!J133+'02.07.18'!J133+'09.07.18'!J133+'16.07.18'!J133+'23.07.18'!J133+'30.07.18'!J133+'06.08.18'!J133+'13.08.18'!J133+'20.08.18'!J133+'27.08.18'!J133+'03.09.18'!J133+'10.09.18'!J133+'17.09.18'!J133+'24.09.18'!J133+'01.10.18'!J133+'08.10.18'!J133+'16.10.18'!J133+'22.10.18'!J133+'29.10.18'!J133+'05.11.18'!J133+'12.11.18'!J133+'19.11.18'!J133+'26.11.18'!J133+'03.12.18'!J133+'10.12.18'!J133+'17.12.18'!J133+'26.12.18'!J133+'02.01.19'!J133</f>
        <v>6</v>
      </c>
      <c r="K133" s="271">
        <f>'09.01.18'!K133+'15.01.18'!K133+'22.01.18'!K133+'29.01.18'!K133+'05.02.18'!K133+'12.02.18'!K133+'19.02.18'!K133+'26.02.18'!K133+'05.03.18'!K133+'12.03.18'!K133+'19.03.18'!K133+'26.03.18'!K133+'02.04.18'!K133+'10.04.18'!K133+'16.04.18'!K133+'23.04.18'!K133+'02.05.18'!K133+'07.05.18'!K133+'14.05.18'!K133+'21.05.18'!K133+'29.05.18'!K133+'04.06.18'!K133+'11.06.18'!K133+'18.06.18'!K133+'25.06.18'!K133+'02.07.18'!K133+'09.07.18'!K133+'16.07.18'!K133+'23.07.18'!K133+'30.07.18'!K133+'06.08.18'!K133+'13.08.18'!K133+'20.08.18'!K133+'27.08.18'!K133+'03.09.18'!K133+'10.09.18'!K133+'17.09.18'!K133+'24.09.18'!K133+'01.10.18'!K133+'08.10.18'!K133+'16.10.18'!K133+'22.10.18'!K133+'29.10.18'!K133+'05.11.18'!K133+'12.11.18'!K133+'19.11.18'!K133+'26.11.18'!K133+'03.12.18'!K133+'10.12.18'!K133+'17.12.18'!K133+'26.12.18'!K133+'02.01.19'!K133</f>
        <v>18120.46</v>
      </c>
      <c r="L133" s="271">
        <f>'09.01.18'!L133+'15.01.18'!L133+'22.01.18'!L133+'29.01.18'!L133+'05.02.18'!L133+'12.02.18'!L133+'19.02.18'!L133+'26.02.18'!L133+'05.03.18'!L133+'12.03.18'!L133+'19.03.18'!L133+'26.03.18'!L133+'02.04.18'!L133+'10.04.18'!L133+'16.04.18'!L133+'23.04.18'!L133+'02.05.18'!L133+'07.05.18'!L133+'14.05.18'!L133+'21.05.18'!L133+'29.05.18'!L133+'04.06.18'!L133+'11.06.18'!L133+'18.06.18'!L133+'25.06.18'!L133+'02.07.18'!L133+'09.07.18'!L133+'16.07.18'!L133+'23.07.18'!L133+'30.07.18'!L133+'06.08.18'!L133+'13.08.18'!L133+'20.08.18'!L133+'27.08.18'!L133+'03.09.18'!L133+'10.09.18'!L133+'17.09.18'!L133+'24.09.18'!L133+'01.10.18'!L133+'08.10.18'!L133+'16.10.18'!L133+'22.10.18'!L133+'29.10.18'!L133+'05.11.18'!L133+'12.11.18'!L133+'19.11.18'!L133+'26.11.18'!L133+'03.12.18'!L133+'10.12.18'!L133+'17.12.18'!L133+'26.12.18'!L133+'02.01.19'!L133</f>
        <v>18120.460000000003</v>
      </c>
      <c r="M133" s="259">
        <f t="shared" si="3"/>
        <v>0</v>
      </c>
      <c r="N133" s="270">
        <f>'09.01.18'!N133+'15.01.18'!N133+'22.01.18'!N133+'29.01.18'!N133+'05.02.18'!N133+'12.02.18'!N133+'19.02.18'!N133+'26.02.18'!N133+'05.03.18'!N133+'12.03.18'!N133+'19.03.18'!N133+'26.03.18'!N133+'02.04.18'!N133+'10.04.18'!N133+'16.04.18'!N133+'23.04.18'!N133+'02.05.18'!N133+'07.05.18'!N133+'14.05.18'!N133+'21.05.18'!N133+'29.05.18'!N133+'04.06.18'!N133+'11.06.18'!N133+'18.06.18'!N133+'25.06.18'!N133+'02.07.18'!N133+'09.07.18'!N133+'16.07.18'!N133+'23.07.18'!N133+'30.07.18'!N133+'06.08.18'!N133+'13.08.18'!N133+'20.08.18'!N133+'27.08.18'!N133+'03.09.18'!N133+'10.09.18'!N133+'17.09.18'!N133+'24.09.18'!N133+'01.10.18'!N133+'08.10.18'!N133+'16.10.18'!N133+'22.10.18'!N133+'29.10.18'!N133+'05.11.18'!N133+'12.11.18'!N133+'19.11.18'!N133+'26.11.18'!N133+'03.12.18'!N133+'10.12.18'!N133+'17.12.18'!N133+'26.12.18'!N133+'02.01.19'!N133</f>
        <v>14</v>
      </c>
      <c r="O133" s="271">
        <f>'09.01.18'!O133+'15.01.18'!O133+'22.01.18'!O133+'29.01.18'!O133+'05.02.18'!O133+'12.02.18'!O133+'19.02.18'!O133+'26.02.18'!O133+'05.03.18'!O133+'12.03.18'!O133+'19.03.18'!O133+'26.03.18'!O133+'02.04.18'!O133+'10.04.18'!O133+'16.04.18'!O133+'23.04.18'!O133+'02.05.18'!O133+'07.05.18'!O133+'14.05.18'!O133+'21.05.18'!O133+'29.05.18'!O133+'04.06.18'!O133+'11.06.18'!O133+'18.06.18'!O133+'25.06.18'!O133+'02.07.18'!O133+'09.07.18'!O133+'16.07.18'!O133+'23.07.18'!O133+'30.07.18'!O133+'06.08.18'!O133+'13.08.18'!O133+'20.08.18'!O133+'27.08.18'!O133+'03.09.18'!O133+'10.09.18'!O133+'17.09.18'!O133+'24.09.18'!O133+'01.10.18'!O133+'08.10.18'!O133+'16.10.18'!O133+'22.10.18'!O133+'29.10.18'!O133+'05.11.18'!O133+'12.11.18'!O133+'19.11.18'!O133+'26.11.18'!O133+'03.12.18'!O133+'10.12.18'!O133+'17.12.18'!O133+'26.12.18'!O133+'02.01.19'!O133</f>
        <v>34512.71</v>
      </c>
      <c r="P133" s="271">
        <f>'09.01.18'!P133+'15.01.18'!P133+'22.01.18'!P133+'29.01.18'!P133+'05.02.18'!P133+'12.02.18'!P133+'19.02.18'!P133+'26.02.18'!P133+'05.03.18'!P133+'12.03.18'!P133+'19.03.18'!P133+'26.03.18'!P133+'02.04.18'!P133+'10.04.18'!P133+'16.04.18'!P133+'23.04.18'!P133+'02.05.18'!P133+'07.05.18'!P133+'14.05.18'!P133+'21.05.18'!P133+'29.05.18'!P133+'04.06.18'!P133+'11.06.18'!P133+'18.06.18'!P133+'25.06.18'!P133+'02.07.18'!P133+'09.07.18'!P133+'16.07.18'!P133+'23.07.18'!P133+'30.07.18'!P133+'06.08.18'!P133+'13.08.18'!P133+'20.08.18'!P133+'27.08.18'!P133+'03.09.18'!P133+'10.09.18'!P133+'17.09.18'!P133+'24.09.18'!P133+'01.10.18'!P133+'08.10.18'!P133+'16.10.18'!P133+'22.10.18'!P133+'29.10.18'!P133+'05.11.18'!P133+'12.11.18'!P133+'19.11.18'!P133+'26.11.18'!P133+'03.12.18'!P133+'10.12.18'!P133+'17.12.18'!P133+'26.12.18'!P133+'02.01.19'!P133</f>
        <v>34512.71</v>
      </c>
      <c r="Q133" s="83">
        <f t="shared" si="4"/>
        <v>0</v>
      </c>
      <c r="R133" s="1"/>
      <c r="S133" s="1"/>
      <c r="T133" s="134"/>
      <c r="U133" s="134"/>
      <c r="V133" s="134"/>
      <c r="X133" s="40"/>
    </row>
    <row r="134" spans="1:24">
      <c r="A134" s="252">
        <v>125</v>
      </c>
      <c r="B134" s="78" t="s">
        <v>121</v>
      </c>
      <c r="C134" s="105" t="s">
        <v>19</v>
      </c>
      <c r="D134" s="78"/>
      <c r="E134" s="78" t="s">
        <v>30</v>
      </c>
      <c r="F134" s="106" t="s">
        <v>378</v>
      </c>
      <c r="G134" s="14" t="s">
        <v>21</v>
      </c>
      <c r="H134" s="274">
        <f>'09.01.18'!H134+'15.01.18'!H134+'22.01.18'!H134+'29.01.18'!H134+'05.02.18'!H134+'12.02.18'!H134+'19.02.18'!H134+'26.02.18'!H134+'05.03.18'!H134+'12.03.18'!H134+'19.03.18'!H134+'26.03.18'!H134+'02.04.18'!H134+'10.04.18'!H134+'16.04.18'!H134+'23.04.18'!H134+'02.05.18'!H134+'07.05.18'!H134+'14.05.18'!H134+'21.05.18'!H134+'29.05.18'!H134+'04.06.18'!H134+'11.06.18'!H134+'18.06.18'!H134+'25.06.18'!H134+'02.07.18'!H134+'09.07.18'!H134+'16.07.18'!H134+'23.07.18'!H134+'30.07.18'!H134+'06.08.18'!H134+'13.08.18'!H134+'20.08.18'!H134+'27.08.18'!H134+'03.09.18'!H134+'10.09.18'!H134+'17.09.18'!H134+'24.09.18'!H134+'01.10.18'!H134+'08.10.18'!H134+'16.10.18'!H134+'22.10.18'!H134+'29.10.18'!H134+'05.11.18'!H134+'12.11.18'!H134+'19.11.18'!H134+'26.11.18'!H134+'03.12.18'!H134+'10.12.18'!H134+'17.12.18'!H134+'26.12.18'!H134+'02.01.19'!H134</f>
        <v>17</v>
      </c>
      <c r="I134" s="254">
        <f>'09.01.18'!I134+'15.01.18'!I134+'22.01.18'!I134+'29.01.18'!I134+'05.02.18'!I134+'12.02.18'!I134+'19.02.18'!I134+'26.02.18'!I134+'05.03.18'!I134+'12.03.18'!I134+'19.03.18'!I134+'26.03.18'!I134+'02.04.18'!I134+'10.04.18'!I134+'16.04.18'!I134+'23.04.18'!I134+'02.05.18'!I134+'07.05.18'!I134+'14.05.18'!I134+'21.05.18'!I134+'29.05.18'!I134+'04.06.18'!I134+'11.06.18'!I134+'18.06.18'!I134+'25.06.18'!I134+'02.07.18'!I134+'09.07.18'!I134+'16.07.18'!I134+'23.07.18'!I134+'30.07.18'!I134+'06.08.18'!I134+'13.08.18'!I134+'20.08.18'!I134+'27.08.18'!I134+'03.09.18'!I134+'10.09.18'!I134+'17.09.18'!I134+'24.09.18'!I134+'01.10.18'!I134+'08.10.18'!I134+'16.10.18'!I134+'22.10.18'!I134+'29.10.18'!I134+'05.11.18'!I134+'12.11.18'!I134+'19.11.18'!I134+'26.11.18'!I134+'03.12.18'!I134+'10.12.18'!I134+'17.12.18'!I134+'26.12.18'!I134+'02.01.19'!I134</f>
        <v>12</v>
      </c>
      <c r="J134" s="254">
        <f>'09.01.18'!J134+'15.01.18'!J134+'22.01.18'!J134+'29.01.18'!J134+'05.02.18'!J134+'12.02.18'!J134+'19.02.18'!J134+'26.02.18'!J134+'05.03.18'!J134+'12.03.18'!J134+'19.03.18'!J134+'26.03.18'!J134+'02.04.18'!J134+'10.04.18'!J134+'16.04.18'!J134+'23.04.18'!J134+'02.05.18'!J134+'07.05.18'!J134+'14.05.18'!J134+'21.05.18'!J134+'29.05.18'!J134+'04.06.18'!J134+'11.06.18'!J134+'18.06.18'!J134+'25.06.18'!J134+'02.07.18'!J134+'09.07.18'!J134+'16.07.18'!J134+'23.07.18'!J134+'30.07.18'!J134+'06.08.18'!J134+'13.08.18'!J134+'20.08.18'!J134+'27.08.18'!J134+'03.09.18'!J134+'10.09.18'!J134+'17.09.18'!J134+'24.09.18'!J134+'01.10.18'!J134+'08.10.18'!J134+'16.10.18'!J134+'22.10.18'!J134+'29.10.18'!J134+'05.11.18'!J134+'12.11.18'!J134+'19.11.18'!J134+'26.11.18'!J134+'03.12.18'!J134+'10.12.18'!J134+'17.12.18'!J134+'26.12.18'!J134+'02.01.19'!J134</f>
        <v>14</v>
      </c>
      <c r="K134" s="271">
        <f>'09.01.18'!K134+'15.01.18'!K134+'22.01.18'!K134+'29.01.18'!K134+'05.02.18'!K134+'12.02.18'!K134+'19.02.18'!K134+'26.02.18'!K134+'05.03.18'!K134+'12.03.18'!K134+'19.03.18'!K134+'26.03.18'!K134+'02.04.18'!K134+'10.04.18'!K134+'16.04.18'!K134+'23.04.18'!K134+'02.05.18'!K134+'07.05.18'!K134+'14.05.18'!K134+'21.05.18'!K134+'29.05.18'!K134+'04.06.18'!K134+'11.06.18'!K134+'18.06.18'!K134+'25.06.18'!K134+'02.07.18'!K134+'09.07.18'!K134+'16.07.18'!K134+'23.07.18'!K134+'30.07.18'!K134+'06.08.18'!K134+'13.08.18'!K134+'20.08.18'!K134+'27.08.18'!K134+'03.09.18'!K134+'10.09.18'!K134+'17.09.18'!K134+'24.09.18'!K134+'01.10.18'!K134+'08.10.18'!K134+'16.10.18'!K134+'22.10.18'!K134+'29.10.18'!K134+'05.11.18'!K134+'12.11.18'!K134+'19.11.18'!K134+'26.11.18'!K134+'03.12.18'!K134+'10.12.18'!K134+'17.12.18'!K134+'26.12.18'!K134+'02.01.19'!K134</f>
        <v>15642.439999999999</v>
      </c>
      <c r="L134" s="271">
        <f>'09.01.18'!L134+'15.01.18'!L134+'22.01.18'!L134+'29.01.18'!L134+'05.02.18'!L134+'12.02.18'!L134+'19.02.18'!L134+'26.02.18'!L134+'05.03.18'!L134+'12.03.18'!L134+'19.03.18'!L134+'26.03.18'!L134+'02.04.18'!L134+'10.04.18'!L134+'16.04.18'!L134+'23.04.18'!L134+'02.05.18'!L134+'07.05.18'!L134+'14.05.18'!L134+'21.05.18'!L134+'29.05.18'!L134+'04.06.18'!L134+'11.06.18'!L134+'18.06.18'!L134+'25.06.18'!L134+'02.07.18'!L134+'09.07.18'!L134+'16.07.18'!L134+'23.07.18'!L134+'30.07.18'!L134+'06.08.18'!L134+'13.08.18'!L134+'20.08.18'!L134+'27.08.18'!L134+'03.09.18'!L134+'10.09.18'!L134+'17.09.18'!L134+'24.09.18'!L134+'01.10.18'!L134+'08.10.18'!L134+'16.10.18'!L134+'22.10.18'!L134+'29.10.18'!L134+'05.11.18'!L134+'12.11.18'!L134+'19.11.18'!L134+'26.11.18'!L134+'03.12.18'!L134+'10.12.18'!L134+'17.12.18'!L134+'26.12.18'!L134+'02.01.19'!L134</f>
        <v>15642.439999999999</v>
      </c>
      <c r="M134" s="259">
        <f t="shared" si="3"/>
        <v>0</v>
      </c>
      <c r="N134" s="270">
        <f>'09.01.18'!N134+'15.01.18'!N134+'22.01.18'!N134+'29.01.18'!N134+'05.02.18'!N134+'12.02.18'!N134+'19.02.18'!N134+'26.02.18'!N134+'05.03.18'!N134+'12.03.18'!N134+'19.03.18'!N134+'26.03.18'!N134+'02.04.18'!N134+'10.04.18'!N134+'16.04.18'!N134+'23.04.18'!N134+'02.05.18'!N134+'07.05.18'!N134+'14.05.18'!N134+'21.05.18'!N134+'29.05.18'!N134+'04.06.18'!N134+'11.06.18'!N134+'18.06.18'!N134+'25.06.18'!N134+'02.07.18'!N134+'09.07.18'!N134+'16.07.18'!N134+'23.07.18'!N134+'30.07.18'!N134+'06.08.18'!N134+'13.08.18'!N134+'20.08.18'!N134+'27.08.18'!N134+'03.09.18'!N134+'10.09.18'!N134+'17.09.18'!N134+'24.09.18'!N134+'01.10.18'!N134+'08.10.18'!N134+'16.10.18'!N134+'22.10.18'!N134+'29.10.18'!N134+'05.11.18'!N134+'12.11.18'!N134+'19.11.18'!N134+'26.11.18'!N134+'03.12.18'!N134+'10.12.18'!N134+'17.12.18'!N134+'26.12.18'!N134+'02.01.19'!N134</f>
        <v>20</v>
      </c>
      <c r="O134" s="271">
        <f>'09.01.18'!O134+'15.01.18'!O134+'22.01.18'!O134+'29.01.18'!O134+'05.02.18'!O134+'12.02.18'!O134+'19.02.18'!O134+'26.02.18'!O134+'05.03.18'!O134+'12.03.18'!O134+'19.03.18'!O134+'26.03.18'!O134+'02.04.18'!O134+'10.04.18'!O134+'16.04.18'!O134+'23.04.18'!O134+'02.05.18'!O134+'07.05.18'!O134+'14.05.18'!O134+'21.05.18'!O134+'29.05.18'!O134+'04.06.18'!O134+'11.06.18'!O134+'18.06.18'!O134+'25.06.18'!O134+'02.07.18'!O134+'09.07.18'!O134+'16.07.18'!O134+'23.07.18'!O134+'30.07.18'!O134+'06.08.18'!O134+'13.08.18'!O134+'20.08.18'!O134+'27.08.18'!O134+'03.09.18'!O134+'10.09.18'!O134+'17.09.18'!O134+'24.09.18'!O134+'01.10.18'!O134+'08.10.18'!O134+'16.10.18'!O134+'22.10.18'!O134+'29.10.18'!O134+'05.11.18'!O134+'12.11.18'!O134+'19.11.18'!O134+'26.11.18'!O134+'03.12.18'!O134+'10.12.18'!O134+'17.12.18'!O134+'26.12.18'!O134+'02.01.19'!O134</f>
        <v>81283.64</v>
      </c>
      <c r="P134" s="271">
        <f>'09.01.18'!P134+'15.01.18'!P134+'22.01.18'!P134+'29.01.18'!P134+'05.02.18'!P134+'12.02.18'!P134+'19.02.18'!P134+'26.02.18'!P134+'05.03.18'!P134+'12.03.18'!P134+'19.03.18'!P134+'26.03.18'!P134+'02.04.18'!P134+'10.04.18'!P134+'16.04.18'!P134+'23.04.18'!P134+'02.05.18'!P134+'07.05.18'!P134+'14.05.18'!P134+'21.05.18'!P134+'29.05.18'!P134+'04.06.18'!P134+'11.06.18'!P134+'18.06.18'!P134+'25.06.18'!P134+'02.07.18'!P134+'09.07.18'!P134+'16.07.18'!P134+'23.07.18'!P134+'30.07.18'!P134+'06.08.18'!P134+'13.08.18'!P134+'20.08.18'!P134+'27.08.18'!P134+'03.09.18'!P134+'10.09.18'!P134+'17.09.18'!P134+'24.09.18'!P134+'01.10.18'!P134+'08.10.18'!P134+'16.10.18'!P134+'22.10.18'!P134+'29.10.18'!P134+'05.11.18'!P134+'12.11.18'!P134+'19.11.18'!P134+'26.11.18'!P134+'03.12.18'!P134+'10.12.18'!P134+'17.12.18'!P134+'26.12.18'!P134+'02.01.19'!P134</f>
        <v>81283.64</v>
      </c>
      <c r="Q134" s="83">
        <f t="shared" si="4"/>
        <v>0</v>
      </c>
      <c r="R134" s="1"/>
      <c r="S134" s="1"/>
      <c r="T134" s="134"/>
      <c r="U134" s="134"/>
      <c r="V134" s="134"/>
      <c r="X134" s="40"/>
    </row>
    <row r="135" spans="1:24">
      <c r="A135" s="252">
        <v>126</v>
      </c>
      <c r="B135" s="78" t="s">
        <v>121</v>
      </c>
      <c r="C135" s="105" t="s">
        <v>19</v>
      </c>
      <c r="D135" s="78"/>
      <c r="E135" s="78" t="s">
        <v>30</v>
      </c>
      <c r="F135" s="106" t="s">
        <v>417</v>
      </c>
      <c r="G135" s="17" t="s">
        <v>31</v>
      </c>
      <c r="H135" s="274">
        <f>'09.01.18'!H135+'15.01.18'!H135+'22.01.18'!H135+'29.01.18'!H135+'05.02.18'!H135+'12.02.18'!H135+'19.02.18'!H135+'26.02.18'!H135+'05.03.18'!H135+'12.03.18'!H135+'19.03.18'!H135+'26.03.18'!H135+'02.04.18'!H135+'10.04.18'!H135+'16.04.18'!H135+'23.04.18'!H135+'02.05.18'!H135+'07.05.18'!H135+'14.05.18'!H135+'21.05.18'!H135+'29.05.18'!H135+'04.06.18'!H135+'11.06.18'!H135+'18.06.18'!H135+'25.06.18'!H135+'02.07.18'!H135+'09.07.18'!H135+'16.07.18'!H135+'23.07.18'!H135+'30.07.18'!H135+'06.08.18'!H135+'13.08.18'!H135+'20.08.18'!H135+'27.08.18'!H135+'03.09.18'!H135+'10.09.18'!H135+'17.09.18'!H135+'24.09.18'!H135+'01.10.18'!H135+'08.10.18'!H135+'16.10.18'!H135+'22.10.18'!H135+'29.10.18'!H135+'05.11.18'!H135+'12.11.18'!H135+'19.11.18'!H135+'26.11.18'!H135+'03.12.18'!H135+'10.12.18'!H135+'17.12.18'!H135+'26.12.18'!H135+'02.01.19'!H135</f>
        <v>6</v>
      </c>
      <c r="I135" s="254">
        <f>'09.01.18'!I135+'15.01.18'!I135+'22.01.18'!I135+'29.01.18'!I135+'05.02.18'!I135+'12.02.18'!I135+'19.02.18'!I135+'26.02.18'!I135+'05.03.18'!I135+'12.03.18'!I135+'19.03.18'!I135+'26.03.18'!I135+'02.04.18'!I135+'10.04.18'!I135+'16.04.18'!I135+'23.04.18'!I135+'02.05.18'!I135+'07.05.18'!I135+'14.05.18'!I135+'21.05.18'!I135+'29.05.18'!I135+'04.06.18'!I135+'11.06.18'!I135+'18.06.18'!I135+'25.06.18'!I135+'02.07.18'!I135+'09.07.18'!I135+'16.07.18'!I135+'23.07.18'!I135+'30.07.18'!I135+'06.08.18'!I135+'13.08.18'!I135+'20.08.18'!I135+'27.08.18'!I135+'03.09.18'!I135+'10.09.18'!I135+'17.09.18'!I135+'24.09.18'!I135+'01.10.18'!I135+'08.10.18'!I135+'16.10.18'!I135+'22.10.18'!I135+'29.10.18'!I135+'05.11.18'!I135+'12.11.18'!I135+'19.11.18'!I135+'26.11.18'!I135+'03.12.18'!I135+'10.12.18'!I135+'17.12.18'!I135+'26.12.18'!I135+'02.01.19'!I135</f>
        <v>2</v>
      </c>
      <c r="J135" s="254">
        <f>'09.01.18'!J135+'15.01.18'!J135+'22.01.18'!J135+'29.01.18'!J135+'05.02.18'!J135+'12.02.18'!J135+'19.02.18'!J135+'26.02.18'!J135+'05.03.18'!J135+'12.03.18'!J135+'19.03.18'!J135+'26.03.18'!J135+'02.04.18'!J135+'10.04.18'!J135+'16.04.18'!J135+'23.04.18'!J135+'02.05.18'!J135+'07.05.18'!J135+'14.05.18'!J135+'21.05.18'!J135+'29.05.18'!J135+'04.06.18'!J135+'11.06.18'!J135+'18.06.18'!J135+'25.06.18'!J135+'02.07.18'!J135+'09.07.18'!J135+'16.07.18'!J135+'23.07.18'!J135+'30.07.18'!J135+'06.08.18'!J135+'13.08.18'!J135+'20.08.18'!J135+'27.08.18'!J135+'03.09.18'!J135+'10.09.18'!J135+'17.09.18'!J135+'24.09.18'!J135+'01.10.18'!J135+'08.10.18'!J135+'16.10.18'!J135+'22.10.18'!J135+'29.10.18'!J135+'05.11.18'!J135+'12.11.18'!J135+'19.11.18'!J135+'26.11.18'!J135+'03.12.18'!J135+'10.12.18'!J135+'17.12.18'!J135+'26.12.18'!J135+'02.01.19'!J135</f>
        <v>2</v>
      </c>
      <c r="K135" s="271">
        <f>'09.01.18'!K135+'15.01.18'!K135+'22.01.18'!K135+'29.01.18'!K135+'05.02.18'!K135+'12.02.18'!K135+'19.02.18'!K135+'26.02.18'!K135+'05.03.18'!K135+'12.03.18'!K135+'19.03.18'!K135+'26.03.18'!K135+'02.04.18'!K135+'10.04.18'!K135+'16.04.18'!K135+'23.04.18'!K135+'02.05.18'!K135+'07.05.18'!K135+'14.05.18'!K135+'21.05.18'!K135+'29.05.18'!K135+'04.06.18'!K135+'11.06.18'!K135+'18.06.18'!K135+'25.06.18'!K135+'02.07.18'!K135+'09.07.18'!K135+'16.07.18'!K135+'23.07.18'!K135+'30.07.18'!K135+'06.08.18'!K135+'13.08.18'!K135+'20.08.18'!K135+'27.08.18'!K135+'03.09.18'!K135+'10.09.18'!K135+'17.09.18'!K135+'24.09.18'!K135+'01.10.18'!K135+'08.10.18'!K135+'16.10.18'!K135+'22.10.18'!K135+'29.10.18'!K135+'05.11.18'!K135+'12.11.18'!K135+'19.11.18'!K135+'26.11.18'!K135+'03.12.18'!K135+'10.12.18'!K135+'17.12.18'!K135+'26.12.18'!K135+'02.01.19'!K135</f>
        <v>2393.3000000000002</v>
      </c>
      <c r="L135" s="271">
        <f>'09.01.18'!L135+'15.01.18'!L135+'22.01.18'!L135+'29.01.18'!L135+'05.02.18'!L135+'12.02.18'!L135+'19.02.18'!L135+'26.02.18'!L135+'05.03.18'!L135+'12.03.18'!L135+'19.03.18'!L135+'26.03.18'!L135+'02.04.18'!L135+'10.04.18'!L135+'16.04.18'!L135+'23.04.18'!L135+'02.05.18'!L135+'07.05.18'!L135+'14.05.18'!L135+'21.05.18'!L135+'29.05.18'!L135+'04.06.18'!L135+'11.06.18'!L135+'18.06.18'!L135+'25.06.18'!L135+'02.07.18'!L135+'09.07.18'!L135+'16.07.18'!L135+'23.07.18'!L135+'30.07.18'!L135+'06.08.18'!L135+'13.08.18'!L135+'20.08.18'!L135+'27.08.18'!L135+'03.09.18'!L135+'10.09.18'!L135+'17.09.18'!L135+'24.09.18'!L135+'01.10.18'!L135+'08.10.18'!L135+'16.10.18'!L135+'22.10.18'!L135+'29.10.18'!L135+'05.11.18'!L135+'12.11.18'!L135+'19.11.18'!L135+'26.11.18'!L135+'03.12.18'!L135+'10.12.18'!L135+'17.12.18'!L135+'26.12.18'!L135+'02.01.19'!L135</f>
        <v>2393.3000000000002</v>
      </c>
      <c r="M135" s="259">
        <f t="shared" si="3"/>
        <v>0</v>
      </c>
      <c r="N135" s="270">
        <f>'09.01.18'!N135+'15.01.18'!N135+'22.01.18'!N135+'29.01.18'!N135+'05.02.18'!N135+'12.02.18'!N135+'19.02.18'!N135+'26.02.18'!N135+'05.03.18'!N135+'12.03.18'!N135+'19.03.18'!N135+'26.03.18'!N135+'02.04.18'!N135+'10.04.18'!N135+'16.04.18'!N135+'23.04.18'!N135+'02.05.18'!N135+'07.05.18'!N135+'14.05.18'!N135+'21.05.18'!N135+'29.05.18'!N135+'04.06.18'!N135+'11.06.18'!N135+'18.06.18'!N135+'25.06.18'!N135+'02.07.18'!N135+'09.07.18'!N135+'16.07.18'!N135+'23.07.18'!N135+'30.07.18'!N135+'06.08.18'!N135+'13.08.18'!N135+'20.08.18'!N135+'27.08.18'!N135+'03.09.18'!N135+'10.09.18'!N135+'17.09.18'!N135+'24.09.18'!N135+'01.10.18'!N135+'08.10.18'!N135+'16.10.18'!N135+'22.10.18'!N135+'29.10.18'!N135+'05.11.18'!N135+'12.11.18'!N135+'19.11.18'!N135+'26.11.18'!N135+'03.12.18'!N135+'10.12.18'!N135+'17.12.18'!N135+'26.12.18'!N135+'02.01.19'!N135</f>
        <v>8</v>
      </c>
      <c r="O135" s="271">
        <f>'09.01.18'!O135+'15.01.18'!O135+'22.01.18'!O135+'29.01.18'!O135+'05.02.18'!O135+'12.02.18'!O135+'19.02.18'!O135+'26.02.18'!O135+'05.03.18'!O135+'12.03.18'!O135+'19.03.18'!O135+'26.03.18'!O135+'02.04.18'!O135+'10.04.18'!O135+'16.04.18'!O135+'23.04.18'!O135+'02.05.18'!O135+'07.05.18'!O135+'14.05.18'!O135+'21.05.18'!O135+'29.05.18'!O135+'04.06.18'!O135+'11.06.18'!O135+'18.06.18'!O135+'25.06.18'!O135+'02.07.18'!O135+'09.07.18'!O135+'16.07.18'!O135+'23.07.18'!O135+'30.07.18'!O135+'06.08.18'!O135+'13.08.18'!O135+'20.08.18'!O135+'27.08.18'!O135+'03.09.18'!O135+'10.09.18'!O135+'17.09.18'!O135+'24.09.18'!O135+'01.10.18'!O135+'08.10.18'!O135+'16.10.18'!O135+'22.10.18'!O135+'29.10.18'!O135+'05.11.18'!O135+'12.11.18'!O135+'19.11.18'!O135+'26.11.18'!O135+'03.12.18'!O135+'10.12.18'!O135+'17.12.18'!O135+'26.12.18'!O135+'02.01.19'!O135</f>
        <v>18137.580000000002</v>
      </c>
      <c r="P135" s="271">
        <f>'09.01.18'!P135+'15.01.18'!P135+'22.01.18'!P135+'29.01.18'!P135+'05.02.18'!P135+'12.02.18'!P135+'19.02.18'!P135+'26.02.18'!P135+'05.03.18'!P135+'12.03.18'!P135+'19.03.18'!P135+'26.03.18'!P135+'02.04.18'!P135+'10.04.18'!P135+'16.04.18'!P135+'23.04.18'!P135+'02.05.18'!P135+'07.05.18'!P135+'14.05.18'!P135+'21.05.18'!P135+'29.05.18'!P135+'04.06.18'!P135+'11.06.18'!P135+'18.06.18'!P135+'25.06.18'!P135+'02.07.18'!P135+'09.07.18'!P135+'16.07.18'!P135+'23.07.18'!P135+'30.07.18'!P135+'06.08.18'!P135+'13.08.18'!P135+'20.08.18'!P135+'27.08.18'!P135+'03.09.18'!P135+'10.09.18'!P135+'17.09.18'!P135+'24.09.18'!P135+'01.10.18'!P135+'08.10.18'!P135+'16.10.18'!P135+'22.10.18'!P135+'29.10.18'!P135+'05.11.18'!P135+'12.11.18'!P135+'19.11.18'!P135+'26.11.18'!P135+'03.12.18'!P135+'10.12.18'!P135+'17.12.18'!P135+'26.12.18'!P135+'02.01.19'!P135</f>
        <v>18137.580000000002</v>
      </c>
      <c r="Q135" s="83">
        <f t="shared" si="4"/>
        <v>0</v>
      </c>
      <c r="R135" s="1"/>
      <c r="S135" s="1"/>
      <c r="T135" s="134"/>
      <c r="U135" s="134"/>
      <c r="V135" s="134"/>
      <c r="X135" s="40"/>
    </row>
    <row r="136" spans="1:24">
      <c r="A136" s="252">
        <v>127</v>
      </c>
      <c r="B136" s="78" t="s">
        <v>122</v>
      </c>
      <c r="C136" s="105" t="s">
        <v>19</v>
      </c>
      <c r="D136" s="78"/>
      <c r="E136" s="78" t="s">
        <v>58</v>
      </c>
      <c r="F136" s="106" t="s">
        <v>379</v>
      </c>
      <c r="G136" s="14" t="s">
        <v>21</v>
      </c>
      <c r="H136" s="274">
        <f>'09.01.18'!H136+'15.01.18'!H136+'22.01.18'!H136+'29.01.18'!H136+'05.02.18'!H136+'12.02.18'!H136+'19.02.18'!H136+'26.02.18'!H136+'05.03.18'!H136+'12.03.18'!H136+'19.03.18'!H136+'26.03.18'!H136+'02.04.18'!H136+'10.04.18'!H136+'16.04.18'!H136+'23.04.18'!H136+'02.05.18'!H136+'07.05.18'!H136+'14.05.18'!H136+'21.05.18'!H136+'29.05.18'!H136+'04.06.18'!H136+'11.06.18'!H136+'18.06.18'!H136+'25.06.18'!H136+'02.07.18'!H136+'09.07.18'!H136+'16.07.18'!H136+'23.07.18'!H136+'30.07.18'!H136+'06.08.18'!H136+'13.08.18'!H136+'20.08.18'!H136+'27.08.18'!H136+'03.09.18'!H136+'10.09.18'!H136+'17.09.18'!H136+'24.09.18'!H136+'01.10.18'!H136+'08.10.18'!H136+'16.10.18'!H136+'22.10.18'!H136+'29.10.18'!H136+'05.11.18'!H136+'12.11.18'!H136+'19.11.18'!H136+'26.11.18'!H136+'03.12.18'!H136+'10.12.18'!H136+'17.12.18'!H136+'26.12.18'!H136+'02.01.19'!H136</f>
        <v>14</v>
      </c>
      <c r="I136" s="254">
        <f>'09.01.18'!I136+'15.01.18'!I136+'22.01.18'!I136+'29.01.18'!I136+'05.02.18'!I136+'12.02.18'!I136+'19.02.18'!I136+'26.02.18'!I136+'05.03.18'!I136+'12.03.18'!I136+'19.03.18'!I136+'26.03.18'!I136+'02.04.18'!I136+'10.04.18'!I136+'16.04.18'!I136+'23.04.18'!I136+'02.05.18'!I136+'07.05.18'!I136+'14.05.18'!I136+'21.05.18'!I136+'29.05.18'!I136+'04.06.18'!I136+'11.06.18'!I136+'18.06.18'!I136+'25.06.18'!I136+'02.07.18'!I136+'09.07.18'!I136+'16.07.18'!I136+'23.07.18'!I136+'30.07.18'!I136+'06.08.18'!I136+'13.08.18'!I136+'20.08.18'!I136+'27.08.18'!I136+'03.09.18'!I136+'10.09.18'!I136+'17.09.18'!I136+'24.09.18'!I136+'01.10.18'!I136+'08.10.18'!I136+'16.10.18'!I136+'22.10.18'!I136+'29.10.18'!I136+'05.11.18'!I136+'12.11.18'!I136+'19.11.18'!I136+'26.11.18'!I136+'03.12.18'!I136+'10.12.18'!I136+'17.12.18'!I136+'26.12.18'!I136+'02.01.19'!I136</f>
        <v>12</v>
      </c>
      <c r="J136" s="254">
        <f>'09.01.18'!J136+'15.01.18'!J136+'22.01.18'!J136+'29.01.18'!J136+'05.02.18'!J136+'12.02.18'!J136+'19.02.18'!J136+'26.02.18'!J136+'05.03.18'!J136+'12.03.18'!J136+'19.03.18'!J136+'26.03.18'!J136+'02.04.18'!J136+'10.04.18'!J136+'16.04.18'!J136+'23.04.18'!J136+'02.05.18'!J136+'07.05.18'!J136+'14.05.18'!J136+'21.05.18'!J136+'29.05.18'!J136+'04.06.18'!J136+'11.06.18'!J136+'18.06.18'!J136+'25.06.18'!J136+'02.07.18'!J136+'09.07.18'!J136+'16.07.18'!J136+'23.07.18'!J136+'30.07.18'!J136+'06.08.18'!J136+'13.08.18'!J136+'20.08.18'!J136+'27.08.18'!J136+'03.09.18'!J136+'10.09.18'!J136+'17.09.18'!J136+'24.09.18'!J136+'01.10.18'!J136+'08.10.18'!J136+'16.10.18'!J136+'22.10.18'!J136+'29.10.18'!J136+'05.11.18'!J136+'12.11.18'!J136+'19.11.18'!J136+'26.11.18'!J136+'03.12.18'!J136+'10.12.18'!J136+'17.12.18'!J136+'26.12.18'!J136+'02.01.19'!J136</f>
        <v>17</v>
      </c>
      <c r="K136" s="271">
        <f>'09.01.18'!K136+'15.01.18'!K136+'22.01.18'!K136+'29.01.18'!K136+'05.02.18'!K136+'12.02.18'!K136+'19.02.18'!K136+'26.02.18'!K136+'05.03.18'!K136+'12.03.18'!K136+'19.03.18'!K136+'26.03.18'!K136+'02.04.18'!K136+'10.04.18'!K136+'16.04.18'!K136+'23.04.18'!K136+'02.05.18'!K136+'07.05.18'!K136+'14.05.18'!K136+'21.05.18'!K136+'29.05.18'!K136+'04.06.18'!K136+'11.06.18'!K136+'18.06.18'!K136+'25.06.18'!K136+'02.07.18'!K136+'09.07.18'!K136+'16.07.18'!K136+'23.07.18'!K136+'30.07.18'!K136+'06.08.18'!K136+'13.08.18'!K136+'20.08.18'!K136+'27.08.18'!K136+'03.09.18'!K136+'10.09.18'!K136+'17.09.18'!K136+'24.09.18'!K136+'01.10.18'!K136+'08.10.18'!K136+'16.10.18'!K136+'22.10.18'!K136+'29.10.18'!K136+'05.11.18'!K136+'12.11.18'!K136+'19.11.18'!K136+'26.11.18'!K136+'03.12.18'!K136+'10.12.18'!K136+'17.12.18'!K136+'26.12.18'!K136+'02.01.19'!K136</f>
        <v>39490.99</v>
      </c>
      <c r="L136" s="271">
        <f>'09.01.18'!L136+'15.01.18'!L136+'22.01.18'!L136+'29.01.18'!L136+'05.02.18'!L136+'12.02.18'!L136+'19.02.18'!L136+'26.02.18'!L136+'05.03.18'!L136+'12.03.18'!L136+'19.03.18'!L136+'26.03.18'!L136+'02.04.18'!L136+'10.04.18'!L136+'16.04.18'!L136+'23.04.18'!L136+'02.05.18'!L136+'07.05.18'!L136+'14.05.18'!L136+'21.05.18'!L136+'29.05.18'!L136+'04.06.18'!L136+'11.06.18'!L136+'18.06.18'!L136+'25.06.18'!L136+'02.07.18'!L136+'09.07.18'!L136+'16.07.18'!L136+'23.07.18'!L136+'30.07.18'!L136+'06.08.18'!L136+'13.08.18'!L136+'20.08.18'!L136+'27.08.18'!L136+'03.09.18'!L136+'10.09.18'!L136+'17.09.18'!L136+'24.09.18'!L136+'01.10.18'!L136+'08.10.18'!L136+'16.10.18'!L136+'22.10.18'!L136+'29.10.18'!L136+'05.11.18'!L136+'12.11.18'!L136+'19.11.18'!L136+'26.11.18'!L136+'03.12.18'!L136+'10.12.18'!L136+'17.12.18'!L136+'26.12.18'!L136+'02.01.19'!L136</f>
        <v>39490.99</v>
      </c>
      <c r="M136" s="259">
        <f t="shared" si="3"/>
        <v>0</v>
      </c>
      <c r="N136" s="270">
        <f>'09.01.18'!N136+'15.01.18'!N136+'22.01.18'!N136+'29.01.18'!N136+'05.02.18'!N136+'12.02.18'!N136+'19.02.18'!N136+'26.02.18'!N136+'05.03.18'!N136+'12.03.18'!N136+'19.03.18'!N136+'26.03.18'!N136+'02.04.18'!N136+'10.04.18'!N136+'16.04.18'!N136+'23.04.18'!N136+'02.05.18'!N136+'07.05.18'!N136+'14.05.18'!N136+'21.05.18'!N136+'29.05.18'!N136+'04.06.18'!N136+'11.06.18'!N136+'18.06.18'!N136+'25.06.18'!N136+'02.07.18'!N136+'09.07.18'!N136+'16.07.18'!N136+'23.07.18'!N136+'30.07.18'!N136+'06.08.18'!N136+'13.08.18'!N136+'20.08.18'!N136+'27.08.18'!N136+'03.09.18'!N136+'10.09.18'!N136+'17.09.18'!N136+'24.09.18'!N136+'01.10.18'!N136+'08.10.18'!N136+'16.10.18'!N136+'22.10.18'!N136+'29.10.18'!N136+'05.11.18'!N136+'12.11.18'!N136+'19.11.18'!N136+'26.11.18'!N136+'03.12.18'!N136+'10.12.18'!N136+'17.12.18'!N136+'26.12.18'!N136+'02.01.19'!N136</f>
        <v>12</v>
      </c>
      <c r="O136" s="271">
        <f>'09.01.18'!O136+'15.01.18'!O136+'22.01.18'!O136+'29.01.18'!O136+'05.02.18'!O136+'12.02.18'!O136+'19.02.18'!O136+'26.02.18'!O136+'05.03.18'!O136+'12.03.18'!O136+'19.03.18'!O136+'26.03.18'!O136+'02.04.18'!O136+'10.04.18'!O136+'16.04.18'!O136+'23.04.18'!O136+'02.05.18'!O136+'07.05.18'!O136+'14.05.18'!O136+'21.05.18'!O136+'29.05.18'!O136+'04.06.18'!O136+'11.06.18'!O136+'18.06.18'!O136+'25.06.18'!O136+'02.07.18'!O136+'09.07.18'!O136+'16.07.18'!O136+'23.07.18'!O136+'30.07.18'!O136+'06.08.18'!O136+'13.08.18'!O136+'20.08.18'!O136+'27.08.18'!O136+'03.09.18'!O136+'10.09.18'!O136+'17.09.18'!O136+'24.09.18'!O136+'01.10.18'!O136+'08.10.18'!O136+'16.10.18'!O136+'22.10.18'!O136+'29.10.18'!O136+'05.11.18'!O136+'12.11.18'!O136+'19.11.18'!O136+'26.11.18'!O136+'03.12.18'!O136+'10.12.18'!O136+'17.12.18'!O136+'26.12.18'!O136+'02.01.19'!O136</f>
        <v>40027.22</v>
      </c>
      <c r="P136" s="271">
        <f>'09.01.18'!P136+'15.01.18'!P136+'22.01.18'!P136+'29.01.18'!P136+'05.02.18'!P136+'12.02.18'!P136+'19.02.18'!P136+'26.02.18'!P136+'05.03.18'!P136+'12.03.18'!P136+'19.03.18'!P136+'26.03.18'!P136+'02.04.18'!P136+'10.04.18'!P136+'16.04.18'!P136+'23.04.18'!P136+'02.05.18'!P136+'07.05.18'!P136+'14.05.18'!P136+'21.05.18'!P136+'29.05.18'!P136+'04.06.18'!P136+'11.06.18'!P136+'18.06.18'!P136+'25.06.18'!P136+'02.07.18'!P136+'09.07.18'!P136+'16.07.18'!P136+'23.07.18'!P136+'30.07.18'!P136+'06.08.18'!P136+'13.08.18'!P136+'20.08.18'!P136+'27.08.18'!P136+'03.09.18'!P136+'10.09.18'!P136+'17.09.18'!P136+'24.09.18'!P136+'01.10.18'!P136+'08.10.18'!P136+'16.10.18'!P136+'22.10.18'!P136+'29.10.18'!P136+'05.11.18'!P136+'12.11.18'!P136+'19.11.18'!P136+'26.11.18'!P136+'03.12.18'!P136+'10.12.18'!P136+'17.12.18'!P136+'26.12.18'!P136+'02.01.19'!P136</f>
        <v>40027.22</v>
      </c>
      <c r="Q136" s="83">
        <f t="shared" si="4"/>
        <v>0</v>
      </c>
      <c r="R136" s="1"/>
      <c r="S136" s="1"/>
      <c r="T136" s="134"/>
      <c r="U136" s="134"/>
      <c r="V136" s="134"/>
      <c r="X136" s="40"/>
    </row>
    <row r="137" spans="1:24">
      <c r="A137" s="252">
        <v>128</v>
      </c>
      <c r="B137" s="78" t="s">
        <v>122</v>
      </c>
      <c r="C137" s="105" t="s">
        <v>19</v>
      </c>
      <c r="D137" s="78"/>
      <c r="E137" s="78" t="s">
        <v>58</v>
      </c>
      <c r="F137" s="106" t="s">
        <v>418</v>
      </c>
      <c r="G137" s="17" t="s">
        <v>31</v>
      </c>
      <c r="H137" s="274">
        <f>'09.01.18'!H137+'15.01.18'!H137+'22.01.18'!H137+'29.01.18'!H137+'05.02.18'!H137+'12.02.18'!H137+'19.02.18'!H137+'26.02.18'!H137+'05.03.18'!H137+'12.03.18'!H137+'19.03.18'!H137+'26.03.18'!H137+'02.04.18'!H137+'10.04.18'!H137+'16.04.18'!H137+'23.04.18'!H137+'02.05.18'!H137+'07.05.18'!H137+'14.05.18'!H137+'21.05.18'!H137+'29.05.18'!H137+'04.06.18'!H137+'11.06.18'!H137+'18.06.18'!H137+'25.06.18'!H137+'02.07.18'!H137+'09.07.18'!H137+'16.07.18'!H137+'23.07.18'!H137+'30.07.18'!H137+'06.08.18'!H137+'13.08.18'!H137+'20.08.18'!H137+'27.08.18'!H137+'03.09.18'!H137+'10.09.18'!H137+'17.09.18'!H137+'24.09.18'!H137+'01.10.18'!H137+'08.10.18'!H137+'16.10.18'!H137+'22.10.18'!H137+'29.10.18'!H137+'05.11.18'!H137+'12.11.18'!H137+'19.11.18'!H137+'26.11.18'!H137+'03.12.18'!H137+'10.12.18'!H137+'17.12.18'!H137+'26.12.18'!H137+'02.01.19'!H137</f>
        <v>4</v>
      </c>
      <c r="I137" s="254">
        <f>'09.01.18'!I137+'15.01.18'!I137+'22.01.18'!I137+'29.01.18'!I137+'05.02.18'!I137+'12.02.18'!I137+'19.02.18'!I137+'26.02.18'!I137+'05.03.18'!I137+'12.03.18'!I137+'19.03.18'!I137+'26.03.18'!I137+'02.04.18'!I137+'10.04.18'!I137+'16.04.18'!I137+'23.04.18'!I137+'02.05.18'!I137+'07.05.18'!I137+'14.05.18'!I137+'21.05.18'!I137+'29.05.18'!I137+'04.06.18'!I137+'11.06.18'!I137+'18.06.18'!I137+'25.06.18'!I137+'02.07.18'!I137+'09.07.18'!I137+'16.07.18'!I137+'23.07.18'!I137+'30.07.18'!I137+'06.08.18'!I137+'13.08.18'!I137+'20.08.18'!I137+'27.08.18'!I137+'03.09.18'!I137+'10.09.18'!I137+'17.09.18'!I137+'24.09.18'!I137+'01.10.18'!I137+'08.10.18'!I137+'16.10.18'!I137+'22.10.18'!I137+'29.10.18'!I137+'05.11.18'!I137+'12.11.18'!I137+'19.11.18'!I137+'26.11.18'!I137+'03.12.18'!I137+'10.12.18'!I137+'17.12.18'!I137+'26.12.18'!I137+'02.01.19'!I137</f>
        <v>1</v>
      </c>
      <c r="J137" s="254">
        <f>'09.01.18'!J137+'15.01.18'!J137+'22.01.18'!J137+'29.01.18'!J137+'05.02.18'!J137+'12.02.18'!J137+'19.02.18'!J137+'26.02.18'!J137+'05.03.18'!J137+'12.03.18'!J137+'19.03.18'!J137+'26.03.18'!J137+'02.04.18'!J137+'10.04.18'!J137+'16.04.18'!J137+'23.04.18'!J137+'02.05.18'!J137+'07.05.18'!J137+'14.05.18'!J137+'21.05.18'!J137+'29.05.18'!J137+'04.06.18'!J137+'11.06.18'!J137+'18.06.18'!J137+'25.06.18'!J137+'02.07.18'!J137+'09.07.18'!J137+'16.07.18'!J137+'23.07.18'!J137+'30.07.18'!J137+'06.08.18'!J137+'13.08.18'!J137+'20.08.18'!J137+'27.08.18'!J137+'03.09.18'!J137+'10.09.18'!J137+'17.09.18'!J137+'24.09.18'!J137+'01.10.18'!J137+'08.10.18'!J137+'16.10.18'!J137+'22.10.18'!J137+'29.10.18'!J137+'05.11.18'!J137+'12.11.18'!J137+'19.11.18'!J137+'26.11.18'!J137+'03.12.18'!J137+'10.12.18'!J137+'17.12.18'!J137+'26.12.18'!J137+'02.01.19'!J137</f>
        <v>1</v>
      </c>
      <c r="K137" s="271">
        <f>'09.01.18'!K137+'15.01.18'!K137+'22.01.18'!K137+'29.01.18'!K137+'05.02.18'!K137+'12.02.18'!K137+'19.02.18'!K137+'26.02.18'!K137+'05.03.18'!K137+'12.03.18'!K137+'19.03.18'!K137+'26.03.18'!K137+'02.04.18'!K137+'10.04.18'!K137+'16.04.18'!K137+'23.04.18'!K137+'02.05.18'!K137+'07.05.18'!K137+'14.05.18'!K137+'21.05.18'!K137+'29.05.18'!K137+'04.06.18'!K137+'11.06.18'!K137+'18.06.18'!K137+'25.06.18'!K137+'02.07.18'!K137+'09.07.18'!K137+'16.07.18'!K137+'23.07.18'!K137+'30.07.18'!K137+'06.08.18'!K137+'13.08.18'!K137+'20.08.18'!K137+'27.08.18'!K137+'03.09.18'!K137+'10.09.18'!K137+'17.09.18'!K137+'24.09.18'!K137+'01.10.18'!K137+'08.10.18'!K137+'16.10.18'!K137+'22.10.18'!K137+'29.10.18'!K137+'05.11.18'!K137+'12.11.18'!K137+'19.11.18'!K137+'26.11.18'!K137+'03.12.18'!K137+'10.12.18'!K137+'17.12.18'!K137+'26.12.18'!K137+'02.01.19'!K137</f>
        <v>1233.4000000000001</v>
      </c>
      <c r="L137" s="271">
        <f>'09.01.18'!L137+'15.01.18'!L137+'22.01.18'!L137+'29.01.18'!L137+'05.02.18'!L137+'12.02.18'!L137+'19.02.18'!L137+'26.02.18'!L137+'05.03.18'!L137+'12.03.18'!L137+'19.03.18'!L137+'26.03.18'!L137+'02.04.18'!L137+'10.04.18'!L137+'16.04.18'!L137+'23.04.18'!L137+'02.05.18'!L137+'07.05.18'!L137+'14.05.18'!L137+'21.05.18'!L137+'29.05.18'!L137+'04.06.18'!L137+'11.06.18'!L137+'18.06.18'!L137+'25.06.18'!L137+'02.07.18'!L137+'09.07.18'!L137+'16.07.18'!L137+'23.07.18'!L137+'30.07.18'!L137+'06.08.18'!L137+'13.08.18'!L137+'20.08.18'!L137+'27.08.18'!L137+'03.09.18'!L137+'10.09.18'!L137+'17.09.18'!L137+'24.09.18'!L137+'01.10.18'!L137+'08.10.18'!L137+'16.10.18'!L137+'22.10.18'!L137+'29.10.18'!L137+'05.11.18'!L137+'12.11.18'!L137+'19.11.18'!L137+'26.11.18'!L137+'03.12.18'!L137+'10.12.18'!L137+'17.12.18'!L137+'26.12.18'!L137+'02.01.19'!L137</f>
        <v>1233.4000000000001</v>
      </c>
      <c r="M137" s="259">
        <f t="shared" si="3"/>
        <v>0</v>
      </c>
      <c r="N137" s="270">
        <f>'09.01.18'!N137+'15.01.18'!N137+'22.01.18'!N137+'29.01.18'!N137+'05.02.18'!N137+'12.02.18'!N137+'19.02.18'!N137+'26.02.18'!N137+'05.03.18'!N137+'12.03.18'!N137+'19.03.18'!N137+'26.03.18'!N137+'02.04.18'!N137+'10.04.18'!N137+'16.04.18'!N137+'23.04.18'!N137+'02.05.18'!N137+'07.05.18'!N137+'14.05.18'!N137+'21.05.18'!N137+'29.05.18'!N137+'04.06.18'!N137+'11.06.18'!N137+'18.06.18'!N137+'25.06.18'!N137+'02.07.18'!N137+'09.07.18'!N137+'16.07.18'!N137+'23.07.18'!N137+'30.07.18'!N137+'06.08.18'!N137+'13.08.18'!N137+'20.08.18'!N137+'27.08.18'!N137+'03.09.18'!N137+'10.09.18'!N137+'17.09.18'!N137+'24.09.18'!N137+'01.10.18'!N137+'08.10.18'!N137+'16.10.18'!N137+'22.10.18'!N137+'29.10.18'!N137+'05.11.18'!N137+'12.11.18'!N137+'19.11.18'!N137+'26.11.18'!N137+'03.12.18'!N137+'10.12.18'!N137+'17.12.18'!N137+'26.12.18'!N137+'02.01.19'!N137</f>
        <v>6</v>
      </c>
      <c r="O137" s="271">
        <f>'09.01.18'!O137+'15.01.18'!O137+'22.01.18'!O137+'29.01.18'!O137+'05.02.18'!O137+'12.02.18'!O137+'19.02.18'!O137+'26.02.18'!O137+'05.03.18'!O137+'12.03.18'!O137+'19.03.18'!O137+'26.03.18'!O137+'02.04.18'!O137+'10.04.18'!O137+'16.04.18'!O137+'23.04.18'!O137+'02.05.18'!O137+'07.05.18'!O137+'14.05.18'!O137+'21.05.18'!O137+'29.05.18'!O137+'04.06.18'!O137+'11.06.18'!O137+'18.06.18'!O137+'25.06.18'!O137+'02.07.18'!O137+'09.07.18'!O137+'16.07.18'!O137+'23.07.18'!O137+'30.07.18'!O137+'06.08.18'!O137+'13.08.18'!O137+'20.08.18'!O137+'27.08.18'!O137+'03.09.18'!O137+'10.09.18'!O137+'17.09.18'!O137+'24.09.18'!O137+'01.10.18'!O137+'08.10.18'!O137+'16.10.18'!O137+'22.10.18'!O137+'29.10.18'!O137+'05.11.18'!O137+'12.11.18'!O137+'19.11.18'!O137+'26.11.18'!O137+'03.12.18'!O137+'10.12.18'!O137+'17.12.18'!O137+'26.12.18'!O137+'02.01.19'!O137</f>
        <v>18120.080000000002</v>
      </c>
      <c r="P137" s="271">
        <f>'09.01.18'!P137+'15.01.18'!P137+'22.01.18'!P137+'29.01.18'!P137+'05.02.18'!P137+'12.02.18'!P137+'19.02.18'!P137+'26.02.18'!P137+'05.03.18'!P137+'12.03.18'!P137+'19.03.18'!P137+'26.03.18'!P137+'02.04.18'!P137+'10.04.18'!P137+'16.04.18'!P137+'23.04.18'!P137+'02.05.18'!P137+'07.05.18'!P137+'14.05.18'!P137+'21.05.18'!P137+'29.05.18'!P137+'04.06.18'!P137+'11.06.18'!P137+'18.06.18'!P137+'25.06.18'!P137+'02.07.18'!P137+'09.07.18'!P137+'16.07.18'!P137+'23.07.18'!P137+'30.07.18'!P137+'06.08.18'!P137+'13.08.18'!P137+'20.08.18'!P137+'27.08.18'!P137+'03.09.18'!P137+'10.09.18'!P137+'17.09.18'!P137+'24.09.18'!P137+'01.10.18'!P137+'08.10.18'!P137+'16.10.18'!P137+'22.10.18'!P137+'29.10.18'!P137+'05.11.18'!P137+'12.11.18'!P137+'19.11.18'!P137+'26.11.18'!P137+'03.12.18'!P137+'10.12.18'!P137+'17.12.18'!P137+'26.12.18'!P137+'02.01.19'!P137</f>
        <v>18120.080000000002</v>
      </c>
      <c r="Q137" s="83">
        <f t="shared" si="4"/>
        <v>0</v>
      </c>
      <c r="R137" s="1"/>
      <c r="S137" s="1"/>
      <c r="T137" s="134"/>
      <c r="U137" s="134"/>
      <c r="V137" s="134"/>
      <c r="X137" s="40"/>
    </row>
    <row r="138" spans="1:24">
      <c r="A138" s="252">
        <v>129</v>
      </c>
      <c r="B138" s="78" t="s">
        <v>123</v>
      </c>
      <c r="C138" s="105" t="s">
        <v>19</v>
      </c>
      <c r="D138" s="78"/>
      <c r="E138" s="78" t="s">
        <v>124</v>
      </c>
      <c r="F138" s="106" t="s">
        <v>380</v>
      </c>
      <c r="G138" s="14" t="s">
        <v>21</v>
      </c>
      <c r="H138" s="274">
        <f>'09.01.18'!H138+'15.01.18'!H138+'22.01.18'!H138+'29.01.18'!H138+'05.02.18'!H138+'12.02.18'!H138+'19.02.18'!H138+'26.02.18'!H138+'05.03.18'!H138+'12.03.18'!H138+'19.03.18'!H138+'26.03.18'!H138+'02.04.18'!H138+'10.04.18'!H138+'16.04.18'!H138+'23.04.18'!H138+'02.05.18'!H138+'07.05.18'!H138+'14.05.18'!H138+'21.05.18'!H138+'29.05.18'!H138+'04.06.18'!H138+'11.06.18'!H138+'18.06.18'!H138+'25.06.18'!H138+'02.07.18'!H138+'09.07.18'!H138+'16.07.18'!H138+'23.07.18'!H138+'30.07.18'!H138+'06.08.18'!H138+'13.08.18'!H138+'20.08.18'!H138+'27.08.18'!H138+'03.09.18'!H138+'10.09.18'!H138+'17.09.18'!H138+'24.09.18'!H138+'01.10.18'!H138+'08.10.18'!H138+'16.10.18'!H138+'22.10.18'!H138+'29.10.18'!H138+'05.11.18'!H138+'12.11.18'!H138+'19.11.18'!H138+'26.11.18'!H138+'03.12.18'!H138+'10.12.18'!H138+'17.12.18'!H138+'26.12.18'!H138+'02.01.19'!H138</f>
        <v>11</v>
      </c>
      <c r="I138" s="254">
        <f>'09.01.18'!I138+'15.01.18'!I138+'22.01.18'!I138+'29.01.18'!I138+'05.02.18'!I138+'12.02.18'!I138+'19.02.18'!I138+'26.02.18'!I138+'05.03.18'!I138+'12.03.18'!I138+'19.03.18'!I138+'26.03.18'!I138+'02.04.18'!I138+'10.04.18'!I138+'16.04.18'!I138+'23.04.18'!I138+'02.05.18'!I138+'07.05.18'!I138+'14.05.18'!I138+'21.05.18'!I138+'29.05.18'!I138+'04.06.18'!I138+'11.06.18'!I138+'18.06.18'!I138+'25.06.18'!I138+'02.07.18'!I138+'09.07.18'!I138+'16.07.18'!I138+'23.07.18'!I138+'30.07.18'!I138+'06.08.18'!I138+'13.08.18'!I138+'20.08.18'!I138+'27.08.18'!I138+'03.09.18'!I138+'10.09.18'!I138+'17.09.18'!I138+'24.09.18'!I138+'01.10.18'!I138+'08.10.18'!I138+'16.10.18'!I138+'22.10.18'!I138+'29.10.18'!I138+'05.11.18'!I138+'12.11.18'!I138+'19.11.18'!I138+'26.11.18'!I138+'03.12.18'!I138+'10.12.18'!I138+'17.12.18'!I138+'26.12.18'!I138+'02.01.19'!I138</f>
        <v>7</v>
      </c>
      <c r="J138" s="254">
        <f>'09.01.18'!J138+'15.01.18'!J138+'22.01.18'!J138+'29.01.18'!J138+'05.02.18'!J138+'12.02.18'!J138+'19.02.18'!J138+'26.02.18'!J138+'05.03.18'!J138+'12.03.18'!J138+'19.03.18'!J138+'26.03.18'!J138+'02.04.18'!J138+'10.04.18'!J138+'16.04.18'!J138+'23.04.18'!J138+'02.05.18'!J138+'07.05.18'!J138+'14.05.18'!J138+'21.05.18'!J138+'29.05.18'!J138+'04.06.18'!J138+'11.06.18'!J138+'18.06.18'!J138+'25.06.18'!J138+'02.07.18'!J138+'09.07.18'!J138+'16.07.18'!J138+'23.07.18'!J138+'30.07.18'!J138+'06.08.18'!J138+'13.08.18'!J138+'20.08.18'!J138+'27.08.18'!J138+'03.09.18'!J138+'10.09.18'!J138+'17.09.18'!J138+'24.09.18'!J138+'01.10.18'!J138+'08.10.18'!J138+'16.10.18'!J138+'22.10.18'!J138+'29.10.18'!J138+'05.11.18'!J138+'12.11.18'!J138+'19.11.18'!J138+'26.11.18'!J138+'03.12.18'!J138+'10.12.18'!J138+'17.12.18'!J138+'26.12.18'!J138+'02.01.19'!J138</f>
        <v>9</v>
      </c>
      <c r="K138" s="271">
        <f>'09.01.18'!K138+'15.01.18'!K138+'22.01.18'!K138+'29.01.18'!K138+'05.02.18'!K138+'12.02.18'!K138+'19.02.18'!K138+'26.02.18'!K138+'05.03.18'!K138+'12.03.18'!K138+'19.03.18'!K138+'26.03.18'!K138+'02.04.18'!K138+'10.04.18'!K138+'16.04.18'!K138+'23.04.18'!K138+'02.05.18'!K138+'07.05.18'!K138+'14.05.18'!K138+'21.05.18'!K138+'29.05.18'!K138+'04.06.18'!K138+'11.06.18'!K138+'18.06.18'!K138+'25.06.18'!K138+'02.07.18'!K138+'09.07.18'!K138+'16.07.18'!K138+'23.07.18'!K138+'30.07.18'!K138+'06.08.18'!K138+'13.08.18'!K138+'20.08.18'!K138+'27.08.18'!K138+'03.09.18'!K138+'10.09.18'!K138+'17.09.18'!K138+'24.09.18'!K138+'01.10.18'!K138+'08.10.18'!K138+'16.10.18'!K138+'22.10.18'!K138+'29.10.18'!K138+'05.11.18'!K138+'12.11.18'!K138+'19.11.18'!K138+'26.11.18'!K138+'03.12.18'!K138+'10.12.18'!K138+'17.12.18'!K138+'26.12.18'!K138+'02.01.19'!K138</f>
        <v>18793.900000000001</v>
      </c>
      <c r="L138" s="271">
        <f>'09.01.18'!L138+'15.01.18'!L138+'22.01.18'!L138+'29.01.18'!L138+'05.02.18'!L138+'12.02.18'!L138+'19.02.18'!L138+'26.02.18'!L138+'05.03.18'!L138+'12.03.18'!L138+'19.03.18'!L138+'26.03.18'!L138+'02.04.18'!L138+'10.04.18'!L138+'16.04.18'!L138+'23.04.18'!L138+'02.05.18'!L138+'07.05.18'!L138+'14.05.18'!L138+'21.05.18'!L138+'29.05.18'!L138+'04.06.18'!L138+'11.06.18'!L138+'18.06.18'!L138+'25.06.18'!L138+'02.07.18'!L138+'09.07.18'!L138+'16.07.18'!L138+'23.07.18'!L138+'30.07.18'!L138+'06.08.18'!L138+'13.08.18'!L138+'20.08.18'!L138+'27.08.18'!L138+'03.09.18'!L138+'10.09.18'!L138+'17.09.18'!L138+'24.09.18'!L138+'01.10.18'!L138+'08.10.18'!L138+'16.10.18'!L138+'22.10.18'!L138+'29.10.18'!L138+'05.11.18'!L138+'12.11.18'!L138+'19.11.18'!L138+'26.11.18'!L138+'03.12.18'!L138+'10.12.18'!L138+'17.12.18'!L138+'26.12.18'!L138+'02.01.19'!L138</f>
        <v>18793.900000000001</v>
      </c>
      <c r="M138" s="259">
        <f t="shared" si="3"/>
        <v>0</v>
      </c>
      <c r="N138" s="270">
        <f>'09.01.18'!N138+'15.01.18'!N138+'22.01.18'!N138+'29.01.18'!N138+'05.02.18'!N138+'12.02.18'!N138+'19.02.18'!N138+'26.02.18'!N138+'05.03.18'!N138+'12.03.18'!N138+'19.03.18'!N138+'26.03.18'!N138+'02.04.18'!N138+'10.04.18'!N138+'16.04.18'!N138+'23.04.18'!N138+'02.05.18'!N138+'07.05.18'!N138+'14.05.18'!N138+'21.05.18'!N138+'29.05.18'!N138+'04.06.18'!N138+'11.06.18'!N138+'18.06.18'!N138+'25.06.18'!N138+'02.07.18'!N138+'09.07.18'!N138+'16.07.18'!N138+'23.07.18'!N138+'30.07.18'!N138+'06.08.18'!N138+'13.08.18'!N138+'20.08.18'!N138+'27.08.18'!N138+'03.09.18'!N138+'10.09.18'!N138+'17.09.18'!N138+'24.09.18'!N138+'01.10.18'!N138+'08.10.18'!N138+'16.10.18'!N138+'22.10.18'!N138+'29.10.18'!N138+'05.11.18'!N138+'12.11.18'!N138+'19.11.18'!N138+'26.11.18'!N138+'03.12.18'!N138+'10.12.18'!N138+'17.12.18'!N138+'26.12.18'!N138+'02.01.19'!N138</f>
        <v>8</v>
      </c>
      <c r="O138" s="271">
        <f>'09.01.18'!O138+'15.01.18'!O138+'22.01.18'!O138+'29.01.18'!O138+'05.02.18'!O138+'12.02.18'!O138+'19.02.18'!O138+'26.02.18'!O138+'05.03.18'!O138+'12.03.18'!O138+'19.03.18'!O138+'26.03.18'!O138+'02.04.18'!O138+'10.04.18'!O138+'16.04.18'!O138+'23.04.18'!O138+'02.05.18'!O138+'07.05.18'!O138+'14.05.18'!O138+'21.05.18'!O138+'29.05.18'!O138+'04.06.18'!O138+'11.06.18'!O138+'18.06.18'!O138+'25.06.18'!O138+'02.07.18'!O138+'09.07.18'!O138+'16.07.18'!O138+'23.07.18'!O138+'30.07.18'!O138+'06.08.18'!O138+'13.08.18'!O138+'20.08.18'!O138+'27.08.18'!O138+'03.09.18'!O138+'10.09.18'!O138+'17.09.18'!O138+'24.09.18'!O138+'01.10.18'!O138+'08.10.18'!O138+'16.10.18'!O138+'22.10.18'!O138+'29.10.18'!O138+'05.11.18'!O138+'12.11.18'!O138+'19.11.18'!O138+'26.11.18'!O138+'03.12.18'!O138+'10.12.18'!O138+'17.12.18'!O138+'26.12.18'!O138+'02.01.19'!O138</f>
        <v>46460.1</v>
      </c>
      <c r="P138" s="271">
        <f>'09.01.18'!P138+'15.01.18'!P138+'22.01.18'!P138+'29.01.18'!P138+'05.02.18'!P138+'12.02.18'!P138+'19.02.18'!P138+'26.02.18'!P138+'05.03.18'!P138+'12.03.18'!P138+'19.03.18'!P138+'26.03.18'!P138+'02.04.18'!P138+'10.04.18'!P138+'16.04.18'!P138+'23.04.18'!P138+'02.05.18'!P138+'07.05.18'!P138+'14.05.18'!P138+'21.05.18'!P138+'29.05.18'!P138+'04.06.18'!P138+'11.06.18'!P138+'18.06.18'!P138+'25.06.18'!P138+'02.07.18'!P138+'09.07.18'!P138+'16.07.18'!P138+'23.07.18'!P138+'30.07.18'!P138+'06.08.18'!P138+'13.08.18'!P138+'20.08.18'!P138+'27.08.18'!P138+'03.09.18'!P138+'10.09.18'!P138+'17.09.18'!P138+'24.09.18'!P138+'01.10.18'!P138+'08.10.18'!P138+'16.10.18'!P138+'22.10.18'!P138+'29.10.18'!P138+'05.11.18'!P138+'12.11.18'!P138+'19.11.18'!P138+'26.11.18'!P138+'03.12.18'!P138+'10.12.18'!P138+'17.12.18'!P138+'26.12.18'!P138+'02.01.19'!P138</f>
        <v>46460.100000000006</v>
      </c>
      <c r="Q138" s="83">
        <f t="shared" si="4"/>
        <v>0</v>
      </c>
      <c r="R138" s="1"/>
      <c r="S138" s="1"/>
      <c r="T138" s="134"/>
      <c r="U138" s="134"/>
      <c r="V138" s="134"/>
      <c r="X138" s="40"/>
    </row>
    <row r="139" spans="1:24">
      <c r="A139" s="252">
        <v>130</v>
      </c>
      <c r="B139" s="78" t="s">
        <v>123</v>
      </c>
      <c r="C139" s="105" t="s">
        <v>19</v>
      </c>
      <c r="D139" s="78"/>
      <c r="E139" s="78" t="s">
        <v>124</v>
      </c>
      <c r="F139" s="106" t="s">
        <v>435</v>
      </c>
      <c r="G139" s="16" t="s">
        <v>22</v>
      </c>
      <c r="H139" s="274">
        <f>'09.01.18'!H139+'15.01.18'!H139+'22.01.18'!H139+'29.01.18'!H139+'05.02.18'!H139+'12.02.18'!H139+'19.02.18'!H139+'26.02.18'!H139+'05.03.18'!H139+'12.03.18'!H139+'19.03.18'!H139+'26.03.18'!H139+'02.04.18'!H139+'10.04.18'!H139+'16.04.18'!H139+'23.04.18'!H139+'02.05.18'!H139+'07.05.18'!H139+'14.05.18'!H139+'21.05.18'!H139+'29.05.18'!H139+'04.06.18'!H139+'11.06.18'!H139+'18.06.18'!H139+'25.06.18'!H139+'02.07.18'!H139+'09.07.18'!H139+'16.07.18'!H139+'23.07.18'!H139+'30.07.18'!H139+'06.08.18'!H139+'13.08.18'!H139+'20.08.18'!H139+'27.08.18'!H139+'03.09.18'!H139+'10.09.18'!H139+'17.09.18'!H139+'24.09.18'!H139+'01.10.18'!H139+'08.10.18'!H139+'16.10.18'!H139+'22.10.18'!H139+'29.10.18'!H139+'05.11.18'!H139+'12.11.18'!H139+'19.11.18'!H139+'26.11.18'!H139+'03.12.18'!H139+'10.12.18'!H139+'17.12.18'!H139+'26.12.18'!H139+'02.01.19'!H139</f>
        <v>3</v>
      </c>
      <c r="I139" s="254">
        <f>'09.01.18'!I139+'15.01.18'!I139+'22.01.18'!I139+'29.01.18'!I139+'05.02.18'!I139+'12.02.18'!I139+'19.02.18'!I139+'26.02.18'!I139+'05.03.18'!I139+'12.03.18'!I139+'19.03.18'!I139+'26.03.18'!I139+'02.04.18'!I139+'10.04.18'!I139+'16.04.18'!I139+'23.04.18'!I139+'02.05.18'!I139+'07.05.18'!I139+'14.05.18'!I139+'21.05.18'!I139+'29.05.18'!I139+'04.06.18'!I139+'11.06.18'!I139+'18.06.18'!I139+'25.06.18'!I139+'02.07.18'!I139+'09.07.18'!I139+'16.07.18'!I139+'23.07.18'!I139+'30.07.18'!I139+'06.08.18'!I139+'13.08.18'!I139+'20.08.18'!I139+'27.08.18'!I139+'03.09.18'!I139+'10.09.18'!I139+'17.09.18'!I139+'24.09.18'!I139+'01.10.18'!I139+'08.10.18'!I139+'16.10.18'!I139+'22.10.18'!I139+'29.10.18'!I139+'05.11.18'!I139+'12.11.18'!I139+'19.11.18'!I139+'26.11.18'!I139+'03.12.18'!I139+'10.12.18'!I139+'17.12.18'!I139+'26.12.18'!I139+'02.01.19'!I139</f>
        <v>2</v>
      </c>
      <c r="J139" s="254">
        <f>'09.01.18'!J139+'15.01.18'!J139+'22.01.18'!J139+'29.01.18'!J139+'05.02.18'!J139+'12.02.18'!J139+'19.02.18'!J139+'26.02.18'!J139+'05.03.18'!J139+'12.03.18'!J139+'19.03.18'!J139+'26.03.18'!J139+'02.04.18'!J139+'10.04.18'!J139+'16.04.18'!J139+'23.04.18'!J139+'02.05.18'!J139+'07.05.18'!J139+'14.05.18'!J139+'21.05.18'!J139+'29.05.18'!J139+'04.06.18'!J139+'11.06.18'!J139+'18.06.18'!J139+'25.06.18'!J139+'02.07.18'!J139+'09.07.18'!J139+'16.07.18'!J139+'23.07.18'!J139+'30.07.18'!J139+'06.08.18'!J139+'13.08.18'!J139+'20.08.18'!J139+'27.08.18'!J139+'03.09.18'!J139+'10.09.18'!J139+'17.09.18'!J139+'24.09.18'!J139+'01.10.18'!J139+'08.10.18'!J139+'16.10.18'!J139+'22.10.18'!J139+'29.10.18'!J139+'05.11.18'!J139+'12.11.18'!J139+'19.11.18'!J139+'26.11.18'!J139+'03.12.18'!J139+'10.12.18'!J139+'17.12.18'!J139+'26.12.18'!J139+'02.01.19'!J139</f>
        <v>3</v>
      </c>
      <c r="K139" s="271">
        <f>'09.01.18'!K139+'15.01.18'!K139+'22.01.18'!K139+'29.01.18'!K139+'05.02.18'!K139+'12.02.18'!K139+'19.02.18'!K139+'26.02.18'!K139+'05.03.18'!K139+'12.03.18'!K139+'19.03.18'!K139+'26.03.18'!K139+'02.04.18'!K139+'10.04.18'!K139+'16.04.18'!K139+'23.04.18'!K139+'02.05.18'!K139+'07.05.18'!K139+'14.05.18'!K139+'21.05.18'!K139+'29.05.18'!K139+'04.06.18'!K139+'11.06.18'!K139+'18.06.18'!K139+'25.06.18'!K139+'02.07.18'!K139+'09.07.18'!K139+'16.07.18'!K139+'23.07.18'!K139+'30.07.18'!K139+'06.08.18'!K139+'13.08.18'!K139+'20.08.18'!K139+'27.08.18'!K139+'03.09.18'!K139+'10.09.18'!K139+'17.09.18'!K139+'24.09.18'!K139+'01.10.18'!K139+'08.10.18'!K139+'16.10.18'!K139+'22.10.18'!K139+'29.10.18'!K139+'05.11.18'!K139+'12.11.18'!K139+'19.11.18'!K139+'26.11.18'!K139+'03.12.18'!K139+'10.12.18'!K139+'17.12.18'!K139+'26.12.18'!K139+'02.01.19'!K139</f>
        <v>5638.4</v>
      </c>
      <c r="L139" s="271">
        <f>'09.01.18'!L139+'15.01.18'!L139+'22.01.18'!L139+'29.01.18'!L139+'05.02.18'!L139+'12.02.18'!L139+'19.02.18'!L139+'26.02.18'!L139+'05.03.18'!L139+'12.03.18'!L139+'19.03.18'!L139+'26.03.18'!L139+'02.04.18'!L139+'10.04.18'!L139+'16.04.18'!L139+'23.04.18'!L139+'02.05.18'!L139+'07.05.18'!L139+'14.05.18'!L139+'21.05.18'!L139+'29.05.18'!L139+'04.06.18'!L139+'11.06.18'!L139+'18.06.18'!L139+'25.06.18'!L139+'02.07.18'!L139+'09.07.18'!L139+'16.07.18'!L139+'23.07.18'!L139+'30.07.18'!L139+'06.08.18'!L139+'13.08.18'!L139+'20.08.18'!L139+'27.08.18'!L139+'03.09.18'!L139+'10.09.18'!L139+'17.09.18'!L139+'24.09.18'!L139+'01.10.18'!L139+'08.10.18'!L139+'16.10.18'!L139+'22.10.18'!L139+'29.10.18'!L139+'05.11.18'!L139+'12.11.18'!L139+'19.11.18'!L139+'26.11.18'!L139+'03.12.18'!L139+'10.12.18'!L139+'17.12.18'!L139+'26.12.18'!L139+'02.01.19'!L139</f>
        <v>5638.4</v>
      </c>
      <c r="M139" s="259">
        <f t="shared" ref="M139:M202" si="5">K139-L139</f>
        <v>0</v>
      </c>
      <c r="N139" s="270">
        <f>'09.01.18'!N139+'15.01.18'!N139+'22.01.18'!N139+'29.01.18'!N139+'05.02.18'!N139+'12.02.18'!N139+'19.02.18'!N139+'26.02.18'!N139+'05.03.18'!N139+'12.03.18'!N139+'19.03.18'!N139+'26.03.18'!N139+'02.04.18'!N139+'10.04.18'!N139+'16.04.18'!N139+'23.04.18'!N139+'02.05.18'!N139+'07.05.18'!N139+'14.05.18'!N139+'21.05.18'!N139+'29.05.18'!N139+'04.06.18'!N139+'11.06.18'!N139+'18.06.18'!N139+'25.06.18'!N139+'02.07.18'!N139+'09.07.18'!N139+'16.07.18'!N139+'23.07.18'!N139+'30.07.18'!N139+'06.08.18'!N139+'13.08.18'!N139+'20.08.18'!N139+'27.08.18'!N139+'03.09.18'!N139+'10.09.18'!N139+'17.09.18'!N139+'24.09.18'!N139+'01.10.18'!N139+'08.10.18'!N139+'16.10.18'!N139+'22.10.18'!N139+'29.10.18'!N139+'05.11.18'!N139+'12.11.18'!N139+'19.11.18'!N139+'26.11.18'!N139+'03.12.18'!N139+'10.12.18'!N139+'17.12.18'!N139+'26.12.18'!N139+'02.01.19'!N139</f>
        <v>2</v>
      </c>
      <c r="O139" s="271">
        <f>'09.01.18'!O139+'15.01.18'!O139+'22.01.18'!O139+'29.01.18'!O139+'05.02.18'!O139+'12.02.18'!O139+'19.02.18'!O139+'26.02.18'!O139+'05.03.18'!O139+'12.03.18'!O139+'19.03.18'!O139+'26.03.18'!O139+'02.04.18'!O139+'10.04.18'!O139+'16.04.18'!O139+'23.04.18'!O139+'02.05.18'!O139+'07.05.18'!O139+'14.05.18'!O139+'21.05.18'!O139+'29.05.18'!O139+'04.06.18'!O139+'11.06.18'!O139+'18.06.18'!O139+'25.06.18'!O139+'02.07.18'!O139+'09.07.18'!O139+'16.07.18'!O139+'23.07.18'!O139+'30.07.18'!O139+'06.08.18'!O139+'13.08.18'!O139+'20.08.18'!O139+'27.08.18'!O139+'03.09.18'!O139+'10.09.18'!O139+'17.09.18'!O139+'24.09.18'!O139+'01.10.18'!O139+'08.10.18'!O139+'16.10.18'!O139+'22.10.18'!O139+'29.10.18'!O139+'05.11.18'!O139+'12.11.18'!O139+'19.11.18'!O139+'26.11.18'!O139+'03.12.18'!O139+'10.12.18'!O139+'17.12.18'!O139+'26.12.18'!O139+'02.01.19'!O139</f>
        <v>2819.2</v>
      </c>
      <c r="P139" s="271">
        <f>'09.01.18'!P139+'15.01.18'!P139+'22.01.18'!P139+'29.01.18'!P139+'05.02.18'!P139+'12.02.18'!P139+'19.02.18'!P139+'26.02.18'!P139+'05.03.18'!P139+'12.03.18'!P139+'19.03.18'!P139+'26.03.18'!P139+'02.04.18'!P139+'10.04.18'!P139+'16.04.18'!P139+'23.04.18'!P139+'02.05.18'!P139+'07.05.18'!P139+'14.05.18'!P139+'21.05.18'!P139+'29.05.18'!P139+'04.06.18'!P139+'11.06.18'!P139+'18.06.18'!P139+'25.06.18'!P139+'02.07.18'!P139+'09.07.18'!P139+'16.07.18'!P139+'23.07.18'!P139+'30.07.18'!P139+'06.08.18'!P139+'13.08.18'!P139+'20.08.18'!P139+'27.08.18'!P139+'03.09.18'!P139+'10.09.18'!P139+'17.09.18'!P139+'24.09.18'!P139+'01.10.18'!P139+'08.10.18'!P139+'16.10.18'!P139+'22.10.18'!P139+'29.10.18'!P139+'05.11.18'!P139+'12.11.18'!P139+'19.11.18'!P139+'26.11.18'!P139+'03.12.18'!P139+'10.12.18'!P139+'17.12.18'!P139+'26.12.18'!P139+'02.01.19'!P139</f>
        <v>2819.2</v>
      </c>
      <c r="Q139" s="83">
        <f t="shared" si="4"/>
        <v>0</v>
      </c>
      <c r="R139" s="1"/>
      <c r="S139" s="1"/>
      <c r="T139" s="134"/>
      <c r="U139" s="134"/>
      <c r="V139" s="134"/>
      <c r="X139" s="40"/>
    </row>
    <row r="140" spans="1:24">
      <c r="A140" s="252">
        <v>131</v>
      </c>
      <c r="B140" s="78" t="s">
        <v>125</v>
      </c>
      <c r="C140" s="105" t="s">
        <v>19</v>
      </c>
      <c r="D140" s="78"/>
      <c r="E140" s="78" t="s">
        <v>61</v>
      </c>
      <c r="F140" s="106" t="s">
        <v>381</v>
      </c>
      <c r="G140" s="14" t="s">
        <v>21</v>
      </c>
      <c r="H140" s="274">
        <f>'09.01.18'!H140+'15.01.18'!H140+'22.01.18'!H140+'29.01.18'!H140+'05.02.18'!H140+'12.02.18'!H140+'19.02.18'!H140+'26.02.18'!H140+'05.03.18'!H140+'12.03.18'!H140+'19.03.18'!H140+'26.03.18'!H140+'02.04.18'!H140+'10.04.18'!H140+'16.04.18'!H140+'23.04.18'!H140+'02.05.18'!H140+'07.05.18'!H140+'14.05.18'!H140+'21.05.18'!H140+'29.05.18'!H140+'04.06.18'!H140+'11.06.18'!H140+'18.06.18'!H140+'25.06.18'!H140+'02.07.18'!H140+'09.07.18'!H140+'16.07.18'!H140+'23.07.18'!H140+'30.07.18'!H140+'06.08.18'!H140+'13.08.18'!H140+'20.08.18'!H140+'27.08.18'!H140+'03.09.18'!H140+'10.09.18'!H140+'17.09.18'!H140+'24.09.18'!H140+'01.10.18'!H140+'08.10.18'!H140+'16.10.18'!H140+'22.10.18'!H140+'29.10.18'!H140+'05.11.18'!H140+'12.11.18'!H140+'19.11.18'!H140+'26.11.18'!H140+'03.12.18'!H140+'10.12.18'!H140+'17.12.18'!H140+'26.12.18'!H140+'02.01.19'!H140</f>
        <v>15</v>
      </c>
      <c r="I140" s="254">
        <f>'09.01.18'!I140+'15.01.18'!I140+'22.01.18'!I140+'29.01.18'!I140+'05.02.18'!I140+'12.02.18'!I140+'19.02.18'!I140+'26.02.18'!I140+'05.03.18'!I140+'12.03.18'!I140+'19.03.18'!I140+'26.03.18'!I140+'02.04.18'!I140+'10.04.18'!I140+'16.04.18'!I140+'23.04.18'!I140+'02.05.18'!I140+'07.05.18'!I140+'14.05.18'!I140+'21.05.18'!I140+'29.05.18'!I140+'04.06.18'!I140+'11.06.18'!I140+'18.06.18'!I140+'25.06.18'!I140+'02.07.18'!I140+'09.07.18'!I140+'16.07.18'!I140+'23.07.18'!I140+'30.07.18'!I140+'06.08.18'!I140+'13.08.18'!I140+'20.08.18'!I140+'27.08.18'!I140+'03.09.18'!I140+'10.09.18'!I140+'17.09.18'!I140+'24.09.18'!I140+'01.10.18'!I140+'08.10.18'!I140+'16.10.18'!I140+'22.10.18'!I140+'29.10.18'!I140+'05.11.18'!I140+'12.11.18'!I140+'19.11.18'!I140+'26.11.18'!I140+'03.12.18'!I140+'10.12.18'!I140+'17.12.18'!I140+'26.12.18'!I140+'02.01.19'!I140</f>
        <v>7</v>
      </c>
      <c r="J140" s="254">
        <f>'09.01.18'!J140+'15.01.18'!J140+'22.01.18'!J140+'29.01.18'!J140+'05.02.18'!J140+'12.02.18'!J140+'19.02.18'!J140+'26.02.18'!J140+'05.03.18'!J140+'12.03.18'!J140+'19.03.18'!J140+'26.03.18'!J140+'02.04.18'!J140+'10.04.18'!J140+'16.04.18'!J140+'23.04.18'!J140+'02.05.18'!J140+'07.05.18'!J140+'14.05.18'!J140+'21.05.18'!J140+'29.05.18'!J140+'04.06.18'!J140+'11.06.18'!J140+'18.06.18'!J140+'25.06.18'!J140+'02.07.18'!J140+'09.07.18'!J140+'16.07.18'!J140+'23.07.18'!J140+'30.07.18'!J140+'06.08.18'!J140+'13.08.18'!J140+'20.08.18'!J140+'27.08.18'!J140+'03.09.18'!J140+'10.09.18'!J140+'17.09.18'!J140+'24.09.18'!J140+'01.10.18'!J140+'08.10.18'!J140+'16.10.18'!J140+'22.10.18'!J140+'29.10.18'!J140+'05.11.18'!J140+'12.11.18'!J140+'19.11.18'!J140+'26.11.18'!J140+'03.12.18'!J140+'10.12.18'!J140+'17.12.18'!J140+'26.12.18'!J140+'02.01.19'!J140</f>
        <v>9</v>
      </c>
      <c r="K140" s="271">
        <f>'09.01.18'!K140+'15.01.18'!K140+'22.01.18'!K140+'29.01.18'!K140+'05.02.18'!K140+'12.02.18'!K140+'19.02.18'!K140+'26.02.18'!K140+'05.03.18'!K140+'12.03.18'!K140+'19.03.18'!K140+'26.03.18'!K140+'02.04.18'!K140+'10.04.18'!K140+'16.04.18'!K140+'23.04.18'!K140+'02.05.18'!K140+'07.05.18'!K140+'14.05.18'!K140+'21.05.18'!K140+'29.05.18'!K140+'04.06.18'!K140+'11.06.18'!K140+'18.06.18'!K140+'25.06.18'!K140+'02.07.18'!K140+'09.07.18'!K140+'16.07.18'!K140+'23.07.18'!K140+'30.07.18'!K140+'06.08.18'!K140+'13.08.18'!K140+'20.08.18'!K140+'27.08.18'!K140+'03.09.18'!K140+'10.09.18'!K140+'17.09.18'!K140+'24.09.18'!K140+'01.10.18'!K140+'08.10.18'!K140+'16.10.18'!K140+'22.10.18'!K140+'29.10.18'!K140+'05.11.18'!K140+'12.11.18'!K140+'19.11.18'!K140+'26.11.18'!K140+'03.12.18'!K140+'10.12.18'!K140+'17.12.18'!K140+'26.12.18'!K140+'02.01.19'!K140</f>
        <v>22302.660000000003</v>
      </c>
      <c r="L140" s="271">
        <f>'09.01.18'!L140+'15.01.18'!L140+'22.01.18'!L140+'29.01.18'!L140+'05.02.18'!L140+'12.02.18'!L140+'19.02.18'!L140+'26.02.18'!L140+'05.03.18'!L140+'12.03.18'!L140+'19.03.18'!L140+'26.03.18'!L140+'02.04.18'!L140+'10.04.18'!L140+'16.04.18'!L140+'23.04.18'!L140+'02.05.18'!L140+'07.05.18'!L140+'14.05.18'!L140+'21.05.18'!L140+'29.05.18'!L140+'04.06.18'!L140+'11.06.18'!L140+'18.06.18'!L140+'25.06.18'!L140+'02.07.18'!L140+'09.07.18'!L140+'16.07.18'!L140+'23.07.18'!L140+'30.07.18'!L140+'06.08.18'!L140+'13.08.18'!L140+'20.08.18'!L140+'27.08.18'!L140+'03.09.18'!L140+'10.09.18'!L140+'17.09.18'!L140+'24.09.18'!L140+'01.10.18'!L140+'08.10.18'!L140+'16.10.18'!L140+'22.10.18'!L140+'29.10.18'!L140+'05.11.18'!L140+'12.11.18'!L140+'19.11.18'!L140+'26.11.18'!L140+'03.12.18'!L140+'10.12.18'!L140+'17.12.18'!L140+'26.12.18'!L140+'02.01.19'!L140</f>
        <v>22302.660000000003</v>
      </c>
      <c r="M140" s="259">
        <f t="shared" si="5"/>
        <v>0</v>
      </c>
      <c r="N140" s="270">
        <f>'09.01.18'!N140+'15.01.18'!N140+'22.01.18'!N140+'29.01.18'!N140+'05.02.18'!N140+'12.02.18'!N140+'19.02.18'!N140+'26.02.18'!N140+'05.03.18'!N140+'12.03.18'!N140+'19.03.18'!N140+'26.03.18'!N140+'02.04.18'!N140+'10.04.18'!N140+'16.04.18'!N140+'23.04.18'!N140+'02.05.18'!N140+'07.05.18'!N140+'14.05.18'!N140+'21.05.18'!N140+'29.05.18'!N140+'04.06.18'!N140+'11.06.18'!N140+'18.06.18'!N140+'25.06.18'!N140+'02.07.18'!N140+'09.07.18'!N140+'16.07.18'!N140+'23.07.18'!N140+'30.07.18'!N140+'06.08.18'!N140+'13.08.18'!N140+'20.08.18'!N140+'27.08.18'!N140+'03.09.18'!N140+'10.09.18'!N140+'17.09.18'!N140+'24.09.18'!N140+'01.10.18'!N140+'08.10.18'!N140+'16.10.18'!N140+'22.10.18'!N140+'29.10.18'!N140+'05.11.18'!N140+'12.11.18'!N140+'19.11.18'!N140+'26.11.18'!N140+'03.12.18'!N140+'10.12.18'!N140+'17.12.18'!N140+'26.12.18'!N140+'02.01.19'!N140</f>
        <v>15</v>
      </c>
      <c r="O140" s="271">
        <f>'09.01.18'!O140+'15.01.18'!O140+'22.01.18'!O140+'29.01.18'!O140+'05.02.18'!O140+'12.02.18'!O140+'19.02.18'!O140+'26.02.18'!O140+'05.03.18'!O140+'12.03.18'!O140+'19.03.18'!O140+'26.03.18'!O140+'02.04.18'!O140+'10.04.18'!O140+'16.04.18'!O140+'23.04.18'!O140+'02.05.18'!O140+'07.05.18'!O140+'14.05.18'!O140+'21.05.18'!O140+'29.05.18'!O140+'04.06.18'!O140+'11.06.18'!O140+'18.06.18'!O140+'25.06.18'!O140+'02.07.18'!O140+'09.07.18'!O140+'16.07.18'!O140+'23.07.18'!O140+'30.07.18'!O140+'06.08.18'!O140+'13.08.18'!O140+'20.08.18'!O140+'27.08.18'!O140+'03.09.18'!O140+'10.09.18'!O140+'17.09.18'!O140+'24.09.18'!O140+'01.10.18'!O140+'08.10.18'!O140+'16.10.18'!O140+'22.10.18'!O140+'29.10.18'!O140+'05.11.18'!O140+'12.11.18'!O140+'19.11.18'!O140+'26.11.18'!O140+'03.12.18'!O140+'10.12.18'!O140+'17.12.18'!O140+'26.12.18'!O140+'02.01.19'!O140</f>
        <v>95410.44</v>
      </c>
      <c r="P140" s="271">
        <f>'09.01.18'!P140+'15.01.18'!P140+'22.01.18'!P140+'29.01.18'!P140+'05.02.18'!P140+'12.02.18'!P140+'19.02.18'!P140+'26.02.18'!P140+'05.03.18'!P140+'12.03.18'!P140+'19.03.18'!P140+'26.03.18'!P140+'02.04.18'!P140+'10.04.18'!P140+'16.04.18'!P140+'23.04.18'!P140+'02.05.18'!P140+'07.05.18'!P140+'14.05.18'!P140+'21.05.18'!P140+'29.05.18'!P140+'04.06.18'!P140+'11.06.18'!P140+'18.06.18'!P140+'25.06.18'!P140+'02.07.18'!P140+'09.07.18'!P140+'16.07.18'!P140+'23.07.18'!P140+'30.07.18'!P140+'06.08.18'!P140+'13.08.18'!P140+'20.08.18'!P140+'27.08.18'!P140+'03.09.18'!P140+'10.09.18'!P140+'17.09.18'!P140+'24.09.18'!P140+'01.10.18'!P140+'08.10.18'!P140+'16.10.18'!P140+'22.10.18'!P140+'29.10.18'!P140+'05.11.18'!P140+'12.11.18'!P140+'19.11.18'!P140+'26.11.18'!P140+'03.12.18'!P140+'10.12.18'!P140+'17.12.18'!P140+'26.12.18'!P140+'02.01.19'!P140</f>
        <v>95410.44</v>
      </c>
      <c r="Q140" s="83">
        <f t="shared" si="4"/>
        <v>0</v>
      </c>
      <c r="R140" s="1"/>
      <c r="S140" s="1"/>
      <c r="T140" s="134"/>
      <c r="U140" s="134"/>
      <c r="V140" s="134"/>
      <c r="X140" s="40"/>
    </row>
    <row r="141" spans="1:24">
      <c r="A141" s="252">
        <v>132</v>
      </c>
      <c r="B141" s="78" t="s">
        <v>125</v>
      </c>
      <c r="C141" s="105" t="s">
        <v>19</v>
      </c>
      <c r="D141" s="78"/>
      <c r="E141" s="78" t="s">
        <v>61</v>
      </c>
      <c r="F141" s="106" t="s">
        <v>436</v>
      </c>
      <c r="G141" s="16" t="s">
        <v>22</v>
      </c>
      <c r="H141" s="274">
        <f>'09.01.18'!H141+'15.01.18'!H141+'22.01.18'!H141+'29.01.18'!H141+'05.02.18'!H141+'12.02.18'!H141+'19.02.18'!H141+'26.02.18'!H141+'05.03.18'!H141+'12.03.18'!H141+'19.03.18'!H141+'26.03.18'!H141+'02.04.18'!H141+'10.04.18'!H141+'16.04.18'!H141+'23.04.18'!H141+'02.05.18'!H141+'07.05.18'!H141+'14.05.18'!H141+'21.05.18'!H141+'29.05.18'!H141+'04.06.18'!H141+'11.06.18'!H141+'18.06.18'!H141+'25.06.18'!H141+'02.07.18'!H141+'09.07.18'!H141+'16.07.18'!H141+'23.07.18'!H141+'30.07.18'!H141+'06.08.18'!H141+'13.08.18'!H141+'20.08.18'!H141+'27.08.18'!H141+'03.09.18'!H141+'10.09.18'!H141+'17.09.18'!H141+'24.09.18'!H141+'01.10.18'!H141+'08.10.18'!H141+'16.10.18'!H141+'22.10.18'!H141+'29.10.18'!H141+'05.11.18'!H141+'12.11.18'!H141+'19.11.18'!H141+'26.11.18'!H141+'03.12.18'!H141+'10.12.18'!H141+'17.12.18'!H141+'26.12.18'!H141+'02.01.19'!H141</f>
        <v>9</v>
      </c>
      <c r="I141" s="254">
        <f>'09.01.18'!I141+'15.01.18'!I141+'22.01.18'!I141+'29.01.18'!I141+'05.02.18'!I141+'12.02.18'!I141+'19.02.18'!I141+'26.02.18'!I141+'05.03.18'!I141+'12.03.18'!I141+'19.03.18'!I141+'26.03.18'!I141+'02.04.18'!I141+'10.04.18'!I141+'16.04.18'!I141+'23.04.18'!I141+'02.05.18'!I141+'07.05.18'!I141+'14.05.18'!I141+'21.05.18'!I141+'29.05.18'!I141+'04.06.18'!I141+'11.06.18'!I141+'18.06.18'!I141+'25.06.18'!I141+'02.07.18'!I141+'09.07.18'!I141+'16.07.18'!I141+'23.07.18'!I141+'30.07.18'!I141+'06.08.18'!I141+'13.08.18'!I141+'20.08.18'!I141+'27.08.18'!I141+'03.09.18'!I141+'10.09.18'!I141+'17.09.18'!I141+'24.09.18'!I141+'01.10.18'!I141+'08.10.18'!I141+'16.10.18'!I141+'22.10.18'!I141+'29.10.18'!I141+'05.11.18'!I141+'12.11.18'!I141+'19.11.18'!I141+'26.11.18'!I141+'03.12.18'!I141+'10.12.18'!I141+'17.12.18'!I141+'26.12.18'!I141+'02.01.19'!I141</f>
        <v>3</v>
      </c>
      <c r="J141" s="254">
        <f>'09.01.18'!J141+'15.01.18'!J141+'22.01.18'!J141+'29.01.18'!J141+'05.02.18'!J141+'12.02.18'!J141+'19.02.18'!J141+'26.02.18'!J141+'05.03.18'!J141+'12.03.18'!J141+'19.03.18'!J141+'26.03.18'!J141+'02.04.18'!J141+'10.04.18'!J141+'16.04.18'!J141+'23.04.18'!J141+'02.05.18'!J141+'07.05.18'!J141+'14.05.18'!J141+'21.05.18'!J141+'29.05.18'!J141+'04.06.18'!J141+'11.06.18'!J141+'18.06.18'!J141+'25.06.18'!J141+'02.07.18'!J141+'09.07.18'!J141+'16.07.18'!J141+'23.07.18'!J141+'30.07.18'!J141+'06.08.18'!J141+'13.08.18'!J141+'20.08.18'!J141+'27.08.18'!J141+'03.09.18'!J141+'10.09.18'!J141+'17.09.18'!J141+'24.09.18'!J141+'01.10.18'!J141+'08.10.18'!J141+'16.10.18'!J141+'22.10.18'!J141+'29.10.18'!J141+'05.11.18'!J141+'12.11.18'!J141+'19.11.18'!J141+'26.11.18'!J141+'03.12.18'!J141+'10.12.18'!J141+'17.12.18'!J141+'26.12.18'!J141+'02.01.19'!J141</f>
        <v>3</v>
      </c>
      <c r="K141" s="271">
        <f>'09.01.18'!K141+'15.01.18'!K141+'22.01.18'!K141+'29.01.18'!K141+'05.02.18'!K141+'12.02.18'!K141+'19.02.18'!K141+'26.02.18'!K141+'05.03.18'!K141+'12.03.18'!K141+'19.03.18'!K141+'26.03.18'!K141+'02.04.18'!K141+'10.04.18'!K141+'16.04.18'!K141+'23.04.18'!K141+'02.05.18'!K141+'07.05.18'!K141+'14.05.18'!K141+'21.05.18'!K141+'29.05.18'!K141+'04.06.18'!K141+'11.06.18'!K141+'18.06.18'!K141+'25.06.18'!K141+'02.07.18'!K141+'09.07.18'!K141+'16.07.18'!K141+'23.07.18'!K141+'30.07.18'!K141+'06.08.18'!K141+'13.08.18'!K141+'20.08.18'!K141+'27.08.18'!K141+'03.09.18'!K141+'10.09.18'!K141+'17.09.18'!K141+'24.09.18'!K141+'01.10.18'!K141+'08.10.18'!K141+'16.10.18'!K141+'22.10.18'!K141+'29.10.18'!K141+'05.11.18'!K141+'12.11.18'!K141+'19.11.18'!K141+'26.11.18'!K141+'03.12.18'!K141+'10.12.18'!K141+'17.12.18'!K141+'26.12.18'!K141+'02.01.19'!K141</f>
        <v>3595.1</v>
      </c>
      <c r="L141" s="271">
        <f>'09.01.18'!L141+'15.01.18'!L141+'22.01.18'!L141+'29.01.18'!L141+'05.02.18'!L141+'12.02.18'!L141+'19.02.18'!L141+'26.02.18'!L141+'05.03.18'!L141+'12.03.18'!L141+'19.03.18'!L141+'26.03.18'!L141+'02.04.18'!L141+'10.04.18'!L141+'16.04.18'!L141+'23.04.18'!L141+'02.05.18'!L141+'07.05.18'!L141+'14.05.18'!L141+'21.05.18'!L141+'29.05.18'!L141+'04.06.18'!L141+'11.06.18'!L141+'18.06.18'!L141+'25.06.18'!L141+'02.07.18'!L141+'09.07.18'!L141+'16.07.18'!L141+'23.07.18'!L141+'30.07.18'!L141+'06.08.18'!L141+'13.08.18'!L141+'20.08.18'!L141+'27.08.18'!L141+'03.09.18'!L141+'10.09.18'!L141+'17.09.18'!L141+'24.09.18'!L141+'01.10.18'!L141+'08.10.18'!L141+'16.10.18'!L141+'22.10.18'!L141+'29.10.18'!L141+'05.11.18'!L141+'12.11.18'!L141+'19.11.18'!L141+'26.11.18'!L141+'03.12.18'!L141+'10.12.18'!L141+'17.12.18'!L141+'26.12.18'!L141+'02.01.19'!L141</f>
        <v>3595.1</v>
      </c>
      <c r="M141" s="259">
        <f t="shared" si="5"/>
        <v>0</v>
      </c>
      <c r="N141" s="270">
        <f>'09.01.18'!N141+'15.01.18'!N141+'22.01.18'!N141+'29.01.18'!N141+'05.02.18'!N141+'12.02.18'!N141+'19.02.18'!N141+'26.02.18'!N141+'05.03.18'!N141+'12.03.18'!N141+'19.03.18'!N141+'26.03.18'!N141+'02.04.18'!N141+'10.04.18'!N141+'16.04.18'!N141+'23.04.18'!N141+'02.05.18'!N141+'07.05.18'!N141+'14.05.18'!N141+'21.05.18'!N141+'29.05.18'!N141+'04.06.18'!N141+'11.06.18'!N141+'18.06.18'!N141+'25.06.18'!N141+'02.07.18'!N141+'09.07.18'!N141+'16.07.18'!N141+'23.07.18'!N141+'30.07.18'!N141+'06.08.18'!N141+'13.08.18'!N141+'20.08.18'!N141+'27.08.18'!N141+'03.09.18'!N141+'10.09.18'!N141+'17.09.18'!N141+'24.09.18'!N141+'01.10.18'!N141+'08.10.18'!N141+'16.10.18'!N141+'22.10.18'!N141+'29.10.18'!N141+'05.11.18'!N141+'12.11.18'!N141+'19.11.18'!N141+'26.11.18'!N141+'03.12.18'!N141+'10.12.18'!N141+'17.12.18'!N141+'26.12.18'!N141+'02.01.19'!N141</f>
        <v>6</v>
      </c>
      <c r="O141" s="271">
        <f>'09.01.18'!O141+'15.01.18'!O141+'22.01.18'!O141+'29.01.18'!O141+'05.02.18'!O141+'12.02.18'!O141+'19.02.18'!O141+'26.02.18'!O141+'05.03.18'!O141+'12.03.18'!O141+'19.03.18'!O141+'26.03.18'!O141+'02.04.18'!O141+'10.04.18'!O141+'16.04.18'!O141+'23.04.18'!O141+'02.05.18'!O141+'07.05.18'!O141+'14.05.18'!O141+'21.05.18'!O141+'29.05.18'!O141+'04.06.18'!O141+'11.06.18'!O141+'18.06.18'!O141+'25.06.18'!O141+'02.07.18'!O141+'09.07.18'!O141+'16.07.18'!O141+'23.07.18'!O141+'30.07.18'!O141+'06.08.18'!O141+'13.08.18'!O141+'20.08.18'!O141+'27.08.18'!O141+'03.09.18'!O141+'10.09.18'!O141+'17.09.18'!O141+'24.09.18'!O141+'01.10.18'!O141+'08.10.18'!O141+'16.10.18'!O141+'22.10.18'!O141+'29.10.18'!O141+'05.11.18'!O141+'12.11.18'!O141+'19.11.18'!O141+'26.11.18'!O141+'03.12.18'!O141+'10.12.18'!O141+'17.12.18'!O141+'26.12.18'!O141+'02.01.19'!O141</f>
        <v>4427.03</v>
      </c>
      <c r="P141" s="271">
        <f>'09.01.18'!P141+'15.01.18'!P141+'22.01.18'!P141+'29.01.18'!P141+'05.02.18'!P141+'12.02.18'!P141+'19.02.18'!P141+'26.02.18'!P141+'05.03.18'!P141+'12.03.18'!P141+'19.03.18'!P141+'26.03.18'!P141+'02.04.18'!P141+'10.04.18'!P141+'16.04.18'!P141+'23.04.18'!P141+'02.05.18'!P141+'07.05.18'!P141+'14.05.18'!P141+'21.05.18'!P141+'29.05.18'!P141+'04.06.18'!P141+'11.06.18'!P141+'18.06.18'!P141+'25.06.18'!P141+'02.07.18'!P141+'09.07.18'!P141+'16.07.18'!P141+'23.07.18'!P141+'30.07.18'!P141+'06.08.18'!P141+'13.08.18'!P141+'20.08.18'!P141+'27.08.18'!P141+'03.09.18'!P141+'10.09.18'!P141+'17.09.18'!P141+'24.09.18'!P141+'01.10.18'!P141+'08.10.18'!P141+'16.10.18'!P141+'22.10.18'!P141+'29.10.18'!P141+'05.11.18'!P141+'12.11.18'!P141+'19.11.18'!P141+'26.11.18'!P141+'03.12.18'!P141+'10.12.18'!P141+'17.12.18'!P141+'26.12.18'!P141+'02.01.19'!P141</f>
        <v>4427.03</v>
      </c>
      <c r="Q141" s="83">
        <f t="shared" si="4"/>
        <v>0</v>
      </c>
      <c r="R141" s="1"/>
      <c r="S141" s="1"/>
      <c r="T141" s="134"/>
      <c r="U141" s="134"/>
      <c r="V141" s="134"/>
      <c r="X141" s="40"/>
    </row>
    <row r="142" spans="1:24">
      <c r="A142" s="252">
        <v>133</v>
      </c>
      <c r="B142" s="78" t="s">
        <v>126</v>
      </c>
      <c r="C142" s="105" t="s">
        <v>19</v>
      </c>
      <c r="D142" s="78"/>
      <c r="E142" s="78" t="s">
        <v>24</v>
      </c>
      <c r="F142" s="106" t="s">
        <v>382</v>
      </c>
      <c r="G142" s="14" t="s">
        <v>21</v>
      </c>
      <c r="H142" s="274">
        <f>'09.01.18'!H142+'15.01.18'!H142+'22.01.18'!H142+'29.01.18'!H142+'05.02.18'!H142+'12.02.18'!H142+'19.02.18'!H142+'26.02.18'!H142+'05.03.18'!H142+'12.03.18'!H142+'19.03.18'!H142+'26.03.18'!H142+'02.04.18'!H142+'10.04.18'!H142+'16.04.18'!H142+'23.04.18'!H142+'02.05.18'!H142+'07.05.18'!H142+'14.05.18'!H142+'21.05.18'!H142+'29.05.18'!H142+'04.06.18'!H142+'11.06.18'!H142+'18.06.18'!H142+'25.06.18'!H142+'02.07.18'!H142+'09.07.18'!H142+'16.07.18'!H142+'23.07.18'!H142+'30.07.18'!H142+'06.08.18'!H142+'13.08.18'!H142+'20.08.18'!H142+'27.08.18'!H142+'03.09.18'!H142+'10.09.18'!H142+'17.09.18'!H142+'24.09.18'!H142+'01.10.18'!H142+'08.10.18'!H142+'16.10.18'!H142+'22.10.18'!H142+'29.10.18'!H142+'05.11.18'!H142+'12.11.18'!H142+'19.11.18'!H142+'26.11.18'!H142+'03.12.18'!H142+'10.12.18'!H142+'17.12.18'!H142+'26.12.18'!H142+'02.01.19'!H142</f>
        <v>81</v>
      </c>
      <c r="I142" s="254">
        <f>'09.01.18'!I142+'15.01.18'!I142+'22.01.18'!I142+'29.01.18'!I142+'05.02.18'!I142+'12.02.18'!I142+'19.02.18'!I142+'26.02.18'!I142+'05.03.18'!I142+'12.03.18'!I142+'19.03.18'!I142+'26.03.18'!I142+'02.04.18'!I142+'10.04.18'!I142+'16.04.18'!I142+'23.04.18'!I142+'02.05.18'!I142+'07.05.18'!I142+'14.05.18'!I142+'21.05.18'!I142+'29.05.18'!I142+'04.06.18'!I142+'11.06.18'!I142+'18.06.18'!I142+'25.06.18'!I142+'02.07.18'!I142+'09.07.18'!I142+'16.07.18'!I142+'23.07.18'!I142+'30.07.18'!I142+'06.08.18'!I142+'13.08.18'!I142+'20.08.18'!I142+'27.08.18'!I142+'03.09.18'!I142+'10.09.18'!I142+'17.09.18'!I142+'24.09.18'!I142+'01.10.18'!I142+'08.10.18'!I142+'16.10.18'!I142+'22.10.18'!I142+'29.10.18'!I142+'05.11.18'!I142+'12.11.18'!I142+'19.11.18'!I142+'26.11.18'!I142+'03.12.18'!I142+'10.12.18'!I142+'17.12.18'!I142+'26.12.18'!I142+'02.01.19'!I142</f>
        <v>55</v>
      </c>
      <c r="J142" s="254">
        <f>'09.01.18'!J142+'15.01.18'!J142+'22.01.18'!J142+'29.01.18'!J142+'05.02.18'!J142+'12.02.18'!J142+'19.02.18'!J142+'26.02.18'!J142+'05.03.18'!J142+'12.03.18'!J142+'19.03.18'!J142+'26.03.18'!J142+'02.04.18'!J142+'10.04.18'!J142+'16.04.18'!J142+'23.04.18'!J142+'02.05.18'!J142+'07.05.18'!J142+'14.05.18'!J142+'21.05.18'!J142+'29.05.18'!J142+'04.06.18'!J142+'11.06.18'!J142+'18.06.18'!J142+'25.06.18'!J142+'02.07.18'!J142+'09.07.18'!J142+'16.07.18'!J142+'23.07.18'!J142+'30.07.18'!J142+'06.08.18'!J142+'13.08.18'!J142+'20.08.18'!J142+'27.08.18'!J142+'03.09.18'!J142+'10.09.18'!J142+'17.09.18'!J142+'24.09.18'!J142+'01.10.18'!J142+'08.10.18'!J142+'16.10.18'!J142+'22.10.18'!J142+'29.10.18'!J142+'05.11.18'!J142+'12.11.18'!J142+'19.11.18'!J142+'26.11.18'!J142+'03.12.18'!J142+'10.12.18'!J142+'17.12.18'!J142+'26.12.18'!J142+'02.01.19'!J142</f>
        <v>69</v>
      </c>
      <c r="K142" s="271">
        <f>'09.01.18'!K142+'15.01.18'!K142+'22.01.18'!K142+'29.01.18'!K142+'05.02.18'!K142+'12.02.18'!K142+'19.02.18'!K142+'26.02.18'!K142+'05.03.18'!K142+'12.03.18'!K142+'19.03.18'!K142+'26.03.18'!K142+'02.04.18'!K142+'10.04.18'!K142+'16.04.18'!K142+'23.04.18'!K142+'02.05.18'!K142+'07.05.18'!K142+'14.05.18'!K142+'21.05.18'!K142+'29.05.18'!K142+'04.06.18'!K142+'11.06.18'!K142+'18.06.18'!K142+'25.06.18'!K142+'02.07.18'!K142+'09.07.18'!K142+'16.07.18'!K142+'23.07.18'!K142+'30.07.18'!K142+'06.08.18'!K142+'13.08.18'!K142+'20.08.18'!K142+'27.08.18'!K142+'03.09.18'!K142+'10.09.18'!K142+'17.09.18'!K142+'24.09.18'!K142+'01.10.18'!K142+'08.10.18'!K142+'16.10.18'!K142+'22.10.18'!K142+'29.10.18'!K142+'05.11.18'!K142+'12.11.18'!K142+'19.11.18'!K142+'26.11.18'!K142+'03.12.18'!K142+'10.12.18'!K142+'17.12.18'!K142+'26.12.18'!K142+'02.01.19'!K142</f>
        <v>131242.32999999999</v>
      </c>
      <c r="L142" s="271">
        <f>'09.01.18'!L142+'15.01.18'!L142+'22.01.18'!L142+'29.01.18'!L142+'05.02.18'!L142+'12.02.18'!L142+'19.02.18'!L142+'26.02.18'!L142+'05.03.18'!L142+'12.03.18'!L142+'19.03.18'!L142+'26.03.18'!L142+'02.04.18'!L142+'10.04.18'!L142+'16.04.18'!L142+'23.04.18'!L142+'02.05.18'!L142+'07.05.18'!L142+'14.05.18'!L142+'21.05.18'!L142+'29.05.18'!L142+'04.06.18'!L142+'11.06.18'!L142+'18.06.18'!L142+'25.06.18'!L142+'02.07.18'!L142+'09.07.18'!L142+'16.07.18'!L142+'23.07.18'!L142+'30.07.18'!L142+'06.08.18'!L142+'13.08.18'!L142+'20.08.18'!L142+'27.08.18'!L142+'03.09.18'!L142+'10.09.18'!L142+'17.09.18'!L142+'24.09.18'!L142+'01.10.18'!L142+'08.10.18'!L142+'16.10.18'!L142+'22.10.18'!L142+'29.10.18'!L142+'05.11.18'!L142+'12.11.18'!L142+'19.11.18'!L142+'26.11.18'!L142+'03.12.18'!L142+'10.12.18'!L142+'17.12.18'!L142+'26.12.18'!L142+'02.01.19'!L142</f>
        <v>131242.32999999999</v>
      </c>
      <c r="M142" s="259">
        <f t="shared" si="5"/>
        <v>0</v>
      </c>
      <c r="N142" s="270">
        <f>'09.01.18'!N142+'15.01.18'!N142+'22.01.18'!N142+'29.01.18'!N142+'05.02.18'!N142+'12.02.18'!N142+'19.02.18'!N142+'26.02.18'!N142+'05.03.18'!N142+'12.03.18'!N142+'19.03.18'!N142+'26.03.18'!N142+'02.04.18'!N142+'10.04.18'!N142+'16.04.18'!N142+'23.04.18'!N142+'02.05.18'!N142+'07.05.18'!N142+'14.05.18'!N142+'21.05.18'!N142+'29.05.18'!N142+'04.06.18'!N142+'11.06.18'!N142+'18.06.18'!N142+'25.06.18'!N142+'02.07.18'!N142+'09.07.18'!N142+'16.07.18'!N142+'23.07.18'!N142+'30.07.18'!N142+'06.08.18'!N142+'13.08.18'!N142+'20.08.18'!N142+'27.08.18'!N142+'03.09.18'!N142+'10.09.18'!N142+'17.09.18'!N142+'24.09.18'!N142+'01.10.18'!N142+'08.10.18'!N142+'16.10.18'!N142+'22.10.18'!N142+'29.10.18'!N142+'05.11.18'!N142+'12.11.18'!N142+'19.11.18'!N142+'26.11.18'!N142+'03.12.18'!N142+'10.12.18'!N142+'17.12.18'!N142+'26.12.18'!N142+'02.01.19'!N142</f>
        <v>45</v>
      </c>
      <c r="O142" s="271">
        <f>'09.01.18'!O142+'15.01.18'!O142+'22.01.18'!O142+'29.01.18'!O142+'05.02.18'!O142+'12.02.18'!O142+'19.02.18'!O142+'26.02.18'!O142+'05.03.18'!O142+'12.03.18'!O142+'19.03.18'!O142+'26.03.18'!O142+'02.04.18'!O142+'10.04.18'!O142+'16.04.18'!O142+'23.04.18'!O142+'02.05.18'!O142+'07.05.18'!O142+'14.05.18'!O142+'21.05.18'!O142+'29.05.18'!O142+'04.06.18'!O142+'11.06.18'!O142+'18.06.18'!O142+'25.06.18'!O142+'02.07.18'!O142+'09.07.18'!O142+'16.07.18'!O142+'23.07.18'!O142+'30.07.18'!O142+'06.08.18'!O142+'13.08.18'!O142+'20.08.18'!O142+'27.08.18'!O142+'03.09.18'!O142+'10.09.18'!O142+'17.09.18'!O142+'24.09.18'!O142+'01.10.18'!O142+'08.10.18'!O142+'16.10.18'!O142+'22.10.18'!O142+'29.10.18'!O142+'05.11.18'!O142+'12.11.18'!O142+'19.11.18'!O142+'26.11.18'!O142+'03.12.18'!O142+'10.12.18'!O142+'17.12.18'!O142+'26.12.18'!O142+'02.01.19'!O142</f>
        <v>160025.61999999997</v>
      </c>
      <c r="P142" s="271">
        <f>'09.01.18'!P142+'15.01.18'!P142+'22.01.18'!P142+'29.01.18'!P142+'05.02.18'!P142+'12.02.18'!P142+'19.02.18'!P142+'26.02.18'!P142+'05.03.18'!P142+'12.03.18'!P142+'19.03.18'!P142+'26.03.18'!P142+'02.04.18'!P142+'10.04.18'!P142+'16.04.18'!P142+'23.04.18'!P142+'02.05.18'!P142+'07.05.18'!P142+'14.05.18'!P142+'21.05.18'!P142+'29.05.18'!P142+'04.06.18'!P142+'11.06.18'!P142+'18.06.18'!P142+'25.06.18'!P142+'02.07.18'!P142+'09.07.18'!P142+'16.07.18'!P142+'23.07.18'!P142+'30.07.18'!P142+'06.08.18'!P142+'13.08.18'!P142+'20.08.18'!P142+'27.08.18'!P142+'03.09.18'!P142+'10.09.18'!P142+'17.09.18'!P142+'24.09.18'!P142+'01.10.18'!P142+'08.10.18'!P142+'16.10.18'!P142+'22.10.18'!P142+'29.10.18'!P142+'05.11.18'!P142+'12.11.18'!P142+'19.11.18'!P142+'26.11.18'!P142+'03.12.18'!P142+'10.12.18'!P142+'17.12.18'!P142+'26.12.18'!P142+'02.01.19'!P142</f>
        <v>160025.61999999997</v>
      </c>
      <c r="Q142" s="83">
        <f t="shared" ref="Q142:Q186" si="6">O142-P142</f>
        <v>0</v>
      </c>
      <c r="R142" s="1"/>
      <c r="S142" s="1"/>
      <c r="T142" s="134"/>
      <c r="U142" s="134"/>
      <c r="V142" s="134"/>
      <c r="X142" s="40"/>
    </row>
    <row r="143" spans="1:24">
      <c r="A143" s="252">
        <v>134</v>
      </c>
      <c r="B143" s="78" t="s">
        <v>126</v>
      </c>
      <c r="C143" s="105" t="s">
        <v>19</v>
      </c>
      <c r="D143" s="78"/>
      <c r="E143" s="78" t="s">
        <v>24</v>
      </c>
      <c r="F143" s="106" t="s">
        <v>437</v>
      </c>
      <c r="G143" s="16" t="s">
        <v>22</v>
      </c>
      <c r="H143" s="274">
        <f>'09.01.18'!H143+'15.01.18'!H143+'22.01.18'!H143+'29.01.18'!H143+'05.02.18'!H143+'12.02.18'!H143+'19.02.18'!H143+'26.02.18'!H143+'05.03.18'!H143+'12.03.18'!H143+'19.03.18'!H143+'26.03.18'!H143+'02.04.18'!H143+'10.04.18'!H143+'16.04.18'!H143+'23.04.18'!H143+'02.05.18'!H143+'07.05.18'!H143+'14.05.18'!H143+'21.05.18'!H143+'29.05.18'!H143+'04.06.18'!H143+'11.06.18'!H143+'18.06.18'!H143+'25.06.18'!H143+'02.07.18'!H143+'09.07.18'!H143+'16.07.18'!H143+'23.07.18'!H143+'30.07.18'!H143+'06.08.18'!H143+'13.08.18'!H143+'20.08.18'!H143+'27.08.18'!H143+'03.09.18'!H143+'10.09.18'!H143+'17.09.18'!H143+'24.09.18'!H143+'01.10.18'!H143+'08.10.18'!H143+'16.10.18'!H143+'22.10.18'!H143+'29.10.18'!H143+'05.11.18'!H143+'12.11.18'!H143+'19.11.18'!H143+'26.11.18'!H143+'03.12.18'!H143+'10.12.18'!H143+'17.12.18'!H143+'26.12.18'!H143+'02.01.19'!H143</f>
        <v>16</v>
      </c>
      <c r="I143" s="254">
        <f>'09.01.18'!I143+'15.01.18'!I143+'22.01.18'!I143+'29.01.18'!I143+'05.02.18'!I143+'12.02.18'!I143+'19.02.18'!I143+'26.02.18'!I143+'05.03.18'!I143+'12.03.18'!I143+'19.03.18'!I143+'26.03.18'!I143+'02.04.18'!I143+'10.04.18'!I143+'16.04.18'!I143+'23.04.18'!I143+'02.05.18'!I143+'07.05.18'!I143+'14.05.18'!I143+'21.05.18'!I143+'29.05.18'!I143+'04.06.18'!I143+'11.06.18'!I143+'18.06.18'!I143+'25.06.18'!I143+'02.07.18'!I143+'09.07.18'!I143+'16.07.18'!I143+'23.07.18'!I143+'30.07.18'!I143+'06.08.18'!I143+'13.08.18'!I143+'20.08.18'!I143+'27.08.18'!I143+'03.09.18'!I143+'10.09.18'!I143+'17.09.18'!I143+'24.09.18'!I143+'01.10.18'!I143+'08.10.18'!I143+'16.10.18'!I143+'22.10.18'!I143+'29.10.18'!I143+'05.11.18'!I143+'12.11.18'!I143+'19.11.18'!I143+'26.11.18'!I143+'03.12.18'!I143+'10.12.18'!I143+'17.12.18'!I143+'26.12.18'!I143+'02.01.19'!I143</f>
        <v>11</v>
      </c>
      <c r="J143" s="254">
        <f>'09.01.18'!J143+'15.01.18'!J143+'22.01.18'!J143+'29.01.18'!J143+'05.02.18'!J143+'12.02.18'!J143+'19.02.18'!J143+'26.02.18'!J143+'05.03.18'!J143+'12.03.18'!J143+'19.03.18'!J143+'26.03.18'!J143+'02.04.18'!J143+'10.04.18'!J143+'16.04.18'!J143+'23.04.18'!J143+'02.05.18'!J143+'07.05.18'!J143+'14.05.18'!J143+'21.05.18'!J143+'29.05.18'!J143+'04.06.18'!J143+'11.06.18'!J143+'18.06.18'!J143+'25.06.18'!J143+'02.07.18'!J143+'09.07.18'!J143+'16.07.18'!J143+'23.07.18'!J143+'30.07.18'!J143+'06.08.18'!J143+'13.08.18'!J143+'20.08.18'!J143+'27.08.18'!J143+'03.09.18'!J143+'10.09.18'!J143+'17.09.18'!J143+'24.09.18'!J143+'01.10.18'!J143+'08.10.18'!J143+'16.10.18'!J143+'22.10.18'!J143+'29.10.18'!J143+'05.11.18'!J143+'12.11.18'!J143+'19.11.18'!J143+'26.11.18'!J143+'03.12.18'!J143+'10.12.18'!J143+'17.12.18'!J143+'26.12.18'!J143+'02.01.19'!J143</f>
        <v>11</v>
      </c>
      <c r="K143" s="271">
        <f>'09.01.18'!K143+'15.01.18'!K143+'22.01.18'!K143+'29.01.18'!K143+'05.02.18'!K143+'12.02.18'!K143+'19.02.18'!K143+'26.02.18'!K143+'05.03.18'!K143+'12.03.18'!K143+'19.03.18'!K143+'26.03.18'!K143+'02.04.18'!K143+'10.04.18'!K143+'16.04.18'!K143+'23.04.18'!K143+'02.05.18'!K143+'07.05.18'!K143+'14.05.18'!K143+'21.05.18'!K143+'29.05.18'!K143+'04.06.18'!K143+'11.06.18'!K143+'18.06.18'!K143+'25.06.18'!K143+'02.07.18'!K143+'09.07.18'!K143+'16.07.18'!K143+'23.07.18'!K143+'30.07.18'!K143+'06.08.18'!K143+'13.08.18'!K143+'20.08.18'!K143+'27.08.18'!K143+'03.09.18'!K143+'10.09.18'!K143+'17.09.18'!K143+'24.09.18'!K143+'01.10.18'!K143+'08.10.18'!K143+'16.10.18'!K143+'22.10.18'!K143+'29.10.18'!K143+'05.11.18'!K143+'12.11.18'!K143+'19.11.18'!K143+'26.11.18'!K143+'03.12.18'!K143+'10.12.18'!K143+'17.12.18'!K143+'26.12.18'!K143+'02.01.19'!K143</f>
        <v>34938.800000000003</v>
      </c>
      <c r="L143" s="271">
        <f>'09.01.18'!L143+'15.01.18'!L143+'22.01.18'!L143+'29.01.18'!L143+'05.02.18'!L143+'12.02.18'!L143+'19.02.18'!L143+'26.02.18'!L143+'05.03.18'!L143+'12.03.18'!L143+'19.03.18'!L143+'26.03.18'!L143+'02.04.18'!L143+'10.04.18'!L143+'16.04.18'!L143+'23.04.18'!L143+'02.05.18'!L143+'07.05.18'!L143+'14.05.18'!L143+'21.05.18'!L143+'29.05.18'!L143+'04.06.18'!L143+'11.06.18'!L143+'18.06.18'!L143+'25.06.18'!L143+'02.07.18'!L143+'09.07.18'!L143+'16.07.18'!L143+'23.07.18'!L143+'30.07.18'!L143+'06.08.18'!L143+'13.08.18'!L143+'20.08.18'!L143+'27.08.18'!L143+'03.09.18'!L143+'10.09.18'!L143+'17.09.18'!L143+'24.09.18'!L143+'01.10.18'!L143+'08.10.18'!L143+'16.10.18'!L143+'22.10.18'!L143+'29.10.18'!L143+'05.11.18'!L143+'12.11.18'!L143+'19.11.18'!L143+'26.11.18'!L143+'03.12.18'!L143+'10.12.18'!L143+'17.12.18'!L143+'26.12.18'!L143+'02.01.19'!L143</f>
        <v>34938.800000000003</v>
      </c>
      <c r="M143" s="259">
        <f t="shared" si="5"/>
        <v>0</v>
      </c>
      <c r="N143" s="270">
        <f>'09.01.18'!N143+'15.01.18'!N143+'22.01.18'!N143+'29.01.18'!N143+'05.02.18'!N143+'12.02.18'!N143+'19.02.18'!N143+'26.02.18'!N143+'05.03.18'!N143+'12.03.18'!N143+'19.03.18'!N143+'26.03.18'!N143+'02.04.18'!N143+'10.04.18'!N143+'16.04.18'!N143+'23.04.18'!N143+'02.05.18'!N143+'07.05.18'!N143+'14.05.18'!N143+'21.05.18'!N143+'29.05.18'!N143+'04.06.18'!N143+'11.06.18'!N143+'18.06.18'!N143+'25.06.18'!N143+'02.07.18'!N143+'09.07.18'!N143+'16.07.18'!N143+'23.07.18'!N143+'30.07.18'!N143+'06.08.18'!N143+'13.08.18'!N143+'20.08.18'!N143+'27.08.18'!N143+'03.09.18'!N143+'10.09.18'!N143+'17.09.18'!N143+'24.09.18'!N143+'01.10.18'!N143+'08.10.18'!N143+'16.10.18'!N143+'22.10.18'!N143+'29.10.18'!N143+'05.11.18'!N143+'12.11.18'!N143+'19.11.18'!N143+'26.11.18'!N143+'03.12.18'!N143+'10.12.18'!N143+'17.12.18'!N143+'26.12.18'!N143+'02.01.19'!N143</f>
        <v>7</v>
      </c>
      <c r="O143" s="271">
        <f>'09.01.18'!O143+'15.01.18'!O143+'22.01.18'!O143+'29.01.18'!O143+'05.02.18'!O143+'12.02.18'!O143+'19.02.18'!O143+'26.02.18'!O143+'05.03.18'!O143+'12.03.18'!O143+'19.03.18'!O143+'26.03.18'!O143+'02.04.18'!O143+'10.04.18'!O143+'16.04.18'!O143+'23.04.18'!O143+'02.05.18'!O143+'07.05.18'!O143+'14.05.18'!O143+'21.05.18'!O143+'29.05.18'!O143+'04.06.18'!O143+'11.06.18'!O143+'18.06.18'!O143+'25.06.18'!O143+'02.07.18'!O143+'09.07.18'!O143+'16.07.18'!O143+'23.07.18'!O143+'30.07.18'!O143+'06.08.18'!O143+'13.08.18'!O143+'20.08.18'!O143+'27.08.18'!O143+'03.09.18'!O143+'10.09.18'!O143+'17.09.18'!O143+'24.09.18'!O143+'01.10.18'!O143+'08.10.18'!O143+'16.10.18'!O143+'22.10.18'!O143+'29.10.18'!O143+'05.11.18'!O143+'12.11.18'!O143+'19.11.18'!O143+'26.11.18'!O143+'03.12.18'!O143+'10.12.18'!O143+'17.12.18'!O143+'26.12.18'!O143+'02.01.19'!O143</f>
        <v>14455.100000000002</v>
      </c>
      <c r="P143" s="271">
        <f>'09.01.18'!P143+'15.01.18'!P143+'22.01.18'!P143+'29.01.18'!P143+'05.02.18'!P143+'12.02.18'!P143+'19.02.18'!P143+'26.02.18'!P143+'05.03.18'!P143+'12.03.18'!P143+'19.03.18'!P143+'26.03.18'!P143+'02.04.18'!P143+'10.04.18'!P143+'16.04.18'!P143+'23.04.18'!P143+'02.05.18'!P143+'07.05.18'!P143+'14.05.18'!P143+'21.05.18'!P143+'29.05.18'!P143+'04.06.18'!P143+'11.06.18'!P143+'18.06.18'!P143+'25.06.18'!P143+'02.07.18'!P143+'09.07.18'!P143+'16.07.18'!P143+'23.07.18'!P143+'30.07.18'!P143+'06.08.18'!P143+'13.08.18'!P143+'20.08.18'!P143+'27.08.18'!P143+'03.09.18'!P143+'10.09.18'!P143+'17.09.18'!P143+'24.09.18'!P143+'01.10.18'!P143+'08.10.18'!P143+'16.10.18'!P143+'22.10.18'!P143+'29.10.18'!P143+'05.11.18'!P143+'12.11.18'!P143+'19.11.18'!P143+'26.11.18'!P143+'03.12.18'!P143+'10.12.18'!P143+'17.12.18'!P143+'26.12.18'!P143+'02.01.19'!P143</f>
        <v>14455.100000000002</v>
      </c>
      <c r="Q143" s="83">
        <f t="shared" si="6"/>
        <v>0</v>
      </c>
      <c r="R143" s="1"/>
      <c r="S143" s="1"/>
      <c r="T143" s="134"/>
      <c r="U143" s="134"/>
      <c r="V143" s="134"/>
      <c r="X143" s="40"/>
    </row>
    <row r="144" spans="1:24">
      <c r="A144" s="252">
        <v>135</v>
      </c>
      <c r="B144" s="78" t="s">
        <v>127</v>
      </c>
      <c r="C144" s="105" t="s">
        <v>19</v>
      </c>
      <c r="D144" s="78"/>
      <c r="E144" s="78" t="s">
        <v>26</v>
      </c>
      <c r="F144" s="106" t="s">
        <v>383</v>
      </c>
      <c r="G144" s="14" t="s">
        <v>21</v>
      </c>
      <c r="H144" s="274">
        <f>'09.01.18'!H144+'15.01.18'!H144+'22.01.18'!H144+'29.01.18'!H144+'05.02.18'!H144+'12.02.18'!H144+'19.02.18'!H144+'26.02.18'!H144+'05.03.18'!H144+'12.03.18'!H144+'19.03.18'!H144+'26.03.18'!H144+'02.04.18'!H144+'10.04.18'!H144+'16.04.18'!H144+'23.04.18'!H144+'02.05.18'!H144+'07.05.18'!H144+'14.05.18'!H144+'21.05.18'!H144+'29.05.18'!H144+'04.06.18'!H144+'11.06.18'!H144+'18.06.18'!H144+'25.06.18'!H144+'02.07.18'!H144+'09.07.18'!H144+'16.07.18'!H144+'23.07.18'!H144+'30.07.18'!H144+'06.08.18'!H144+'13.08.18'!H144+'20.08.18'!H144+'27.08.18'!H144+'03.09.18'!H144+'10.09.18'!H144+'17.09.18'!H144+'24.09.18'!H144+'01.10.18'!H144+'08.10.18'!H144+'16.10.18'!H144+'22.10.18'!H144+'29.10.18'!H144+'05.11.18'!H144+'12.11.18'!H144+'19.11.18'!H144+'26.11.18'!H144+'03.12.18'!H144+'10.12.18'!H144+'17.12.18'!H144+'26.12.18'!H144+'02.01.19'!H144</f>
        <v>19</v>
      </c>
      <c r="I144" s="254">
        <f>'09.01.18'!I144+'15.01.18'!I144+'22.01.18'!I144+'29.01.18'!I144+'05.02.18'!I144+'12.02.18'!I144+'19.02.18'!I144+'26.02.18'!I144+'05.03.18'!I144+'12.03.18'!I144+'19.03.18'!I144+'26.03.18'!I144+'02.04.18'!I144+'10.04.18'!I144+'16.04.18'!I144+'23.04.18'!I144+'02.05.18'!I144+'07.05.18'!I144+'14.05.18'!I144+'21.05.18'!I144+'29.05.18'!I144+'04.06.18'!I144+'11.06.18'!I144+'18.06.18'!I144+'25.06.18'!I144+'02.07.18'!I144+'09.07.18'!I144+'16.07.18'!I144+'23.07.18'!I144+'30.07.18'!I144+'06.08.18'!I144+'13.08.18'!I144+'20.08.18'!I144+'27.08.18'!I144+'03.09.18'!I144+'10.09.18'!I144+'17.09.18'!I144+'24.09.18'!I144+'01.10.18'!I144+'08.10.18'!I144+'16.10.18'!I144+'22.10.18'!I144+'29.10.18'!I144+'05.11.18'!I144+'12.11.18'!I144+'19.11.18'!I144+'26.11.18'!I144+'03.12.18'!I144+'10.12.18'!I144+'17.12.18'!I144+'26.12.18'!I144+'02.01.19'!I144</f>
        <v>8</v>
      </c>
      <c r="J144" s="254">
        <f>'09.01.18'!J144+'15.01.18'!J144+'22.01.18'!J144+'29.01.18'!J144+'05.02.18'!J144+'12.02.18'!J144+'19.02.18'!J144+'26.02.18'!J144+'05.03.18'!J144+'12.03.18'!J144+'19.03.18'!J144+'26.03.18'!J144+'02.04.18'!J144+'10.04.18'!J144+'16.04.18'!J144+'23.04.18'!J144+'02.05.18'!J144+'07.05.18'!J144+'14.05.18'!J144+'21.05.18'!J144+'29.05.18'!J144+'04.06.18'!J144+'11.06.18'!J144+'18.06.18'!J144+'25.06.18'!J144+'02.07.18'!J144+'09.07.18'!J144+'16.07.18'!J144+'23.07.18'!J144+'30.07.18'!J144+'06.08.18'!J144+'13.08.18'!J144+'20.08.18'!J144+'27.08.18'!J144+'03.09.18'!J144+'10.09.18'!J144+'17.09.18'!J144+'24.09.18'!J144+'01.10.18'!J144+'08.10.18'!J144+'16.10.18'!J144+'22.10.18'!J144+'29.10.18'!J144+'05.11.18'!J144+'12.11.18'!J144+'19.11.18'!J144+'26.11.18'!J144+'03.12.18'!J144+'10.12.18'!J144+'17.12.18'!J144+'26.12.18'!J144+'02.01.19'!J144</f>
        <v>9</v>
      </c>
      <c r="K144" s="271">
        <f>'09.01.18'!K144+'15.01.18'!K144+'22.01.18'!K144+'29.01.18'!K144+'05.02.18'!K144+'12.02.18'!K144+'19.02.18'!K144+'26.02.18'!K144+'05.03.18'!K144+'12.03.18'!K144+'19.03.18'!K144+'26.03.18'!K144+'02.04.18'!K144+'10.04.18'!K144+'16.04.18'!K144+'23.04.18'!K144+'02.05.18'!K144+'07.05.18'!K144+'14.05.18'!K144+'21.05.18'!K144+'29.05.18'!K144+'04.06.18'!K144+'11.06.18'!K144+'18.06.18'!K144+'25.06.18'!K144+'02.07.18'!K144+'09.07.18'!K144+'16.07.18'!K144+'23.07.18'!K144+'30.07.18'!K144+'06.08.18'!K144+'13.08.18'!K144+'20.08.18'!K144+'27.08.18'!K144+'03.09.18'!K144+'10.09.18'!K144+'17.09.18'!K144+'24.09.18'!K144+'01.10.18'!K144+'08.10.18'!K144+'16.10.18'!K144+'22.10.18'!K144+'29.10.18'!K144+'05.11.18'!K144+'12.11.18'!K144+'19.11.18'!K144+'26.11.18'!K144+'03.12.18'!K144+'10.12.18'!K144+'17.12.18'!K144+'26.12.18'!K144+'02.01.19'!K144</f>
        <v>7852.6399999999994</v>
      </c>
      <c r="L144" s="271">
        <f>'09.01.18'!L144+'15.01.18'!L144+'22.01.18'!L144+'29.01.18'!L144+'05.02.18'!L144+'12.02.18'!L144+'19.02.18'!L144+'26.02.18'!L144+'05.03.18'!L144+'12.03.18'!L144+'19.03.18'!L144+'26.03.18'!L144+'02.04.18'!L144+'10.04.18'!L144+'16.04.18'!L144+'23.04.18'!L144+'02.05.18'!L144+'07.05.18'!L144+'14.05.18'!L144+'21.05.18'!L144+'29.05.18'!L144+'04.06.18'!L144+'11.06.18'!L144+'18.06.18'!L144+'25.06.18'!L144+'02.07.18'!L144+'09.07.18'!L144+'16.07.18'!L144+'23.07.18'!L144+'30.07.18'!L144+'06.08.18'!L144+'13.08.18'!L144+'20.08.18'!L144+'27.08.18'!L144+'03.09.18'!L144+'10.09.18'!L144+'17.09.18'!L144+'24.09.18'!L144+'01.10.18'!L144+'08.10.18'!L144+'16.10.18'!L144+'22.10.18'!L144+'29.10.18'!L144+'05.11.18'!L144+'12.11.18'!L144+'19.11.18'!L144+'26.11.18'!L144+'03.12.18'!L144+'10.12.18'!L144+'17.12.18'!L144+'26.12.18'!L144+'02.01.19'!L144</f>
        <v>7852.6399999999994</v>
      </c>
      <c r="M144" s="259">
        <f t="shared" si="5"/>
        <v>0</v>
      </c>
      <c r="N144" s="270">
        <f>'09.01.18'!N144+'15.01.18'!N144+'22.01.18'!N144+'29.01.18'!N144+'05.02.18'!N144+'12.02.18'!N144+'19.02.18'!N144+'26.02.18'!N144+'05.03.18'!N144+'12.03.18'!N144+'19.03.18'!N144+'26.03.18'!N144+'02.04.18'!N144+'10.04.18'!N144+'16.04.18'!N144+'23.04.18'!N144+'02.05.18'!N144+'07.05.18'!N144+'14.05.18'!N144+'21.05.18'!N144+'29.05.18'!N144+'04.06.18'!N144+'11.06.18'!N144+'18.06.18'!N144+'25.06.18'!N144+'02.07.18'!N144+'09.07.18'!N144+'16.07.18'!N144+'23.07.18'!N144+'30.07.18'!N144+'06.08.18'!N144+'13.08.18'!N144+'20.08.18'!N144+'27.08.18'!N144+'03.09.18'!N144+'10.09.18'!N144+'17.09.18'!N144+'24.09.18'!N144+'01.10.18'!N144+'08.10.18'!N144+'16.10.18'!N144+'22.10.18'!N144+'29.10.18'!N144+'05.11.18'!N144+'12.11.18'!N144+'19.11.18'!N144+'26.11.18'!N144+'03.12.18'!N144+'10.12.18'!N144+'17.12.18'!N144+'26.12.18'!N144+'02.01.19'!N144</f>
        <v>8</v>
      </c>
      <c r="O144" s="271">
        <f>'09.01.18'!O144+'15.01.18'!O144+'22.01.18'!O144+'29.01.18'!O144+'05.02.18'!O144+'12.02.18'!O144+'19.02.18'!O144+'26.02.18'!O144+'05.03.18'!O144+'12.03.18'!O144+'19.03.18'!O144+'26.03.18'!O144+'02.04.18'!O144+'10.04.18'!O144+'16.04.18'!O144+'23.04.18'!O144+'02.05.18'!O144+'07.05.18'!O144+'14.05.18'!O144+'21.05.18'!O144+'29.05.18'!O144+'04.06.18'!O144+'11.06.18'!O144+'18.06.18'!O144+'25.06.18'!O144+'02.07.18'!O144+'09.07.18'!O144+'16.07.18'!O144+'23.07.18'!O144+'30.07.18'!O144+'06.08.18'!O144+'13.08.18'!O144+'20.08.18'!O144+'27.08.18'!O144+'03.09.18'!O144+'10.09.18'!O144+'17.09.18'!O144+'24.09.18'!O144+'01.10.18'!O144+'08.10.18'!O144+'16.10.18'!O144+'22.10.18'!O144+'29.10.18'!O144+'05.11.18'!O144+'12.11.18'!O144+'19.11.18'!O144+'26.11.18'!O144+'03.12.18'!O144+'10.12.18'!O144+'17.12.18'!O144+'26.12.18'!O144+'02.01.19'!O144</f>
        <v>29911.85</v>
      </c>
      <c r="P144" s="271">
        <f>'09.01.18'!P144+'15.01.18'!P144+'22.01.18'!P144+'29.01.18'!P144+'05.02.18'!P144+'12.02.18'!P144+'19.02.18'!P144+'26.02.18'!P144+'05.03.18'!P144+'12.03.18'!P144+'19.03.18'!P144+'26.03.18'!P144+'02.04.18'!P144+'10.04.18'!P144+'16.04.18'!P144+'23.04.18'!P144+'02.05.18'!P144+'07.05.18'!P144+'14.05.18'!P144+'21.05.18'!P144+'29.05.18'!P144+'04.06.18'!P144+'11.06.18'!P144+'18.06.18'!P144+'25.06.18'!P144+'02.07.18'!P144+'09.07.18'!P144+'16.07.18'!P144+'23.07.18'!P144+'30.07.18'!P144+'06.08.18'!P144+'13.08.18'!P144+'20.08.18'!P144+'27.08.18'!P144+'03.09.18'!P144+'10.09.18'!P144+'17.09.18'!P144+'24.09.18'!P144+'01.10.18'!P144+'08.10.18'!P144+'16.10.18'!P144+'22.10.18'!P144+'29.10.18'!P144+'05.11.18'!P144+'12.11.18'!P144+'19.11.18'!P144+'26.11.18'!P144+'03.12.18'!P144+'10.12.18'!P144+'17.12.18'!P144+'26.12.18'!P144+'02.01.19'!P144</f>
        <v>29911.85</v>
      </c>
      <c r="Q144" s="83">
        <f t="shared" si="6"/>
        <v>0</v>
      </c>
      <c r="R144" s="1"/>
      <c r="S144" s="1"/>
      <c r="T144" s="134"/>
      <c r="U144" s="134"/>
      <c r="V144" s="134"/>
      <c r="X144" s="40"/>
    </row>
    <row r="145" spans="1:24">
      <c r="A145" s="252">
        <v>136</v>
      </c>
      <c r="B145" s="78" t="s">
        <v>127</v>
      </c>
      <c r="C145" s="105" t="s">
        <v>19</v>
      </c>
      <c r="D145" s="78"/>
      <c r="E145" s="78" t="s">
        <v>26</v>
      </c>
      <c r="F145" s="106" t="s">
        <v>459</v>
      </c>
      <c r="G145" s="80" t="s">
        <v>33</v>
      </c>
      <c r="H145" s="274">
        <f>'09.01.18'!H145+'15.01.18'!H145+'22.01.18'!H145+'29.01.18'!H145+'05.02.18'!H145+'12.02.18'!H145+'19.02.18'!H145+'26.02.18'!H145+'05.03.18'!H145+'12.03.18'!H145+'19.03.18'!H145+'26.03.18'!H145+'02.04.18'!H145+'10.04.18'!H145+'16.04.18'!H145+'23.04.18'!H145+'02.05.18'!H145+'07.05.18'!H145+'14.05.18'!H145+'21.05.18'!H145+'29.05.18'!H145+'04.06.18'!H145+'11.06.18'!H145+'18.06.18'!H145+'25.06.18'!H145+'02.07.18'!H145+'09.07.18'!H145+'16.07.18'!H145+'23.07.18'!H145+'30.07.18'!H145+'06.08.18'!H145+'13.08.18'!H145+'20.08.18'!H145+'27.08.18'!H145+'03.09.18'!H145+'10.09.18'!H145+'17.09.18'!H145+'24.09.18'!H145+'01.10.18'!H145+'08.10.18'!H145+'16.10.18'!H145+'22.10.18'!H145+'29.10.18'!H145+'05.11.18'!H145+'12.11.18'!H145+'19.11.18'!H145+'26.11.18'!H145+'03.12.18'!H145+'10.12.18'!H145+'17.12.18'!H145+'26.12.18'!H145+'02.01.19'!H145</f>
        <v>4</v>
      </c>
      <c r="I145" s="254">
        <f>'09.01.18'!I145+'15.01.18'!I145+'22.01.18'!I145+'29.01.18'!I145+'05.02.18'!I145+'12.02.18'!I145+'19.02.18'!I145+'26.02.18'!I145+'05.03.18'!I145+'12.03.18'!I145+'19.03.18'!I145+'26.03.18'!I145+'02.04.18'!I145+'10.04.18'!I145+'16.04.18'!I145+'23.04.18'!I145+'02.05.18'!I145+'07.05.18'!I145+'14.05.18'!I145+'21.05.18'!I145+'29.05.18'!I145+'04.06.18'!I145+'11.06.18'!I145+'18.06.18'!I145+'25.06.18'!I145+'02.07.18'!I145+'09.07.18'!I145+'16.07.18'!I145+'23.07.18'!I145+'30.07.18'!I145+'06.08.18'!I145+'13.08.18'!I145+'20.08.18'!I145+'27.08.18'!I145+'03.09.18'!I145+'10.09.18'!I145+'17.09.18'!I145+'24.09.18'!I145+'01.10.18'!I145+'08.10.18'!I145+'16.10.18'!I145+'22.10.18'!I145+'29.10.18'!I145+'05.11.18'!I145+'12.11.18'!I145+'19.11.18'!I145+'26.11.18'!I145+'03.12.18'!I145+'10.12.18'!I145+'17.12.18'!I145+'26.12.18'!I145+'02.01.19'!I145</f>
        <v>2</v>
      </c>
      <c r="J145" s="254">
        <f>'09.01.18'!J145+'15.01.18'!J145+'22.01.18'!J145+'29.01.18'!J145+'05.02.18'!J145+'12.02.18'!J145+'19.02.18'!J145+'26.02.18'!J145+'05.03.18'!J145+'12.03.18'!J145+'19.03.18'!J145+'26.03.18'!J145+'02.04.18'!J145+'10.04.18'!J145+'16.04.18'!J145+'23.04.18'!J145+'02.05.18'!J145+'07.05.18'!J145+'14.05.18'!J145+'21.05.18'!J145+'29.05.18'!J145+'04.06.18'!J145+'11.06.18'!J145+'18.06.18'!J145+'25.06.18'!J145+'02.07.18'!J145+'09.07.18'!J145+'16.07.18'!J145+'23.07.18'!J145+'30.07.18'!J145+'06.08.18'!J145+'13.08.18'!J145+'20.08.18'!J145+'27.08.18'!J145+'03.09.18'!J145+'10.09.18'!J145+'17.09.18'!J145+'24.09.18'!J145+'01.10.18'!J145+'08.10.18'!J145+'16.10.18'!J145+'22.10.18'!J145+'29.10.18'!J145+'05.11.18'!J145+'12.11.18'!J145+'19.11.18'!J145+'26.11.18'!J145+'03.12.18'!J145+'10.12.18'!J145+'17.12.18'!J145+'26.12.18'!J145+'02.01.19'!J145</f>
        <v>3</v>
      </c>
      <c r="K145" s="271">
        <f>'09.01.18'!K145+'15.01.18'!K145+'22.01.18'!K145+'29.01.18'!K145+'05.02.18'!K145+'12.02.18'!K145+'19.02.18'!K145+'26.02.18'!K145+'05.03.18'!K145+'12.03.18'!K145+'19.03.18'!K145+'26.03.18'!K145+'02.04.18'!K145+'10.04.18'!K145+'16.04.18'!K145+'23.04.18'!K145+'02.05.18'!K145+'07.05.18'!K145+'14.05.18'!K145+'21.05.18'!K145+'29.05.18'!K145+'04.06.18'!K145+'11.06.18'!K145+'18.06.18'!K145+'25.06.18'!K145+'02.07.18'!K145+'09.07.18'!K145+'16.07.18'!K145+'23.07.18'!K145+'30.07.18'!K145+'06.08.18'!K145+'13.08.18'!K145+'20.08.18'!K145+'27.08.18'!K145+'03.09.18'!K145+'10.09.18'!K145+'17.09.18'!K145+'24.09.18'!K145+'01.10.18'!K145+'08.10.18'!K145+'16.10.18'!K145+'22.10.18'!K145+'29.10.18'!K145+'05.11.18'!K145+'12.11.18'!K145+'19.11.18'!K145+'26.11.18'!K145+'03.12.18'!K145+'10.12.18'!K145+'17.12.18'!K145+'26.12.18'!K145+'02.01.19'!K145</f>
        <v>2995.4</v>
      </c>
      <c r="L145" s="271">
        <f>'09.01.18'!L145+'15.01.18'!L145+'22.01.18'!L145+'29.01.18'!L145+'05.02.18'!L145+'12.02.18'!L145+'19.02.18'!L145+'26.02.18'!L145+'05.03.18'!L145+'12.03.18'!L145+'19.03.18'!L145+'26.03.18'!L145+'02.04.18'!L145+'10.04.18'!L145+'16.04.18'!L145+'23.04.18'!L145+'02.05.18'!L145+'07.05.18'!L145+'14.05.18'!L145+'21.05.18'!L145+'29.05.18'!L145+'04.06.18'!L145+'11.06.18'!L145+'18.06.18'!L145+'25.06.18'!L145+'02.07.18'!L145+'09.07.18'!L145+'16.07.18'!L145+'23.07.18'!L145+'30.07.18'!L145+'06.08.18'!L145+'13.08.18'!L145+'20.08.18'!L145+'27.08.18'!L145+'03.09.18'!L145+'10.09.18'!L145+'17.09.18'!L145+'24.09.18'!L145+'01.10.18'!L145+'08.10.18'!L145+'16.10.18'!L145+'22.10.18'!L145+'29.10.18'!L145+'05.11.18'!L145+'12.11.18'!L145+'19.11.18'!L145+'26.11.18'!L145+'03.12.18'!L145+'10.12.18'!L145+'17.12.18'!L145+'26.12.18'!L145+'02.01.19'!L145</f>
        <v>2995.4</v>
      </c>
      <c r="M145" s="259">
        <f t="shared" si="5"/>
        <v>0</v>
      </c>
      <c r="N145" s="270">
        <f>'09.01.18'!N145+'15.01.18'!N145+'22.01.18'!N145+'29.01.18'!N145+'05.02.18'!N145+'12.02.18'!N145+'19.02.18'!N145+'26.02.18'!N145+'05.03.18'!N145+'12.03.18'!N145+'19.03.18'!N145+'26.03.18'!N145+'02.04.18'!N145+'10.04.18'!N145+'16.04.18'!N145+'23.04.18'!N145+'02.05.18'!N145+'07.05.18'!N145+'14.05.18'!N145+'21.05.18'!N145+'29.05.18'!N145+'04.06.18'!N145+'11.06.18'!N145+'18.06.18'!N145+'25.06.18'!N145+'02.07.18'!N145+'09.07.18'!N145+'16.07.18'!N145+'23.07.18'!N145+'30.07.18'!N145+'06.08.18'!N145+'13.08.18'!N145+'20.08.18'!N145+'27.08.18'!N145+'03.09.18'!N145+'10.09.18'!N145+'17.09.18'!N145+'24.09.18'!N145+'01.10.18'!N145+'08.10.18'!N145+'16.10.18'!N145+'22.10.18'!N145+'29.10.18'!N145+'05.11.18'!N145+'12.11.18'!N145+'19.11.18'!N145+'26.11.18'!N145+'03.12.18'!N145+'10.12.18'!N145+'17.12.18'!N145+'26.12.18'!N145+'02.01.19'!N145</f>
        <v>0</v>
      </c>
      <c r="O145" s="271">
        <f>'09.01.18'!O145+'15.01.18'!O145+'22.01.18'!O145+'29.01.18'!O145+'05.02.18'!O145+'12.02.18'!O145+'19.02.18'!O145+'26.02.18'!O145+'05.03.18'!O145+'12.03.18'!O145+'19.03.18'!O145+'26.03.18'!O145+'02.04.18'!O145+'10.04.18'!O145+'16.04.18'!O145+'23.04.18'!O145+'02.05.18'!O145+'07.05.18'!O145+'14.05.18'!O145+'21.05.18'!O145+'29.05.18'!O145+'04.06.18'!O145+'11.06.18'!O145+'18.06.18'!O145+'25.06.18'!O145+'02.07.18'!O145+'09.07.18'!O145+'16.07.18'!O145+'23.07.18'!O145+'30.07.18'!O145+'06.08.18'!O145+'13.08.18'!O145+'20.08.18'!O145+'27.08.18'!O145+'03.09.18'!O145+'10.09.18'!O145+'17.09.18'!O145+'24.09.18'!O145+'01.10.18'!O145+'08.10.18'!O145+'16.10.18'!O145+'22.10.18'!O145+'29.10.18'!O145+'05.11.18'!O145+'12.11.18'!O145+'19.11.18'!O145+'26.11.18'!O145+'03.12.18'!O145+'10.12.18'!O145+'17.12.18'!O145+'26.12.18'!O145+'02.01.19'!O145</f>
        <v>0</v>
      </c>
      <c r="P145" s="271">
        <f>'09.01.18'!P145+'15.01.18'!P145+'22.01.18'!P145+'29.01.18'!P145+'05.02.18'!P145+'12.02.18'!P145+'19.02.18'!P145+'26.02.18'!P145+'05.03.18'!P145+'12.03.18'!P145+'19.03.18'!P145+'26.03.18'!P145+'02.04.18'!P145+'10.04.18'!P145+'16.04.18'!P145+'23.04.18'!P145+'02.05.18'!P145+'07.05.18'!P145+'14.05.18'!P145+'21.05.18'!P145+'29.05.18'!P145+'04.06.18'!P145+'11.06.18'!P145+'18.06.18'!P145+'25.06.18'!P145+'02.07.18'!P145+'09.07.18'!P145+'16.07.18'!P145+'23.07.18'!P145+'30.07.18'!P145+'06.08.18'!P145+'13.08.18'!P145+'20.08.18'!P145+'27.08.18'!P145+'03.09.18'!P145+'10.09.18'!P145+'17.09.18'!P145+'24.09.18'!P145+'01.10.18'!P145+'08.10.18'!P145+'16.10.18'!P145+'22.10.18'!P145+'29.10.18'!P145+'05.11.18'!P145+'12.11.18'!P145+'19.11.18'!P145+'26.11.18'!P145+'03.12.18'!P145+'10.12.18'!P145+'17.12.18'!P145+'26.12.18'!P145+'02.01.19'!P145</f>
        <v>0</v>
      </c>
      <c r="Q145" s="83">
        <f t="shared" si="6"/>
        <v>0</v>
      </c>
      <c r="R145" s="1"/>
      <c r="S145" s="1"/>
      <c r="T145" s="134"/>
      <c r="U145" s="134"/>
      <c r="V145" s="134"/>
      <c r="X145" s="40"/>
    </row>
    <row r="146" spans="1:24">
      <c r="A146" s="252">
        <v>137</v>
      </c>
      <c r="B146" s="78" t="s">
        <v>128</v>
      </c>
      <c r="C146" s="105" t="s">
        <v>19</v>
      </c>
      <c r="D146" s="78"/>
      <c r="E146" s="78" t="s">
        <v>26</v>
      </c>
      <c r="F146" s="110">
        <v>124</v>
      </c>
      <c r="G146" s="14" t="s">
        <v>21</v>
      </c>
      <c r="H146" s="274">
        <f>'09.01.18'!H146+'15.01.18'!H146+'22.01.18'!H146+'29.01.18'!H146+'05.02.18'!H146+'12.02.18'!H146+'19.02.18'!H146+'26.02.18'!H146+'05.03.18'!H146+'12.03.18'!H146+'19.03.18'!H146+'26.03.18'!H146+'02.04.18'!H146+'10.04.18'!H146+'16.04.18'!H146+'23.04.18'!H146+'02.05.18'!H146+'07.05.18'!H146+'14.05.18'!H146+'21.05.18'!H146+'29.05.18'!H146+'04.06.18'!H146+'11.06.18'!H146+'18.06.18'!H146+'25.06.18'!H146+'02.07.18'!H146+'09.07.18'!H146+'16.07.18'!H146+'23.07.18'!H146+'30.07.18'!H146+'06.08.18'!H146+'13.08.18'!H146+'20.08.18'!H146+'27.08.18'!H146+'03.09.18'!H146+'10.09.18'!H146+'17.09.18'!H146+'24.09.18'!H146+'01.10.18'!H146+'08.10.18'!H146+'16.10.18'!H146+'22.10.18'!H146+'29.10.18'!H146+'05.11.18'!H146+'12.11.18'!H146+'19.11.18'!H146+'26.11.18'!H146+'03.12.18'!H146+'10.12.18'!H146+'17.12.18'!H146+'26.12.18'!H146+'02.01.19'!H146</f>
        <v>0</v>
      </c>
      <c r="I146" s="254">
        <f>'09.01.18'!I146+'15.01.18'!I146+'22.01.18'!I146+'29.01.18'!I146+'05.02.18'!I146+'12.02.18'!I146+'19.02.18'!I146+'26.02.18'!I146+'05.03.18'!I146+'12.03.18'!I146+'19.03.18'!I146+'26.03.18'!I146+'02.04.18'!I146+'10.04.18'!I146+'16.04.18'!I146+'23.04.18'!I146+'02.05.18'!I146+'07.05.18'!I146+'14.05.18'!I146+'21.05.18'!I146+'29.05.18'!I146+'04.06.18'!I146+'11.06.18'!I146+'18.06.18'!I146+'25.06.18'!I146+'02.07.18'!I146+'09.07.18'!I146+'16.07.18'!I146+'23.07.18'!I146+'30.07.18'!I146+'06.08.18'!I146+'13.08.18'!I146+'20.08.18'!I146+'27.08.18'!I146+'03.09.18'!I146+'10.09.18'!I146+'17.09.18'!I146+'24.09.18'!I146+'01.10.18'!I146+'08.10.18'!I146+'16.10.18'!I146+'22.10.18'!I146+'29.10.18'!I146+'05.11.18'!I146+'12.11.18'!I146+'19.11.18'!I146+'26.11.18'!I146+'03.12.18'!I146+'10.12.18'!I146+'17.12.18'!I146+'26.12.18'!I146+'02.01.19'!I146</f>
        <v>0</v>
      </c>
      <c r="J146" s="254">
        <f>'09.01.18'!J146+'15.01.18'!J146+'22.01.18'!J146+'29.01.18'!J146+'05.02.18'!J146+'12.02.18'!J146+'19.02.18'!J146+'26.02.18'!J146+'05.03.18'!J146+'12.03.18'!J146+'19.03.18'!J146+'26.03.18'!J146+'02.04.18'!J146+'10.04.18'!J146+'16.04.18'!J146+'23.04.18'!J146+'02.05.18'!J146+'07.05.18'!J146+'14.05.18'!J146+'21.05.18'!J146+'29.05.18'!J146+'04.06.18'!J146+'11.06.18'!J146+'18.06.18'!J146+'25.06.18'!J146+'02.07.18'!J146+'09.07.18'!J146+'16.07.18'!J146+'23.07.18'!J146+'30.07.18'!J146+'06.08.18'!J146+'13.08.18'!J146+'20.08.18'!J146+'27.08.18'!J146+'03.09.18'!J146+'10.09.18'!J146+'17.09.18'!J146+'24.09.18'!J146+'01.10.18'!J146+'08.10.18'!J146+'16.10.18'!J146+'22.10.18'!J146+'29.10.18'!J146+'05.11.18'!J146+'12.11.18'!J146+'19.11.18'!J146+'26.11.18'!J146+'03.12.18'!J146+'10.12.18'!J146+'17.12.18'!J146+'26.12.18'!J146+'02.01.19'!J146</f>
        <v>0</v>
      </c>
      <c r="K146" s="271">
        <f>'09.01.18'!K146+'15.01.18'!K146+'22.01.18'!K146+'29.01.18'!K146+'05.02.18'!K146+'12.02.18'!K146+'19.02.18'!K146+'26.02.18'!K146+'05.03.18'!K146+'12.03.18'!K146+'19.03.18'!K146+'26.03.18'!K146+'02.04.18'!K146+'10.04.18'!K146+'16.04.18'!K146+'23.04.18'!K146+'02.05.18'!K146+'07.05.18'!K146+'14.05.18'!K146+'21.05.18'!K146+'29.05.18'!K146+'04.06.18'!K146+'11.06.18'!K146+'18.06.18'!K146+'25.06.18'!K146+'02.07.18'!K146+'09.07.18'!K146+'16.07.18'!K146+'23.07.18'!K146+'30.07.18'!K146+'06.08.18'!K146+'13.08.18'!K146+'20.08.18'!K146+'27.08.18'!K146+'03.09.18'!K146+'10.09.18'!K146+'17.09.18'!K146+'24.09.18'!K146+'01.10.18'!K146+'08.10.18'!K146+'16.10.18'!K146+'22.10.18'!K146+'29.10.18'!K146+'05.11.18'!K146+'12.11.18'!K146+'19.11.18'!K146+'26.11.18'!K146+'03.12.18'!K146+'10.12.18'!K146+'17.12.18'!K146+'26.12.18'!K146+'02.01.19'!K146</f>
        <v>0</v>
      </c>
      <c r="L146" s="271">
        <f>'09.01.18'!L146+'15.01.18'!L146+'22.01.18'!L146+'29.01.18'!L146+'05.02.18'!L146+'12.02.18'!L146+'19.02.18'!L146+'26.02.18'!L146+'05.03.18'!L146+'12.03.18'!L146+'19.03.18'!L146+'26.03.18'!L146+'02.04.18'!L146+'10.04.18'!L146+'16.04.18'!L146+'23.04.18'!L146+'02.05.18'!L146+'07.05.18'!L146+'14.05.18'!L146+'21.05.18'!L146+'29.05.18'!L146+'04.06.18'!L146+'11.06.18'!L146+'18.06.18'!L146+'25.06.18'!L146+'02.07.18'!L146+'09.07.18'!L146+'16.07.18'!L146+'23.07.18'!L146+'30.07.18'!L146+'06.08.18'!L146+'13.08.18'!L146+'20.08.18'!L146+'27.08.18'!L146+'03.09.18'!L146+'10.09.18'!L146+'17.09.18'!L146+'24.09.18'!L146+'01.10.18'!L146+'08.10.18'!L146+'16.10.18'!L146+'22.10.18'!L146+'29.10.18'!L146+'05.11.18'!L146+'12.11.18'!L146+'19.11.18'!L146+'26.11.18'!L146+'03.12.18'!L146+'10.12.18'!L146+'17.12.18'!L146+'26.12.18'!L146+'02.01.19'!L146</f>
        <v>0</v>
      </c>
      <c r="M146" s="259">
        <f t="shared" si="5"/>
        <v>0</v>
      </c>
      <c r="N146" s="270">
        <f>'09.01.18'!N146+'15.01.18'!N146+'22.01.18'!N146+'29.01.18'!N146+'05.02.18'!N146+'12.02.18'!N146+'19.02.18'!N146+'26.02.18'!N146+'05.03.18'!N146+'12.03.18'!N146+'19.03.18'!N146+'26.03.18'!N146+'02.04.18'!N146+'10.04.18'!N146+'16.04.18'!N146+'23.04.18'!N146+'02.05.18'!N146+'07.05.18'!N146+'14.05.18'!N146+'21.05.18'!N146+'29.05.18'!N146+'04.06.18'!N146+'11.06.18'!N146+'18.06.18'!N146+'25.06.18'!N146+'02.07.18'!N146+'09.07.18'!N146+'16.07.18'!N146+'23.07.18'!N146+'30.07.18'!N146+'06.08.18'!N146+'13.08.18'!N146+'20.08.18'!N146+'27.08.18'!N146+'03.09.18'!N146+'10.09.18'!N146+'17.09.18'!N146+'24.09.18'!N146+'01.10.18'!N146+'08.10.18'!N146+'16.10.18'!N146+'22.10.18'!N146+'29.10.18'!N146+'05.11.18'!N146+'12.11.18'!N146+'19.11.18'!N146+'26.11.18'!N146+'03.12.18'!N146+'10.12.18'!N146+'17.12.18'!N146+'26.12.18'!N146+'02.01.19'!N146</f>
        <v>8</v>
      </c>
      <c r="O146" s="271">
        <f>'09.01.18'!O146+'15.01.18'!O146+'22.01.18'!O146+'29.01.18'!O146+'05.02.18'!O146+'12.02.18'!O146+'19.02.18'!O146+'26.02.18'!O146+'05.03.18'!O146+'12.03.18'!O146+'19.03.18'!O146+'26.03.18'!O146+'02.04.18'!O146+'10.04.18'!O146+'16.04.18'!O146+'23.04.18'!O146+'02.05.18'!O146+'07.05.18'!O146+'14.05.18'!O146+'21.05.18'!O146+'29.05.18'!O146+'04.06.18'!O146+'11.06.18'!O146+'18.06.18'!O146+'25.06.18'!O146+'02.07.18'!O146+'09.07.18'!O146+'16.07.18'!O146+'23.07.18'!O146+'30.07.18'!O146+'06.08.18'!O146+'13.08.18'!O146+'20.08.18'!O146+'27.08.18'!O146+'03.09.18'!O146+'10.09.18'!O146+'17.09.18'!O146+'24.09.18'!O146+'01.10.18'!O146+'08.10.18'!O146+'16.10.18'!O146+'22.10.18'!O146+'29.10.18'!O146+'05.11.18'!O146+'12.11.18'!O146+'19.11.18'!O146+'26.11.18'!O146+'03.12.18'!O146+'10.12.18'!O146+'17.12.18'!O146+'26.12.18'!O146+'02.01.19'!O146</f>
        <v>15439.44</v>
      </c>
      <c r="P146" s="271">
        <f>'09.01.18'!P146+'15.01.18'!P146+'22.01.18'!P146+'29.01.18'!P146+'05.02.18'!P146+'12.02.18'!P146+'19.02.18'!P146+'26.02.18'!P146+'05.03.18'!P146+'12.03.18'!P146+'19.03.18'!P146+'26.03.18'!P146+'02.04.18'!P146+'10.04.18'!P146+'16.04.18'!P146+'23.04.18'!P146+'02.05.18'!P146+'07.05.18'!P146+'14.05.18'!P146+'21.05.18'!P146+'29.05.18'!P146+'04.06.18'!P146+'11.06.18'!P146+'18.06.18'!P146+'25.06.18'!P146+'02.07.18'!P146+'09.07.18'!P146+'16.07.18'!P146+'23.07.18'!P146+'30.07.18'!P146+'06.08.18'!P146+'13.08.18'!P146+'20.08.18'!P146+'27.08.18'!P146+'03.09.18'!P146+'10.09.18'!P146+'17.09.18'!P146+'24.09.18'!P146+'01.10.18'!P146+'08.10.18'!P146+'16.10.18'!P146+'22.10.18'!P146+'29.10.18'!P146+'05.11.18'!P146+'12.11.18'!P146+'19.11.18'!P146+'26.11.18'!P146+'03.12.18'!P146+'10.12.18'!P146+'17.12.18'!P146+'26.12.18'!P146+'02.01.19'!P146</f>
        <v>15439.44</v>
      </c>
      <c r="Q146" s="83">
        <f t="shared" si="6"/>
        <v>0</v>
      </c>
      <c r="R146" s="1"/>
      <c r="S146" s="1"/>
      <c r="T146" s="134"/>
      <c r="U146" s="134"/>
      <c r="V146" s="134"/>
      <c r="X146" s="40"/>
    </row>
    <row r="147" spans="1:24">
      <c r="A147" s="252">
        <v>138</v>
      </c>
      <c r="B147" s="78" t="s">
        <v>128</v>
      </c>
      <c r="C147" s="105" t="s">
        <v>19</v>
      </c>
      <c r="D147" s="78"/>
      <c r="E147" s="78" t="s">
        <v>26</v>
      </c>
      <c r="F147" s="107" t="s">
        <v>299</v>
      </c>
      <c r="G147" s="80" t="s">
        <v>33</v>
      </c>
      <c r="H147" s="274">
        <f>'09.01.18'!H147+'15.01.18'!H147+'22.01.18'!H147+'29.01.18'!H147+'05.02.18'!H147+'12.02.18'!H147+'19.02.18'!H147+'26.02.18'!H147+'05.03.18'!H147+'12.03.18'!H147+'19.03.18'!H147+'26.03.18'!H147+'02.04.18'!H147+'10.04.18'!H147+'16.04.18'!H147+'23.04.18'!H147+'02.05.18'!H147+'07.05.18'!H147+'14.05.18'!H147+'21.05.18'!H147+'29.05.18'!H147+'04.06.18'!H147+'11.06.18'!H147+'18.06.18'!H147+'25.06.18'!H147+'02.07.18'!H147+'09.07.18'!H147+'16.07.18'!H147+'23.07.18'!H147+'30.07.18'!H147+'06.08.18'!H147+'13.08.18'!H147+'20.08.18'!H147+'27.08.18'!H147+'03.09.18'!H147+'10.09.18'!H147+'17.09.18'!H147+'24.09.18'!H147+'01.10.18'!H147+'08.10.18'!H147+'16.10.18'!H147+'22.10.18'!H147+'29.10.18'!H147+'05.11.18'!H147+'12.11.18'!H147+'19.11.18'!H147+'26.11.18'!H147+'03.12.18'!H147+'10.12.18'!H147+'17.12.18'!H147+'26.12.18'!H147+'02.01.19'!H147</f>
        <v>0</v>
      </c>
      <c r="I147" s="254">
        <f>'09.01.18'!I147+'15.01.18'!I147+'22.01.18'!I147+'29.01.18'!I147+'05.02.18'!I147+'12.02.18'!I147+'19.02.18'!I147+'26.02.18'!I147+'05.03.18'!I147+'12.03.18'!I147+'19.03.18'!I147+'26.03.18'!I147+'02.04.18'!I147+'10.04.18'!I147+'16.04.18'!I147+'23.04.18'!I147+'02.05.18'!I147+'07.05.18'!I147+'14.05.18'!I147+'21.05.18'!I147+'29.05.18'!I147+'04.06.18'!I147+'11.06.18'!I147+'18.06.18'!I147+'25.06.18'!I147+'02.07.18'!I147+'09.07.18'!I147+'16.07.18'!I147+'23.07.18'!I147+'30.07.18'!I147+'06.08.18'!I147+'13.08.18'!I147+'20.08.18'!I147+'27.08.18'!I147+'03.09.18'!I147+'10.09.18'!I147+'17.09.18'!I147+'24.09.18'!I147+'01.10.18'!I147+'08.10.18'!I147+'16.10.18'!I147+'22.10.18'!I147+'29.10.18'!I147+'05.11.18'!I147+'12.11.18'!I147+'19.11.18'!I147+'26.11.18'!I147+'03.12.18'!I147+'10.12.18'!I147+'17.12.18'!I147+'26.12.18'!I147+'02.01.19'!I147</f>
        <v>0</v>
      </c>
      <c r="J147" s="254">
        <f>'09.01.18'!J147+'15.01.18'!J147+'22.01.18'!J147+'29.01.18'!J147+'05.02.18'!J147+'12.02.18'!J147+'19.02.18'!J147+'26.02.18'!J147+'05.03.18'!J147+'12.03.18'!J147+'19.03.18'!J147+'26.03.18'!J147+'02.04.18'!J147+'10.04.18'!J147+'16.04.18'!J147+'23.04.18'!J147+'02.05.18'!J147+'07.05.18'!J147+'14.05.18'!J147+'21.05.18'!J147+'29.05.18'!J147+'04.06.18'!J147+'11.06.18'!J147+'18.06.18'!J147+'25.06.18'!J147+'02.07.18'!J147+'09.07.18'!J147+'16.07.18'!J147+'23.07.18'!J147+'30.07.18'!J147+'06.08.18'!J147+'13.08.18'!J147+'20.08.18'!J147+'27.08.18'!J147+'03.09.18'!J147+'10.09.18'!J147+'17.09.18'!J147+'24.09.18'!J147+'01.10.18'!J147+'08.10.18'!J147+'16.10.18'!J147+'22.10.18'!J147+'29.10.18'!J147+'05.11.18'!J147+'12.11.18'!J147+'19.11.18'!J147+'26.11.18'!J147+'03.12.18'!J147+'10.12.18'!J147+'17.12.18'!J147+'26.12.18'!J147+'02.01.19'!J147</f>
        <v>0</v>
      </c>
      <c r="K147" s="271">
        <f>'09.01.18'!K147+'15.01.18'!K147+'22.01.18'!K147+'29.01.18'!K147+'05.02.18'!K147+'12.02.18'!K147+'19.02.18'!K147+'26.02.18'!K147+'05.03.18'!K147+'12.03.18'!K147+'19.03.18'!K147+'26.03.18'!K147+'02.04.18'!K147+'10.04.18'!K147+'16.04.18'!K147+'23.04.18'!K147+'02.05.18'!K147+'07.05.18'!K147+'14.05.18'!K147+'21.05.18'!K147+'29.05.18'!K147+'04.06.18'!K147+'11.06.18'!K147+'18.06.18'!K147+'25.06.18'!K147+'02.07.18'!K147+'09.07.18'!K147+'16.07.18'!K147+'23.07.18'!K147+'30.07.18'!K147+'06.08.18'!K147+'13.08.18'!K147+'20.08.18'!K147+'27.08.18'!K147+'03.09.18'!K147+'10.09.18'!K147+'17.09.18'!K147+'24.09.18'!K147+'01.10.18'!K147+'08.10.18'!K147+'16.10.18'!K147+'22.10.18'!K147+'29.10.18'!K147+'05.11.18'!K147+'12.11.18'!K147+'19.11.18'!K147+'26.11.18'!K147+'03.12.18'!K147+'10.12.18'!K147+'17.12.18'!K147+'26.12.18'!K147+'02.01.19'!K147</f>
        <v>0</v>
      </c>
      <c r="L147" s="271">
        <f>'09.01.18'!L147+'15.01.18'!L147+'22.01.18'!L147+'29.01.18'!L147+'05.02.18'!L147+'12.02.18'!L147+'19.02.18'!L147+'26.02.18'!L147+'05.03.18'!L147+'12.03.18'!L147+'19.03.18'!L147+'26.03.18'!L147+'02.04.18'!L147+'10.04.18'!L147+'16.04.18'!L147+'23.04.18'!L147+'02.05.18'!L147+'07.05.18'!L147+'14.05.18'!L147+'21.05.18'!L147+'29.05.18'!L147+'04.06.18'!L147+'11.06.18'!L147+'18.06.18'!L147+'25.06.18'!L147+'02.07.18'!L147+'09.07.18'!L147+'16.07.18'!L147+'23.07.18'!L147+'30.07.18'!L147+'06.08.18'!L147+'13.08.18'!L147+'20.08.18'!L147+'27.08.18'!L147+'03.09.18'!L147+'10.09.18'!L147+'17.09.18'!L147+'24.09.18'!L147+'01.10.18'!L147+'08.10.18'!L147+'16.10.18'!L147+'22.10.18'!L147+'29.10.18'!L147+'05.11.18'!L147+'12.11.18'!L147+'19.11.18'!L147+'26.11.18'!L147+'03.12.18'!L147+'10.12.18'!L147+'17.12.18'!L147+'26.12.18'!L147+'02.01.19'!L147</f>
        <v>0</v>
      </c>
      <c r="M147" s="259">
        <f t="shared" si="5"/>
        <v>0</v>
      </c>
      <c r="N147" s="270">
        <f>'09.01.18'!N147+'15.01.18'!N147+'22.01.18'!N147+'29.01.18'!N147+'05.02.18'!N147+'12.02.18'!N147+'19.02.18'!N147+'26.02.18'!N147+'05.03.18'!N147+'12.03.18'!N147+'19.03.18'!N147+'26.03.18'!N147+'02.04.18'!N147+'10.04.18'!N147+'16.04.18'!N147+'23.04.18'!N147+'02.05.18'!N147+'07.05.18'!N147+'14.05.18'!N147+'21.05.18'!N147+'29.05.18'!N147+'04.06.18'!N147+'11.06.18'!N147+'18.06.18'!N147+'25.06.18'!N147+'02.07.18'!N147+'09.07.18'!N147+'16.07.18'!N147+'23.07.18'!N147+'30.07.18'!N147+'06.08.18'!N147+'13.08.18'!N147+'20.08.18'!N147+'27.08.18'!N147+'03.09.18'!N147+'10.09.18'!N147+'17.09.18'!N147+'24.09.18'!N147+'01.10.18'!N147+'08.10.18'!N147+'16.10.18'!N147+'22.10.18'!N147+'29.10.18'!N147+'05.11.18'!N147+'12.11.18'!N147+'19.11.18'!N147+'26.11.18'!N147+'03.12.18'!N147+'10.12.18'!N147+'17.12.18'!N147+'26.12.18'!N147+'02.01.19'!N147</f>
        <v>8</v>
      </c>
      <c r="O147" s="271">
        <f>'09.01.18'!O147+'15.01.18'!O147+'22.01.18'!O147+'29.01.18'!O147+'05.02.18'!O147+'12.02.18'!O147+'19.02.18'!O147+'26.02.18'!O147+'05.03.18'!O147+'12.03.18'!O147+'19.03.18'!O147+'26.03.18'!O147+'02.04.18'!O147+'10.04.18'!O147+'16.04.18'!O147+'23.04.18'!O147+'02.05.18'!O147+'07.05.18'!O147+'14.05.18'!O147+'21.05.18'!O147+'29.05.18'!O147+'04.06.18'!O147+'11.06.18'!O147+'18.06.18'!O147+'25.06.18'!O147+'02.07.18'!O147+'09.07.18'!O147+'16.07.18'!O147+'23.07.18'!O147+'30.07.18'!O147+'06.08.18'!O147+'13.08.18'!O147+'20.08.18'!O147+'27.08.18'!O147+'03.09.18'!O147+'10.09.18'!O147+'17.09.18'!O147+'24.09.18'!O147+'01.10.18'!O147+'08.10.18'!O147+'16.10.18'!O147+'22.10.18'!O147+'29.10.18'!O147+'05.11.18'!O147+'12.11.18'!O147+'19.11.18'!O147+'26.11.18'!O147+'03.12.18'!O147+'10.12.18'!O147+'17.12.18'!O147+'26.12.18'!O147+'02.01.19'!O147</f>
        <v>12601.65</v>
      </c>
      <c r="P147" s="271">
        <f>'09.01.18'!P147+'15.01.18'!P147+'22.01.18'!P147+'29.01.18'!P147+'05.02.18'!P147+'12.02.18'!P147+'19.02.18'!P147+'26.02.18'!P147+'05.03.18'!P147+'12.03.18'!P147+'19.03.18'!P147+'26.03.18'!P147+'02.04.18'!P147+'10.04.18'!P147+'16.04.18'!P147+'23.04.18'!P147+'02.05.18'!P147+'07.05.18'!P147+'14.05.18'!P147+'21.05.18'!P147+'29.05.18'!P147+'04.06.18'!P147+'11.06.18'!P147+'18.06.18'!P147+'25.06.18'!P147+'02.07.18'!P147+'09.07.18'!P147+'16.07.18'!P147+'23.07.18'!P147+'30.07.18'!P147+'06.08.18'!P147+'13.08.18'!P147+'20.08.18'!P147+'27.08.18'!P147+'03.09.18'!P147+'10.09.18'!P147+'17.09.18'!P147+'24.09.18'!P147+'01.10.18'!P147+'08.10.18'!P147+'16.10.18'!P147+'22.10.18'!P147+'29.10.18'!P147+'05.11.18'!P147+'12.11.18'!P147+'19.11.18'!P147+'26.11.18'!P147+'03.12.18'!P147+'10.12.18'!P147+'17.12.18'!P147+'26.12.18'!P147+'02.01.19'!P147</f>
        <v>12601.65</v>
      </c>
      <c r="Q147" s="83">
        <f t="shared" si="6"/>
        <v>0</v>
      </c>
      <c r="R147" s="1"/>
      <c r="S147" s="1"/>
      <c r="T147" s="134"/>
      <c r="U147" s="134"/>
      <c r="V147" s="134"/>
      <c r="X147" s="40"/>
    </row>
    <row r="148" spans="1:24">
      <c r="A148" s="252">
        <v>139</v>
      </c>
      <c r="B148" s="78" t="s">
        <v>129</v>
      </c>
      <c r="C148" s="105" t="s">
        <v>19</v>
      </c>
      <c r="D148" s="78"/>
      <c r="E148" s="78" t="s">
        <v>26</v>
      </c>
      <c r="F148" s="107">
        <v>125</v>
      </c>
      <c r="G148" s="14" t="s">
        <v>21</v>
      </c>
      <c r="H148" s="274">
        <f>'09.01.18'!H148+'15.01.18'!H148+'22.01.18'!H148+'29.01.18'!H148+'05.02.18'!H148+'12.02.18'!H148+'19.02.18'!H148+'26.02.18'!H148+'05.03.18'!H148+'12.03.18'!H148+'19.03.18'!H148+'26.03.18'!H148+'02.04.18'!H148+'10.04.18'!H148+'16.04.18'!H148+'23.04.18'!H148+'02.05.18'!H148+'07.05.18'!H148+'14.05.18'!H148+'21.05.18'!H148+'29.05.18'!H148+'04.06.18'!H148+'11.06.18'!H148+'18.06.18'!H148+'25.06.18'!H148+'02.07.18'!H148+'09.07.18'!H148+'16.07.18'!H148+'23.07.18'!H148+'30.07.18'!H148+'06.08.18'!H148+'13.08.18'!H148+'20.08.18'!H148+'27.08.18'!H148+'03.09.18'!H148+'10.09.18'!H148+'17.09.18'!H148+'24.09.18'!H148+'01.10.18'!H148+'08.10.18'!H148+'16.10.18'!H148+'22.10.18'!H148+'29.10.18'!H148+'05.11.18'!H148+'12.11.18'!H148+'19.11.18'!H148+'26.11.18'!H148+'03.12.18'!H148+'10.12.18'!H148+'17.12.18'!H148+'26.12.18'!H148+'02.01.19'!H148</f>
        <v>0</v>
      </c>
      <c r="I148" s="254">
        <f>'09.01.18'!I148+'15.01.18'!I148+'22.01.18'!I148+'29.01.18'!I148+'05.02.18'!I148+'12.02.18'!I148+'19.02.18'!I148+'26.02.18'!I148+'05.03.18'!I148+'12.03.18'!I148+'19.03.18'!I148+'26.03.18'!I148+'02.04.18'!I148+'10.04.18'!I148+'16.04.18'!I148+'23.04.18'!I148+'02.05.18'!I148+'07.05.18'!I148+'14.05.18'!I148+'21.05.18'!I148+'29.05.18'!I148+'04.06.18'!I148+'11.06.18'!I148+'18.06.18'!I148+'25.06.18'!I148+'02.07.18'!I148+'09.07.18'!I148+'16.07.18'!I148+'23.07.18'!I148+'30.07.18'!I148+'06.08.18'!I148+'13.08.18'!I148+'20.08.18'!I148+'27.08.18'!I148+'03.09.18'!I148+'10.09.18'!I148+'17.09.18'!I148+'24.09.18'!I148+'01.10.18'!I148+'08.10.18'!I148+'16.10.18'!I148+'22.10.18'!I148+'29.10.18'!I148+'05.11.18'!I148+'12.11.18'!I148+'19.11.18'!I148+'26.11.18'!I148+'03.12.18'!I148+'10.12.18'!I148+'17.12.18'!I148+'26.12.18'!I148+'02.01.19'!I148</f>
        <v>0</v>
      </c>
      <c r="J148" s="254">
        <f>'09.01.18'!J148+'15.01.18'!J148+'22.01.18'!J148+'29.01.18'!J148+'05.02.18'!J148+'12.02.18'!J148+'19.02.18'!J148+'26.02.18'!J148+'05.03.18'!J148+'12.03.18'!J148+'19.03.18'!J148+'26.03.18'!J148+'02.04.18'!J148+'10.04.18'!J148+'16.04.18'!J148+'23.04.18'!J148+'02.05.18'!J148+'07.05.18'!J148+'14.05.18'!J148+'21.05.18'!J148+'29.05.18'!J148+'04.06.18'!J148+'11.06.18'!J148+'18.06.18'!J148+'25.06.18'!J148+'02.07.18'!J148+'09.07.18'!J148+'16.07.18'!J148+'23.07.18'!J148+'30.07.18'!J148+'06.08.18'!J148+'13.08.18'!J148+'20.08.18'!J148+'27.08.18'!J148+'03.09.18'!J148+'10.09.18'!J148+'17.09.18'!J148+'24.09.18'!J148+'01.10.18'!J148+'08.10.18'!J148+'16.10.18'!J148+'22.10.18'!J148+'29.10.18'!J148+'05.11.18'!J148+'12.11.18'!J148+'19.11.18'!J148+'26.11.18'!J148+'03.12.18'!J148+'10.12.18'!J148+'17.12.18'!J148+'26.12.18'!J148+'02.01.19'!J148</f>
        <v>0</v>
      </c>
      <c r="K148" s="271">
        <f>'09.01.18'!K148+'15.01.18'!K148+'22.01.18'!K148+'29.01.18'!K148+'05.02.18'!K148+'12.02.18'!K148+'19.02.18'!K148+'26.02.18'!K148+'05.03.18'!K148+'12.03.18'!K148+'19.03.18'!K148+'26.03.18'!K148+'02.04.18'!K148+'10.04.18'!K148+'16.04.18'!K148+'23.04.18'!K148+'02.05.18'!K148+'07.05.18'!K148+'14.05.18'!K148+'21.05.18'!K148+'29.05.18'!K148+'04.06.18'!K148+'11.06.18'!K148+'18.06.18'!K148+'25.06.18'!K148+'02.07.18'!K148+'09.07.18'!K148+'16.07.18'!K148+'23.07.18'!K148+'30.07.18'!K148+'06.08.18'!K148+'13.08.18'!K148+'20.08.18'!K148+'27.08.18'!K148+'03.09.18'!K148+'10.09.18'!K148+'17.09.18'!K148+'24.09.18'!K148+'01.10.18'!K148+'08.10.18'!K148+'16.10.18'!K148+'22.10.18'!K148+'29.10.18'!K148+'05.11.18'!K148+'12.11.18'!K148+'19.11.18'!K148+'26.11.18'!K148+'03.12.18'!K148+'10.12.18'!K148+'17.12.18'!K148+'26.12.18'!K148+'02.01.19'!K148</f>
        <v>0</v>
      </c>
      <c r="L148" s="271">
        <f>'09.01.18'!L148+'15.01.18'!L148+'22.01.18'!L148+'29.01.18'!L148+'05.02.18'!L148+'12.02.18'!L148+'19.02.18'!L148+'26.02.18'!L148+'05.03.18'!L148+'12.03.18'!L148+'19.03.18'!L148+'26.03.18'!L148+'02.04.18'!L148+'10.04.18'!L148+'16.04.18'!L148+'23.04.18'!L148+'02.05.18'!L148+'07.05.18'!L148+'14.05.18'!L148+'21.05.18'!L148+'29.05.18'!L148+'04.06.18'!L148+'11.06.18'!L148+'18.06.18'!L148+'25.06.18'!L148+'02.07.18'!L148+'09.07.18'!L148+'16.07.18'!L148+'23.07.18'!L148+'30.07.18'!L148+'06.08.18'!L148+'13.08.18'!L148+'20.08.18'!L148+'27.08.18'!L148+'03.09.18'!L148+'10.09.18'!L148+'17.09.18'!L148+'24.09.18'!L148+'01.10.18'!L148+'08.10.18'!L148+'16.10.18'!L148+'22.10.18'!L148+'29.10.18'!L148+'05.11.18'!L148+'12.11.18'!L148+'19.11.18'!L148+'26.11.18'!L148+'03.12.18'!L148+'10.12.18'!L148+'17.12.18'!L148+'26.12.18'!L148+'02.01.19'!L148</f>
        <v>0</v>
      </c>
      <c r="M148" s="259">
        <f t="shared" si="5"/>
        <v>0</v>
      </c>
      <c r="N148" s="270">
        <f>'09.01.18'!N148+'15.01.18'!N148+'22.01.18'!N148+'29.01.18'!N148+'05.02.18'!N148+'12.02.18'!N148+'19.02.18'!N148+'26.02.18'!N148+'05.03.18'!N148+'12.03.18'!N148+'19.03.18'!N148+'26.03.18'!N148+'02.04.18'!N148+'10.04.18'!N148+'16.04.18'!N148+'23.04.18'!N148+'02.05.18'!N148+'07.05.18'!N148+'14.05.18'!N148+'21.05.18'!N148+'29.05.18'!N148+'04.06.18'!N148+'11.06.18'!N148+'18.06.18'!N148+'25.06.18'!N148+'02.07.18'!N148+'09.07.18'!N148+'16.07.18'!N148+'23.07.18'!N148+'30.07.18'!N148+'06.08.18'!N148+'13.08.18'!N148+'20.08.18'!N148+'27.08.18'!N148+'03.09.18'!N148+'10.09.18'!N148+'17.09.18'!N148+'24.09.18'!N148+'01.10.18'!N148+'08.10.18'!N148+'16.10.18'!N148+'22.10.18'!N148+'29.10.18'!N148+'05.11.18'!N148+'12.11.18'!N148+'19.11.18'!N148+'26.11.18'!N148+'03.12.18'!N148+'10.12.18'!N148+'17.12.18'!N148+'26.12.18'!N148+'02.01.19'!N148</f>
        <v>0</v>
      </c>
      <c r="O148" s="271">
        <f>'09.01.18'!O148+'15.01.18'!O148+'22.01.18'!O148+'29.01.18'!O148+'05.02.18'!O148+'12.02.18'!O148+'19.02.18'!O148+'26.02.18'!O148+'05.03.18'!O148+'12.03.18'!O148+'19.03.18'!O148+'26.03.18'!O148+'02.04.18'!O148+'10.04.18'!O148+'16.04.18'!O148+'23.04.18'!O148+'02.05.18'!O148+'07.05.18'!O148+'14.05.18'!O148+'21.05.18'!O148+'29.05.18'!O148+'04.06.18'!O148+'11.06.18'!O148+'18.06.18'!O148+'25.06.18'!O148+'02.07.18'!O148+'09.07.18'!O148+'16.07.18'!O148+'23.07.18'!O148+'30.07.18'!O148+'06.08.18'!O148+'13.08.18'!O148+'20.08.18'!O148+'27.08.18'!O148+'03.09.18'!O148+'10.09.18'!O148+'17.09.18'!O148+'24.09.18'!O148+'01.10.18'!O148+'08.10.18'!O148+'16.10.18'!O148+'22.10.18'!O148+'29.10.18'!O148+'05.11.18'!O148+'12.11.18'!O148+'19.11.18'!O148+'26.11.18'!O148+'03.12.18'!O148+'10.12.18'!O148+'17.12.18'!O148+'26.12.18'!O148+'02.01.19'!O148</f>
        <v>0</v>
      </c>
      <c r="P148" s="271">
        <f>'09.01.18'!P148+'15.01.18'!P148+'22.01.18'!P148+'29.01.18'!P148+'05.02.18'!P148+'12.02.18'!P148+'19.02.18'!P148+'26.02.18'!P148+'05.03.18'!P148+'12.03.18'!P148+'19.03.18'!P148+'26.03.18'!P148+'02.04.18'!P148+'10.04.18'!P148+'16.04.18'!P148+'23.04.18'!P148+'02.05.18'!P148+'07.05.18'!P148+'14.05.18'!P148+'21.05.18'!P148+'29.05.18'!P148+'04.06.18'!P148+'11.06.18'!P148+'18.06.18'!P148+'25.06.18'!P148+'02.07.18'!P148+'09.07.18'!P148+'16.07.18'!P148+'23.07.18'!P148+'30.07.18'!P148+'06.08.18'!P148+'13.08.18'!P148+'20.08.18'!P148+'27.08.18'!P148+'03.09.18'!P148+'10.09.18'!P148+'17.09.18'!P148+'24.09.18'!P148+'01.10.18'!P148+'08.10.18'!P148+'16.10.18'!P148+'22.10.18'!P148+'29.10.18'!P148+'05.11.18'!P148+'12.11.18'!P148+'19.11.18'!P148+'26.11.18'!P148+'03.12.18'!P148+'10.12.18'!P148+'17.12.18'!P148+'26.12.18'!P148+'02.01.19'!P148</f>
        <v>0</v>
      </c>
      <c r="Q148" s="83">
        <f t="shared" si="6"/>
        <v>0</v>
      </c>
      <c r="R148" s="1"/>
      <c r="S148" s="1"/>
      <c r="T148" s="134"/>
      <c r="U148" s="134"/>
      <c r="V148" s="134"/>
      <c r="X148" s="40"/>
    </row>
    <row r="149" spans="1:24">
      <c r="A149" s="252">
        <v>140</v>
      </c>
      <c r="B149" s="78" t="s">
        <v>129</v>
      </c>
      <c r="C149" s="105" t="s">
        <v>19</v>
      </c>
      <c r="D149" s="78"/>
      <c r="E149" s="78" t="s">
        <v>26</v>
      </c>
      <c r="F149" s="106" t="s">
        <v>517</v>
      </c>
      <c r="G149" s="80" t="s">
        <v>33</v>
      </c>
      <c r="H149" s="274">
        <f>'09.01.18'!H149+'15.01.18'!H149+'22.01.18'!H149+'29.01.18'!H149+'05.02.18'!H149+'12.02.18'!H149+'19.02.18'!H149+'26.02.18'!H149+'05.03.18'!H149+'12.03.18'!H149+'19.03.18'!H149+'26.03.18'!H149+'02.04.18'!H149+'10.04.18'!H149+'16.04.18'!H149+'23.04.18'!H149+'02.05.18'!H149+'07.05.18'!H149+'14.05.18'!H149+'21.05.18'!H149+'29.05.18'!H149+'04.06.18'!H149+'11.06.18'!H149+'18.06.18'!H149+'25.06.18'!H149+'02.07.18'!H149+'09.07.18'!H149+'16.07.18'!H149+'23.07.18'!H149+'30.07.18'!H149+'06.08.18'!H149+'13.08.18'!H149+'20.08.18'!H149+'27.08.18'!H149+'03.09.18'!H149+'10.09.18'!H149+'17.09.18'!H149+'24.09.18'!H149+'01.10.18'!H149+'08.10.18'!H149+'16.10.18'!H149+'22.10.18'!H149+'29.10.18'!H149+'05.11.18'!H149+'12.11.18'!H149+'19.11.18'!H149+'26.11.18'!H149+'03.12.18'!H149+'10.12.18'!H149+'17.12.18'!H149+'26.12.18'!H149+'02.01.19'!H149</f>
        <v>1</v>
      </c>
      <c r="I149" s="254">
        <f>'09.01.18'!I149+'15.01.18'!I149+'22.01.18'!I149+'29.01.18'!I149+'05.02.18'!I149+'12.02.18'!I149+'19.02.18'!I149+'26.02.18'!I149+'05.03.18'!I149+'12.03.18'!I149+'19.03.18'!I149+'26.03.18'!I149+'02.04.18'!I149+'10.04.18'!I149+'16.04.18'!I149+'23.04.18'!I149+'02.05.18'!I149+'07.05.18'!I149+'14.05.18'!I149+'21.05.18'!I149+'29.05.18'!I149+'04.06.18'!I149+'11.06.18'!I149+'18.06.18'!I149+'25.06.18'!I149+'02.07.18'!I149+'09.07.18'!I149+'16.07.18'!I149+'23.07.18'!I149+'30.07.18'!I149+'06.08.18'!I149+'13.08.18'!I149+'20.08.18'!I149+'27.08.18'!I149+'03.09.18'!I149+'10.09.18'!I149+'17.09.18'!I149+'24.09.18'!I149+'01.10.18'!I149+'08.10.18'!I149+'16.10.18'!I149+'22.10.18'!I149+'29.10.18'!I149+'05.11.18'!I149+'12.11.18'!I149+'19.11.18'!I149+'26.11.18'!I149+'03.12.18'!I149+'10.12.18'!I149+'17.12.18'!I149+'26.12.18'!I149+'02.01.19'!I149</f>
        <v>0</v>
      </c>
      <c r="J149" s="254">
        <f>'09.01.18'!J149+'15.01.18'!J149+'22.01.18'!J149+'29.01.18'!J149+'05.02.18'!J149+'12.02.18'!J149+'19.02.18'!J149+'26.02.18'!J149+'05.03.18'!J149+'12.03.18'!J149+'19.03.18'!J149+'26.03.18'!J149+'02.04.18'!J149+'10.04.18'!J149+'16.04.18'!J149+'23.04.18'!J149+'02.05.18'!J149+'07.05.18'!J149+'14.05.18'!J149+'21.05.18'!J149+'29.05.18'!J149+'04.06.18'!J149+'11.06.18'!J149+'18.06.18'!J149+'25.06.18'!J149+'02.07.18'!J149+'09.07.18'!J149+'16.07.18'!J149+'23.07.18'!J149+'30.07.18'!J149+'06.08.18'!J149+'13.08.18'!J149+'20.08.18'!J149+'27.08.18'!J149+'03.09.18'!J149+'10.09.18'!J149+'17.09.18'!J149+'24.09.18'!J149+'01.10.18'!J149+'08.10.18'!J149+'16.10.18'!J149+'22.10.18'!J149+'29.10.18'!J149+'05.11.18'!J149+'12.11.18'!J149+'19.11.18'!J149+'26.11.18'!J149+'03.12.18'!J149+'10.12.18'!J149+'17.12.18'!J149+'26.12.18'!J149+'02.01.19'!J149</f>
        <v>0</v>
      </c>
      <c r="K149" s="271">
        <f>'09.01.18'!K149+'15.01.18'!K149+'22.01.18'!K149+'29.01.18'!K149+'05.02.18'!K149+'12.02.18'!K149+'19.02.18'!K149+'26.02.18'!K149+'05.03.18'!K149+'12.03.18'!K149+'19.03.18'!K149+'26.03.18'!K149+'02.04.18'!K149+'10.04.18'!K149+'16.04.18'!K149+'23.04.18'!K149+'02.05.18'!K149+'07.05.18'!K149+'14.05.18'!K149+'21.05.18'!K149+'29.05.18'!K149+'04.06.18'!K149+'11.06.18'!K149+'18.06.18'!K149+'25.06.18'!K149+'02.07.18'!K149+'09.07.18'!K149+'16.07.18'!K149+'23.07.18'!K149+'30.07.18'!K149+'06.08.18'!K149+'13.08.18'!K149+'20.08.18'!K149+'27.08.18'!K149+'03.09.18'!K149+'10.09.18'!K149+'17.09.18'!K149+'24.09.18'!K149+'01.10.18'!K149+'08.10.18'!K149+'16.10.18'!K149+'22.10.18'!K149+'29.10.18'!K149+'05.11.18'!K149+'12.11.18'!K149+'19.11.18'!K149+'26.11.18'!K149+'03.12.18'!K149+'10.12.18'!K149+'17.12.18'!K149+'26.12.18'!K149+'02.01.19'!K149</f>
        <v>0</v>
      </c>
      <c r="L149" s="271">
        <f>'09.01.18'!L149+'15.01.18'!L149+'22.01.18'!L149+'29.01.18'!L149+'05.02.18'!L149+'12.02.18'!L149+'19.02.18'!L149+'26.02.18'!L149+'05.03.18'!L149+'12.03.18'!L149+'19.03.18'!L149+'26.03.18'!L149+'02.04.18'!L149+'10.04.18'!L149+'16.04.18'!L149+'23.04.18'!L149+'02.05.18'!L149+'07.05.18'!L149+'14.05.18'!L149+'21.05.18'!L149+'29.05.18'!L149+'04.06.18'!L149+'11.06.18'!L149+'18.06.18'!L149+'25.06.18'!L149+'02.07.18'!L149+'09.07.18'!L149+'16.07.18'!L149+'23.07.18'!L149+'30.07.18'!L149+'06.08.18'!L149+'13.08.18'!L149+'20.08.18'!L149+'27.08.18'!L149+'03.09.18'!L149+'10.09.18'!L149+'17.09.18'!L149+'24.09.18'!L149+'01.10.18'!L149+'08.10.18'!L149+'16.10.18'!L149+'22.10.18'!L149+'29.10.18'!L149+'05.11.18'!L149+'12.11.18'!L149+'19.11.18'!L149+'26.11.18'!L149+'03.12.18'!L149+'10.12.18'!L149+'17.12.18'!L149+'26.12.18'!L149+'02.01.19'!L149</f>
        <v>0</v>
      </c>
      <c r="M149" s="259">
        <f t="shared" si="5"/>
        <v>0</v>
      </c>
      <c r="N149" s="270">
        <f>'09.01.18'!N149+'15.01.18'!N149+'22.01.18'!N149+'29.01.18'!N149+'05.02.18'!N149+'12.02.18'!N149+'19.02.18'!N149+'26.02.18'!N149+'05.03.18'!N149+'12.03.18'!N149+'19.03.18'!N149+'26.03.18'!N149+'02.04.18'!N149+'10.04.18'!N149+'16.04.18'!N149+'23.04.18'!N149+'02.05.18'!N149+'07.05.18'!N149+'14.05.18'!N149+'21.05.18'!N149+'29.05.18'!N149+'04.06.18'!N149+'11.06.18'!N149+'18.06.18'!N149+'25.06.18'!N149+'02.07.18'!N149+'09.07.18'!N149+'16.07.18'!N149+'23.07.18'!N149+'30.07.18'!N149+'06.08.18'!N149+'13.08.18'!N149+'20.08.18'!N149+'27.08.18'!N149+'03.09.18'!N149+'10.09.18'!N149+'17.09.18'!N149+'24.09.18'!N149+'01.10.18'!N149+'08.10.18'!N149+'16.10.18'!N149+'22.10.18'!N149+'29.10.18'!N149+'05.11.18'!N149+'12.11.18'!N149+'19.11.18'!N149+'26.11.18'!N149+'03.12.18'!N149+'10.12.18'!N149+'17.12.18'!N149+'26.12.18'!N149+'02.01.19'!N149</f>
        <v>2</v>
      </c>
      <c r="O149" s="271">
        <f>'09.01.18'!O149+'15.01.18'!O149+'22.01.18'!O149+'29.01.18'!O149+'05.02.18'!O149+'12.02.18'!O149+'19.02.18'!O149+'26.02.18'!O149+'05.03.18'!O149+'12.03.18'!O149+'19.03.18'!O149+'26.03.18'!O149+'02.04.18'!O149+'10.04.18'!O149+'16.04.18'!O149+'23.04.18'!O149+'02.05.18'!O149+'07.05.18'!O149+'14.05.18'!O149+'21.05.18'!O149+'29.05.18'!O149+'04.06.18'!O149+'11.06.18'!O149+'18.06.18'!O149+'25.06.18'!O149+'02.07.18'!O149+'09.07.18'!O149+'16.07.18'!O149+'23.07.18'!O149+'30.07.18'!O149+'06.08.18'!O149+'13.08.18'!O149+'20.08.18'!O149+'27.08.18'!O149+'03.09.18'!O149+'10.09.18'!O149+'17.09.18'!O149+'24.09.18'!O149+'01.10.18'!O149+'08.10.18'!O149+'16.10.18'!O149+'22.10.18'!O149+'29.10.18'!O149+'05.11.18'!O149+'12.11.18'!O149+'19.11.18'!O149+'26.11.18'!O149+'03.12.18'!O149+'10.12.18'!O149+'17.12.18'!O149+'26.12.18'!O149+'02.01.19'!O149</f>
        <v>4625.25</v>
      </c>
      <c r="P149" s="271">
        <f>'09.01.18'!P149+'15.01.18'!P149+'22.01.18'!P149+'29.01.18'!P149+'05.02.18'!P149+'12.02.18'!P149+'19.02.18'!P149+'26.02.18'!P149+'05.03.18'!P149+'12.03.18'!P149+'19.03.18'!P149+'26.03.18'!P149+'02.04.18'!P149+'10.04.18'!P149+'16.04.18'!P149+'23.04.18'!P149+'02.05.18'!P149+'07.05.18'!P149+'14.05.18'!P149+'21.05.18'!P149+'29.05.18'!P149+'04.06.18'!P149+'11.06.18'!P149+'18.06.18'!P149+'25.06.18'!P149+'02.07.18'!P149+'09.07.18'!P149+'16.07.18'!P149+'23.07.18'!P149+'30.07.18'!P149+'06.08.18'!P149+'13.08.18'!P149+'20.08.18'!P149+'27.08.18'!P149+'03.09.18'!P149+'10.09.18'!P149+'17.09.18'!P149+'24.09.18'!P149+'01.10.18'!P149+'08.10.18'!P149+'16.10.18'!P149+'22.10.18'!P149+'29.10.18'!P149+'05.11.18'!P149+'12.11.18'!P149+'19.11.18'!P149+'26.11.18'!P149+'03.12.18'!P149+'10.12.18'!P149+'17.12.18'!P149+'26.12.18'!P149+'02.01.19'!P149</f>
        <v>4625.25</v>
      </c>
      <c r="Q149" s="83">
        <f t="shared" si="6"/>
        <v>0</v>
      </c>
      <c r="R149" s="1"/>
      <c r="S149" s="1"/>
      <c r="T149" s="134"/>
      <c r="U149" s="134"/>
      <c r="V149" s="134"/>
      <c r="X149" s="40"/>
    </row>
    <row r="150" spans="1:24">
      <c r="A150" s="252">
        <v>141</v>
      </c>
      <c r="B150" s="78" t="s">
        <v>130</v>
      </c>
      <c r="C150" s="105" t="s">
        <v>19</v>
      </c>
      <c r="D150" s="78"/>
      <c r="E150" s="78" t="s">
        <v>26</v>
      </c>
      <c r="F150" s="107">
        <v>126</v>
      </c>
      <c r="G150" s="14" t="s">
        <v>21</v>
      </c>
      <c r="H150" s="274">
        <f>'09.01.18'!H150+'15.01.18'!H150+'22.01.18'!H150+'29.01.18'!H150+'05.02.18'!H150+'12.02.18'!H150+'19.02.18'!H150+'26.02.18'!H150+'05.03.18'!H150+'12.03.18'!H150+'19.03.18'!H150+'26.03.18'!H150+'02.04.18'!H150+'10.04.18'!H150+'16.04.18'!H150+'23.04.18'!H150+'02.05.18'!H150+'07.05.18'!H150+'14.05.18'!H150+'21.05.18'!H150+'29.05.18'!H150+'04.06.18'!H150+'11.06.18'!H150+'18.06.18'!H150+'25.06.18'!H150+'02.07.18'!H150+'09.07.18'!H150+'16.07.18'!H150+'23.07.18'!H150+'30.07.18'!H150+'06.08.18'!H150+'13.08.18'!H150+'20.08.18'!H150+'27.08.18'!H150+'03.09.18'!H150+'10.09.18'!H150+'17.09.18'!H150+'24.09.18'!H150+'01.10.18'!H150+'08.10.18'!H150+'16.10.18'!H150+'22.10.18'!H150+'29.10.18'!H150+'05.11.18'!H150+'12.11.18'!H150+'19.11.18'!H150+'26.11.18'!H150+'03.12.18'!H150+'10.12.18'!H150+'17.12.18'!H150+'26.12.18'!H150+'02.01.19'!H150</f>
        <v>0</v>
      </c>
      <c r="I150" s="254">
        <f>'09.01.18'!I150+'15.01.18'!I150+'22.01.18'!I150+'29.01.18'!I150+'05.02.18'!I150+'12.02.18'!I150+'19.02.18'!I150+'26.02.18'!I150+'05.03.18'!I150+'12.03.18'!I150+'19.03.18'!I150+'26.03.18'!I150+'02.04.18'!I150+'10.04.18'!I150+'16.04.18'!I150+'23.04.18'!I150+'02.05.18'!I150+'07.05.18'!I150+'14.05.18'!I150+'21.05.18'!I150+'29.05.18'!I150+'04.06.18'!I150+'11.06.18'!I150+'18.06.18'!I150+'25.06.18'!I150+'02.07.18'!I150+'09.07.18'!I150+'16.07.18'!I150+'23.07.18'!I150+'30.07.18'!I150+'06.08.18'!I150+'13.08.18'!I150+'20.08.18'!I150+'27.08.18'!I150+'03.09.18'!I150+'10.09.18'!I150+'17.09.18'!I150+'24.09.18'!I150+'01.10.18'!I150+'08.10.18'!I150+'16.10.18'!I150+'22.10.18'!I150+'29.10.18'!I150+'05.11.18'!I150+'12.11.18'!I150+'19.11.18'!I150+'26.11.18'!I150+'03.12.18'!I150+'10.12.18'!I150+'17.12.18'!I150+'26.12.18'!I150+'02.01.19'!I150</f>
        <v>0</v>
      </c>
      <c r="J150" s="254">
        <f>'09.01.18'!J150+'15.01.18'!J150+'22.01.18'!J150+'29.01.18'!J150+'05.02.18'!J150+'12.02.18'!J150+'19.02.18'!J150+'26.02.18'!J150+'05.03.18'!J150+'12.03.18'!J150+'19.03.18'!J150+'26.03.18'!J150+'02.04.18'!J150+'10.04.18'!J150+'16.04.18'!J150+'23.04.18'!J150+'02.05.18'!J150+'07.05.18'!J150+'14.05.18'!J150+'21.05.18'!J150+'29.05.18'!J150+'04.06.18'!J150+'11.06.18'!J150+'18.06.18'!J150+'25.06.18'!J150+'02.07.18'!J150+'09.07.18'!J150+'16.07.18'!J150+'23.07.18'!J150+'30.07.18'!J150+'06.08.18'!J150+'13.08.18'!J150+'20.08.18'!J150+'27.08.18'!J150+'03.09.18'!J150+'10.09.18'!J150+'17.09.18'!J150+'24.09.18'!J150+'01.10.18'!J150+'08.10.18'!J150+'16.10.18'!J150+'22.10.18'!J150+'29.10.18'!J150+'05.11.18'!J150+'12.11.18'!J150+'19.11.18'!J150+'26.11.18'!J150+'03.12.18'!J150+'10.12.18'!J150+'17.12.18'!J150+'26.12.18'!J150+'02.01.19'!J150</f>
        <v>0</v>
      </c>
      <c r="K150" s="271">
        <f>'09.01.18'!K150+'15.01.18'!K150+'22.01.18'!K150+'29.01.18'!K150+'05.02.18'!K150+'12.02.18'!K150+'19.02.18'!K150+'26.02.18'!K150+'05.03.18'!K150+'12.03.18'!K150+'19.03.18'!K150+'26.03.18'!K150+'02.04.18'!K150+'10.04.18'!K150+'16.04.18'!K150+'23.04.18'!K150+'02.05.18'!K150+'07.05.18'!K150+'14.05.18'!K150+'21.05.18'!K150+'29.05.18'!K150+'04.06.18'!K150+'11.06.18'!K150+'18.06.18'!K150+'25.06.18'!K150+'02.07.18'!K150+'09.07.18'!K150+'16.07.18'!K150+'23.07.18'!K150+'30.07.18'!K150+'06.08.18'!K150+'13.08.18'!K150+'20.08.18'!K150+'27.08.18'!K150+'03.09.18'!K150+'10.09.18'!K150+'17.09.18'!K150+'24.09.18'!K150+'01.10.18'!K150+'08.10.18'!K150+'16.10.18'!K150+'22.10.18'!K150+'29.10.18'!K150+'05.11.18'!K150+'12.11.18'!K150+'19.11.18'!K150+'26.11.18'!K150+'03.12.18'!K150+'10.12.18'!K150+'17.12.18'!K150+'26.12.18'!K150+'02.01.19'!K150</f>
        <v>0</v>
      </c>
      <c r="L150" s="271">
        <f>'09.01.18'!L150+'15.01.18'!L150+'22.01.18'!L150+'29.01.18'!L150+'05.02.18'!L150+'12.02.18'!L150+'19.02.18'!L150+'26.02.18'!L150+'05.03.18'!L150+'12.03.18'!L150+'19.03.18'!L150+'26.03.18'!L150+'02.04.18'!L150+'10.04.18'!L150+'16.04.18'!L150+'23.04.18'!L150+'02.05.18'!L150+'07.05.18'!L150+'14.05.18'!L150+'21.05.18'!L150+'29.05.18'!L150+'04.06.18'!L150+'11.06.18'!L150+'18.06.18'!L150+'25.06.18'!L150+'02.07.18'!L150+'09.07.18'!L150+'16.07.18'!L150+'23.07.18'!L150+'30.07.18'!L150+'06.08.18'!L150+'13.08.18'!L150+'20.08.18'!L150+'27.08.18'!L150+'03.09.18'!L150+'10.09.18'!L150+'17.09.18'!L150+'24.09.18'!L150+'01.10.18'!L150+'08.10.18'!L150+'16.10.18'!L150+'22.10.18'!L150+'29.10.18'!L150+'05.11.18'!L150+'12.11.18'!L150+'19.11.18'!L150+'26.11.18'!L150+'03.12.18'!L150+'10.12.18'!L150+'17.12.18'!L150+'26.12.18'!L150+'02.01.19'!L150</f>
        <v>0</v>
      </c>
      <c r="M150" s="259">
        <f t="shared" si="5"/>
        <v>0</v>
      </c>
      <c r="N150" s="270">
        <f>'09.01.18'!N150+'15.01.18'!N150+'22.01.18'!N150+'29.01.18'!N150+'05.02.18'!N150+'12.02.18'!N150+'19.02.18'!N150+'26.02.18'!N150+'05.03.18'!N150+'12.03.18'!N150+'19.03.18'!N150+'26.03.18'!N150+'02.04.18'!N150+'10.04.18'!N150+'16.04.18'!N150+'23.04.18'!N150+'02.05.18'!N150+'07.05.18'!N150+'14.05.18'!N150+'21.05.18'!N150+'29.05.18'!N150+'04.06.18'!N150+'11.06.18'!N150+'18.06.18'!N150+'25.06.18'!N150+'02.07.18'!N150+'09.07.18'!N150+'16.07.18'!N150+'23.07.18'!N150+'30.07.18'!N150+'06.08.18'!N150+'13.08.18'!N150+'20.08.18'!N150+'27.08.18'!N150+'03.09.18'!N150+'10.09.18'!N150+'17.09.18'!N150+'24.09.18'!N150+'01.10.18'!N150+'08.10.18'!N150+'16.10.18'!N150+'22.10.18'!N150+'29.10.18'!N150+'05.11.18'!N150+'12.11.18'!N150+'19.11.18'!N150+'26.11.18'!N150+'03.12.18'!N150+'10.12.18'!N150+'17.12.18'!N150+'26.12.18'!N150+'02.01.19'!N150</f>
        <v>0</v>
      </c>
      <c r="O150" s="271">
        <f>'09.01.18'!O150+'15.01.18'!O150+'22.01.18'!O150+'29.01.18'!O150+'05.02.18'!O150+'12.02.18'!O150+'19.02.18'!O150+'26.02.18'!O150+'05.03.18'!O150+'12.03.18'!O150+'19.03.18'!O150+'26.03.18'!O150+'02.04.18'!O150+'10.04.18'!O150+'16.04.18'!O150+'23.04.18'!O150+'02.05.18'!O150+'07.05.18'!O150+'14.05.18'!O150+'21.05.18'!O150+'29.05.18'!O150+'04.06.18'!O150+'11.06.18'!O150+'18.06.18'!O150+'25.06.18'!O150+'02.07.18'!O150+'09.07.18'!O150+'16.07.18'!O150+'23.07.18'!O150+'30.07.18'!O150+'06.08.18'!O150+'13.08.18'!O150+'20.08.18'!O150+'27.08.18'!O150+'03.09.18'!O150+'10.09.18'!O150+'17.09.18'!O150+'24.09.18'!O150+'01.10.18'!O150+'08.10.18'!O150+'16.10.18'!O150+'22.10.18'!O150+'29.10.18'!O150+'05.11.18'!O150+'12.11.18'!O150+'19.11.18'!O150+'26.11.18'!O150+'03.12.18'!O150+'10.12.18'!O150+'17.12.18'!O150+'26.12.18'!O150+'02.01.19'!O150</f>
        <v>0</v>
      </c>
      <c r="P150" s="271">
        <f>'09.01.18'!P150+'15.01.18'!P150+'22.01.18'!P150+'29.01.18'!P150+'05.02.18'!P150+'12.02.18'!P150+'19.02.18'!P150+'26.02.18'!P150+'05.03.18'!P150+'12.03.18'!P150+'19.03.18'!P150+'26.03.18'!P150+'02.04.18'!P150+'10.04.18'!P150+'16.04.18'!P150+'23.04.18'!P150+'02.05.18'!P150+'07.05.18'!P150+'14.05.18'!P150+'21.05.18'!P150+'29.05.18'!P150+'04.06.18'!P150+'11.06.18'!P150+'18.06.18'!P150+'25.06.18'!P150+'02.07.18'!P150+'09.07.18'!P150+'16.07.18'!P150+'23.07.18'!P150+'30.07.18'!P150+'06.08.18'!P150+'13.08.18'!P150+'20.08.18'!P150+'27.08.18'!P150+'03.09.18'!P150+'10.09.18'!P150+'17.09.18'!P150+'24.09.18'!P150+'01.10.18'!P150+'08.10.18'!P150+'16.10.18'!P150+'22.10.18'!P150+'29.10.18'!P150+'05.11.18'!P150+'12.11.18'!P150+'19.11.18'!P150+'26.11.18'!P150+'03.12.18'!P150+'10.12.18'!P150+'17.12.18'!P150+'26.12.18'!P150+'02.01.19'!P150</f>
        <v>0</v>
      </c>
      <c r="Q150" s="83">
        <f t="shared" si="6"/>
        <v>0</v>
      </c>
      <c r="R150" s="1"/>
      <c r="S150" s="1"/>
      <c r="T150" s="134"/>
      <c r="U150" s="134"/>
      <c r="V150" s="134"/>
      <c r="X150" s="40"/>
    </row>
    <row r="151" spans="1:24">
      <c r="A151" s="252">
        <v>142</v>
      </c>
      <c r="B151" s="78" t="s">
        <v>131</v>
      </c>
      <c r="C151" s="105" t="s">
        <v>19</v>
      </c>
      <c r="D151" s="78"/>
      <c r="E151" s="78" t="s">
        <v>26</v>
      </c>
      <c r="F151" s="107">
        <v>127</v>
      </c>
      <c r="G151" s="14" t="s">
        <v>21</v>
      </c>
      <c r="H151" s="274">
        <f>'09.01.18'!H151+'15.01.18'!H151+'22.01.18'!H151+'29.01.18'!H151+'05.02.18'!H151+'12.02.18'!H151+'19.02.18'!H151+'26.02.18'!H151+'05.03.18'!H151+'12.03.18'!H151+'19.03.18'!H151+'26.03.18'!H151+'02.04.18'!H151+'10.04.18'!H151+'16.04.18'!H151+'23.04.18'!H151+'02.05.18'!H151+'07.05.18'!H151+'14.05.18'!H151+'21.05.18'!H151+'29.05.18'!H151+'04.06.18'!H151+'11.06.18'!H151+'18.06.18'!H151+'25.06.18'!H151+'02.07.18'!H151+'09.07.18'!H151+'16.07.18'!H151+'23.07.18'!H151+'30.07.18'!H151+'06.08.18'!H151+'13.08.18'!H151+'20.08.18'!H151+'27.08.18'!H151+'03.09.18'!H151+'10.09.18'!H151+'17.09.18'!H151+'24.09.18'!H151+'01.10.18'!H151+'08.10.18'!H151+'16.10.18'!H151+'22.10.18'!H151+'29.10.18'!H151+'05.11.18'!H151+'12.11.18'!H151+'19.11.18'!H151+'26.11.18'!H151+'03.12.18'!H151+'10.12.18'!H151+'17.12.18'!H151+'26.12.18'!H151+'02.01.19'!H151</f>
        <v>0</v>
      </c>
      <c r="I151" s="254">
        <f>'09.01.18'!I151+'15.01.18'!I151+'22.01.18'!I151+'29.01.18'!I151+'05.02.18'!I151+'12.02.18'!I151+'19.02.18'!I151+'26.02.18'!I151+'05.03.18'!I151+'12.03.18'!I151+'19.03.18'!I151+'26.03.18'!I151+'02.04.18'!I151+'10.04.18'!I151+'16.04.18'!I151+'23.04.18'!I151+'02.05.18'!I151+'07.05.18'!I151+'14.05.18'!I151+'21.05.18'!I151+'29.05.18'!I151+'04.06.18'!I151+'11.06.18'!I151+'18.06.18'!I151+'25.06.18'!I151+'02.07.18'!I151+'09.07.18'!I151+'16.07.18'!I151+'23.07.18'!I151+'30.07.18'!I151+'06.08.18'!I151+'13.08.18'!I151+'20.08.18'!I151+'27.08.18'!I151+'03.09.18'!I151+'10.09.18'!I151+'17.09.18'!I151+'24.09.18'!I151+'01.10.18'!I151+'08.10.18'!I151+'16.10.18'!I151+'22.10.18'!I151+'29.10.18'!I151+'05.11.18'!I151+'12.11.18'!I151+'19.11.18'!I151+'26.11.18'!I151+'03.12.18'!I151+'10.12.18'!I151+'17.12.18'!I151+'26.12.18'!I151+'02.01.19'!I151</f>
        <v>0</v>
      </c>
      <c r="J151" s="254">
        <f>'09.01.18'!J151+'15.01.18'!J151+'22.01.18'!J151+'29.01.18'!J151+'05.02.18'!J151+'12.02.18'!J151+'19.02.18'!J151+'26.02.18'!J151+'05.03.18'!J151+'12.03.18'!J151+'19.03.18'!J151+'26.03.18'!J151+'02.04.18'!J151+'10.04.18'!J151+'16.04.18'!J151+'23.04.18'!J151+'02.05.18'!J151+'07.05.18'!J151+'14.05.18'!J151+'21.05.18'!J151+'29.05.18'!J151+'04.06.18'!J151+'11.06.18'!J151+'18.06.18'!J151+'25.06.18'!J151+'02.07.18'!J151+'09.07.18'!J151+'16.07.18'!J151+'23.07.18'!J151+'30.07.18'!J151+'06.08.18'!J151+'13.08.18'!J151+'20.08.18'!J151+'27.08.18'!J151+'03.09.18'!J151+'10.09.18'!J151+'17.09.18'!J151+'24.09.18'!J151+'01.10.18'!J151+'08.10.18'!J151+'16.10.18'!J151+'22.10.18'!J151+'29.10.18'!J151+'05.11.18'!J151+'12.11.18'!J151+'19.11.18'!J151+'26.11.18'!J151+'03.12.18'!J151+'10.12.18'!J151+'17.12.18'!J151+'26.12.18'!J151+'02.01.19'!J151</f>
        <v>0</v>
      </c>
      <c r="K151" s="271">
        <f>'09.01.18'!K151+'15.01.18'!K151+'22.01.18'!K151+'29.01.18'!K151+'05.02.18'!K151+'12.02.18'!K151+'19.02.18'!K151+'26.02.18'!K151+'05.03.18'!K151+'12.03.18'!K151+'19.03.18'!K151+'26.03.18'!K151+'02.04.18'!K151+'10.04.18'!K151+'16.04.18'!K151+'23.04.18'!K151+'02.05.18'!K151+'07.05.18'!K151+'14.05.18'!K151+'21.05.18'!K151+'29.05.18'!K151+'04.06.18'!K151+'11.06.18'!K151+'18.06.18'!K151+'25.06.18'!K151+'02.07.18'!K151+'09.07.18'!K151+'16.07.18'!K151+'23.07.18'!K151+'30.07.18'!K151+'06.08.18'!K151+'13.08.18'!K151+'20.08.18'!K151+'27.08.18'!K151+'03.09.18'!K151+'10.09.18'!K151+'17.09.18'!K151+'24.09.18'!K151+'01.10.18'!K151+'08.10.18'!K151+'16.10.18'!K151+'22.10.18'!K151+'29.10.18'!K151+'05.11.18'!K151+'12.11.18'!K151+'19.11.18'!K151+'26.11.18'!K151+'03.12.18'!K151+'10.12.18'!K151+'17.12.18'!K151+'26.12.18'!K151+'02.01.19'!K151</f>
        <v>0</v>
      </c>
      <c r="L151" s="271">
        <f>'09.01.18'!L151+'15.01.18'!L151+'22.01.18'!L151+'29.01.18'!L151+'05.02.18'!L151+'12.02.18'!L151+'19.02.18'!L151+'26.02.18'!L151+'05.03.18'!L151+'12.03.18'!L151+'19.03.18'!L151+'26.03.18'!L151+'02.04.18'!L151+'10.04.18'!L151+'16.04.18'!L151+'23.04.18'!L151+'02.05.18'!L151+'07.05.18'!L151+'14.05.18'!L151+'21.05.18'!L151+'29.05.18'!L151+'04.06.18'!L151+'11.06.18'!L151+'18.06.18'!L151+'25.06.18'!L151+'02.07.18'!L151+'09.07.18'!L151+'16.07.18'!L151+'23.07.18'!L151+'30.07.18'!L151+'06.08.18'!L151+'13.08.18'!L151+'20.08.18'!L151+'27.08.18'!L151+'03.09.18'!L151+'10.09.18'!L151+'17.09.18'!L151+'24.09.18'!L151+'01.10.18'!L151+'08.10.18'!L151+'16.10.18'!L151+'22.10.18'!L151+'29.10.18'!L151+'05.11.18'!L151+'12.11.18'!L151+'19.11.18'!L151+'26.11.18'!L151+'03.12.18'!L151+'10.12.18'!L151+'17.12.18'!L151+'26.12.18'!L151+'02.01.19'!L151</f>
        <v>0</v>
      </c>
      <c r="M151" s="259">
        <f t="shared" si="5"/>
        <v>0</v>
      </c>
      <c r="N151" s="270">
        <f>'09.01.18'!N151+'15.01.18'!N151+'22.01.18'!N151+'29.01.18'!N151+'05.02.18'!N151+'12.02.18'!N151+'19.02.18'!N151+'26.02.18'!N151+'05.03.18'!N151+'12.03.18'!N151+'19.03.18'!N151+'26.03.18'!N151+'02.04.18'!N151+'10.04.18'!N151+'16.04.18'!N151+'23.04.18'!N151+'02.05.18'!N151+'07.05.18'!N151+'14.05.18'!N151+'21.05.18'!N151+'29.05.18'!N151+'04.06.18'!N151+'11.06.18'!N151+'18.06.18'!N151+'25.06.18'!N151+'02.07.18'!N151+'09.07.18'!N151+'16.07.18'!N151+'23.07.18'!N151+'30.07.18'!N151+'06.08.18'!N151+'13.08.18'!N151+'20.08.18'!N151+'27.08.18'!N151+'03.09.18'!N151+'10.09.18'!N151+'17.09.18'!N151+'24.09.18'!N151+'01.10.18'!N151+'08.10.18'!N151+'16.10.18'!N151+'22.10.18'!N151+'29.10.18'!N151+'05.11.18'!N151+'12.11.18'!N151+'19.11.18'!N151+'26.11.18'!N151+'03.12.18'!N151+'10.12.18'!N151+'17.12.18'!N151+'26.12.18'!N151+'02.01.19'!N151</f>
        <v>1</v>
      </c>
      <c r="O151" s="271">
        <f>'09.01.18'!O151+'15.01.18'!O151+'22.01.18'!O151+'29.01.18'!O151+'05.02.18'!O151+'12.02.18'!O151+'19.02.18'!O151+'26.02.18'!O151+'05.03.18'!O151+'12.03.18'!O151+'19.03.18'!O151+'26.03.18'!O151+'02.04.18'!O151+'10.04.18'!O151+'16.04.18'!O151+'23.04.18'!O151+'02.05.18'!O151+'07.05.18'!O151+'14.05.18'!O151+'21.05.18'!O151+'29.05.18'!O151+'04.06.18'!O151+'11.06.18'!O151+'18.06.18'!O151+'25.06.18'!O151+'02.07.18'!O151+'09.07.18'!O151+'16.07.18'!O151+'23.07.18'!O151+'30.07.18'!O151+'06.08.18'!O151+'13.08.18'!O151+'20.08.18'!O151+'27.08.18'!O151+'03.09.18'!O151+'10.09.18'!O151+'17.09.18'!O151+'24.09.18'!O151+'01.10.18'!O151+'08.10.18'!O151+'16.10.18'!O151+'22.10.18'!O151+'29.10.18'!O151+'05.11.18'!O151+'12.11.18'!O151+'19.11.18'!O151+'26.11.18'!O151+'03.12.18'!O151+'10.12.18'!O151+'17.12.18'!O151+'26.12.18'!O151+'02.01.19'!O151</f>
        <v>616.70000000000005</v>
      </c>
      <c r="P151" s="271">
        <f>'09.01.18'!P151+'15.01.18'!P151+'22.01.18'!P151+'29.01.18'!P151+'05.02.18'!P151+'12.02.18'!P151+'19.02.18'!P151+'26.02.18'!P151+'05.03.18'!P151+'12.03.18'!P151+'19.03.18'!P151+'26.03.18'!P151+'02.04.18'!P151+'10.04.18'!P151+'16.04.18'!P151+'23.04.18'!P151+'02.05.18'!P151+'07.05.18'!P151+'14.05.18'!P151+'21.05.18'!P151+'29.05.18'!P151+'04.06.18'!P151+'11.06.18'!P151+'18.06.18'!P151+'25.06.18'!P151+'02.07.18'!P151+'09.07.18'!P151+'16.07.18'!P151+'23.07.18'!P151+'30.07.18'!P151+'06.08.18'!P151+'13.08.18'!P151+'20.08.18'!P151+'27.08.18'!P151+'03.09.18'!P151+'10.09.18'!P151+'17.09.18'!P151+'24.09.18'!P151+'01.10.18'!P151+'08.10.18'!P151+'16.10.18'!P151+'22.10.18'!P151+'29.10.18'!P151+'05.11.18'!P151+'12.11.18'!P151+'19.11.18'!P151+'26.11.18'!P151+'03.12.18'!P151+'10.12.18'!P151+'17.12.18'!P151+'26.12.18'!P151+'02.01.19'!P151</f>
        <v>616.70000000000005</v>
      </c>
      <c r="Q151" s="83">
        <f t="shared" si="6"/>
        <v>0</v>
      </c>
      <c r="R151" s="1"/>
      <c r="S151" s="1"/>
      <c r="T151" s="134"/>
      <c r="U151" s="134"/>
      <c r="V151" s="134"/>
      <c r="X151" s="40"/>
    </row>
    <row r="152" spans="1:24">
      <c r="A152" s="252">
        <v>143</v>
      </c>
      <c r="B152" s="78" t="s">
        <v>131</v>
      </c>
      <c r="C152" s="105" t="s">
        <v>19</v>
      </c>
      <c r="D152" s="78"/>
      <c r="E152" s="78" t="s">
        <v>26</v>
      </c>
      <c r="F152" s="106" t="s">
        <v>461</v>
      </c>
      <c r="G152" s="80" t="s">
        <v>33</v>
      </c>
      <c r="H152" s="274">
        <f>'09.01.18'!H152+'15.01.18'!H152+'22.01.18'!H152+'29.01.18'!H152+'05.02.18'!H152+'12.02.18'!H152+'19.02.18'!H152+'26.02.18'!H152+'05.03.18'!H152+'12.03.18'!H152+'19.03.18'!H152+'26.03.18'!H152+'02.04.18'!H152+'10.04.18'!H152+'16.04.18'!H152+'23.04.18'!H152+'02.05.18'!H152+'07.05.18'!H152+'14.05.18'!H152+'21.05.18'!H152+'29.05.18'!H152+'04.06.18'!H152+'11.06.18'!H152+'18.06.18'!H152+'25.06.18'!H152+'02.07.18'!H152+'09.07.18'!H152+'16.07.18'!H152+'23.07.18'!H152+'30.07.18'!H152+'06.08.18'!H152+'13.08.18'!H152+'20.08.18'!H152+'27.08.18'!H152+'03.09.18'!H152+'10.09.18'!H152+'17.09.18'!H152+'24.09.18'!H152+'01.10.18'!H152+'08.10.18'!H152+'16.10.18'!H152+'22.10.18'!H152+'29.10.18'!H152+'05.11.18'!H152+'12.11.18'!H152+'19.11.18'!H152+'26.11.18'!H152+'03.12.18'!H152+'10.12.18'!H152+'17.12.18'!H152+'26.12.18'!H152+'02.01.19'!H152</f>
        <v>2</v>
      </c>
      <c r="I152" s="254">
        <f>'09.01.18'!I152+'15.01.18'!I152+'22.01.18'!I152+'29.01.18'!I152+'05.02.18'!I152+'12.02.18'!I152+'19.02.18'!I152+'26.02.18'!I152+'05.03.18'!I152+'12.03.18'!I152+'19.03.18'!I152+'26.03.18'!I152+'02.04.18'!I152+'10.04.18'!I152+'16.04.18'!I152+'23.04.18'!I152+'02.05.18'!I152+'07.05.18'!I152+'14.05.18'!I152+'21.05.18'!I152+'29.05.18'!I152+'04.06.18'!I152+'11.06.18'!I152+'18.06.18'!I152+'25.06.18'!I152+'02.07.18'!I152+'09.07.18'!I152+'16.07.18'!I152+'23.07.18'!I152+'30.07.18'!I152+'06.08.18'!I152+'13.08.18'!I152+'20.08.18'!I152+'27.08.18'!I152+'03.09.18'!I152+'10.09.18'!I152+'17.09.18'!I152+'24.09.18'!I152+'01.10.18'!I152+'08.10.18'!I152+'16.10.18'!I152+'22.10.18'!I152+'29.10.18'!I152+'05.11.18'!I152+'12.11.18'!I152+'19.11.18'!I152+'26.11.18'!I152+'03.12.18'!I152+'10.12.18'!I152+'17.12.18'!I152+'26.12.18'!I152+'02.01.19'!I152</f>
        <v>2</v>
      </c>
      <c r="J152" s="254">
        <f>'09.01.18'!J152+'15.01.18'!J152+'22.01.18'!J152+'29.01.18'!J152+'05.02.18'!J152+'12.02.18'!J152+'19.02.18'!J152+'26.02.18'!J152+'05.03.18'!J152+'12.03.18'!J152+'19.03.18'!J152+'26.03.18'!J152+'02.04.18'!J152+'10.04.18'!J152+'16.04.18'!J152+'23.04.18'!J152+'02.05.18'!J152+'07.05.18'!J152+'14.05.18'!J152+'21.05.18'!J152+'29.05.18'!J152+'04.06.18'!J152+'11.06.18'!J152+'18.06.18'!J152+'25.06.18'!J152+'02.07.18'!J152+'09.07.18'!J152+'16.07.18'!J152+'23.07.18'!J152+'30.07.18'!J152+'06.08.18'!J152+'13.08.18'!J152+'20.08.18'!J152+'27.08.18'!J152+'03.09.18'!J152+'10.09.18'!J152+'17.09.18'!J152+'24.09.18'!J152+'01.10.18'!J152+'08.10.18'!J152+'16.10.18'!J152+'22.10.18'!J152+'29.10.18'!J152+'05.11.18'!J152+'12.11.18'!J152+'19.11.18'!J152+'26.11.18'!J152+'03.12.18'!J152+'10.12.18'!J152+'17.12.18'!J152+'26.12.18'!J152+'02.01.19'!J152</f>
        <v>2</v>
      </c>
      <c r="K152" s="271">
        <f>'09.01.18'!K152+'15.01.18'!K152+'22.01.18'!K152+'29.01.18'!K152+'05.02.18'!K152+'12.02.18'!K152+'19.02.18'!K152+'26.02.18'!K152+'05.03.18'!K152+'12.03.18'!K152+'19.03.18'!K152+'26.03.18'!K152+'02.04.18'!K152+'10.04.18'!K152+'16.04.18'!K152+'23.04.18'!K152+'02.05.18'!K152+'07.05.18'!K152+'14.05.18'!K152+'21.05.18'!K152+'29.05.18'!K152+'04.06.18'!K152+'11.06.18'!K152+'18.06.18'!K152+'25.06.18'!K152+'02.07.18'!K152+'09.07.18'!K152+'16.07.18'!K152+'23.07.18'!K152+'30.07.18'!K152+'06.08.18'!K152+'13.08.18'!K152+'20.08.18'!K152+'27.08.18'!K152+'03.09.18'!K152+'10.09.18'!K152+'17.09.18'!K152+'24.09.18'!K152+'01.10.18'!K152+'08.10.18'!K152+'16.10.18'!K152+'22.10.18'!K152+'29.10.18'!K152+'05.11.18'!K152+'12.11.18'!K152+'19.11.18'!K152+'26.11.18'!K152+'03.12.18'!K152+'10.12.18'!K152+'17.12.18'!K152+'26.12.18'!K152+'02.01.19'!K152</f>
        <v>1453.65</v>
      </c>
      <c r="L152" s="271">
        <f>'09.01.18'!L152+'15.01.18'!L152+'22.01.18'!L152+'29.01.18'!L152+'05.02.18'!L152+'12.02.18'!L152+'19.02.18'!L152+'26.02.18'!L152+'05.03.18'!L152+'12.03.18'!L152+'19.03.18'!L152+'26.03.18'!L152+'02.04.18'!L152+'10.04.18'!L152+'16.04.18'!L152+'23.04.18'!L152+'02.05.18'!L152+'07.05.18'!L152+'14.05.18'!L152+'21.05.18'!L152+'29.05.18'!L152+'04.06.18'!L152+'11.06.18'!L152+'18.06.18'!L152+'25.06.18'!L152+'02.07.18'!L152+'09.07.18'!L152+'16.07.18'!L152+'23.07.18'!L152+'30.07.18'!L152+'06.08.18'!L152+'13.08.18'!L152+'20.08.18'!L152+'27.08.18'!L152+'03.09.18'!L152+'10.09.18'!L152+'17.09.18'!L152+'24.09.18'!L152+'01.10.18'!L152+'08.10.18'!L152+'16.10.18'!L152+'22.10.18'!L152+'29.10.18'!L152+'05.11.18'!L152+'12.11.18'!L152+'19.11.18'!L152+'26.11.18'!L152+'03.12.18'!L152+'10.12.18'!L152+'17.12.18'!L152+'26.12.18'!L152+'02.01.19'!L152</f>
        <v>1453.65</v>
      </c>
      <c r="M152" s="259">
        <f t="shared" si="5"/>
        <v>0</v>
      </c>
      <c r="N152" s="270">
        <f>'09.01.18'!N152+'15.01.18'!N152+'22.01.18'!N152+'29.01.18'!N152+'05.02.18'!N152+'12.02.18'!N152+'19.02.18'!N152+'26.02.18'!N152+'05.03.18'!N152+'12.03.18'!N152+'19.03.18'!N152+'26.03.18'!N152+'02.04.18'!N152+'10.04.18'!N152+'16.04.18'!N152+'23.04.18'!N152+'02.05.18'!N152+'07.05.18'!N152+'14.05.18'!N152+'21.05.18'!N152+'29.05.18'!N152+'04.06.18'!N152+'11.06.18'!N152+'18.06.18'!N152+'25.06.18'!N152+'02.07.18'!N152+'09.07.18'!N152+'16.07.18'!N152+'23.07.18'!N152+'30.07.18'!N152+'06.08.18'!N152+'13.08.18'!N152+'20.08.18'!N152+'27.08.18'!N152+'03.09.18'!N152+'10.09.18'!N152+'17.09.18'!N152+'24.09.18'!N152+'01.10.18'!N152+'08.10.18'!N152+'16.10.18'!N152+'22.10.18'!N152+'29.10.18'!N152+'05.11.18'!N152+'12.11.18'!N152+'19.11.18'!N152+'26.11.18'!N152+'03.12.18'!N152+'10.12.18'!N152+'17.12.18'!N152+'26.12.18'!N152+'02.01.19'!N152</f>
        <v>7</v>
      </c>
      <c r="O152" s="271">
        <f>'09.01.18'!O152+'15.01.18'!O152+'22.01.18'!O152+'29.01.18'!O152+'05.02.18'!O152+'12.02.18'!O152+'19.02.18'!O152+'26.02.18'!O152+'05.03.18'!O152+'12.03.18'!O152+'19.03.18'!O152+'26.03.18'!O152+'02.04.18'!O152+'10.04.18'!O152+'16.04.18'!O152+'23.04.18'!O152+'02.05.18'!O152+'07.05.18'!O152+'14.05.18'!O152+'21.05.18'!O152+'29.05.18'!O152+'04.06.18'!O152+'11.06.18'!O152+'18.06.18'!O152+'25.06.18'!O152+'02.07.18'!O152+'09.07.18'!O152+'16.07.18'!O152+'23.07.18'!O152+'30.07.18'!O152+'06.08.18'!O152+'13.08.18'!O152+'20.08.18'!O152+'27.08.18'!O152+'03.09.18'!O152+'10.09.18'!O152+'17.09.18'!O152+'24.09.18'!O152+'01.10.18'!O152+'08.10.18'!O152+'16.10.18'!O152+'22.10.18'!O152+'29.10.18'!O152+'05.11.18'!O152+'12.11.18'!O152+'19.11.18'!O152+'26.11.18'!O152+'03.12.18'!O152+'10.12.18'!O152+'17.12.18'!O152+'26.12.18'!O152+'02.01.19'!O152</f>
        <v>12510.2</v>
      </c>
      <c r="P152" s="271">
        <f>'09.01.18'!P152+'15.01.18'!P152+'22.01.18'!P152+'29.01.18'!P152+'05.02.18'!P152+'12.02.18'!P152+'19.02.18'!P152+'26.02.18'!P152+'05.03.18'!P152+'12.03.18'!P152+'19.03.18'!P152+'26.03.18'!P152+'02.04.18'!P152+'10.04.18'!P152+'16.04.18'!P152+'23.04.18'!P152+'02.05.18'!P152+'07.05.18'!P152+'14.05.18'!P152+'21.05.18'!P152+'29.05.18'!P152+'04.06.18'!P152+'11.06.18'!P152+'18.06.18'!P152+'25.06.18'!P152+'02.07.18'!P152+'09.07.18'!P152+'16.07.18'!P152+'23.07.18'!P152+'30.07.18'!P152+'06.08.18'!P152+'13.08.18'!P152+'20.08.18'!P152+'27.08.18'!P152+'03.09.18'!P152+'10.09.18'!P152+'17.09.18'!P152+'24.09.18'!P152+'01.10.18'!P152+'08.10.18'!P152+'16.10.18'!P152+'22.10.18'!P152+'29.10.18'!P152+'05.11.18'!P152+'12.11.18'!P152+'19.11.18'!P152+'26.11.18'!P152+'03.12.18'!P152+'10.12.18'!P152+'17.12.18'!P152+'26.12.18'!P152+'02.01.19'!P152</f>
        <v>12510.2</v>
      </c>
      <c r="Q152" s="83">
        <f t="shared" si="6"/>
        <v>0</v>
      </c>
      <c r="R152" s="1"/>
      <c r="S152" s="1"/>
      <c r="T152" s="134"/>
      <c r="U152" s="134"/>
      <c r="V152" s="134"/>
      <c r="X152" s="40"/>
    </row>
    <row r="153" spans="1:24">
      <c r="A153" s="252">
        <v>144</v>
      </c>
      <c r="B153" s="78" t="s">
        <v>132</v>
      </c>
      <c r="C153" s="105" t="s">
        <v>19</v>
      </c>
      <c r="D153" s="78"/>
      <c r="E153" s="78" t="s">
        <v>26</v>
      </c>
      <c r="F153" s="107">
        <v>128</v>
      </c>
      <c r="G153" s="14" t="s">
        <v>21</v>
      </c>
      <c r="H153" s="274">
        <f>'09.01.18'!H153+'15.01.18'!H153+'22.01.18'!H153+'29.01.18'!H153+'05.02.18'!H153+'12.02.18'!H153+'19.02.18'!H153+'26.02.18'!H153+'05.03.18'!H153+'12.03.18'!H153+'19.03.18'!H153+'26.03.18'!H153+'02.04.18'!H153+'10.04.18'!H153+'16.04.18'!H153+'23.04.18'!H153+'02.05.18'!H153+'07.05.18'!H153+'14.05.18'!H153+'21.05.18'!H153+'29.05.18'!H153+'04.06.18'!H153+'11.06.18'!H153+'18.06.18'!H153+'25.06.18'!H153+'02.07.18'!H153+'09.07.18'!H153+'16.07.18'!H153+'23.07.18'!H153+'30.07.18'!H153+'06.08.18'!H153+'13.08.18'!H153+'20.08.18'!H153+'27.08.18'!H153+'03.09.18'!H153+'10.09.18'!H153+'17.09.18'!H153+'24.09.18'!H153+'01.10.18'!H153+'08.10.18'!H153+'16.10.18'!H153+'22.10.18'!H153+'29.10.18'!H153+'05.11.18'!H153+'12.11.18'!H153+'19.11.18'!H153+'26.11.18'!H153+'03.12.18'!H153+'10.12.18'!H153+'17.12.18'!H153+'26.12.18'!H153+'02.01.19'!H153</f>
        <v>0</v>
      </c>
      <c r="I153" s="254">
        <f>'09.01.18'!I153+'15.01.18'!I153+'22.01.18'!I153+'29.01.18'!I153+'05.02.18'!I153+'12.02.18'!I153+'19.02.18'!I153+'26.02.18'!I153+'05.03.18'!I153+'12.03.18'!I153+'19.03.18'!I153+'26.03.18'!I153+'02.04.18'!I153+'10.04.18'!I153+'16.04.18'!I153+'23.04.18'!I153+'02.05.18'!I153+'07.05.18'!I153+'14.05.18'!I153+'21.05.18'!I153+'29.05.18'!I153+'04.06.18'!I153+'11.06.18'!I153+'18.06.18'!I153+'25.06.18'!I153+'02.07.18'!I153+'09.07.18'!I153+'16.07.18'!I153+'23.07.18'!I153+'30.07.18'!I153+'06.08.18'!I153+'13.08.18'!I153+'20.08.18'!I153+'27.08.18'!I153+'03.09.18'!I153+'10.09.18'!I153+'17.09.18'!I153+'24.09.18'!I153+'01.10.18'!I153+'08.10.18'!I153+'16.10.18'!I153+'22.10.18'!I153+'29.10.18'!I153+'05.11.18'!I153+'12.11.18'!I153+'19.11.18'!I153+'26.11.18'!I153+'03.12.18'!I153+'10.12.18'!I153+'17.12.18'!I153+'26.12.18'!I153+'02.01.19'!I153</f>
        <v>0</v>
      </c>
      <c r="J153" s="254">
        <f>'09.01.18'!J153+'15.01.18'!J153+'22.01.18'!J153+'29.01.18'!J153+'05.02.18'!J153+'12.02.18'!J153+'19.02.18'!J153+'26.02.18'!J153+'05.03.18'!J153+'12.03.18'!J153+'19.03.18'!J153+'26.03.18'!J153+'02.04.18'!J153+'10.04.18'!J153+'16.04.18'!J153+'23.04.18'!J153+'02.05.18'!J153+'07.05.18'!J153+'14.05.18'!J153+'21.05.18'!J153+'29.05.18'!J153+'04.06.18'!J153+'11.06.18'!J153+'18.06.18'!J153+'25.06.18'!J153+'02.07.18'!J153+'09.07.18'!J153+'16.07.18'!J153+'23.07.18'!J153+'30.07.18'!J153+'06.08.18'!J153+'13.08.18'!J153+'20.08.18'!J153+'27.08.18'!J153+'03.09.18'!J153+'10.09.18'!J153+'17.09.18'!J153+'24.09.18'!J153+'01.10.18'!J153+'08.10.18'!J153+'16.10.18'!J153+'22.10.18'!J153+'29.10.18'!J153+'05.11.18'!J153+'12.11.18'!J153+'19.11.18'!J153+'26.11.18'!J153+'03.12.18'!J153+'10.12.18'!J153+'17.12.18'!J153+'26.12.18'!J153+'02.01.19'!J153</f>
        <v>0</v>
      </c>
      <c r="K153" s="271">
        <f>'09.01.18'!K153+'15.01.18'!K153+'22.01.18'!K153+'29.01.18'!K153+'05.02.18'!K153+'12.02.18'!K153+'19.02.18'!K153+'26.02.18'!K153+'05.03.18'!K153+'12.03.18'!K153+'19.03.18'!K153+'26.03.18'!K153+'02.04.18'!K153+'10.04.18'!K153+'16.04.18'!K153+'23.04.18'!K153+'02.05.18'!K153+'07.05.18'!K153+'14.05.18'!K153+'21.05.18'!K153+'29.05.18'!K153+'04.06.18'!K153+'11.06.18'!K153+'18.06.18'!K153+'25.06.18'!K153+'02.07.18'!K153+'09.07.18'!K153+'16.07.18'!K153+'23.07.18'!K153+'30.07.18'!K153+'06.08.18'!K153+'13.08.18'!K153+'20.08.18'!K153+'27.08.18'!K153+'03.09.18'!K153+'10.09.18'!K153+'17.09.18'!K153+'24.09.18'!K153+'01.10.18'!K153+'08.10.18'!K153+'16.10.18'!K153+'22.10.18'!K153+'29.10.18'!K153+'05.11.18'!K153+'12.11.18'!K153+'19.11.18'!K153+'26.11.18'!K153+'03.12.18'!K153+'10.12.18'!K153+'17.12.18'!K153+'26.12.18'!K153+'02.01.19'!K153</f>
        <v>0</v>
      </c>
      <c r="L153" s="271">
        <f>'09.01.18'!L153+'15.01.18'!L153+'22.01.18'!L153+'29.01.18'!L153+'05.02.18'!L153+'12.02.18'!L153+'19.02.18'!L153+'26.02.18'!L153+'05.03.18'!L153+'12.03.18'!L153+'19.03.18'!L153+'26.03.18'!L153+'02.04.18'!L153+'10.04.18'!L153+'16.04.18'!L153+'23.04.18'!L153+'02.05.18'!L153+'07.05.18'!L153+'14.05.18'!L153+'21.05.18'!L153+'29.05.18'!L153+'04.06.18'!L153+'11.06.18'!L153+'18.06.18'!L153+'25.06.18'!L153+'02.07.18'!L153+'09.07.18'!L153+'16.07.18'!L153+'23.07.18'!L153+'30.07.18'!L153+'06.08.18'!L153+'13.08.18'!L153+'20.08.18'!L153+'27.08.18'!L153+'03.09.18'!L153+'10.09.18'!L153+'17.09.18'!L153+'24.09.18'!L153+'01.10.18'!L153+'08.10.18'!L153+'16.10.18'!L153+'22.10.18'!L153+'29.10.18'!L153+'05.11.18'!L153+'12.11.18'!L153+'19.11.18'!L153+'26.11.18'!L153+'03.12.18'!L153+'10.12.18'!L153+'17.12.18'!L153+'26.12.18'!L153+'02.01.19'!L153</f>
        <v>0</v>
      </c>
      <c r="M153" s="259">
        <f t="shared" si="5"/>
        <v>0</v>
      </c>
      <c r="N153" s="270">
        <f>'09.01.18'!N153+'15.01.18'!N153+'22.01.18'!N153+'29.01.18'!N153+'05.02.18'!N153+'12.02.18'!N153+'19.02.18'!N153+'26.02.18'!N153+'05.03.18'!N153+'12.03.18'!N153+'19.03.18'!N153+'26.03.18'!N153+'02.04.18'!N153+'10.04.18'!N153+'16.04.18'!N153+'23.04.18'!N153+'02.05.18'!N153+'07.05.18'!N153+'14.05.18'!N153+'21.05.18'!N153+'29.05.18'!N153+'04.06.18'!N153+'11.06.18'!N153+'18.06.18'!N153+'25.06.18'!N153+'02.07.18'!N153+'09.07.18'!N153+'16.07.18'!N153+'23.07.18'!N153+'30.07.18'!N153+'06.08.18'!N153+'13.08.18'!N153+'20.08.18'!N153+'27.08.18'!N153+'03.09.18'!N153+'10.09.18'!N153+'17.09.18'!N153+'24.09.18'!N153+'01.10.18'!N153+'08.10.18'!N153+'16.10.18'!N153+'22.10.18'!N153+'29.10.18'!N153+'05.11.18'!N153+'12.11.18'!N153+'19.11.18'!N153+'26.11.18'!N153+'03.12.18'!N153+'10.12.18'!N153+'17.12.18'!N153+'26.12.18'!N153+'02.01.19'!N153</f>
        <v>1</v>
      </c>
      <c r="O153" s="271">
        <f>'09.01.18'!O153+'15.01.18'!O153+'22.01.18'!O153+'29.01.18'!O153+'05.02.18'!O153+'12.02.18'!O153+'19.02.18'!O153+'26.02.18'!O153+'05.03.18'!O153+'12.03.18'!O153+'19.03.18'!O153+'26.03.18'!O153+'02.04.18'!O153+'10.04.18'!O153+'16.04.18'!O153+'23.04.18'!O153+'02.05.18'!O153+'07.05.18'!O153+'14.05.18'!O153+'21.05.18'!O153+'29.05.18'!O153+'04.06.18'!O153+'11.06.18'!O153+'18.06.18'!O153+'25.06.18'!O153+'02.07.18'!O153+'09.07.18'!O153+'16.07.18'!O153+'23.07.18'!O153+'30.07.18'!O153+'06.08.18'!O153+'13.08.18'!O153+'20.08.18'!O153+'27.08.18'!O153+'03.09.18'!O153+'10.09.18'!O153+'17.09.18'!O153+'24.09.18'!O153+'01.10.18'!O153+'08.10.18'!O153+'16.10.18'!O153+'22.10.18'!O153+'29.10.18'!O153+'05.11.18'!O153+'12.11.18'!O153+'19.11.18'!O153+'26.11.18'!O153+'03.12.18'!O153+'10.12.18'!O153+'17.12.18'!O153+'26.12.18'!O153+'02.01.19'!O153</f>
        <v>528.6</v>
      </c>
      <c r="P153" s="271">
        <f>'09.01.18'!P153+'15.01.18'!P153+'22.01.18'!P153+'29.01.18'!P153+'05.02.18'!P153+'12.02.18'!P153+'19.02.18'!P153+'26.02.18'!P153+'05.03.18'!P153+'12.03.18'!P153+'19.03.18'!P153+'26.03.18'!P153+'02.04.18'!P153+'10.04.18'!P153+'16.04.18'!P153+'23.04.18'!P153+'02.05.18'!P153+'07.05.18'!P153+'14.05.18'!P153+'21.05.18'!P153+'29.05.18'!P153+'04.06.18'!P153+'11.06.18'!P153+'18.06.18'!P153+'25.06.18'!P153+'02.07.18'!P153+'09.07.18'!P153+'16.07.18'!P153+'23.07.18'!P153+'30.07.18'!P153+'06.08.18'!P153+'13.08.18'!P153+'20.08.18'!P153+'27.08.18'!P153+'03.09.18'!P153+'10.09.18'!P153+'17.09.18'!P153+'24.09.18'!P153+'01.10.18'!P153+'08.10.18'!P153+'16.10.18'!P153+'22.10.18'!P153+'29.10.18'!P153+'05.11.18'!P153+'12.11.18'!P153+'19.11.18'!P153+'26.11.18'!P153+'03.12.18'!P153+'10.12.18'!P153+'17.12.18'!P153+'26.12.18'!P153+'02.01.19'!P153</f>
        <v>528.6</v>
      </c>
      <c r="Q153" s="83">
        <f t="shared" si="6"/>
        <v>0</v>
      </c>
      <c r="R153" s="1"/>
      <c r="S153" s="1"/>
      <c r="T153" s="134"/>
      <c r="U153" s="134"/>
      <c r="V153" s="134"/>
      <c r="X153" s="40"/>
    </row>
    <row r="154" spans="1:24">
      <c r="A154" s="252">
        <v>145</v>
      </c>
      <c r="B154" s="78" t="s">
        <v>132</v>
      </c>
      <c r="C154" s="105" t="s">
        <v>19</v>
      </c>
      <c r="D154" s="78"/>
      <c r="E154" s="78" t="s">
        <v>26</v>
      </c>
      <c r="F154" s="106" t="s">
        <v>462</v>
      </c>
      <c r="G154" s="80" t="s">
        <v>33</v>
      </c>
      <c r="H154" s="274">
        <f>'09.01.18'!H154+'15.01.18'!H154+'22.01.18'!H154+'29.01.18'!H154+'05.02.18'!H154+'12.02.18'!H154+'19.02.18'!H154+'26.02.18'!H154+'05.03.18'!H154+'12.03.18'!H154+'19.03.18'!H154+'26.03.18'!H154+'02.04.18'!H154+'10.04.18'!H154+'16.04.18'!H154+'23.04.18'!H154+'02.05.18'!H154+'07.05.18'!H154+'14.05.18'!H154+'21.05.18'!H154+'29.05.18'!H154+'04.06.18'!H154+'11.06.18'!H154+'18.06.18'!H154+'25.06.18'!H154+'02.07.18'!H154+'09.07.18'!H154+'16.07.18'!H154+'23.07.18'!H154+'30.07.18'!H154+'06.08.18'!H154+'13.08.18'!H154+'20.08.18'!H154+'27.08.18'!H154+'03.09.18'!H154+'10.09.18'!H154+'17.09.18'!H154+'24.09.18'!H154+'01.10.18'!H154+'08.10.18'!H154+'16.10.18'!H154+'22.10.18'!H154+'29.10.18'!H154+'05.11.18'!H154+'12.11.18'!H154+'19.11.18'!H154+'26.11.18'!H154+'03.12.18'!H154+'10.12.18'!H154+'17.12.18'!H154+'26.12.18'!H154+'02.01.19'!H154</f>
        <v>6</v>
      </c>
      <c r="I154" s="254">
        <f>'09.01.18'!I154+'15.01.18'!I154+'22.01.18'!I154+'29.01.18'!I154+'05.02.18'!I154+'12.02.18'!I154+'19.02.18'!I154+'26.02.18'!I154+'05.03.18'!I154+'12.03.18'!I154+'19.03.18'!I154+'26.03.18'!I154+'02.04.18'!I154+'10.04.18'!I154+'16.04.18'!I154+'23.04.18'!I154+'02.05.18'!I154+'07.05.18'!I154+'14.05.18'!I154+'21.05.18'!I154+'29.05.18'!I154+'04.06.18'!I154+'11.06.18'!I154+'18.06.18'!I154+'25.06.18'!I154+'02.07.18'!I154+'09.07.18'!I154+'16.07.18'!I154+'23.07.18'!I154+'30.07.18'!I154+'06.08.18'!I154+'13.08.18'!I154+'20.08.18'!I154+'27.08.18'!I154+'03.09.18'!I154+'10.09.18'!I154+'17.09.18'!I154+'24.09.18'!I154+'01.10.18'!I154+'08.10.18'!I154+'16.10.18'!I154+'22.10.18'!I154+'29.10.18'!I154+'05.11.18'!I154+'12.11.18'!I154+'19.11.18'!I154+'26.11.18'!I154+'03.12.18'!I154+'10.12.18'!I154+'17.12.18'!I154+'26.12.18'!I154+'02.01.19'!I154</f>
        <v>6</v>
      </c>
      <c r="J154" s="254">
        <f>'09.01.18'!J154+'15.01.18'!J154+'22.01.18'!J154+'29.01.18'!J154+'05.02.18'!J154+'12.02.18'!J154+'19.02.18'!J154+'26.02.18'!J154+'05.03.18'!J154+'12.03.18'!J154+'19.03.18'!J154+'26.03.18'!J154+'02.04.18'!J154+'10.04.18'!J154+'16.04.18'!J154+'23.04.18'!J154+'02.05.18'!J154+'07.05.18'!J154+'14.05.18'!J154+'21.05.18'!J154+'29.05.18'!J154+'04.06.18'!J154+'11.06.18'!J154+'18.06.18'!J154+'25.06.18'!J154+'02.07.18'!J154+'09.07.18'!J154+'16.07.18'!J154+'23.07.18'!J154+'30.07.18'!J154+'06.08.18'!J154+'13.08.18'!J154+'20.08.18'!J154+'27.08.18'!J154+'03.09.18'!J154+'10.09.18'!J154+'17.09.18'!J154+'24.09.18'!J154+'01.10.18'!J154+'08.10.18'!J154+'16.10.18'!J154+'22.10.18'!J154+'29.10.18'!J154+'05.11.18'!J154+'12.11.18'!J154+'19.11.18'!J154+'26.11.18'!J154+'03.12.18'!J154+'10.12.18'!J154+'17.12.18'!J154+'26.12.18'!J154+'02.01.19'!J154</f>
        <v>6</v>
      </c>
      <c r="K154" s="271">
        <f>'09.01.18'!K154+'15.01.18'!K154+'22.01.18'!K154+'29.01.18'!K154+'05.02.18'!K154+'12.02.18'!K154+'19.02.18'!K154+'26.02.18'!K154+'05.03.18'!K154+'12.03.18'!K154+'19.03.18'!K154+'26.03.18'!K154+'02.04.18'!K154+'10.04.18'!K154+'16.04.18'!K154+'23.04.18'!K154+'02.05.18'!K154+'07.05.18'!K154+'14.05.18'!K154+'21.05.18'!K154+'29.05.18'!K154+'04.06.18'!K154+'11.06.18'!K154+'18.06.18'!K154+'25.06.18'!K154+'02.07.18'!K154+'09.07.18'!K154+'16.07.18'!K154+'23.07.18'!K154+'30.07.18'!K154+'06.08.18'!K154+'13.08.18'!K154+'20.08.18'!K154+'27.08.18'!K154+'03.09.18'!K154+'10.09.18'!K154+'17.09.18'!K154+'24.09.18'!K154+'01.10.18'!K154+'08.10.18'!K154+'16.10.18'!K154+'22.10.18'!K154+'29.10.18'!K154+'05.11.18'!K154+'12.11.18'!K154+'19.11.18'!K154+'26.11.18'!K154+'03.12.18'!K154+'10.12.18'!K154+'17.12.18'!K154+'26.12.18'!K154+'02.01.19'!K154</f>
        <v>10172.82</v>
      </c>
      <c r="L154" s="271">
        <f>'09.01.18'!L154+'15.01.18'!L154+'22.01.18'!L154+'29.01.18'!L154+'05.02.18'!L154+'12.02.18'!L154+'19.02.18'!L154+'26.02.18'!L154+'05.03.18'!L154+'12.03.18'!L154+'19.03.18'!L154+'26.03.18'!L154+'02.04.18'!L154+'10.04.18'!L154+'16.04.18'!L154+'23.04.18'!L154+'02.05.18'!L154+'07.05.18'!L154+'14.05.18'!L154+'21.05.18'!L154+'29.05.18'!L154+'04.06.18'!L154+'11.06.18'!L154+'18.06.18'!L154+'25.06.18'!L154+'02.07.18'!L154+'09.07.18'!L154+'16.07.18'!L154+'23.07.18'!L154+'30.07.18'!L154+'06.08.18'!L154+'13.08.18'!L154+'20.08.18'!L154+'27.08.18'!L154+'03.09.18'!L154+'10.09.18'!L154+'17.09.18'!L154+'24.09.18'!L154+'01.10.18'!L154+'08.10.18'!L154+'16.10.18'!L154+'22.10.18'!L154+'29.10.18'!L154+'05.11.18'!L154+'12.11.18'!L154+'19.11.18'!L154+'26.11.18'!L154+'03.12.18'!L154+'10.12.18'!L154+'17.12.18'!L154+'26.12.18'!L154+'02.01.19'!L154</f>
        <v>10172.82</v>
      </c>
      <c r="M154" s="259">
        <f t="shared" si="5"/>
        <v>0</v>
      </c>
      <c r="N154" s="270">
        <f>'09.01.18'!N154+'15.01.18'!N154+'22.01.18'!N154+'29.01.18'!N154+'05.02.18'!N154+'12.02.18'!N154+'19.02.18'!N154+'26.02.18'!N154+'05.03.18'!N154+'12.03.18'!N154+'19.03.18'!N154+'26.03.18'!N154+'02.04.18'!N154+'10.04.18'!N154+'16.04.18'!N154+'23.04.18'!N154+'02.05.18'!N154+'07.05.18'!N154+'14.05.18'!N154+'21.05.18'!N154+'29.05.18'!N154+'04.06.18'!N154+'11.06.18'!N154+'18.06.18'!N154+'25.06.18'!N154+'02.07.18'!N154+'09.07.18'!N154+'16.07.18'!N154+'23.07.18'!N154+'30.07.18'!N154+'06.08.18'!N154+'13.08.18'!N154+'20.08.18'!N154+'27.08.18'!N154+'03.09.18'!N154+'10.09.18'!N154+'17.09.18'!N154+'24.09.18'!N154+'01.10.18'!N154+'08.10.18'!N154+'16.10.18'!N154+'22.10.18'!N154+'29.10.18'!N154+'05.11.18'!N154+'12.11.18'!N154+'19.11.18'!N154+'26.11.18'!N154+'03.12.18'!N154+'10.12.18'!N154+'17.12.18'!N154+'26.12.18'!N154+'02.01.19'!N154</f>
        <v>6</v>
      </c>
      <c r="O154" s="271">
        <f>'09.01.18'!O154+'15.01.18'!O154+'22.01.18'!O154+'29.01.18'!O154+'05.02.18'!O154+'12.02.18'!O154+'19.02.18'!O154+'26.02.18'!O154+'05.03.18'!O154+'12.03.18'!O154+'19.03.18'!O154+'26.03.18'!O154+'02.04.18'!O154+'10.04.18'!O154+'16.04.18'!O154+'23.04.18'!O154+'02.05.18'!O154+'07.05.18'!O154+'14.05.18'!O154+'21.05.18'!O154+'29.05.18'!O154+'04.06.18'!O154+'11.06.18'!O154+'18.06.18'!O154+'25.06.18'!O154+'02.07.18'!O154+'09.07.18'!O154+'16.07.18'!O154+'23.07.18'!O154+'30.07.18'!O154+'06.08.18'!O154+'13.08.18'!O154+'20.08.18'!O154+'27.08.18'!O154+'03.09.18'!O154+'10.09.18'!O154+'17.09.18'!O154+'24.09.18'!O154+'01.10.18'!O154+'08.10.18'!O154+'16.10.18'!O154+'22.10.18'!O154+'29.10.18'!O154+'05.11.18'!O154+'12.11.18'!O154+'19.11.18'!O154+'26.11.18'!O154+'03.12.18'!O154+'10.12.18'!O154+'17.12.18'!O154+'26.12.18'!O154+'02.01.19'!O154</f>
        <v>11408.5</v>
      </c>
      <c r="P154" s="271">
        <f>'09.01.18'!P154+'15.01.18'!P154+'22.01.18'!P154+'29.01.18'!P154+'05.02.18'!P154+'12.02.18'!P154+'19.02.18'!P154+'26.02.18'!P154+'05.03.18'!P154+'12.03.18'!P154+'19.03.18'!P154+'26.03.18'!P154+'02.04.18'!P154+'10.04.18'!P154+'16.04.18'!P154+'23.04.18'!P154+'02.05.18'!P154+'07.05.18'!P154+'14.05.18'!P154+'21.05.18'!P154+'29.05.18'!P154+'04.06.18'!P154+'11.06.18'!P154+'18.06.18'!P154+'25.06.18'!P154+'02.07.18'!P154+'09.07.18'!P154+'16.07.18'!P154+'23.07.18'!P154+'30.07.18'!P154+'06.08.18'!P154+'13.08.18'!P154+'20.08.18'!P154+'27.08.18'!P154+'03.09.18'!P154+'10.09.18'!P154+'17.09.18'!P154+'24.09.18'!P154+'01.10.18'!P154+'08.10.18'!P154+'16.10.18'!P154+'22.10.18'!P154+'29.10.18'!P154+'05.11.18'!P154+'12.11.18'!P154+'19.11.18'!P154+'26.11.18'!P154+'03.12.18'!P154+'10.12.18'!P154+'17.12.18'!P154+'26.12.18'!P154+'02.01.19'!P154</f>
        <v>11408.5</v>
      </c>
      <c r="Q154" s="83">
        <f t="shared" si="6"/>
        <v>0</v>
      </c>
      <c r="R154" s="1"/>
      <c r="S154" s="1"/>
      <c r="T154" s="134"/>
      <c r="U154" s="134"/>
      <c r="V154" s="134"/>
      <c r="X154" s="40"/>
    </row>
    <row r="155" spans="1:24">
      <c r="A155" s="252">
        <v>146</v>
      </c>
      <c r="B155" s="78" t="s">
        <v>133</v>
      </c>
      <c r="C155" s="105" t="s">
        <v>19</v>
      </c>
      <c r="D155" s="78"/>
      <c r="E155" s="78" t="s">
        <v>30</v>
      </c>
      <c r="F155" s="106" t="s">
        <v>384</v>
      </c>
      <c r="G155" s="14" t="s">
        <v>21</v>
      </c>
      <c r="H155" s="274">
        <f>'09.01.18'!H155+'15.01.18'!H155+'22.01.18'!H155+'29.01.18'!H155+'05.02.18'!H155+'12.02.18'!H155+'19.02.18'!H155+'26.02.18'!H155+'05.03.18'!H155+'12.03.18'!H155+'19.03.18'!H155+'26.03.18'!H155+'02.04.18'!H155+'10.04.18'!H155+'16.04.18'!H155+'23.04.18'!H155+'02.05.18'!H155+'07.05.18'!H155+'14.05.18'!H155+'21.05.18'!H155+'29.05.18'!H155+'04.06.18'!H155+'11.06.18'!H155+'18.06.18'!H155+'25.06.18'!H155+'02.07.18'!H155+'09.07.18'!H155+'16.07.18'!H155+'23.07.18'!H155+'30.07.18'!H155+'06.08.18'!H155+'13.08.18'!H155+'20.08.18'!H155+'27.08.18'!H155+'03.09.18'!H155+'10.09.18'!H155+'17.09.18'!H155+'24.09.18'!H155+'01.10.18'!H155+'08.10.18'!H155+'16.10.18'!H155+'22.10.18'!H155+'29.10.18'!H155+'05.11.18'!H155+'12.11.18'!H155+'19.11.18'!H155+'26.11.18'!H155+'03.12.18'!H155+'10.12.18'!H155+'17.12.18'!H155+'26.12.18'!H155+'02.01.19'!H155</f>
        <v>23</v>
      </c>
      <c r="I155" s="254">
        <f>'09.01.18'!I155+'15.01.18'!I155+'22.01.18'!I155+'29.01.18'!I155+'05.02.18'!I155+'12.02.18'!I155+'19.02.18'!I155+'26.02.18'!I155+'05.03.18'!I155+'12.03.18'!I155+'19.03.18'!I155+'26.03.18'!I155+'02.04.18'!I155+'10.04.18'!I155+'16.04.18'!I155+'23.04.18'!I155+'02.05.18'!I155+'07.05.18'!I155+'14.05.18'!I155+'21.05.18'!I155+'29.05.18'!I155+'04.06.18'!I155+'11.06.18'!I155+'18.06.18'!I155+'25.06.18'!I155+'02.07.18'!I155+'09.07.18'!I155+'16.07.18'!I155+'23.07.18'!I155+'30.07.18'!I155+'06.08.18'!I155+'13.08.18'!I155+'20.08.18'!I155+'27.08.18'!I155+'03.09.18'!I155+'10.09.18'!I155+'17.09.18'!I155+'24.09.18'!I155+'01.10.18'!I155+'08.10.18'!I155+'16.10.18'!I155+'22.10.18'!I155+'29.10.18'!I155+'05.11.18'!I155+'12.11.18'!I155+'19.11.18'!I155+'26.11.18'!I155+'03.12.18'!I155+'10.12.18'!I155+'17.12.18'!I155+'26.12.18'!I155+'02.01.19'!I155</f>
        <v>15</v>
      </c>
      <c r="J155" s="254">
        <f>'09.01.18'!J155+'15.01.18'!J155+'22.01.18'!J155+'29.01.18'!J155+'05.02.18'!J155+'12.02.18'!J155+'19.02.18'!J155+'26.02.18'!J155+'05.03.18'!J155+'12.03.18'!J155+'19.03.18'!J155+'26.03.18'!J155+'02.04.18'!J155+'10.04.18'!J155+'16.04.18'!J155+'23.04.18'!J155+'02.05.18'!J155+'07.05.18'!J155+'14.05.18'!J155+'21.05.18'!J155+'29.05.18'!J155+'04.06.18'!J155+'11.06.18'!J155+'18.06.18'!J155+'25.06.18'!J155+'02.07.18'!J155+'09.07.18'!J155+'16.07.18'!J155+'23.07.18'!J155+'30.07.18'!J155+'06.08.18'!J155+'13.08.18'!J155+'20.08.18'!J155+'27.08.18'!J155+'03.09.18'!J155+'10.09.18'!J155+'17.09.18'!J155+'24.09.18'!J155+'01.10.18'!J155+'08.10.18'!J155+'16.10.18'!J155+'22.10.18'!J155+'29.10.18'!J155+'05.11.18'!J155+'12.11.18'!J155+'19.11.18'!J155+'26.11.18'!J155+'03.12.18'!J155+'10.12.18'!J155+'17.12.18'!J155+'26.12.18'!J155+'02.01.19'!J155</f>
        <v>21</v>
      </c>
      <c r="K155" s="271">
        <f>'09.01.18'!K155+'15.01.18'!K155+'22.01.18'!K155+'29.01.18'!K155+'05.02.18'!K155+'12.02.18'!K155+'19.02.18'!K155+'26.02.18'!K155+'05.03.18'!K155+'12.03.18'!K155+'19.03.18'!K155+'26.03.18'!K155+'02.04.18'!K155+'10.04.18'!K155+'16.04.18'!K155+'23.04.18'!K155+'02.05.18'!K155+'07.05.18'!K155+'14.05.18'!K155+'21.05.18'!K155+'29.05.18'!K155+'04.06.18'!K155+'11.06.18'!K155+'18.06.18'!K155+'25.06.18'!K155+'02.07.18'!K155+'09.07.18'!K155+'16.07.18'!K155+'23.07.18'!K155+'30.07.18'!K155+'06.08.18'!K155+'13.08.18'!K155+'20.08.18'!K155+'27.08.18'!K155+'03.09.18'!K155+'10.09.18'!K155+'17.09.18'!K155+'24.09.18'!K155+'01.10.18'!K155+'08.10.18'!K155+'16.10.18'!K155+'22.10.18'!K155+'29.10.18'!K155+'05.11.18'!K155+'12.11.18'!K155+'19.11.18'!K155+'26.11.18'!K155+'03.12.18'!K155+'10.12.18'!K155+'17.12.18'!K155+'26.12.18'!K155+'02.01.19'!K155</f>
        <v>38059.64</v>
      </c>
      <c r="L155" s="271">
        <f>'09.01.18'!L155+'15.01.18'!L155+'22.01.18'!L155+'29.01.18'!L155+'05.02.18'!L155+'12.02.18'!L155+'19.02.18'!L155+'26.02.18'!L155+'05.03.18'!L155+'12.03.18'!L155+'19.03.18'!L155+'26.03.18'!L155+'02.04.18'!L155+'10.04.18'!L155+'16.04.18'!L155+'23.04.18'!L155+'02.05.18'!L155+'07.05.18'!L155+'14.05.18'!L155+'21.05.18'!L155+'29.05.18'!L155+'04.06.18'!L155+'11.06.18'!L155+'18.06.18'!L155+'25.06.18'!L155+'02.07.18'!L155+'09.07.18'!L155+'16.07.18'!L155+'23.07.18'!L155+'30.07.18'!L155+'06.08.18'!L155+'13.08.18'!L155+'20.08.18'!L155+'27.08.18'!L155+'03.09.18'!L155+'10.09.18'!L155+'17.09.18'!L155+'24.09.18'!L155+'01.10.18'!L155+'08.10.18'!L155+'16.10.18'!L155+'22.10.18'!L155+'29.10.18'!L155+'05.11.18'!L155+'12.11.18'!L155+'19.11.18'!L155+'26.11.18'!L155+'03.12.18'!L155+'10.12.18'!L155+'17.12.18'!L155+'26.12.18'!L155+'02.01.19'!L155</f>
        <v>38059.64</v>
      </c>
      <c r="M155" s="259">
        <f t="shared" si="5"/>
        <v>0</v>
      </c>
      <c r="N155" s="270">
        <f>'09.01.18'!N155+'15.01.18'!N155+'22.01.18'!N155+'29.01.18'!N155+'05.02.18'!N155+'12.02.18'!N155+'19.02.18'!N155+'26.02.18'!N155+'05.03.18'!N155+'12.03.18'!N155+'19.03.18'!N155+'26.03.18'!N155+'02.04.18'!N155+'10.04.18'!N155+'16.04.18'!N155+'23.04.18'!N155+'02.05.18'!N155+'07.05.18'!N155+'14.05.18'!N155+'21.05.18'!N155+'29.05.18'!N155+'04.06.18'!N155+'11.06.18'!N155+'18.06.18'!N155+'25.06.18'!N155+'02.07.18'!N155+'09.07.18'!N155+'16.07.18'!N155+'23.07.18'!N155+'30.07.18'!N155+'06.08.18'!N155+'13.08.18'!N155+'20.08.18'!N155+'27.08.18'!N155+'03.09.18'!N155+'10.09.18'!N155+'17.09.18'!N155+'24.09.18'!N155+'01.10.18'!N155+'08.10.18'!N155+'16.10.18'!N155+'22.10.18'!N155+'29.10.18'!N155+'05.11.18'!N155+'12.11.18'!N155+'19.11.18'!N155+'26.11.18'!N155+'03.12.18'!N155+'10.12.18'!N155+'17.12.18'!N155+'26.12.18'!N155+'02.01.19'!N155</f>
        <v>26</v>
      </c>
      <c r="O155" s="271">
        <f>'09.01.18'!O155+'15.01.18'!O155+'22.01.18'!O155+'29.01.18'!O155+'05.02.18'!O155+'12.02.18'!O155+'19.02.18'!O155+'26.02.18'!O155+'05.03.18'!O155+'12.03.18'!O155+'19.03.18'!O155+'26.03.18'!O155+'02.04.18'!O155+'10.04.18'!O155+'16.04.18'!O155+'23.04.18'!O155+'02.05.18'!O155+'07.05.18'!O155+'14.05.18'!O155+'21.05.18'!O155+'29.05.18'!O155+'04.06.18'!O155+'11.06.18'!O155+'18.06.18'!O155+'25.06.18'!O155+'02.07.18'!O155+'09.07.18'!O155+'16.07.18'!O155+'23.07.18'!O155+'30.07.18'!O155+'06.08.18'!O155+'13.08.18'!O155+'20.08.18'!O155+'27.08.18'!O155+'03.09.18'!O155+'10.09.18'!O155+'17.09.18'!O155+'24.09.18'!O155+'01.10.18'!O155+'08.10.18'!O155+'16.10.18'!O155+'22.10.18'!O155+'29.10.18'!O155+'05.11.18'!O155+'12.11.18'!O155+'19.11.18'!O155+'26.11.18'!O155+'03.12.18'!O155+'10.12.18'!O155+'17.12.18'!O155+'26.12.18'!O155+'02.01.19'!O155</f>
        <v>69381.920000000013</v>
      </c>
      <c r="P155" s="271">
        <f>'09.01.18'!P155+'15.01.18'!P155+'22.01.18'!P155+'29.01.18'!P155+'05.02.18'!P155+'12.02.18'!P155+'19.02.18'!P155+'26.02.18'!P155+'05.03.18'!P155+'12.03.18'!P155+'19.03.18'!P155+'26.03.18'!P155+'02.04.18'!P155+'10.04.18'!P155+'16.04.18'!P155+'23.04.18'!P155+'02.05.18'!P155+'07.05.18'!P155+'14.05.18'!P155+'21.05.18'!P155+'29.05.18'!P155+'04.06.18'!P155+'11.06.18'!P155+'18.06.18'!P155+'25.06.18'!P155+'02.07.18'!P155+'09.07.18'!P155+'16.07.18'!P155+'23.07.18'!P155+'30.07.18'!P155+'06.08.18'!P155+'13.08.18'!P155+'20.08.18'!P155+'27.08.18'!P155+'03.09.18'!P155+'10.09.18'!P155+'17.09.18'!P155+'24.09.18'!P155+'01.10.18'!P155+'08.10.18'!P155+'16.10.18'!P155+'22.10.18'!P155+'29.10.18'!P155+'05.11.18'!P155+'12.11.18'!P155+'19.11.18'!P155+'26.11.18'!P155+'03.12.18'!P155+'10.12.18'!P155+'17.12.18'!P155+'26.12.18'!P155+'02.01.19'!P155</f>
        <v>69381.920000000013</v>
      </c>
      <c r="Q155" s="83">
        <f t="shared" si="6"/>
        <v>0</v>
      </c>
      <c r="R155" s="1"/>
      <c r="S155" s="1"/>
      <c r="T155" s="134"/>
      <c r="U155" s="134"/>
      <c r="V155" s="134"/>
      <c r="X155" s="40"/>
    </row>
    <row r="156" spans="1:24">
      <c r="A156" s="252">
        <v>147</v>
      </c>
      <c r="B156" s="78" t="s">
        <v>133</v>
      </c>
      <c r="C156" s="105" t="s">
        <v>19</v>
      </c>
      <c r="D156" s="78"/>
      <c r="E156" s="78" t="s">
        <v>30</v>
      </c>
      <c r="F156" s="106" t="s">
        <v>419</v>
      </c>
      <c r="G156" s="17" t="s">
        <v>31</v>
      </c>
      <c r="H156" s="274">
        <f>'09.01.18'!H156+'15.01.18'!H156+'22.01.18'!H156+'29.01.18'!H156+'05.02.18'!H156+'12.02.18'!H156+'19.02.18'!H156+'26.02.18'!H156+'05.03.18'!H156+'12.03.18'!H156+'19.03.18'!H156+'26.03.18'!H156+'02.04.18'!H156+'10.04.18'!H156+'16.04.18'!H156+'23.04.18'!H156+'02.05.18'!H156+'07.05.18'!H156+'14.05.18'!H156+'21.05.18'!H156+'29.05.18'!H156+'04.06.18'!H156+'11.06.18'!H156+'18.06.18'!H156+'25.06.18'!H156+'02.07.18'!H156+'09.07.18'!H156+'16.07.18'!H156+'23.07.18'!H156+'30.07.18'!H156+'06.08.18'!H156+'13.08.18'!H156+'20.08.18'!H156+'27.08.18'!H156+'03.09.18'!H156+'10.09.18'!H156+'17.09.18'!H156+'24.09.18'!H156+'01.10.18'!H156+'08.10.18'!H156+'16.10.18'!H156+'22.10.18'!H156+'29.10.18'!H156+'05.11.18'!H156+'12.11.18'!H156+'19.11.18'!H156+'26.11.18'!H156+'03.12.18'!H156+'10.12.18'!H156+'17.12.18'!H156+'26.12.18'!H156+'02.01.19'!H156</f>
        <v>15</v>
      </c>
      <c r="I156" s="254">
        <f>'09.01.18'!I156+'15.01.18'!I156+'22.01.18'!I156+'29.01.18'!I156+'05.02.18'!I156+'12.02.18'!I156+'19.02.18'!I156+'26.02.18'!I156+'05.03.18'!I156+'12.03.18'!I156+'19.03.18'!I156+'26.03.18'!I156+'02.04.18'!I156+'10.04.18'!I156+'16.04.18'!I156+'23.04.18'!I156+'02.05.18'!I156+'07.05.18'!I156+'14.05.18'!I156+'21.05.18'!I156+'29.05.18'!I156+'04.06.18'!I156+'11.06.18'!I156+'18.06.18'!I156+'25.06.18'!I156+'02.07.18'!I156+'09.07.18'!I156+'16.07.18'!I156+'23.07.18'!I156+'30.07.18'!I156+'06.08.18'!I156+'13.08.18'!I156+'20.08.18'!I156+'27.08.18'!I156+'03.09.18'!I156+'10.09.18'!I156+'17.09.18'!I156+'24.09.18'!I156+'01.10.18'!I156+'08.10.18'!I156+'16.10.18'!I156+'22.10.18'!I156+'29.10.18'!I156+'05.11.18'!I156+'12.11.18'!I156+'19.11.18'!I156+'26.11.18'!I156+'03.12.18'!I156+'10.12.18'!I156+'17.12.18'!I156+'26.12.18'!I156+'02.01.19'!I156</f>
        <v>10</v>
      </c>
      <c r="J156" s="254">
        <f>'09.01.18'!J156+'15.01.18'!J156+'22.01.18'!J156+'29.01.18'!J156+'05.02.18'!J156+'12.02.18'!J156+'19.02.18'!J156+'26.02.18'!J156+'05.03.18'!J156+'12.03.18'!J156+'19.03.18'!J156+'26.03.18'!J156+'02.04.18'!J156+'10.04.18'!J156+'16.04.18'!J156+'23.04.18'!J156+'02.05.18'!J156+'07.05.18'!J156+'14.05.18'!J156+'21.05.18'!J156+'29.05.18'!J156+'04.06.18'!J156+'11.06.18'!J156+'18.06.18'!J156+'25.06.18'!J156+'02.07.18'!J156+'09.07.18'!J156+'16.07.18'!J156+'23.07.18'!J156+'30.07.18'!J156+'06.08.18'!J156+'13.08.18'!J156+'20.08.18'!J156+'27.08.18'!J156+'03.09.18'!J156+'10.09.18'!J156+'17.09.18'!J156+'24.09.18'!J156+'01.10.18'!J156+'08.10.18'!J156+'16.10.18'!J156+'22.10.18'!J156+'29.10.18'!J156+'05.11.18'!J156+'12.11.18'!J156+'19.11.18'!J156+'26.11.18'!J156+'03.12.18'!J156+'10.12.18'!J156+'17.12.18'!J156+'26.12.18'!J156+'02.01.19'!J156</f>
        <v>10</v>
      </c>
      <c r="K156" s="271">
        <f>'09.01.18'!K156+'15.01.18'!K156+'22.01.18'!K156+'29.01.18'!K156+'05.02.18'!K156+'12.02.18'!K156+'19.02.18'!K156+'26.02.18'!K156+'05.03.18'!K156+'12.03.18'!K156+'19.03.18'!K156+'26.03.18'!K156+'02.04.18'!K156+'10.04.18'!K156+'16.04.18'!K156+'23.04.18'!K156+'02.05.18'!K156+'07.05.18'!K156+'14.05.18'!K156+'21.05.18'!K156+'29.05.18'!K156+'04.06.18'!K156+'11.06.18'!K156+'18.06.18'!K156+'25.06.18'!K156+'02.07.18'!K156+'09.07.18'!K156+'16.07.18'!K156+'23.07.18'!K156+'30.07.18'!K156+'06.08.18'!K156+'13.08.18'!K156+'20.08.18'!K156+'27.08.18'!K156+'03.09.18'!K156+'10.09.18'!K156+'17.09.18'!K156+'24.09.18'!K156+'01.10.18'!K156+'08.10.18'!K156+'16.10.18'!K156+'22.10.18'!K156+'29.10.18'!K156+'05.11.18'!K156+'12.11.18'!K156+'19.11.18'!K156+'26.11.18'!K156+'03.12.18'!K156+'10.12.18'!K156+'17.12.18'!K156+'26.12.18'!K156+'02.01.19'!K156</f>
        <v>13159.22</v>
      </c>
      <c r="L156" s="271">
        <f>'09.01.18'!L156+'15.01.18'!L156+'22.01.18'!L156+'29.01.18'!L156+'05.02.18'!L156+'12.02.18'!L156+'19.02.18'!L156+'26.02.18'!L156+'05.03.18'!L156+'12.03.18'!L156+'19.03.18'!L156+'26.03.18'!L156+'02.04.18'!L156+'10.04.18'!L156+'16.04.18'!L156+'23.04.18'!L156+'02.05.18'!L156+'07.05.18'!L156+'14.05.18'!L156+'21.05.18'!L156+'29.05.18'!L156+'04.06.18'!L156+'11.06.18'!L156+'18.06.18'!L156+'25.06.18'!L156+'02.07.18'!L156+'09.07.18'!L156+'16.07.18'!L156+'23.07.18'!L156+'30.07.18'!L156+'06.08.18'!L156+'13.08.18'!L156+'20.08.18'!L156+'27.08.18'!L156+'03.09.18'!L156+'10.09.18'!L156+'17.09.18'!L156+'24.09.18'!L156+'01.10.18'!L156+'08.10.18'!L156+'16.10.18'!L156+'22.10.18'!L156+'29.10.18'!L156+'05.11.18'!L156+'12.11.18'!L156+'19.11.18'!L156+'26.11.18'!L156+'03.12.18'!L156+'10.12.18'!L156+'17.12.18'!L156+'26.12.18'!L156+'02.01.19'!L156</f>
        <v>13159.22</v>
      </c>
      <c r="M156" s="259">
        <f t="shared" si="5"/>
        <v>0</v>
      </c>
      <c r="N156" s="270">
        <f>'09.01.18'!N156+'15.01.18'!N156+'22.01.18'!N156+'29.01.18'!N156+'05.02.18'!N156+'12.02.18'!N156+'19.02.18'!N156+'26.02.18'!N156+'05.03.18'!N156+'12.03.18'!N156+'19.03.18'!N156+'26.03.18'!N156+'02.04.18'!N156+'10.04.18'!N156+'16.04.18'!N156+'23.04.18'!N156+'02.05.18'!N156+'07.05.18'!N156+'14.05.18'!N156+'21.05.18'!N156+'29.05.18'!N156+'04.06.18'!N156+'11.06.18'!N156+'18.06.18'!N156+'25.06.18'!N156+'02.07.18'!N156+'09.07.18'!N156+'16.07.18'!N156+'23.07.18'!N156+'30.07.18'!N156+'06.08.18'!N156+'13.08.18'!N156+'20.08.18'!N156+'27.08.18'!N156+'03.09.18'!N156+'10.09.18'!N156+'17.09.18'!N156+'24.09.18'!N156+'01.10.18'!N156+'08.10.18'!N156+'16.10.18'!N156+'22.10.18'!N156+'29.10.18'!N156+'05.11.18'!N156+'12.11.18'!N156+'19.11.18'!N156+'26.11.18'!N156+'03.12.18'!N156+'10.12.18'!N156+'17.12.18'!N156+'26.12.18'!N156+'02.01.19'!N156</f>
        <v>8</v>
      </c>
      <c r="O156" s="271">
        <f>'09.01.18'!O156+'15.01.18'!O156+'22.01.18'!O156+'29.01.18'!O156+'05.02.18'!O156+'12.02.18'!O156+'19.02.18'!O156+'26.02.18'!O156+'05.03.18'!O156+'12.03.18'!O156+'19.03.18'!O156+'26.03.18'!O156+'02.04.18'!O156+'10.04.18'!O156+'16.04.18'!O156+'23.04.18'!O156+'02.05.18'!O156+'07.05.18'!O156+'14.05.18'!O156+'21.05.18'!O156+'29.05.18'!O156+'04.06.18'!O156+'11.06.18'!O156+'18.06.18'!O156+'25.06.18'!O156+'02.07.18'!O156+'09.07.18'!O156+'16.07.18'!O156+'23.07.18'!O156+'30.07.18'!O156+'06.08.18'!O156+'13.08.18'!O156+'20.08.18'!O156+'27.08.18'!O156+'03.09.18'!O156+'10.09.18'!O156+'17.09.18'!O156+'24.09.18'!O156+'01.10.18'!O156+'08.10.18'!O156+'16.10.18'!O156+'22.10.18'!O156+'29.10.18'!O156+'05.11.18'!O156+'12.11.18'!O156+'19.11.18'!O156+'26.11.18'!O156+'03.12.18'!O156+'10.12.18'!O156+'17.12.18'!O156+'26.12.18'!O156+'02.01.19'!O156</f>
        <v>17146.399999999998</v>
      </c>
      <c r="P156" s="271">
        <f>'09.01.18'!P156+'15.01.18'!P156+'22.01.18'!P156+'29.01.18'!P156+'05.02.18'!P156+'12.02.18'!P156+'19.02.18'!P156+'26.02.18'!P156+'05.03.18'!P156+'12.03.18'!P156+'19.03.18'!P156+'26.03.18'!P156+'02.04.18'!P156+'10.04.18'!P156+'16.04.18'!P156+'23.04.18'!P156+'02.05.18'!P156+'07.05.18'!P156+'14.05.18'!P156+'21.05.18'!P156+'29.05.18'!P156+'04.06.18'!P156+'11.06.18'!P156+'18.06.18'!P156+'25.06.18'!P156+'02.07.18'!P156+'09.07.18'!P156+'16.07.18'!P156+'23.07.18'!P156+'30.07.18'!P156+'06.08.18'!P156+'13.08.18'!P156+'20.08.18'!P156+'27.08.18'!P156+'03.09.18'!P156+'10.09.18'!P156+'17.09.18'!P156+'24.09.18'!P156+'01.10.18'!P156+'08.10.18'!P156+'16.10.18'!P156+'22.10.18'!P156+'29.10.18'!P156+'05.11.18'!P156+'12.11.18'!P156+'19.11.18'!P156+'26.11.18'!P156+'03.12.18'!P156+'10.12.18'!P156+'17.12.18'!P156+'26.12.18'!P156+'02.01.19'!P156</f>
        <v>17146.400000000001</v>
      </c>
      <c r="Q156" s="83">
        <f t="shared" si="6"/>
        <v>0</v>
      </c>
      <c r="R156" s="1"/>
      <c r="S156" s="1"/>
      <c r="T156" s="134"/>
      <c r="U156" s="134"/>
      <c r="V156" s="134"/>
      <c r="X156" s="40"/>
    </row>
    <row r="157" spans="1:24" s="2" customFormat="1">
      <c r="A157" s="252">
        <v>148</v>
      </c>
      <c r="B157" s="78" t="s">
        <v>134</v>
      </c>
      <c r="C157" s="105" t="s">
        <v>19</v>
      </c>
      <c r="D157" s="78"/>
      <c r="E157" s="78" t="s">
        <v>52</v>
      </c>
      <c r="F157" s="106" t="s">
        <v>385</v>
      </c>
      <c r="G157" s="14" t="s">
        <v>21</v>
      </c>
      <c r="H157" s="274">
        <f>'09.01.18'!H157+'15.01.18'!H157+'22.01.18'!H157+'29.01.18'!H157+'05.02.18'!H157+'12.02.18'!H157+'19.02.18'!H157+'26.02.18'!H157+'05.03.18'!H157+'12.03.18'!H157+'19.03.18'!H157+'26.03.18'!H157+'02.04.18'!H157+'10.04.18'!H157+'16.04.18'!H157+'23.04.18'!H157+'02.05.18'!H157+'07.05.18'!H157+'14.05.18'!H157+'21.05.18'!H157+'29.05.18'!H157+'04.06.18'!H157+'11.06.18'!H157+'18.06.18'!H157+'25.06.18'!H157+'02.07.18'!H157+'09.07.18'!H157+'16.07.18'!H157+'23.07.18'!H157+'30.07.18'!H157+'06.08.18'!H157+'13.08.18'!H157+'20.08.18'!H157+'27.08.18'!H157+'03.09.18'!H157+'10.09.18'!H157+'17.09.18'!H157+'24.09.18'!H157+'01.10.18'!H157+'08.10.18'!H157+'16.10.18'!H157+'22.10.18'!H157+'29.10.18'!H157+'05.11.18'!H157+'12.11.18'!H157+'19.11.18'!H157+'26.11.18'!H157+'03.12.18'!H157+'10.12.18'!H157+'17.12.18'!H157+'26.12.18'!H157+'02.01.19'!H157</f>
        <v>7</v>
      </c>
      <c r="I157" s="254">
        <f>'09.01.18'!I157+'15.01.18'!I157+'22.01.18'!I157+'29.01.18'!I157+'05.02.18'!I157+'12.02.18'!I157+'19.02.18'!I157+'26.02.18'!I157+'05.03.18'!I157+'12.03.18'!I157+'19.03.18'!I157+'26.03.18'!I157+'02.04.18'!I157+'10.04.18'!I157+'16.04.18'!I157+'23.04.18'!I157+'02.05.18'!I157+'07.05.18'!I157+'14.05.18'!I157+'21.05.18'!I157+'29.05.18'!I157+'04.06.18'!I157+'11.06.18'!I157+'18.06.18'!I157+'25.06.18'!I157+'02.07.18'!I157+'09.07.18'!I157+'16.07.18'!I157+'23.07.18'!I157+'30.07.18'!I157+'06.08.18'!I157+'13.08.18'!I157+'20.08.18'!I157+'27.08.18'!I157+'03.09.18'!I157+'10.09.18'!I157+'17.09.18'!I157+'24.09.18'!I157+'01.10.18'!I157+'08.10.18'!I157+'16.10.18'!I157+'22.10.18'!I157+'29.10.18'!I157+'05.11.18'!I157+'12.11.18'!I157+'19.11.18'!I157+'26.11.18'!I157+'03.12.18'!I157+'10.12.18'!I157+'17.12.18'!I157+'26.12.18'!I157+'02.01.19'!I157</f>
        <v>6</v>
      </c>
      <c r="J157" s="254">
        <f>'09.01.18'!J157+'15.01.18'!J157+'22.01.18'!J157+'29.01.18'!J157+'05.02.18'!J157+'12.02.18'!J157+'19.02.18'!J157+'26.02.18'!J157+'05.03.18'!J157+'12.03.18'!J157+'19.03.18'!J157+'26.03.18'!J157+'02.04.18'!J157+'10.04.18'!J157+'16.04.18'!J157+'23.04.18'!J157+'02.05.18'!J157+'07.05.18'!J157+'14.05.18'!J157+'21.05.18'!J157+'29.05.18'!J157+'04.06.18'!J157+'11.06.18'!J157+'18.06.18'!J157+'25.06.18'!J157+'02.07.18'!J157+'09.07.18'!J157+'16.07.18'!J157+'23.07.18'!J157+'30.07.18'!J157+'06.08.18'!J157+'13.08.18'!J157+'20.08.18'!J157+'27.08.18'!J157+'03.09.18'!J157+'10.09.18'!J157+'17.09.18'!J157+'24.09.18'!J157+'01.10.18'!J157+'08.10.18'!J157+'16.10.18'!J157+'22.10.18'!J157+'29.10.18'!J157+'05.11.18'!J157+'12.11.18'!J157+'19.11.18'!J157+'26.11.18'!J157+'03.12.18'!J157+'10.12.18'!J157+'17.12.18'!J157+'26.12.18'!J157+'02.01.19'!J157</f>
        <v>8</v>
      </c>
      <c r="K157" s="271">
        <f>'09.01.18'!K157+'15.01.18'!K157+'22.01.18'!K157+'29.01.18'!K157+'05.02.18'!K157+'12.02.18'!K157+'19.02.18'!K157+'26.02.18'!K157+'05.03.18'!K157+'12.03.18'!K157+'19.03.18'!K157+'26.03.18'!K157+'02.04.18'!K157+'10.04.18'!K157+'16.04.18'!K157+'23.04.18'!K157+'02.05.18'!K157+'07.05.18'!K157+'14.05.18'!K157+'21.05.18'!K157+'29.05.18'!K157+'04.06.18'!K157+'11.06.18'!K157+'18.06.18'!K157+'25.06.18'!K157+'02.07.18'!K157+'09.07.18'!K157+'16.07.18'!K157+'23.07.18'!K157+'30.07.18'!K157+'06.08.18'!K157+'13.08.18'!K157+'20.08.18'!K157+'27.08.18'!K157+'03.09.18'!K157+'10.09.18'!K157+'17.09.18'!K157+'24.09.18'!K157+'01.10.18'!K157+'08.10.18'!K157+'16.10.18'!K157+'22.10.18'!K157+'29.10.18'!K157+'05.11.18'!K157+'12.11.18'!K157+'19.11.18'!K157+'26.11.18'!K157+'03.12.18'!K157+'10.12.18'!K157+'17.12.18'!K157+'26.12.18'!K157+'02.01.19'!K157</f>
        <v>14115.650000000001</v>
      </c>
      <c r="L157" s="271">
        <f>'09.01.18'!L157+'15.01.18'!L157+'22.01.18'!L157+'29.01.18'!L157+'05.02.18'!L157+'12.02.18'!L157+'19.02.18'!L157+'26.02.18'!L157+'05.03.18'!L157+'12.03.18'!L157+'19.03.18'!L157+'26.03.18'!L157+'02.04.18'!L157+'10.04.18'!L157+'16.04.18'!L157+'23.04.18'!L157+'02.05.18'!L157+'07.05.18'!L157+'14.05.18'!L157+'21.05.18'!L157+'29.05.18'!L157+'04.06.18'!L157+'11.06.18'!L157+'18.06.18'!L157+'25.06.18'!L157+'02.07.18'!L157+'09.07.18'!L157+'16.07.18'!L157+'23.07.18'!L157+'30.07.18'!L157+'06.08.18'!L157+'13.08.18'!L157+'20.08.18'!L157+'27.08.18'!L157+'03.09.18'!L157+'10.09.18'!L157+'17.09.18'!L157+'24.09.18'!L157+'01.10.18'!L157+'08.10.18'!L157+'16.10.18'!L157+'22.10.18'!L157+'29.10.18'!L157+'05.11.18'!L157+'12.11.18'!L157+'19.11.18'!L157+'26.11.18'!L157+'03.12.18'!L157+'10.12.18'!L157+'17.12.18'!L157+'26.12.18'!L157+'02.01.19'!L157</f>
        <v>14115.650000000001</v>
      </c>
      <c r="M157" s="259">
        <f t="shared" si="5"/>
        <v>0</v>
      </c>
      <c r="N157" s="270">
        <f>'09.01.18'!N157+'15.01.18'!N157+'22.01.18'!N157+'29.01.18'!N157+'05.02.18'!N157+'12.02.18'!N157+'19.02.18'!N157+'26.02.18'!N157+'05.03.18'!N157+'12.03.18'!N157+'19.03.18'!N157+'26.03.18'!N157+'02.04.18'!N157+'10.04.18'!N157+'16.04.18'!N157+'23.04.18'!N157+'02.05.18'!N157+'07.05.18'!N157+'14.05.18'!N157+'21.05.18'!N157+'29.05.18'!N157+'04.06.18'!N157+'11.06.18'!N157+'18.06.18'!N157+'25.06.18'!N157+'02.07.18'!N157+'09.07.18'!N157+'16.07.18'!N157+'23.07.18'!N157+'30.07.18'!N157+'06.08.18'!N157+'13.08.18'!N157+'20.08.18'!N157+'27.08.18'!N157+'03.09.18'!N157+'10.09.18'!N157+'17.09.18'!N157+'24.09.18'!N157+'01.10.18'!N157+'08.10.18'!N157+'16.10.18'!N157+'22.10.18'!N157+'29.10.18'!N157+'05.11.18'!N157+'12.11.18'!N157+'19.11.18'!N157+'26.11.18'!N157+'03.12.18'!N157+'10.12.18'!N157+'17.12.18'!N157+'26.12.18'!N157+'02.01.19'!N157</f>
        <v>12</v>
      </c>
      <c r="O157" s="271">
        <f>'09.01.18'!O157+'15.01.18'!O157+'22.01.18'!O157+'29.01.18'!O157+'05.02.18'!O157+'12.02.18'!O157+'19.02.18'!O157+'26.02.18'!O157+'05.03.18'!O157+'12.03.18'!O157+'19.03.18'!O157+'26.03.18'!O157+'02.04.18'!O157+'10.04.18'!O157+'16.04.18'!O157+'23.04.18'!O157+'02.05.18'!O157+'07.05.18'!O157+'14.05.18'!O157+'21.05.18'!O157+'29.05.18'!O157+'04.06.18'!O157+'11.06.18'!O157+'18.06.18'!O157+'25.06.18'!O157+'02.07.18'!O157+'09.07.18'!O157+'16.07.18'!O157+'23.07.18'!O157+'30.07.18'!O157+'06.08.18'!O157+'13.08.18'!O157+'20.08.18'!O157+'27.08.18'!O157+'03.09.18'!O157+'10.09.18'!O157+'17.09.18'!O157+'24.09.18'!O157+'01.10.18'!O157+'08.10.18'!O157+'16.10.18'!O157+'22.10.18'!O157+'29.10.18'!O157+'05.11.18'!O157+'12.11.18'!O157+'19.11.18'!O157+'26.11.18'!O157+'03.12.18'!O157+'10.12.18'!O157+'17.12.18'!O157+'26.12.18'!O157+'02.01.19'!O157</f>
        <v>27270.9</v>
      </c>
      <c r="P157" s="271">
        <f>'09.01.18'!P157+'15.01.18'!P157+'22.01.18'!P157+'29.01.18'!P157+'05.02.18'!P157+'12.02.18'!P157+'19.02.18'!P157+'26.02.18'!P157+'05.03.18'!P157+'12.03.18'!P157+'19.03.18'!P157+'26.03.18'!P157+'02.04.18'!P157+'10.04.18'!P157+'16.04.18'!P157+'23.04.18'!P157+'02.05.18'!P157+'07.05.18'!P157+'14.05.18'!P157+'21.05.18'!P157+'29.05.18'!P157+'04.06.18'!P157+'11.06.18'!P157+'18.06.18'!P157+'25.06.18'!P157+'02.07.18'!P157+'09.07.18'!P157+'16.07.18'!P157+'23.07.18'!P157+'30.07.18'!P157+'06.08.18'!P157+'13.08.18'!P157+'20.08.18'!P157+'27.08.18'!P157+'03.09.18'!P157+'10.09.18'!P157+'17.09.18'!P157+'24.09.18'!P157+'01.10.18'!P157+'08.10.18'!P157+'16.10.18'!P157+'22.10.18'!P157+'29.10.18'!P157+'05.11.18'!P157+'12.11.18'!P157+'19.11.18'!P157+'26.11.18'!P157+'03.12.18'!P157+'10.12.18'!P157+'17.12.18'!P157+'26.12.18'!P157+'02.01.19'!P157</f>
        <v>27270.9</v>
      </c>
      <c r="Q157" s="83">
        <f t="shared" si="6"/>
        <v>0</v>
      </c>
      <c r="R157" s="1"/>
      <c r="S157" s="1"/>
      <c r="T157" s="134"/>
      <c r="U157" s="134"/>
      <c r="V157" s="134"/>
      <c r="X157" s="40"/>
    </row>
    <row r="158" spans="1:24">
      <c r="A158" s="252">
        <v>149</v>
      </c>
      <c r="B158" s="78" t="s">
        <v>134</v>
      </c>
      <c r="C158" s="105" t="s">
        <v>19</v>
      </c>
      <c r="D158" s="78"/>
      <c r="E158" s="78" t="s">
        <v>52</v>
      </c>
      <c r="F158" s="106" t="s">
        <v>463</v>
      </c>
      <c r="G158" s="80" t="s">
        <v>33</v>
      </c>
      <c r="H158" s="274">
        <f>'09.01.18'!H158+'15.01.18'!H158+'22.01.18'!H158+'29.01.18'!H158+'05.02.18'!H158+'12.02.18'!H158+'19.02.18'!H158+'26.02.18'!H158+'05.03.18'!H158+'12.03.18'!H158+'19.03.18'!H158+'26.03.18'!H158+'02.04.18'!H158+'10.04.18'!H158+'16.04.18'!H158+'23.04.18'!H158+'02.05.18'!H158+'07.05.18'!H158+'14.05.18'!H158+'21.05.18'!H158+'29.05.18'!H158+'04.06.18'!H158+'11.06.18'!H158+'18.06.18'!H158+'25.06.18'!H158+'02.07.18'!H158+'09.07.18'!H158+'16.07.18'!H158+'23.07.18'!H158+'30.07.18'!H158+'06.08.18'!H158+'13.08.18'!H158+'20.08.18'!H158+'27.08.18'!H158+'03.09.18'!H158+'10.09.18'!H158+'17.09.18'!H158+'24.09.18'!H158+'01.10.18'!H158+'08.10.18'!H158+'16.10.18'!H158+'22.10.18'!H158+'29.10.18'!H158+'05.11.18'!H158+'12.11.18'!H158+'19.11.18'!H158+'26.11.18'!H158+'03.12.18'!H158+'10.12.18'!H158+'17.12.18'!H158+'26.12.18'!H158+'02.01.19'!H158</f>
        <v>15</v>
      </c>
      <c r="I158" s="254">
        <f>'09.01.18'!I158+'15.01.18'!I158+'22.01.18'!I158+'29.01.18'!I158+'05.02.18'!I158+'12.02.18'!I158+'19.02.18'!I158+'26.02.18'!I158+'05.03.18'!I158+'12.03.18'!I158+'19.03.18'!I158+'26.03.18'!I158+'02.04.18'!I158+'10.04.18'!I158+'16.04.18'!I158+'23.04.18'!I158+'02.05.18'!I158+'07.05.18'!I158+'14.05.18'!I158+'21.05.18'!I158+'29.05.18'!I158+'04.06.18'!I158+'11.06.18'!I158+'18.06.18'!I158+'25.06.18'!I158+'02.07.18'!I158+'09.07.18'!I158+'16.07.18'!I158+'23.07.18'!I158+'30.07.18'!I158+'06.08.18'!I158+'13.08.18'!I158+'20.08.18'!I158+'27.08.18'!I158+'03.09.18'!I158+'10.09.18'!I158+'17.09.18'!I158+'24.09.18'!I158+'01.10.18'!I158+'08.10.18'!I158+'16.10.18'!I158+'22.10.18'!I158+'29.10.18'!I158+'05.11.18'!I158+'12.11.18'!I158+'19.11.18'!I158+'26.11.18'!I158+'03.12.18'!I158+'10.12.18'!I158+'17.12.18'!I158+'26.12.18'!I158+'02.01.19'!I158</f>
        <v>3</v>
      </c>
      <c r="J158" s="254">
        <f>'09.01.18'!J158+'15.01.18'!J158+'22.01.18'!J158+'29.01.18'!J158+'05.02.18'!J158+'12.02.18'!J158+'19.02.18'!J158+'26.02.18'!J158+'05.03.18'!J158+'12.03.18'!J158+'19.03.18'!J158+'26.03.18'!J158+'02.04.18'!J158+'10.04.18'!J158+'16.04.18'!J158+'23.04.18'!J158+'02.05.18'!J158+'07.05.18'!J158+'14.05.18'!J158+'21.05.18'!J158+'29.05.18'!J158+'04.06.18'!J158+'11.06.18'!J158+'18.06.18'!J158+'25.06.18'!J158+'02.07.18'!J158+'09.07.18'!J158+'16.07.18'!J158+'23.07.18'!J158+'30.07.18'!J158+'06.08.18'!J158+'13.08.18'!J158+'20.08.18'!J158+'27.08.18'!J158+'03.09.18'!J158+'10.09.18'!J158+'17.09.18'!J158+'24.09.18'!J158+'01.10.18'!J158+'08.10.18'!J158+'16.10.18'!J158+'22.10.18'!J158+'29.10.18'!J158+'05.11.18'!J158+'12.11.18'!J158+'19.11.18'!J158+'26.11.18'!J158+'03.12.18'!J158+'10.12.18'!J158+'17.12.18'!J158+'26.12.18'!J158+'02.01.19'!J158</f>
        <v>3</v>
      </c>
      <c r="K158" s="271">
        <f>'09.01.18'!K158+'15.01.18'!K158+'22.01.18'!K158+'29.01.18'!K158+'05.02.18'!K158+'12.02.18'!K158+'19.02.18'!K158+'26.02.18'!K158+'05.03.18'!K158+'12.03.18'!K158+'19.03.18'!K158+'26.03.18'!K158+'02.04.18'!K158+'10.04.18'!K158+'16.04.18'!K158+'23.04.18'!K158+'02.05.18'!K158+'07.05.18'!K158+'14.05.18'!K158+'21.05.18'!K158+'29.05.18'!K158+'04.06.18'!K158+'11.06.18'!K158+'18.06.18'!K158+'25.06.18'!K158+'02.07.18'!K158+'09.07.18'!K158+'16.07.18'!K158+'23.07.18'!K158+'30.07.18'!K158+'06.08.18'!K158+'13.08.18'!K158+'20.08.18'!K158+'27.08.18'!K158+'03.09.18'!K158+'10.09.18'!K158+'17.09.18'!K158+'24.09.18'!K158+'01.10.18'!K158+'08.10.18'!K158+'16.10.18'!K158+'22.10.18'!K158+'29.10.18'!K158+'05.11.18'!K158+'12.11.18'!K158+'19.11.18'!K158+'26.11.18'!K158+'03.12.18'!K158+'10.12.18'!K158+'17.12.18'!K158+'26.12.18'!K158+'02.01.19'!K158</f>
        <v>3626.7000000000003</v>
      </c>
      <c r="L158" s="271">
        <f>'09.01.18'!L158+'15.01.18'!L158+'22.01.18'!L158+'29.01.18'!L158+'05.02.18'!L158+'12.02.18'!L158+'19.02.18'!L158+'26.02.18'!L158+'05.03.18'!L158+'12.03.18'!L158+'19.03.18'!L158+'26.03.18'!L158+'02.04.18'!L158+'10.04.18'!L158+'16.04.18'!L158+'23.04.18'!L158+'02.05.18'!L158+'07.05.18'!L158+'14.05.18'!L158+'21.05.18'!L158+'29.05.18'!L158+'04.06.18'!L158+'11.06.18'!L158+'18.06.18'!L158+'25.06.18'!L158+'02.07.18'!L158+'09.07.18'!L158+'16.07.18'!L158+'23.07.18'!L158+'30.07.18'!L158+'06.08.18'!L158+'13.08.18'!L158+'20.08.18'!L158+'27.08.18'!L158+'03.09.18'!L158+'10.09.18'!L158+'17.09.18'!L158+'24.09.18'!L158+'01.10.18'!L158+'08.10.18'!L158+'16.10.18'!L158+'22.10.18'!L158+'29.10.18'!L158+'05.11.18'!L158+'12.11.18'!L158+'19.11.18'!L158+'26.11.18'!L158+'03.12.18'!L158+'10.12.18'!L158+'17.12.18'!L158+'26.12.18'!L158+'02.01.19'!L158</f>
        <v>3626.7000000000003</v>
      </c>
      <c r="M158" s="259">
        <f t="shared" si="5"/>
        <v>0</v>
      </c>
      <c r="N158" s="270">
        <f>'09.01.18'!N158+'15.01.18'!N158+'22.01.18'!N158+'29.01.18'!N158+'05.02.18'!N158+'12.02.18'!N158+'19.02.18'!N158+'26.02.18'!N158+'05.03.18'!N158+'12.03.18'!N158+'19.03.18'!N158+'26.03.18'!N158+'02.04.18'!N158+'10.04.18'!N158+'16.04.18'!N158+'23.04.18'!N158+'02.05.18'!N158+'07.05.18'!N158+'14.05.18'!N158+'21.05.18'!N158+'29.05.18'!N158+'04.06.18'!N158+'11.06.18'!N158+'18.06.18'!N158+'25.06.18'!N158+'02.07.18'!N158+'09.07.18'!N158+'16.07.18'!N158+'23.07.18'!N158+'30.07.18'!N158+'06.08.18'!N158+'13.08.18'!N158+'20.08.18'!N158+'27.08.18'!N158+'03.09.18'!N158+'10.09.18'!N158+'17.09.18'!N158+'24.09.18'!N158+'01.10.18'!N158+'08.10.18'!N158+'16.10.18'!N158+'22.10.18'!N158+'29.10.18'!N158+'05.11.18'!N158+'12.11.18'!N158+'19.11.18'!N158+'26.11.18'!N158+'03.12.18'!N158+'10.12.18'!N158+'17.12.18'!N158+'26.12.18'!N158+'02.01.19'!N158</f>
        <v>12</v>
      </c>
      <c r="O158" s="271">
        <f>'09.01.18'!O158+'15.01.18'!O158+'22.01.18'!O158+'29.01.18'!O158+'05.02.18'!O158+'12.02.18'!O158+'19.02.18'!O158+'26.02.18'!O158+'05.03.18'!O158+'12.03.18'!O158+'19.03.18'!O158+'26.03.18'!O158+'02.04.18'!O158+'10.04.18'!O158+'16.04.18'!O158+'23.04.18'!O158+'02.05.18'!O158+'07.05.18'!O158+'14.05.18'!O158+'21.05.18'!O158+'29.05.18'!O158+'04.06.18'!O158+'11.06.18'!O158+'18.06.18'!O158+'25.06.18'!O158+'02.07.18'!O158+'09.07.18'!O158+'16.07.18'!O158+'23.07.18'!O158+'30.07.18'!O158+'06.08.18'!O158+'13.08.18'!O158+'20.08.18'!O158+'27.08.18'!O158+'03.09.18'!O158+'10.09.18'!O158+'17.09.18'!O158+'24.09.18'!O158+'01.10.18'!O158+'08.10.18'!O158+'16.10.18'!O158+'22.10.18'!O158+'29.10.18'!O158+'05.11.18'!O158+'12.11.18'!O158+'19.11.18'!O158+'26.11.18'!O158+'03.12.18'!O158+'10.12.18'!O158+'17.12.18'!O158+'26.12.18'!O158+'02.01.19'!O158</f>
        <v>26597.1</v>
      </c>
      <c r="P158" s="271">
        <f>'09.01.18'!P158+'15.01.18'!P158+'22.01.18'!P158+'29.01.18'!P158+'05.02.18'!P158+'12.02.18'!P158+'19.02.18'!P158+'26.02.18'!P158+'05.03.18'!P158+'12.03.18'!P158+'19.03.18'!P158+'26.03.18'!P158+'02.04.18'!P158+'10.04.18'!P158+'16.04.18'!P158+'23.04.18'!P158+'02.05.18'!P158+'07.05.18'!P158+'14.05.18'!P158+'21.05.18'!P158+'29.05.18'!P158+'04.06.18'!P158+'11.06.18'!P158+'18.06.18'!P158+'25.06.18'!P158+'02.07.18'!P158+'09.07.18'!P158+'16.07.18'!P158+'23.07.18'!P158+'30.07.18'!P158+'06.08.18'!P158+'13.08.18'!P158+'20.08.18'!P158+'27.08.18'!P158+'03.09.18'!P158+'10.09.18'!P158+'17.09.18'!P158+'24.09.18'!P158+'01.10.18'!P158+'08.10.18'!P158+'16.10.18'!P158+'22.10.18'!P158+'29.10.18'!P158+'05.11.18'!P158+'12.11.18'!P158+'19.11.18'!P158+'26.11.18'!P158+'03.12.18'!P158+'10.12.18'!P158+'17.12.18'!P158+'26.12.18'!P158+'02.01.19'!P158</f>
        <v>26597.1</v>
      </c>
      <c r="Q158" s="83">
        <f t="shared" si="6"/>
        <v>0</v>
      </c>
      <c r="R158" s="1"/>
      <c r="S158" s="1"/>
      <c r="T158" s="134"/>
      <c r="U158" s="134"/>
      <c r="V158" s="134"/>
      <c r="X158" s="40"/>
    </row>
    <row r="159" spans="1:24">
      <c r="A159" s="252">
        <v>150</v>
      </c>
      <c r="B159" s="78" t="s">
        <v>135</v>
      </c>
      <c r="C159" s="105" t="s">
        <v>19</v>
      </c>
      <c r="D159" s="78"/>
      <c r="E159" s="78" t="s">
        <v>26</v>
      </c>
      <c r="F159" s="107">
        <v>131</v>
      </c>
      <c r="G159" s="14" t="s">
        <v>21</v>
      </c>
      <c r="H159" s="274">
        <f>'09.01.18'!H159+'15.01.18'!H159+'22.01.18'!H159+'29.01.18'!H159+'05.02.18'!H159+'12.02.18'!H159+'19.02.18'!H159+'26.02.18'!H159+'05.03.18'!H159+'12.03.18'!H159+'19.03.18'!H159+'26.03.18'!H159+'02.04.18'!H159+'10.04.18'!H159+'16.04.18'!H159+'23.04.18'!H159+'02.05.18'!H159+'07.05.18'!H159+'14.05.18'!H159+'21.05.18'!H159+'29.05.18'!H159+'04.06.18'!H159+'11.06.18'!H159+'18.06.18'!H159+'25.06.18'!H159+'02.07.18'!H159+'09.07.18'!H159+'16.07.18'!H159+'23.07.18'!H159+'30.07.18'!H159+'06.08.18'!H159+'13.08.18'!H159+'20.08.18'!H159+'27.08.18'!H159+'03.09.18'!H159+'10.09.18'!H159+'17.09.18'!H159+'24.09.18'!H159+'01.10.18'!H159+'08.10.18'!H159+'16.10.18'!H159+'22.10.18'!H159+'29.10.18'!H159+'05.11.18'!H159+'12.11.18'!H159+'19.11.18'!H159+'26.11.18'!H159+'03.12.18'!H159+'10.12.18'!H159+'17.12.18'!H159+'26.12.18'!H159+'02.01.19'!H159</f>
        <v>0</v>
      </c>
      <c r="I159" s="254">
        <f>'09.01.18'!I159+'15.01.18'!I159+'22.01.18'!I159+'29.01.18'!I159+'05.02.18'!I159+'12.02.18'!I159+'19.02.18'!I159+'26.02.18'!I159+'05.03.18'!I159+'12.03.18'!I159+'19.03.18'!I159+'26.03.18'!I159+'02.04.18'!I159+'10.04.18'!I159+'16.04.18'!I159+'23.04.18'!I159+'02.05.18'!I159+'07.05.18'!I159+'14.05.18'!I159+'21.05.18'!I159+'29.05.18'!I159+'04.06.18'!I159+'11.06.18'!I159+'18.06.18'!I159+'25.06.18'!I159+'02.07.18'!I159+'09.07.18'!I159+'16.07.18'!I159+'23.07.18'!I159+'30.07.18'!I159+'06.08.18'!I159+'13.08.18'!I159+'20.08.18'!I159+'27.08.18'!I159+'03.09.18'!I159+'10.09.18'!I159+'17.09.18'!I159+'24.09.18'!I159+'01.10.18'!I159+'08.10.18'!I159+'16.10.18'!I159+'22.10.18'!I159+'29.10.18'!I159+'05.11.18'!I159+'12.11.18'!I159+'19.11.18'!I159+'26.11.18'!I159+'03.12.18'!I159+'10.12.18'!I159+'17.12.18'!I159+'26.12.18'!I159+'02.01.19'!I159</f>
        <v>0</v>
      </c>
      <c r="J159" s="254">
        <f>'09.01.18'!J159+'15.01.18'!J159+'22.01.18'!J159+'29.01.18'!J159+'05.02.18'!J159+'12.02.18'!J159+'19.02.18'!J159+'26.02.18'!J159+'05.03.18'!J159+'12.03.18'!J159+'19.03.18'!J159+'26.03.18'!J159+'02.04.18'!J159+'10.04.18'!J159+'16.04.18'!J159+'23.04.18'!J159+'02.05.18'!J159+'07.05.18'!J159+'14.05.18'!J159+'21.05.18'!J159+'29.05.18'!J159+'04.06.18'!J159+'11.06.18'!J159+'18.06.18'!J159+'25.06.18'!J159+'02.07.18'!J159+'09.07.18'!J159+'16.07.18'!J159+'23.07.18'!J159+'30.07.18'!J159+'06.08.18'!J159+'13.08.18'!J159+'20.08.18'!J159+'27.08.18'!J159+'03.09.18'!J159+'10.09.18'!J159+'17.09.18'!J159+'24.09.18'!J159+'01.10.18'!J159+'08.10.18'!J159+'16.10.18'!J159+'22.10.18'!J159+'29.10.18'!J159+'05.11.18'!J159+'12.11.18'!J159+'19.11.18'!J159+'26.11.18'!J159+'03.12.18'!J159+'10.12.18'!J159+'17.12.18'!J159+'26.12.18'!J159+'02.01.19'!J159</f>
        <v>0</v>
      </c>
      <c r="K159" s="271">
        <f>'09.01.18'!K159+'15.01.18'!K159+'22.01.18'!K159+'29.01.18'!K159+'05.02.18'!K159+'12.02.18'!K159+'19.02.18'!K159+'26.02.18'!K159+'05.03.18'!K159+'12.03.18'!K159+'19.03.18'!K159+'26.03.18'!K159+'02.04.18'!K159+'10.04.18'!K159+'16.04.18'!K159+'23.04.18'!K159+'02.05.18'!K159+'07.05.18'!K159+'14.05.18'!K159+'21.05.18'!K159+'29.05.18'!K159+'04.06.18'!K159+'11.06.18'!K159+'18.06.18'!K159+'25.06.18'!K159+'02.07.18'!K159+'09.07.18'!K159+'16.07.18'!K159+'23.07.18'!K159+'30.07.18'!K159+'06.08.18'!K159+'13.08.18'!K159+'20.08.18'!K159+'27.08.18'!K159+'03.09.18'!K159+'10.09.18'!K159+'17.09.18'!K159+'24.09.18'!K159+'01.10.18'!K159+'08.10.18'!K159+'16.10.18'!K159+'22.10.18'!K159+'29.10.18'!K159+'05.11.18'!K159+'12.11.18'!K159+'19.11.18'!K159+'26.11.18'!K159+'03.12.18'!K159+'10.12.18'!K159+'17.12.18'!K159+'26.12.18'!K159+'02.01.19'!K159</f>
        <v>0</v>
      </c>
      <c r="L159" s="271">
        <f>'09.01.18'!L159+'15.01.18'!L159+'22.01.18'!L159+'29.01.18'!L159+'05.02.18'!L159+'12.02.18'!L159+'19.02.18'!L159+'26.02.18'!L159+'05.03.18'!L159+'12.03.18'!L159+'19.03.18'!L159+'26.03.18'!L159+'02.04.18'!L159+'10.04.18'!L159+'16.04.18'!L159+'23.04.18'!L159+'02.05.18'!L159+'07.05.18'!L159+'14.05.18'!L159+'21.05.18'!L159+'29.05.18'!L159+'04.06.18'!L159+'11.06.18'!L159+'18.06.18'!L159+'25.06.18'!L159+'02.07.18'!L159+'09.07.18'!L159+'16.07.18'!L159+'23.07.18'!L159+'30.07.18'!L159+'06.08.18'!L159+'13.08.18'!L159+'20.08.18'!L159+'27.08.18'!L159+'03.09.18'!L159+'10.09.18'!L159+'17.09.18'!L159+'24.09.18'!L159+'01.10.18'!L159+'08.10.18'!L159+'16.10.18'!L159+'22.10.18'!L159+'29.10.18'!L159+'05.11.18'!L159+'12.11.18'!L159+'19.11.18'!L159+'26.11.18'!L159+'03.12.18'!L159+'10.12.18'!L159+'17.12.18'!L159+'26.12.18'!L159+'02.01.19'!L159</f>
        <v>0</v>
      </c>
      <c r="M159" s="259">
        <f t="shared" si="5"/>
        <v>0</v>
      </c>
      <c r="N159" s="270">
        <f>'09.01.18'!N159+'15.01.18'!N159+'22.01.18'!N159+'29.01.18'!N159+'05.02.18'!N159+'12.02.18'!N159+'19.02.18'!N159+'26.02.18'!N159+'05.03.18'!N159+'12.03.18'!N159+'19.03.18'!N159+'26.03.18'!N159+'02.04.18'!N159+'10.04.18'!N159+'16.04.18'!N159+'23.04.18'!N159+'02.05.18'!N159+'07.05.18'!N159+'14.05.18'!N159+'21.05.18'!N159+'29.05.18'!N159+'04.06.18'!N159+'11.06.18'!N159+'18.06.18'!N159+'25.06.18'!N159+'02.07.18'!N159+'09.07.18'!N159+'16.07.18'!N159+'23.07.18'!N159+'30.07.18'!N159+'06.08.18'!N159+'13.08.18'!N159+'20.08.18'!N159+'27.08.18'!N159+'03.09.18'!N159+'10.09.18'!N159+'17.09.18'!N159+'24.09.18'!N159+'01.10.18'!N159+'08.10.18'!N159+'16.10.18'!N159+'22.10.18'!N159+'29.10.18'!N159+'05.11.18'!N159+'12.11.18'!N159+'19.11.18'!N159+'26.11.18'!N159+'03.12.18'!N159+'10.12.18'!N159+'17.12.18'!N159+'26.12.18'!N159+'02.01.19'!N159</f>
        <v>0</v>
      </c>
      <c r="O159" s="271">
        <f>'09.01.18'!O159+'15.01.18'!O159+'22.01.18'!O159+'29.01.18'!O159+'05.02.18'!O159+'12.02.18'!O159+'19.02.18'!O159+'26.02.18'!O159+'05.03.18'!O159+'12.03.18'!O159+'19.03.18'!O159+'26.03.18'!O159+'02.04.18'!O159+'10.04.18'!O159+'16.04.18'!O159+'23.04.18'!O159+'02.05.18'!O159+'07.05.18'!O159+'14.05.18'!O159+'21.05.18'!O159+'29.05.18'!O159+'04.06.18'!O159+'11.06.18'!O159+'18.06.18'!O159+'25.06.18'!O159+'02.07.18'!O159+'09.07.18'!O159+'16.07.18'!O159+'23.07.18'!O159+'30.07.18'!O159+'06.08.18'!O159+'13.08.18'!O159+'20.08.18'!O159+'27.08.18'!O159+'03.09.18'!O159+'10.09.18'!O159+'17.09.18'!O159+'24.09.18'!O159+'01.10.18'!O159+'08.10.18'!O159+'16.10.18'!O159+'22.10.18'!O159+'29.10.18'!O159+'05.11.18'!O159+'12.11.18'!O159+'19.11.18'!O159+'26.11.18'!O159+'03.12.18'!O159+'10.12.18'!O159+'17.12.18'!O159+'26.12.18'!O159+'02.01.19'!O159</f>
        <v>0</v>
      </c>
      <c r="P159" s="271">
        <f>'09.01.18'!P159+'15.01.18'!P159+'22.01.18'!P159+'29.01.18'!P159+'05.02.18'!P159+'12.02.18'!P159+'19.02.18'!P159+'26.02.18'!P159+'05.03.18'!P159+'12.03.18'!P159+'19.03.18'!P159+'26.03.18'!P159+'02.04.18'!P159+'10.04.18'!P159+'16.04.18'!P159+'23.04.18'!P159+'02.05.18'!P159+'07.05.18'!P159+'14.05.18'!P159+'21.05.18'!P159+'29.05.18'!P159+'04.06.18'!P159+'11.06.18'!P159+'18.06.18'!P159+'25.06.18'!P159+'02.07.18'!P159+'09.07.18'!P159+'16.07.18'!P159+'23.07.18'!P159+'30.07.18'!P159+'06.08.18'!P159+'13.08.18'!P159+'20.08.18'!P159+'27.08.18'!P159+'03.09.18'!P159+'10.09.18'!P159+'17.09.18'!P159+'24.09.18'!P159+'01.10.18'!P159+'08.10.18'!P159+'16.10.18'!P159+'22.10.18'!P159+'29.10.18'!P159+'05.11.18'!P159+'12.11.18'!P159+'19.11.18'!P159+'26.11.18'!P159+'03.12.18'!P159+'10.12.18'!P159+'17.12.18'!P159+'26.12.18'!P159+'02.01.19'!P159</f>
        <v>0</v>
      </c>
      <c r="Q159" s="83">
        <f t="shared" si="6"/>
        <v>0</v>
      </c>
      <c r="R159" s="1"/>
      <c r="S159" s="1"/>
      <c r="T159" s="134"/>
      <c r="U159" s="134"/>
      <c r="V159" s="134"/>
      <c r="X159" s="40"/>
    </row>
    <row r="160" spans="1:24">
      <c r="A160" s="252">
        <v>151</v>
      </c>
      <c r="B160" s="78" t="s">
        <v>136</v>
      </c>
      <c r="C160" s="105" t="s">
        <v>19</v>
      </c>
      <c r="D160" s="78"/>
      <c r="E160" s="78" t="s">
        <v>26</v>
      </c>
      <c r="F160" s="99">
        <v>132</v>
      </c>
      <c r="G160" s="14" t="s">
        <v>21</v>
      </c>
      <c r="H160" s="274">
        <f>'09.01.18'!H160+'15.01.18'!H160+'22.01.18'!H160+'29.01.18'!H160+'05.02.18'!H160+'12.02.18'!H160+'19.02.18'!H160+'26.02.18'!H160+'05.03.18'!H160+'12.03.18'!H160+'19.03.18'!H160+'26.03.18'!H160+'02.04.18'!H160+'10.04.18'!H160+'16.04.18'!H160+'23.04.18'!H160+'02.05.18'!H160+'07.05.18'!H160+'14.05.18'!H160+'21.05.18'!H160+'29.05.18'!H160+'04.06.18'!H160+'11.06.18'!H160+'18.06.18'!H160+'25.06.18'!H160+'02.07.18'!H160+'09.07.18'!H160+'16.07.18'!H160+'23.07.18'!H160+'30.07.18'!H160+'06.08.18'!H160+'13.08.18'!H160+'20.08.18'!H160+'27.08.18'!H160+'03.09.18'!H160+'10.09.18'!H160+'17.09.18'!H160+'24.09.18'!H160+'01.10.18'!H160+'08.10.18'!H160+'16.10.18'!H160+'22.10.18'!H160+'29.10.18'!H160+'05.11.18'!H160+'12.11.18'!H160+'19.11.18'!H160+'26.11.18'!H160+'03.12.18'!H160+'10.12.18'!H160+'17.12.18'!H160+'26.12.18'!H160+'02.01.19'!H160</f>
        <v>0</v>
      </c>
      <c r="I160" s="254">
        <f>'09.01.18'!I160+'15.01.18'!I160+'22.01.18'!I160+'29.01.18'!I160+'05.02.18'!I160+'12.02.18'!I160+'19.02.18'!I160+'26.02.18'!I160+'05.03.18'!I160+'12.03.18'!I160+'19.03.18'!I160+'26.03.18'!I160+'02.04.18'!I160+'10.04.18'!I160+'16.04.18'!I160+'23.04.18'!I160+'02.05.18'!I160+'07.05.18'!I160+'14.05.18'!I160+'21.05.18'!I160+'29.05.18'!I160+'04.06.18'!I160+'11.06.18'!I160+'18.06.18'!I160+'25.06.18'!I160+'02.07.18'!I160+'09.07.18'!I160+'16.07.18'!I160+'23.07.18'!I160+'30.07.18'!I160+'06.08.18'!I160+'13.08.18'!I160+'20.08.18'!I160+'27.08.18'!I160+'03.09.18'!I160+'10.09.18'!I160+'17.09.18'!I160+'24.09.18'!I160+'01.10.18'!I160+'08.10.18'!I160+'16.10.18'!I160+'22.10.18'!I160+'29.10.18'!I160+'05.11.18'!I160+'12.11.18'!I160+'19.11.18'!I160+'26.11.18'!I160+'03.12.18'!I160+'10.12.18'!I160+'17.12.18'!I160+'26.12.18'!I160+'02.01.19'!I160</f>
        <v>0</v>
      </c>
      <c r="J160" s="254">
        <f>'09.01.18'!J160+'15.01.18'!J160+'22.01.18'!J160+'29.01.18'!J160+'05.02.18'!J160+'12.02.18'!J160+'19.02.18'!J160+'26.02.18'!J160+'05.03.18'!J160+'12.03.18'!J160+'19.03.18'!J160+'26.03.18'!J160+'02.04.18'!J160+'10.04.18'!J160+'16.04.18'!J160+'23.04.18'!J160+'02.05.18'!J160+'07.05.18'!J160+'14.05.18'!J160+'21.05.18'!J160+'29.05.18'!J160+'04.06.18'!J160+'11.06.18'!J160+'18.06.18'!J160+'25.06.18'!J160+'02.07.18'!J160+'09.07.18'!J160+'16.07.18'!J160+'23.07.18'!J160+'30.07.18'!J160+'06.08.18'!J160+'13.08.18'!J160+'20.08.18'!J160+'27.08.18'!J160+'03.09.18'!J160+'10.09.18'!J160+'17.09.18'!J160+'24.09.18'!J160+'01.10.18'!J160+'08.10.18'!J160+'16.10.18'!J160+'22.10.18'!J160+'29.10.18'!J160+'05.11.18'!J160+'12.11.18'!J160+'19.11.18'!J160+'26.11.18'!J160+'03.12.18'!J160+'10.12.18'!J160+'17.12.18'!J160+'26.12.18'!J160+'02.01.19'!J160</f>
        <v>0</v>
      </c>
      <c r="K160" s="271">
        <f>'09.01.18'!K160+'15.01.18'!K160+'22.01.18'!K160+'29.01.18'!K160+'05.02.18'!K160+'12.02.18'!K160+'19.02.18'!K160+'26.02.18'!K160+'05.03.18'!K160+'12.03.18'!K160+'19.03.18'!K160+'26.03.18'!K160+'02.04.18'!K160+'10.04.18'!K160+'16.04.18'!K160+'23.04.18'!K160+'02.05.18'!K160+'07.05.18'!K160+'14.05.18'!K160+'21.05.18'!K160+'29.05.18'!K160+'04.06.18'!K160+'11.06.18'!K160+'18.06.18'!K160+'25.06.18'!K160+'02.07.18'!K160+'09.07.18'!K160+'16.07.18'!K160+'23.07.18'!K160+'30.07.18'!K160+'06.08.18'!K160+'13.08.18'!K160+'20.08.18'!K160+'27.08.18'!K160+'03.09.18'!K160+'10.09.18'!K160+'17.09.18'!K160+'24.09.18'!K160+'01.10.18'!K160+'08.10.18'!K160+'16.10.18'!K160+'22.10.18'!K160+'29.10.18'!K160+'05.11.18'!K160+'12.11.18'!K160+'19.11.18'!K160+'26.11.18'!K160+'03.12.18'!K160+'10.12.18'!K160+'17.12.18'!K160+'26.12.18'!K160+'02.01.19'!K160</f>
        <v>0</v>
      </c>
      <c r="L160" s="271">
        <f>'09.01.18'!L160+'15.01.18'!L160+'22.01.18'!L160+'29.01.18'!L160+'05.02.18'!L160+'12.02.18'!L160+'19.02.18'!L160+'26.02.18'!L160+'05.03.18'!L160+'12.03.18'!L160+'19.03.18'!L160+'26.03.18'!L160+'02.04.18'!L160+'10.04.18'!L160+'16.04.18'!L160+'23.04.18'!L160+'02.05.18'!L160+'07.05.18'!L160+'14.05.18'!L160+'21.05.18'!L160+'29.05.18'!L160+'04.06.18'!L160+'11.06.18'!L160+'18.06.18'!L160+'25.06.18'!L160+'02.07.18'!L160+'09.07.18'!L160+'16.07.18'!L160+'23.07.18'!L160+'30.07.18'!L160+'06.08.18'!L160+'13.08.18'!L160+'20.08.18'!L160+'27.08.18'!L160+'03.09.18'!L160+'10.09.18'!L160+'17.09.18'!L160+'24.09.18'!L160+'01.10.18'!L160+'08.10.18'!L160+'16.10.18'!L160+'22.10.18'!L160+'29.10.18'!L160+'05.11.18'!L160+'12.11.18'!L160+'19.11.18'!L160+'26.11.18'!L160+'03.12.18'!L160+'10.12.18'!L160+'17.12.18'!L160+'26.12.18'!L160+'02.01.19'!L160</f>
        <v>0</v>
      </c>
      <c r="M160" s="259">
        <f t="shared" si="5"/>
        <v>0</v>
      </c>
      <c r="N160" s="270">
        <f>'09.01.18'!N160+'15.01.18'!N160+'22.01.18'!N160+'29.01.18'!N160+'05.02.18'!N160+'12.02.18'!N160+'19.02.18'!N160+'26.02.18'!N160+'05.03.18'!N160+'12.03.18'!N160+'19.03.18'!N160+'26.03.18'!N160+'02.04.18'!N160+'10.04.18'!N160+'16.04.18'!N160+'23.04.18'!N160+'02.05.18'!N160+'07.05.18'!N160+'14.05.18'!N160+'21.05.18'!N160+'29.05.18'!N160+'04.06.18'!N160+'11.06.18'!N160+'18.06.18'!N160+'25.06.18'!N160+'02.07.18'!N160+'09.07.18'!N160+'16.07.18'!N160+'23.07.18'!N160+'30.07.18'!N160+'06.08.18'!N160+'13.08.18'!N160+'20.08.18'!N160+'27.08.18'!N160+'03.09.18'!N160+'10.09.18'!N160+'17.09.18'!N160+'24.09.18'!N160+'01.10.18'!N160+'08.10.18'!N160+'16.10.18'!N160+'22.10.18'!N160+'29.10.18'!N160+'05.11.18'!N160+'12.11.18'!N160+'19.11.18'!N160+'26.11.18'!N160+'03.12.18'!N160+'10.12.18'!N160+'17.12.18'!N160+'26.12.18'!N160+'02.01.19'!N160</f>
        <v>0</v>
      </c>
      <c r="O160" s="271">
        <f>'09.01.18'!O160+'15.01.18'!O160+'22.01.18'!O160+'29.01.18'!O160+'05.02.18'!O160+'12.02.18'!O160+'19.02.18'!O160+'26.02.18'!O160+'05.03.18'!O160+'12.03.18'!O160+'19.03.18'!O160+'26.03.18'!O160+'02.04.18'!O160+'10.04.18'!O160+'16.04.18'!O160+'23.04.18'!O160+'02.05.18'!O160+'07.05.18'!O160+'14.05.18'!O160+'21.05.18'!O160+'29.05.18'!O160+'04.06.18'!O160+'11.06.18'!O160+'18.06.18'!O160+'25.06.18'!O160+'02.07.18'!O160+'09.07.18'!O160+'16.07.18'!O160+'23.07.18'!O160+'30.07.18'!O160+'06.08.18'!O160+'13.08.18'!O160+'20.08.18'!O160+'27.08.18'!O160+'03.09.18'!O160+'10.09.18'!O160+'17.09.18'!O160+'24.09.18'!O160+'01.10.18'!O160+'08.10.18'!O160+'16.10.18'!O160+'22.10.18'!O160+'29.10.18'!O160+'05.11.18'!O160+'12.11.18'!O160+'19.11.18'!O160+'26.11.18'!O160+'03.12.18'!O160+'10.12.18'!O160+'17.12.18'!O160+'26.12.18'!O160+'02.01.19'!O160</f>
        <v>0</v>
      </c>
      <c r="P160" s="271">
        <f>'09.01.18'!P160+'15.01.18'!P160+'22.01.18'!P160+'29.01.18'!P160+'05.02.18'!P160+'12.02.18'!P160+'19.02.18'!P160+'26.02.18'!P160+'05.03.18'!P160+'12.03.18'!P160+'19.03.18'!P160+'26.03.18'!P160+'02.04.18'!P160+'10.04.18'!P160+'16.04.18'!P160+'23.04.18'!P160+'02.05.18'!P160+'07.05.18'!P160+'14.05.18'!P160+'21.05.18'!P160+'29.05.18'!P160+'04.06.18'!P160+'11.06.18'!P160+'18.06.18'!P160+'25.06.18'!P160+'02.07.18'!P160+'09.07.18'!P160+'16.07.18'!P160+'23.07.18'!P160+'30.07.18'!P160+'06.08.18'!P160+'13.08.18'!P160+'20.08.18'!P160+'27.08.18'!P160+'03.09.18'!P160+'10.09.18'!P160+'17.09.18'!P160+'24.09.18'!P160+'01.10.18'!P160+'08.10.18'!P160+'16.10.18'!P160+'22.10.18'!P160+'29.10.18'!P160+'05.11.18'!P160+'12.11.18'!P160+'19.11.18'!P160+'26.11.18'!P160+'03.12.18'!P160+'10.12.18'!P160+'17.12.18'!P160+'26.12.18'!P160+'02.01.19'!P160</f>
        <v>0</v>
      </c>
      <c r="Q160" s="83">
        <f t="shared" si="6"/>
        <v>0</v>
      </c>
      <c r="R160" s="1"/>
      <c r="S160" s="1"/>
      <c r="T160" s="134"/>
      <c r="U160" s="134"/>
      <c r="V160" s="134"/>
      <c r="X160" s="40"/>
    </row>
    <row r="161" spans="1:24">
      <c r="A161" s="252">
        <v>152</v>
      </c>
      <c r="B161" s="78" t="s">
        <v>137</v>
      </c>
      <c r="C161" s="105" t="s">
        <v>19</v>
      </c>
      <c r="D161" s="78"/>
      <c r="E161" s="78" t="s">
        <v>26</v>
      </c>
      <c r="F161" s="106" t="s">
        <v>386</v>
      </c>
      <c r="G161" s="14" t="s">
        <v>21</v>
      </c>
      <c r="H161" s="274">
        <f>'09.01.18'!H161+'15.01.18'!H161+'22.01.18'!H161+'29.01.18'!H161+'05.02.18'!H161+'12.02.18'!H161+'19.02.18'!H161+'26.02.18'!H161+'05.03.18'!H161+'12.03.18'!H161+'19.03.18'!H161+'26.03.18'!H161+'02.04.18'!H161+'10.04.18'!H161+'16.04.18'!H161+'23.04.18'!H161+'02.05.18'!H161+'07.05.18'!H161+'14.05.18'!H161+'21.05.18'!H161+'29.05.18'!H161+'04.06.18'!H161+'11.06.18'!H161+'18.06.18'!H161+'25.06.18'!H161+'02.07.18'!H161+'09.07.18'!H161+'16.07.18'!H161+'23.07.18'!H161+'30.07.18'!H161+'06.08.18'!H161+'13.08.18'!H161+'20.08.18'!H161+'27.08.18'!H161+'03.09.18'!H161+'10.09.18'!H161+'17.09.18'!H161+'24.09.18'!H161+'01.10.18'!H161+'08.10.18'!H161+'16.10.18'!H161+'22.10.18'!H161+'29.10.18'!H161+'05.11.18'!H161+'12.11.18'!H161+'19.11.18'!H161+'26.11.18'!H161+'03.12.18'!H161+'10.12.18'!H161+'17.12.18'!H161+'26.12.18'!H161+'02.01.19'!H161</f>
        <v>39</v>
      </c>
      <c r="I161" s="254">
        <f>'09.01.18'!I161+'15.01.18'!I161+'22.01.18'!I161+'29.01.18'!I161+'05.02.18'!I161+'12.02.18'!I161+'19.02.18'!I161+'26.02.18'!I161+'05.03.18'!I161+'12.03.18'!I161+'19.03.18'!I161+'26.03.18'!I161+'02.04.18'!I161+'10.04.18'!I161+'16.04.18'!I161+'23.04.18'!I161+'02.05.18'!I161+'07.05.18'!I161+'14.05.18'!I161+'21.05.18'!I161+'29.05.18'!I161+'04.06.18'!I161+'11.06.18'!I161+'18.06.18'!I161+'25.06.18'!I161+'02.07.18'!I161+'09.07.18'!I161+'16.07.18'!I161+'23.07.18'!I161+'30.07.18'!I161+'06.08.18'!I161+'13.08.18'!I161+'20.08.18'!I161+'27.08.18'!I161+'03.09.18'!I161+'10.09.18'!I161+'17.09.18'!I161+'24.09.18'!I161+'01.10.18'!I161+'08.10.18'!I161+'16.10.18'!I161+'22.10.18'!I161+'29.10.18'!I161+'05.11.18'!I161+'12.11.18'!I161+'19.11.18'!I161+'26.11.18'!I161+'03.12.18'!I161+'10.12.18'!I161+'17.12.18'!I161+'26.12.18'!I161+'02.01.19'!I161</f>
        <v>38</v>
      </c>
      <c r="J161" s="254">
        <f>'09.01.18'!J161+'15.01.18'!J161+'22.01.18'!J161+'29.01.18'!J161+'05.02.18'!J161+'12.02.18'!J161+'19.02.18'!J161+'26.02.18'!J161+'05.03.18'!J161+'12.03.18'!J161+'19.03.18'!J161+'26.03.18'!J161+'02.04.18'!J161+'10.04.18'!J161+'16.04.18'!J161+'23.04.18'!J161+'02.05.18'!J161+'07.05.18'!J161+'14.05.18'!J161+'21.05.18'!J161+'29.05.18'!J161+'04.06.18'!J161+'11.06.18'!J161+'18.06.18'!J161+'25.06.18'!J161+'02.07.18'!J161+'09.07.18'!J161+'16.07.18'!J161+'23.07.18'!J161+'30.07.18'!J161+'06.08.18'!J161+'13.08.18'!J161+'20.08.18'!J161+'27.08.18'!J161+'03.09.18'!J161+'10.09.18'!J161+'17.09.18'!J161+'24.09.18'!J161+'01.10.18'!J161+'08.10.18'!J161+'16.10.18'!J161+'22.10.18'!J161+'29.10.18'!J161+'05.11.18'!J161+'12.11.18'!J161+'19.11.18'!J161+'26.11.18'!J161+'03.12.18'!J161+'10.12.18'!J161+'17.12.18'!J161+'26.12.18'!J161+'02.01.19'!J161</f>
        <v>61</v>
      </c>
      <c r="K161" s="271">
        <f>'09.01.18'!K161+'15.01.18'!K161+'22.01.18'!K161+'29.01.18'!K161+'05.02.18'!K161+'12.02.18'!K161+'19.02.18'!K161+'26.02.18'!K161+'05.03.18'!K161+'12.03.18'!K161+'19.03.18'!K161+'26.03.18'!K161+'02.04.18'!K161+'10.04.18'!K161+'16.04.18'!K161+'23.04.18'!K161+'02.05.18'!K161+'07.05.18'!K161+'14.05.18'!K161+'21.05.18'!K161+'29.05.18'!K161+'04.06.18'!K161+'11.06.18'!K161+'18.06.18'!K161+'25.06.18'!K161+'02.07.18'!K161+'09.07.18'!K161+'16.07.18'!K161+'23.07.18'!K161+'30.07.18'!K161+'06.08.18'!K161+'13.08.18'!K161+'20.08.18'!K161+'27.08.18'!K161+'03.09.18'!K161+'10.09.18'!K161+'17.09.18'!K161+'24.09.18'!K161+'01.10.18'!K161+'08.10.18'!K161+'16.10.18'!K161+'22.10.18'!K161+'29.10.18'!K161+'05.11.18'!K161+'12.11.18'!K161+'19.11.18'!K161+'26.11.18'!K161+'03.12.18'!K161+'10.12.18'!K161+'17.12.18'!K161+'26.12.18'!K161+'02.01.19'!K161</f>
        <v>122207.95999999999</v>
      </c>
      <c r="L161" s="271">
        <f>'09.01.18'!L161+'15.01.18'!L161+'22.01.18'!L161+'29.01.18'!L161+'05.02.18'!L161+'12.02.18'!L161+'19.02.18'!L161+'26.02.18'!L161+'05.03.18'!L161+'12.03.18'!L161+'19.03.18'!L161+'26.03.18'!L161+'02.04.18'!L161+'10.04.18'!L161+'16.04.18'!L161+'23.04.18'!L161+'02.05.18'!L161+'07.05.18'!L161+'14.05.18'!L161+'21.05.18'!L161+'29.05.18'!L161+'04.06.18'!L161+'11.06.18'!L161+'18.06.18'!L161+'25.06.18'!L161+'02.07.18'!L161+'09.07.18'!L161+'16.07.18'!L161+'23.07.18'!L161+'30.07.18'!L161+'06.08.18'!L161+'13.08.18'!L161+'20.08.18'!L161+'27.08.18'!L161+'03.09.18'!L161+'10.09.18'!L161+'17.09.18'!L161+'24.09.18'!L161+'01.10.18'!L161+'08.10.18'!L161+'16.10.18'!L161+'22.10.18'!L161+'29.10.18'!L161+'05.11.18'!L161+'12.11.18'!L161+'19.11.18'!L161+'26.11.18'!L161+'03.12.18'!L161+'10.12.18'!L161+'17.12.18'!L161+'26.12.18'!L161+'02.01.19'!L161</f>
        <v>122207.95999999999</v>
      </c>
      <c r="M161" s="259">
        <f t="shared" si="5"/>
        <v>0</v>
      </c>
      <c r="N161" s="270">
        <f>'09.01.18'!N161+'15.01.18'!N161+'22.01.18'!N161+'29.01.18'!N161+'05.02.18'!N161+'12.02.18'!N161+'19.02.18'!N161+'26.02.18'!N161+'05.03.18'!N161+'12.03.18'!N161+'19.03.18'!N161+'26.03.18'!N161+'02.04.18'!N161+'10.04.18'!N161+'16.04.18'!N161+'23.04.18'!N161+'02.05.18'!N161+'07.05.18'!N161+'14.05.18'!N161+'21.05.18'!N161+'29.05.18'!N161+'04.06.18'!N161+'11.06.18'!N161+'18.06.18'!N161+'25.06.18'!N161+'02.07.18'!N161+'09.07.18'!N161+'16.07.18'!N161+'23.07.18'!N161+'30.07.18'!N161+'06.08.18'!N161+'13.08.18'!N161+'20.08.18'!N161+'27.08.18'!N161+'03.09.18'!N161+'10.09.18'!N161+'17.09.18'!N161+'24.09.18'!N161+'01.10.18'!N161+'08.10.18'!N161+'16.10.18'!N161+'22.10.18'!N161+'29.10.18'!N161+'05.11.18'!N161+'12.11.18'!N161+'19.11.18'!N161+'26.11.18'!N161+'03.12.18'!N161+'10.12.18'!N161+'17.12.18'!N161+'26.12.18'!N161+'02.01.19'!N161</f>
        <v>19</v>
      </c>
      <c r="O161" s="271">
        <f>'09.01.18'!O161+'15.01.18'!O161+'22.01.18'!O161+'29.01.18'!O161+'05.02.18'!O161+'12.02.18'!O161+'19.02.18'!O161+'26.02.18'!O161+'05.03.18'!O161+'12.03.18'!O161+'19.03.18'!O161+'26.03.18'!O161+'02.04.18'!O161+'10.04.18'!O161+'16.04.18'!O161+'23.04.18'!O161+'02.05.18'!O161+'07.05.18'!O161+'14.05.18'!O161+'21.05.18'!O161+'29.05.18'!O161+'04.06.18'!O161+'11.06.18'!O161+'18.06.18'!O161+'25.06.18'!O161+'02.07.18'!O161+'09.07.18'!O161+'16.07.18'!O161+'23.07.18'!O161+'30.07.18'!O161+'06.08.18'!O161+'13.08.18'!O161+'20.08.18'!O161+'27.08.18'!O161+'03.09.18'!O161+'10.09.18'!O161+'17.09.18'!O161+'24.09.18'!O161+'01.10.18'!O161+'08.10.18'!O161+'16.10.18'!O161+'22.10.18'!O161+'29.10.18'!O161+'05.11.18'!O161+'12.11.18'!O161+'19.11.18'!O161+'26.11.18'!O161+'03.12.18'!O161+'10.12.18'!O161+'17.12.18'!O161+'26.12.18'!O161+'02.01.19'!O161</f>
        <v>40264.61</v>
      </c>
      <c r="P161" s="271">
        <f>'09.01.18'!P161+'15.01.18'!P161+'22.01.18'!P161+'29.01.18'!P161+'05.02.18'!P161+'12.02.18'!P161+'19.02.18'!P161+'26.02.18'!P161+'05.03.18'!P161+'12.03.18'!P161+'19.03.18'!P161+'26.03.18'!P161+'02.04.18'!P161+'10.04.18'!P161+'16.04.18'!P161+'23.04.18'!P161+'02.05.18'!P161+'07.05.18'!P161+'14.05.18'!P161+'21.05.18'!P161+'29.05.18'!P161+'04.06.18'!P161+'11.06.18'!P161+'18.06.18'!P161+'25.06.18'!P161+'02.07.18'!P161+'09.07.18'!P161+'16.07.18'!P161+'23.07.18'!P161+'30.07.18'!P161+'06.08.18'!P161+'13.08.18'!P161+'20.08.18'!P161+'27.08.18'!P161+'03.09.18'!P161+'10.09.18'!P161+'17.09.18'!P161+'24.09.18'!P161+'01.10.18'!P161+'08.10.18'!P161+'16.10.18'!P161+'22.10.18'!P161+'29.10.18'!P161+'05.11.18'!P161+'12.11.18'!P161+'19.11.18'!P161+'26.11.18'!P161+'03.12.18'!P161+'10.12.18'!P161+'17.12.18'!P161+'26.12.18'!P161+'02.01.19'!P161</f>
        <v>40264.609999999993</v>
      </c>
      <c r="Q161" s="83">
        <f t="shared" si="6"/>
        <v>0</v>
      </c>
      <c r="R161" s="1"/>
      <c r="S161" s="1"/>
      <c r="T161" s="134"/>
      <c r="U161" s="134"/>
      <c r="V161" s="134"/>
      <c r="X161" s="40"/>
    </row>
    <row r="162" spans="1:24">
      <c r="A162" s="252">
        <v>153</v>
      </c>
      <c r="B162" s="29" t="s">
        <v>138</v>
      </c>
      <c r="C162" s="7" t="s">
        <v>19</v>
      </c>
      <c r="D162" s="7"/>
      <c r="E162" s="29" t="s">
        <v>35</v>
      </c>
      <c r="F162" s="106" t="s">
        <v>387</v>
      </c>
      <c r="G162" s="14" t="s">
        <v>21</v>
      </c>
      <c r="H162" s="274">
        <f>'09.01.18'!H162+'15.01.18'!H162+'22.01.18'!H162+'29.01.18'!H162+'05.02.18'!H162+'12.02.18'!H162+'19.02.18'!H162+'26.02.18'!H162+'05.03.18'!H162+'12.03.18'!H162+'19.03.18'!H162+'26.03.18'!H162+'02.04.18'!H162+'10.04.18'!H162+'16.04.18'!H162+'23.04.18'!H162+'02.05.18'!H162+'07.05.18'!H162+'14.05.18'!H162+'21.05.18'!H162+'29.05.18'!H162+'04.06.18'!H162+'11.06.18'!H162+'18.06.18'!H162+'25.06.18'!H162+'02.07.18'!H162+'09.07.18'!H162+'16.07.18'!H162+'23.07.18'!H162+'30.07.18'!H162+'06.08.18'!H162+'13.08.18'!H162+'20.08.18'!H162+'27.08.18'!H162+'03.09.18'!H162+'10.09.18'!H162+'17.09.18'!H162+'24.09.18'!H162+'01.10.18'!H162+'08.10.18'!H162+'16.10.18'!H162+'22.10.18'!H162+'29.10.18'!H162+'05.11.18'!H162+'12.11.18'!H162+'19.11.18'!H162+'26.11.18'!H162+'03.12.18'!H162+'10.12.18'!H162+'17.12.18'!H162+'26.12.18'!H162+'02.01.19'!H162</f>
        <v>12</v>
      </c>
      <c r="I162" s="254">
        <f>'09.01.18'!I162+'15.01.18'!I162+'22.01.18'!I162+'29.01.18'!I162+'05.02.18'!I162+'12.02.18'!I162+'19.02.18'!I162+'26.02.18'!I162+'05.03.18'!I162+'12.03.18'!I162+'19.03.18'!I162+'26.03.18'!I162+'02.04.18'!I162+'10.04.18'!I162+'16.04.18'!I162+'23.04.18'!I162+'02.05.18'!I162+'07.05.18'!I162+'14.05.18'!I162+'21.05.18'!I162+'29.05.18'!I162+'04.06.18'!I162+'11.06.18'!I162+'18.06.18'!I162+'25.06.18'!I162+'02.07.18'!I162+'09.07.18'!I162+'16.07.18'!I162+'23.07.18'!I162+'30.07.18'!I162+'06.08.18'!I162+'13.08.18'!I162+'20.08.18'!I162+'27.08.18'!I162+'03.09.18'!I162+'10.09.18'!I162+'17.09.18'!I162+'24.09.18'!I162+'01.10.18'!I162+'08.10.18'!I162+'16.10.18'!I162+'22.10.18'!I162+'29.10.18'!I162+'05.11.18'!I162+'12.11.18'!I162+'19.11.18'!I162+'26.11.18'!I162+'03.12.18'!I162+'10.12.18'!I162+'17.12.18'!I162+'26.12.18'!I162+'02.01.19'!I162</f>
        <v>8</v>
      </c>
      <c r="J162" s="254">
        <f>'09.01.18'!J162+'15.01.18'!J162+'22.01.18'!J162+'29.01.18'!J162+'05.02.18'!J162+'12.02.18'!J162+'19.02.18'!J162+'26.02.18'!J162+'05.03.18'!J162+'12.03.18'!J162+'19.03.18'!J162+'26.03.18'!J162+'02.04.18'!J162+'10.04.18'!J162+'16.04.18'!J162+'23.04.18'!J162+'02.05.18'!J162+'07.05.18'!J162+'14.05.18'!J162+'21.05.18'!J162+'29.05.18'!J162+'04.06.18'!J162+'11.06.18'!J162+'18.06.18'!J162+'25.06.18'!J162+'02.07.18'!J162+'09.07.18'!J162+'16.07.18'!J162+'23.07.18'!J162+'30.07.18'!J162+'06.08.18'!J162+'13.08.18'!J162+'20.08.18'!J162+'27.08.18'!J162+'03.09.18'!J162+'10.09.18'!J162+'17.09.18'!J162+'24.09.18'!J162+'01.10.18'!J162+'08.10.18'!J162+'16.10.18'!J162+'22.10.18'!J162+'29.10.18'!J162+'05.11.18'!J162+'12.11.18'!J162+'19.11.18'!J162+'26.11.18'!J162+'03.12.18'!J162+'10.12.18'!J162+'17.12.18'!J162+'26.12.18'!J162+'02.01.19'!J162</f>
        <v>8</v>
      </c>
      <c r="K162" s="271">
        <f>'09.01.18'!K162+'15.01.18'!K162+'22.01.18'!K162+'29.01.18'!K162+'05.02.18'!K162+'12.02.18'!K162+'19.02.18'!K162+'26.02.18'!K162+'05.03.18'!K162+'12.03.18'!K162+'19.03.18'!K162+'26.03.18'!K162+'02.04.18'!K162+'10.04.18'!K162+'16.04.18'!K162+'23.04.18'!K162+'02.05.18'!K162+'07.05.18'!K162+'14.05.18'!K162+'21.05.18'!K162+'29.05.18'!K162+'04.06.18'!K162+'11.06.18'!K162+'18.06.18'!K162+'25.06.18'!K162+'02.07.18'!K162+'09.07.18'!K162+'16.07.18'!K162+'23.07.18'!K162+'30.07.18'!K162+'06.08.18'!K162+'13.08.18'!K162+'20.08.18'!K162+'27.08.18'!K162+'03.09.18'!K162+'10.09.18'!K162+'17.09.18'!K162+'24.09.18'!K162+'01.10.18'!K162+'08.10.18'!K162+'16.10.18'!K162+'22.10.18'!K162+'29.10.18'!K162+'05.11.18'!K162+'12.11.18'!K162+'19.11.18'!K162+'26.11.18'!K162+'03.12.18'!K162+'10.12.18'!K162+'17.12.18'!K162+'26.12.18'!K162+'02.01.19'!K162</f>
        <v>13956.46</v>
      </c>
      <c r="L162" s="271">
        <f>'09.01.18'!L162+'15.01.18'!L162+'22.01.18'!L162+'29.01.18'!L162+'05.02.18'!L162+'12.02.18'!L162+'19.02.18'!L162+'26.02.18'!L162+'05.03.18'!L162+'12.03.18'!L162+'19.03.18'!L162+'26.03.18'!L162+'02.04.18'!L162+'10.04.18'!L162+'16.04.18'!L162+'23.04.18'!L162+'02.05.18'!L162+'07.05.18'!L162+'14.05.18'!L162+'21.05.18'!L162+'29.05.18'!L162+'04.06.18'!L162+'11.06.18'!L162+'18.06.18'!L162+'25.06.18'!L162+'02.07.18'!L162+'09.07.18'!L162+'16.07.18'!L162+'23.07.18'!L162+'30.07.18'!L162+'06.08.18'!L162+'13.08.18'!L162+'20.08.18'!L162+'27.08.18'!L162+'03.09.18'!L162+'10.09.18'!L162+'17.09.18'!L162+'24.09.18'!L162+'01.10.18'!L162+'08.10.18'!L162+'16.10.18'!L162+'22.10.18'!L162+'29.10.18'!L162+'05.11.18'!L162+'12.11.18'!L162+'19.11.18'!L162+'26.11.18'!L162+'03.12.18'!L162+'10.12.18'!L162+'17.12.18'!L162+'26.12.18'!L162+'02.01.19'!L162</f>
        <v>13956.46</v>
      </c>
      <c r="M162" s="259">
        <f t="shared" si="5"/>
        <v>0</v>
      </c>
      <c r="N162" s="270">
        <f>'09.01.18'!N162+'15.01.18'!N162+'22.01.18'!N162+'29.01.18'!N162+'05.02.18'!N162+'12.02.18'!N162+'19.02.18'!N162+'26.02.18'!N162+'05.03.18'!N162+'12.03.18'!N162+'19.03.18'!N162+'26.03.18'!N162+'02.04.18'!N162+'10.04.18'!N162+'16.04.18'!N162+'23.04.18'!N162+'02.05.18'!N162+'07.05.18'!N162+'14.05.18'!N162+'21.05.18'!N162+'29.05.18'!N162+'04.06.18'!N162+'11.06.18'!N162+'18.06.18'!N162+'25.06.18'!N162+'02.07.18'!N162+'09.07.18'!N162+'16.07.18'!N162+'23.07.18'!N162+'30.07.18'!N162+'06.08.18'!N162+'13.08.18'!N162+'20.08.18'!N162+'27.08.18'!N162+'03.09.18'!N162+'10.09.18'!N162+'17.09.18'!N162+'24.09.18'!N162+'01.10.18'!N162+'08.10.18'!N162+'16.10.18'!N162+'22.10.18'!N162+'29.10.18'!N162+'05.11.18'!N162+'12.11.18'!N162+'19.11.18'!N162+'26.11.18'!N162+'03.12.18'!N162+'10.12.18'!N162+'17.12.18'!N162+'26.12.18'!N162+'02.01.19'!N162</f>
        <v>6</v>
      </c>
      <c r="O162" s="271">
        <f>'09.01.18'!O162+'15.01.18'!O162+'22.01.18'!O162+'29.01.18'!O162+'05.02.18'!O162+'12.02.18'!O162+'19.02.18'!O162+'26.02.18'!O162+'05.03.18'!O162+'12.03.18'!O162+'19.03.18'!O162+'26.03.18'!O162+'02.04.18'!O162+'10.04.18'!O162+'16.04.18'!O162+'23.04.18'!O162+'02.05.18'!O162+'07.05.18'!O162+'14.05.18'!O162+'21.05.18'!O162+'29.05.18'!O162+'04.06.18'!O162+'11.06.18'!O162+'18.06.18'!O162+'25.06.18'!O162+'02.07.18'!O162+'09.07.18'!O162+'16.07.18'!O162+'23.07.18'!O162+'30.07.18'!O162+'06.08.18'!O162+'13.08.18'!O162+'20.08.18'!O162+'27.08.18'!O162+'03.09.18'!O162+'10.09.18'!O162+'17.09.18'!O162+'24.09.18'!O162+'01.10.18'!O162+'08.10.18'!O162+'16.10.18'!O162+'22.10.18'!O162+'29.10.18'!O162+'05.11.18'!O162+'12.11.18'!O162+'19.11.18'!O162+'26.11.18'!O162+'03.12.18'!O162+'10.12.18'!O162+'17.12.18'!O162+'26.12.18'!O162+'02.01.19'!O162</f>
        <v>16463.71</v>
      </c>
      <c r="P162" s="271">
        <f>'09.01.18'!P162+'15.01.18'!P162+'22.01.18'!P162+'29.01.18'!P162+'05.02.18'!P162+'12.02.18'!P162+'19.02.18'!P162+'26.02.18'!P162+'05.03.18'!P162+'12.03.18'!P162+'19.03.18'!P162+'26.03.18'!P162+'02.04.18'!P162+'10.04.18'!P162+'16.04.18'!P162+'23.04.18'!P162+'02.05.18'!P162+'07.05.18'!P162+'14.05.18'!P162+'21.05.18'!P162+'29.05.18'!P162+'04.06.18'!P162+'11.06.18'!P162+'18.06.18'!P162+'25.06.18'!P162+'02.07.18'!P162+'09.07.18'!P162+'16.07.18'!P162+'23.07.18'!P162+'30.07.18'!P162+'06.08.18'!P162+'13.08.18'!P162+'20.08.18'!P162+'27.08.18'!P162+'03.09.18'!P162+'10.09.18'!P162+'17.09.18'!P162+'24.09.18'!P162+'01.10.18'!P162+'08.10.18'!P162+'16.10.18'!P162+'22.10.18'!P162+'29.10.18'!P162+'05.11.18'!P162+'12.11.18'!P162+'19.11.18'!P162+'26.11.18'!P162+'03.12.18'!P162+'10.12.18'!P162+'17.12.18'!P162+'26.12.18'!P162+'02.01.19'!P162</f>
        <v>16463.71</v>
      </c>
      <c r="Q162" s="83">
        <f t="shared" si="6"/>
        <v>0</v>
      </c>
      <c r="R162" s="1"/>
      <c r="S162" s="1"/>
      <c r="T162" s="134"/>
      <c r="U162" s="134"/>
      <c r="V162" s="134"/>
      <c r="X162" s="40"/>
    </row>
    <row r="163" spans="1:24">
      <c r="A163" s="252">
        <v>154</v>
      </c>
      <c r="B163" s="29" t="s">
        <v>138</v>
      </c>
      <c r="C163" s="7" t="s">
        <v>19</v>
      </c>
      <c r="D163" s="29"/>
      <c r="E163" s="29" t="s">
        <v>35</v>
      </c>
      <c r="F163" s="106" t="s">
        <v>403</v>
      </c>
      <c r="G163" s="19" t="s">
        <v>36</v>
      </c>
      <c r="H163" s="274">
        <f>'09.01.18'!H163+'15.01.18'!H163+'22.01.18'!H163+'29.01.18'!H163+'05.02.18'!H163+'12.02.18'!H163+'19.02.18'!H163+'26.02.18'!H163+'05.03.18'!H163+'12.03.18'!H163+'19.03.18'!H163+'26.03.18'!H163+'02.04.18'!H163+'10.04.18'!H163+'16.04.18'!H163+'23.04.18'!H163+'02.05.18'!H163+'07.05.18'!H163+'14.05.18'!H163+'21.05.18'!H163+'29.05.18'!H163+'04.06.18'!H163+'11.06.18'!H163+'18.06.18'!H163+'25.06.18'!H163+'02.07.18'!H163+'09.07.18'!H163+'16.07.18'!H163+'23.07.18'!H163+'30.07.18'!H163+'06.08.18'!H163+'13.08.18'!H163+'20.08.18'!H163+'27.08.18'!H163+'03.09.18'!H163+'10.09.18'!H163+'17.09.18'!H163+'24.09.18'!H163+'01.10.18'!H163+'08.10.18'!H163+'16.10.18'!H163+'22.10.18'!H163+'29.10.18'!H163+'05.11.18'!H163+'12.11.18'!H163+'19.11.18'!H163+'26.11.18'!H163+'03.12.18'!H163+'10.12.18'!H163+'17.12.18'!H163+'26.12.18'!H163+'02.01.19'!H163</f>
        <v>5</v>
      </c>
      <c r="I163" s="254">
        <f>'09.01.18'!I163+'15.01.18'!I163+'22.01.18'!I163+'29.01.18'!I163+'05.02.18'!I163+'12.02.18'!I163+'19.02.18'!I163+'26.02.18'!I163+'05.03.18'!I163+'12.03.18'!I163+'19.03.18'!I163+'26.03.18'!I163+'02.04.18'!I163+'10.04.18'!I163+'16.04.18'!I163+'23.04.18'!I163+'02.05.18'!I163+'07.05.18'!I163+'14.05.18'!I163+'21.05.18'!I163+'29.05.18'!I163+'04.06.18'!I163+'11.06.18'!I163+'18.06.18'!I163+'25.06.18'!I163+'02.07.18'!I163+'09.07.18'!I163+'16.07.18'!I163+'23.07.18'!I163+'30.07.18'!I163+'06.08.18'!I163+'13.08.18'!I163+'20.08.18'!I163+'27.08.18'!I163+'03.09.18'!I163+'10.09.18'!I163+'17.09.18'!I163+'24.09.18'!I163+'01.10.18'!I163+'08.10.18'!I163+'16.10.18'!I163+'22.10.18'!I163+'29.10.18'!I163+'05.11.18'!I163+'12.11.18'!I163+'19.11.18'!I163+'26.11.18'!I163+'03.12.18'!I163+'10.12.18'!I163+'17.12.18'!I163+'26.12.18'!I163+'02.01.19'!I163</f>
        <v>3</v>
      </c>
      <c r="J163" s="254">
        <f>'09.01.18'!J163+'15.01.18'!J163+'22.01.18'!J163+'29.01.18'!J163+'05.02.18'!J163+'12.02.18'!J163+'19.02.18'!J163+'26.02.18'!J163+'05.03.18'!J163+'12.03.18'!J163+'19.03.18'!J163+'26.03.18'!J163+'02.04.18'!J163+'10.04.18'!J163+'16.04.18'!J163+'23.04.18'!J163+'02.05.18'!J163+'07.05.18'!J163+'14.05.18'!J163+'21.05.18'!J163+'29.05.18'!J163+'04.06.18'!J163+'11.06.18'!J163+'18.06.18'!J163+'25.06.18'!J163+'02.07.18'!J163+'09.07.18'!J163+'16.07.18'!J163+'23.07.18'!J163+'30.07.18'!J163+'06.08.18'!J163+'13.08.18'!J163+'20.08.18'!J163+'27.08.18'!J163+'03.09.18'!J163+'10.09.18'!J163+'17.09.18'!J163+'24.09.18'!J163+'01.10.18'!J163+'08.10.18'!J163+'16.10.18'!J163+'22.10.18'!J163+'29.10.18'!J163+'05.11.18'!J163+'12.11.18'!J163+'19.11.18'!J163+'26.11.18'!J163+'03.12.18'!J163+'10.12.18'!J163+'17.12.18'!J163+'26.12.18'!J163+'02.01.19'!J163</f>
        <v>3</v>
      </c>
      <c r="K163" s="271">
        <f>'09.01.18'!K163+'15.01.18'!K163+'22.01.18'!K163+'29.01.18'!K163+'05.02.18'!K163+'12.02.18'!K163+'19.02.18'!K163+'26.02.18'!K163+'05.03.18'!K163+'12.03.18'!K163+'19.03.18'!K163+'26.03.18'!K163+'02.04.18'!K163+'10.04.18'!K163+'16.04.18'!K163+'23.04.18'!K163+'02.05.18'!K163+'07.05.18'!K163+'14.05.18'!K163+'21.05.18'!K163+'29.05.18'!K163+'04.06.18'!K163+'11.06.18'!K163+'18.06.18'!K163+'25.06.18'!K163+'02.07.18'!K163+'09.07.18'!K163+'16.07.18'!K163+'23.07.18'!K163+'30.07.18'!K163+'06.08.18'!K163+'13.08.18'!K163+'20.08.18'!K163+'27.08.18'!K163+'03.09.18'!K163+'10.09.18'!K163+'17.09.18'!K163+'24.09.18'!K163+'01.10.18'!K163+'08.10.18'!K163+'16.10.18'!K163+'22.10.18'!K163+'29.10.18'!K163+'05.11.18'!K163+'12.11.18'!K163+'19.11.18'!K163+'26.11.18'!K163+'03.12.18'!K163+'10.12.18'!K163+'17.12.18'!K163+'26.12.18'!K163+'02.01.19'!K163</f>
        <v>3383.95</v>
      </c>
      <c r="L163" s="271">
        <f>'09.01.18'!L163+'15.01.18'!L163+'22.01.18'!L163+'29.01.18'!L163+'05.02.18'!L163+'12.02.18'!L163+'19.02.18'!L163+'26.02.18'!L163+'05.03.18'!L163+'12.03.18'!L163+'19.03.18'!L163+'26.03.18'!L163+'02.04.18'!L163+'10.04.18'!L163+'16.04.18'!L163+'23.04.18'!L163+'02.05.18'!L163+'07.05.18'!L163+'14.05.18'!L163+'21.05.18'!L163+'29.05.18'!L163+'04.06.18'!L163+'11.06.18'!L163+'18.06.18'!L163+'25.06.18'!L163+'02.07.18'!L163+'09.07.18'!L163+'16.07.18'!L163+'23.07.18'!L163+'30.07.18'!L163+'06.08.18'!L163+'13.08.18'!L163+'20.08.18'!L163+'27.08.18'!L163+'03.09.18'!L163+'10.09.18'!L163+'17.09.18'!L163+'24.09.18'!L163+'01.10.18'!L163+'08.10.18'!L163+'16.10.18'!L163+'22.10.18'!L163+'29.10.18'!L163+'05.11.18'!L163+'12.11.18'!L163+'19.11.18'!L163+'26.11.18'!L163+'03.12.18'!L163+'10.12.18'!L163+'17.12.18'!L163+'26.12.18'!L163+'02.01.19'!L163</f>
        <v>3383.95</v>
      </c>
      <c r="M163" s="259">
        <f t="shared" si="5"/>
        <v>0</v>
      </c>
      <c r="N163" s="270">
        <f>'09.01.18'!N163+'15.01.18'!N163+'22.01.18'!N163+'29.01.18'!N163+'05.02.18'!N163+'12.02.18'!N163+'19.02.18'!N163+'26.02.18'!N163+'05.03.18'!N163+'12.03.18'!N163+'19.03.18'!N163+'26.03.18'!N163+'02.04.18'!N163+'10.04.18'!N163+'16.04.18'!N163+'23.04.18'!N163+'02.05.18'!N163+'07.05.18'!N163+'14.05.18'!N163+'21.05.18'!N163+'29.05.18'!N163+'04.06.18'!N163+'11.06.18'!N163+'18.06.18'!N163+'25.06.18'!N163+'02.07.18'!N163+'09.07.18'!N163+'16.07.18'!N163+'23.07.18'!N163+'30.07.18'!N163+'06.08.18'!N163+'13.08.18'!N163+'20.08.18'!N163+'27.08.18'!N163+'03.09.18'!N163+'10.09.18'!N163+'17.09.18'!N163+'24.09.18'!N163+'01.10.18'!N163+'08.10.18'!N163+'16.10.18'!N163+'22.10.18'!N163+'29.10.18'!N163+'05.11.18'!N163+'12.11.18'!N163+'19.11.18'!N163+'26.11.18'!N163+'03.12.18'!N163+'10.12.18'!N163+'17.12.18'!N163+'26.12.18'!N163+'02.01.19'!N163</f>
        <v>3</v>
      </c>
      <c r="O163" s="271">
        <f>'09.01.18'!O163+'15.01.18'!O163+'22.01.18'!O163+'29.01.18'!O163+'05.02.18'!O163+'12.02.18'!O163+'19.02.18'!O163+'26.02.18'!O163+'05.03.18'!O163+'12.03.18'!O163+'19.03.18'!O163+'26.03.18'!O163+'02.04.18'!O163+'10.04.18'!O163+'16.04.18'!O163+'23.04.18'!O163+'02.05.18'!O163+'07.05.18'!O163+'14.05.18'!O163+'21.05.18'!O163+'29.05.18'!O163+'04.06.18'!O163+'11.06.18'!O163+'18.06.18'!O163+'25.06.18'!O163+'02.07.18'!O163+'09.07.18'!O163+'16.07.18'!O163+'23.07.18'!O163+'30.07.18'!O163+'06.08.18'!O163+'13.08.18'!O163+'20.08.18'!O163+'27.08.18'!O163+'03.09.18'!O163+'10.09.18'!O163+'17.09.18'!O163+'24.09.18'!O163+'01.10.18'!O163+'08.10.18'!O163+'16.10.18'!O163+'22.10.18'!O163+'29.10.18'!O163+'05.11.18'!O163+'12.11.18'!O163+'19.11.18'!O163+'26.11.18'!O163+'03.12.18'!O163+'10.12.18'!O163+'17.12.18'!O163+'26.12.18'!O163+'02.01.19'!O163</f>
        <v>4330.91</v>
      </c>
      <c r="P163" s="271">
        <f>'09.01.18'!P163+'15.01.18'!P163+'22.01.18'!P163+'29.01.18'!P163+'05.02.18'!P163+'12.02.18'!P163+'19.02.18'!P163+'26.02.18'!P163+'05.03.18'!P163+'12.03.18'!P163+'19.03.18'!P163+'26.03.18'!P163+'02.04.18'!P163+'10.04.18'!P163+'16.04.18'!P163+'23.04.18'!P163+'02.05.18'!P163+'07.05.18'!P163+'14.05.18'!P163+'21.05.18'!P163+'29.05.18'!P163+'04.06.18'!P163+'11.06.18'!P163+'18.06.18'!P163+'25.06.18'!P163+'02.07.18'!P163+'09.07.18'!P163+'16.07.18'!P163+'23.07.18'!P163+'30.07.18'!P163+'06.08.18'!P163+'13.08.18'!P163+'20.08.18'!P163+'27.08.18'!P163+'03.09.18'!P163+'10.09.18'!P163+'17.09.18'!P163+'24.09.18'!P163+'01.10.18'!P163+'08.10.18'!P163+'16.10.18'!P163+'22.10.18'!P163+'29.10.18'!P163+'05.11.18'!P163+'12.11.18'!P163+'19.11.18'!P163+'26.11.18'!P163+'03.12.18'!P163+'10.12.18'!P163+'17.12.18'!P163+'26.12.18'!P163+'02.01.19'!P163</f>
        <v>4330.91</v>
      </c>
      <c r="Q163" s="83">
        <f t="shared" si="6"/>
        <v>0</v>
      </c>
      <c r="R163" s="1"/>
      <c r="S163" s="1"/>
      <c r="T163" s="134"/>
      <c r="U163" s="134"/>
      <c r="V163" s="134"/>
      <c r="X163" s="40"/>
    </row>
    <row r="164" spans="1:24">
      <c r="A164" s="252">
        <v>155</v>
      </c>
      <c r="B164" s="29" t="s">
        <v>139</v>
      </c>
      <c r="C164" s="7" t="s">
        <v>19</v>
      </c>
      <c r="D164" s="29"/>
      <c r="E164" s="29" t="s">
        <v>104</v>
      </c>
      <c r="F164" s="106" t="s">
        <v>388</v>
      </c>
      <c r="G164" s="14" t="s">
        <v>21</v>
      </c>
      <c r="H164" s="274">
        <f>'09.01.18'!H164+'15.01.18'!H164+'22.01.18'!H164+'29.01.18'!H164+'05.02.18'!H164+'12.02.18'!H164+'19.02.18'!H164+'26.02.18'!H164+'05.03.18'!H164+'12.03.18'!H164+'19.03.18'!H164+'26.03.18'!H164+'02.04.18'!H164+'10.04.18'!H164+'16.04.18'!H164+'23.04.18'!H164+'02.05.18'!H164+'07.05.18'!H164+'14.05.18'!H164+'21.05.18'!H164+'29.05.18'!H164+'04.06.18'!H164+'11.06.18'!H164+'18.06.18'!H164+'25.06.18'!H164+'02.07.18'!H164+'09.07.18'!H164+'16.07.18'!H164+'23.07.18'!H164+'30.07.18'!H164+'06.08.18'!H164+'13.08.18'!H164+'20.08.18'!H164+'27.08.18'!H164+'03.09.18'!H164+'10.09.18'!H164+'17.09.18'!H164+'24.09.18'!H164+'01.10.18'!H164+'08.10.18'!H164+'16.10.18'!H164+'22.10.18'!H164+'29.10.18'!H164+'05.11.18'!H164+'12.11.18'!H164+'19.11.18'!H164+'26.11.18'!H164+'03.12.18'!H164+'10.12.18'!H164+'17.12.18'!H164+'26.12.18'!H164+'02.01.19'!H164</f>
        <v>2</v>
      </c>
      <c r="I164" s="254">
        <f>'09.01.18'!I164+'15.01.18'!I164+'22.01.18'!I164+'29.01.18'!I164+'05.02.18'!I164+'12.02.18'!I164+'19.02.18'!I164+'26.02.18'!I164+'05.03.18'!I164+'12.03.18'!I164+'19.03.18'!I164+'26.03.18'!I164+'02.04.18'!I164+'10.04.18'!I164+'16.04.18'!I164+'23.04.18'!I164+'02.05.18'!I164+'07.05.18'!I164+'14.05.18'!I164+'21.05.18'!I164+'29.05.18'!I164+'04.06.18'!I164+'11.06.18'!I164+'18.06.18'!I164+'25.06.18'!I164+'02.07.18'!I164+'09.07.18'!I164+'16.07.18'!I164+'23.07.18'!I164+'30.07.18'!I164+'06.08.18'!I164+'13.08.18'!I164+'20.08.18'!I164+'27.08.18'!I164+'03.09.18'!I164+'10.09.18'!I164+'17.09.18'!I164+'24.09.18'!I164+'01.10.18'!I164+'08.10.18'!I164+'16.10.18'!I164+'22.10.18'!I164+'29.10.18'!I164+'05.11.18'!I164+'12.11.18'!I164+'19.11.18'!I164+'26.11.18'!I164+'03.12.18'!I164+'10.12.18'!I164+'17.12.18'!I164+'26.12.18'!I164+'02.01.19'!I164</f>
        <v>2</v>
      </c>
      <c r="J164" s="254">
        <f>'09.01.18'!J164+'15.01.18'!J164+'22.01.18'!J164+'29.01.18'!J164+'05.02.18'!J164+'12.02.18'!J164+'19.02.18'!J164+'26.02.18'!J164+'05.03.18'!J164+'12.03.18'!J164+'19.03.18'!J164+'26.03.18'!J164+'02.04.18'!J164+'10.04.18'!J164+'16.04.18'!J164+'23.04.18'!J164+'02.05.18'!J164+'07.05.18'!J164+'14.05.18'!J164+'21.05.18'!J164+'29.05.18'!J164+'04.06.18'!J164+'11.06.18'!J164+'18.06.18'!J164+'25.06.18'!J164+'02.07.18'!J164+'09.07.18'!J164+'16.07.18'!J164+'23.07.18'!J164+'30.07.18'!J164+'06.08.18'!J164+'13.08.18'!J164+'20.08.18'!J164+'27.08.18'!J164+'03.09.18'!J164+'10.09.18'!J164+'17.09.18'!J164+'24.09.18'!J164+'01.10.18'!J164+'08.10.18'!J164+'16.10.18'!J164+'22.10.18'!J164+'29.10.18'!J164+'05.11.18'!J164+'12.11.18'!J164+'19.11.18'!J164+'26.11.18'!J164+'03.12.18'!J164+'10.12.18'!J164+'17.12.18'!J164+'26.12.18'!J164+'02.01.19'!J164</f>
        <v>2</v>
      </c>
      <c r="K164" s="271">
        <f>'09.01.18'!K164+'15.01.18'!K164+'22.01.18'!K164+'29.01.18'!K164+'05.02.18'!K164+'12.02.18'!K164+'19.02.18'!K164+'26.02.18'!K164+'05.03.18'!K164+'12.03.18'!K164+'19.03.18'!K164+'26.03.18'!K164+'02.04.18'!K164+'10.04.18'!K164+'16.04.18'!K164+'23.04.18'!K164+'02.05.18'!K164+'07.05.18'!K164+'14.05.18'!K164+'21.05.18'!K164+'29.05.18'!K164+'04.06.18'!K164+'11.06.18'!K164+'18.06.18'!K164+'25.06.18'!K164+'02.07.18'!K164+'09.07.18'!K164+'16.07.18'!K164+'23.07.18'!K164+'30.07.18'!K164+'06.08.18'!K164+'13.08.18'!K164+'20.08.18'!K164+'27.08.18'!K164+'03.09.18'!K164+'10.09.18'!K164+'17.09.18'!K164+'24.09.18'!K164+'01.10.18'!K164+'08.10.18'!K164+'16.10.18'!K164+'22.10.18'!K164+'29.10.18'!K164+'05.11.18'!K164+'12.11.18'!K164+'19.11.18'!K164+'26.11.18'!K164+'03.12.18'!K164+'10.12.18'!K164+'17.12.18'!K164+'26.12.18'!K164+'02.01.19'!K164</f>
        <v>6607.5</v>
      </c>
      <c r="L164" s="271">
        <f>'09.01.18'!L164+'15.01.18'!L164+'22.01.18'!L164+'29.01.18'!L164+'05.02.18'!L164+'12.02.18'!L164+'19.02.18'!L164+'26.02.18'!L164+'05.03.18'!L164+'12.03.18'!L164+'19.03.18'!L164+'26.03.18'!L164+'02.04.18'!L164+'10.04.18'!L164+'16.04.18'!L164+'23.04.18'!L164+'02.05.18'!L164+'07.05.18'!L164+'14.05.18'!L164+'21.05.18'!L164+'29.05.18'!L164+'04.06.18'!L164+'11.06.18'!L164+'18.06.18'!L164+'25.06.18'!L164+'02.07.18'!L164+'09.07.18'!L164+'16.07.18'!L164+'23.07.18'!L164+'30.07.18'!L164+'06.08.18'!L164+'13.08.18'!L164+'20.08.18'!L164+'27.08.18'!L164+'03.09.18'!L164+'10.09.18'!L164+'17.09.18'!L164+'24.09.18'!L164+'01.10.18'!L164+'08.10.18'!L164+'16.10.18'!L164+'22.10.18'!L164+'29.10.18'!L164+'05.11.18'!L164+'12.11.18'!L164+'19.11.18'!L164+'26.11.18'!L164+'03.12.18'!L164+'10.12.18'!L164+'17.12.18'!L164+'26.12.18'!L164+'02.01.19'!L164</f>
        <v>6607.5</v>
      </c>
      <c r="M164" s="259">
        <f t="shared" si="5"/>
        <v>0</v>
      </c>
      <c r="N164" s="270">
        <f>'09.01.18'!N164+'15.01.18'!N164+'22.01.18'!N164+'29.01.18'!N164+'05.02.18'!N164+'12.02.18'!N164+'19.02.18'!N164+'26.02.18'!N164+'05.03.18'!N164+'12.03.18'!N164+'19.03.18'!N164+'26.03.18'!N164+'02.04.18'!N164+'10.04.18'!N164+'16.04.18'!N164+'23.04.18'!N164+'02.05.18'!N164+'07.05.18'!N164+'14.05.18'!N164+'21.05.18'!N164+'29.05.18'!N164+'04.06.18'!N164+'11.06.18'!N164+'18.06.18'!N164+'25.06.18'!N164+'02.07.18'!N164+'09.07.18'!N164+'16.07.18'!N164+'23.07.18'!N164+'30.07.18'!N164+'06.08.18'!N164+'13.08.18'!N164+'20.08.18'!N164+'27.08.18'!N164+'03.09.18'!N164+'10.09.18'!N164+'17.09.18'!N164+'24.09.18'!N164+'01.10.18'!N164+'08.10.18'!N164+'16.10.18'!N164+'22.10.18'!N164+'29.10.18'!N164+'05.11.18'!N164+'12.11.18'!N164+'19.11.18'!N164+'26.11.18'!N164+'03.12.18'!N164+'10.12.18'!N164+'17.12.18'!N164+'26.12.18'!N164+'02.01.19'!N164</f>
        <v>14</v>
      </c>
      <c r="O164" s="271">
        <f>'09.01.18'!O164+'15.01.18'!O164+'22.01.18'!O164+'29.01.18'!O164+'05.02.18'!O164+'12.02.18'!O164+'19.02.18'!O164+'26.02.18'!O164+'05.03.18'!O164+'12.03.18'!O164+'19.03.18'!O164+'26.03.18'!O164+'02.04.18'!O164+'10.04.18'!O164+'16.04.18'!O164+'23.04.18'!O164+'02.05.18'!O164+'07.05.18'!O164+'14.05.18'!O164+'21.05.18'!O164+'29.05.18'!O164+'04.06.18'!O164+'11.06.18'!O164+'18.06.18'!O164+'25.06.18'!O164+'02.07.18'!O164+'09.07.18'!O164+'16.07.18'!O164+'23.07.18'!O164+'30.07.18'!O164+'06.08.18'!O164+'13.08.18'!O164+'20.08.18'!O164+'27.08.18'!O164+'03.09.18'!O164+'10.09.18'!O164+'17.09.18'!O164+'24.09.18'!O164+'01.10.18'!O164+'08.10.18'!O164+'16.10.18'!O164+'22.10.18'!O164+'29.10.18'!O164+'05.11.18'!O164+'12.11.18'!O164+'19.11.18'!O164+'26.11.18'!O164+'03.12.18'!O164+'10.12.18'!O164+'17.12.18'!O164+'26.12.18'!O164+'02.01.19'!O164</f>
        <v>31234.12</v>
      </c>
      <c r="P164" s="271">
        <f>'09.01.18'!P164+'15.01.18'!P164+'22.01.18'!P164+'29.01.18'!P164+'05.02.18'!P164+'12.02.18'!P164+'19.02.18'!P164+'26.02.18'!P164+'05.03.18'!P164+'12.03.18'!P164+'19.03.18'!P164+'26.03.18'!P164+'02.04.18'!P164+'10.04.18'!P164+'16.04.18'!P164+'23.04.18'!P164+'02.05.18'!P164+'07.05.18'!P164+'14.05.18'!P164+'21.05.18'!P164+'29.05.18'!P164+'04.06.18'!P164+'11.06.18'!P164+'18.06.18'!P164+'25.06.18'!P164+'02.07.18'!P164+'09.07.18'!P164+'16.07.18'!P164+'23.07.18'!P164+'30.07.18'!P164+'06.08.18'!P164+'13.08.18'!P164+'20.08.18'!P164+'27.08.18'!P164+'03.09.18'!P164+'10.09.18'!P164+'17.09.18'!P164+'24.09.18'!P164+'01.10.18'!P164+'08.10.18'!P164+'16.10.18'!P164+'22.10.18'!P164+'29.10.18'!P164+'05.11.18'!P164+'12.11.18'!P164+'19.11.18'!P164+'26.11.18'!P164+'03.12.18'!P164+'10.12.18'!P164+'17.12.18'!P164+'26.12.18'!P164+'02.01.19'!P164</f>
        <v>31234.12</v>
      </c>
      <c r="Q164" s="83">
        <f t="shared" si="6"/>
        <v>0</v>
      </c>
      <c r="R164" s="1"/>
      <c r="S164" s="1"/>
      <c r="T164" s="134"/>
      <c r="U164" s="134"/>
      <c r="V164" s="134"/>
      <c r="X164" s="40"/>
    </row>
    <row r="165" spans="1:24">
      <c r="A165" s="252">
        <v>156</v>
      </c>
      <c r="B165" s="29" t="s">
        <v>139</v>
      </c>
      <c r="C165" s="7" t="s">
        <v>19</v>
      </c>
      <c r="D165" s="29"/>
      <c r="E165" s="29" t="s">
        <v>104</v>
      </c>
      <c r="F165" s="106" t="s">
        <v>404</v>
      </c>
      <c r="G165" s="19" t="s">
        <v>36</v>
      </c>
      <c r="H165" s="274">
        <f>'09.01.18'!H165+'15.01.18'!H165+'22.01.18'!H165+'29.01.18'!H165+'05.02.18'!H165+'12.02.18'!H165+'19.02.18'!H165+'26.02.18'!H165+'05.03.18'!H165+'12.03.18'!H165+'19.03.18'!H165+'26.03.18'!H165+'02.04.18'!H165+'10.04.18'!H165+'16.04.18'!H165+'23.04.18'!H165+'02.05.18'!H165+'07.05.18'!H165+'14.05.18'!H165+'21.05.18'!H165+'29.05.18'!H165+'04.06.18'!H165+'11.06.18'!H165+'18.06.18'!H165+'25.06.18'!H165+'02.07.18'!H165+'09.07.18'!H165+'16.07.18'!H165+'23.07.18'!H165+'30.07.18'!H165+'06.08.18'!H165+'13.08.18'!H165+'20.08.18'!H165+'27.08.18'!H165+'03.09.18'!H165+'10.09.18'!H165+'17.09.18'!H165+'24.09.18'!H165+'01.10.18'!H165+'08.10.18'!H165+'16.10.18'!H165+'22.10.18'!H165+'29.10.18'!H165+'05.11.18'!H165+'12.11.18'!H165+'19.11.18'!H165+'26.11.18'!H165+'03.12.18'!H165+'10.12.18'!H165+'17.12.18'!H165+'26.12.18'!H165+'02.01.19'!H165</f>
        <v>3</v>
      </c>
      <c r="I165" s="254">
        <f>'09.01.18'!I165+'15.01.18'!I165+'22.01.18'!I165+'29.01.18'!I165+'05.02.18'!I165+'12.02.18'!I165+'19.02.18'!I165+'26.02.18'!I165+'05.03.18'!I165+'12.03.18'!I165+'19.03.18'!I165+'26.03.18'!I165+'02.04.18'!I165+'10.04.18'!I165+'16.04.18'!I165+'23.04.18'!I165+'02.05.18'!I165+'07.05.18'!I165+'14.05.18'!I165+'21.05.18'!I165+'29.05.18'!I165+'04.06.18'!I165+'11.06.18'!I165+'18.06.18'!I165+'25.06.18'!I165+'02.07.18'!I165+'09.07.18'!I165+'16.07.18'!I165+'23.07.18'!I165+'30.07.18'!I165+'06.08.18'!I165+'13.08.18'!I165+'20.08.18'!I165+'27.08.18'!I165+'03.09.18'!I165+'10.09.18'!I165+'17.09.18'!I165+'24.09.18'!I165+'01.10.18'!I165+'08.10.18'!I165+'16.10.18'!I165+'22.10.18'!I165+'29.10.18'!I165+'05.11.18'!I165+'12.11.18'!I165+'19.11.18'!I165+'26.11.18'!I165+'03.12.18'!I165+'10.12.18'!I165+'17.12.18'!I165+'26.12.18'!I165+'02.01.19'!I165</f>
        <v>1</v>
      </c>
      <c r="J165" s="254">
        <f>'09.01.18'!J165+'15.01.18'!J165+'22.01.18'!J165+'29.01.18'!J165+'05.02.18'!J165+'12.02.18'!J165+'19.02.18'!J165+'26.02.18'!J165+'05.03.18'!J165+'12.03.18'!J165+'19.03.18'!J165+'26.03.18'!J165+'02.04.18'!J165+'10.04.18'!J165+'16.04.18'!J165+'23.04.18'!J165+'02.05.18'!J165+'07.05.18'!J165+'14.05.18'!J165+'21.05.18'!J165+'29.05.18'!J165+'04.06.18'!J165+'11.06.18'!J165+'18.06.18'!J165+'25.06.18'!J165+'02.07.18'!J165+'09.07.18'!J165+'16.07.18'!J165+'23.07.18'!J165+'30.07.18'!J165+'06.08.18'!J165+'13.08.18'!J165+'20.08.18'!J165+'27.08.18'!J165+'03.09.18'!J165+'10.09.18'!J165+'17.09.18'!J165+'24.09.18'!J165+'01.10.18'!J165+'08.10.18'!J165+'16.10.18'!J165+'22.10.18'!J165+'29.10.18'!J165+'05.11.18'!J165+'12.11.18'!J165+'19.11.18'!J165+'26.11.18'!J165+'03.12.18'!J165+'10.12.18'!J165+'17.12.18'!J165+'26.12.18'!J165+'02.01.19'!J165</f>
        <v>1</v>
      </c>
      <c r="K165" s="271">
        <f>'09.01.18'!K165+'15.01.18'!K165+'22.01.18'!K165+'29.01.18'!K165+'05.02.18'!K165+'12.02.18'!K165+'19.02.18'!K165+'26.02.18'!K165+'05.03.18'!K165+'12.03.18'!K165+'19.03.18'!K165+'26.03.18'!K165+'02.04.18'!K165+'10.04.18'!K165+'16.04.18'!K165+'23.04.18'!K165+'02.05.18'!K165+'07.05.18'!K165+'14.05.18'!K165+'21.05.18'!K165+'29.05.18'!K165+'04.06.18'!K165+'11.06.18'!K165+'18.06.18'!K165+'25.06.18'!K165+'02.07.18'!K165+'09.07.18'!K165+'16.07.18'!K165+'23.07.18'!K165+'30.07.18'!K165+'06.08.18'!K165+'13.08.18'!K165+'20.08.18'!K165+'27.08.18'!K165+'03.09.18'!K165+'10.09.18'!K165+'17.09.18'!K165+'24.09.18'!K165+'01.10.18'!K165+'08.10.18'!K165+'16.10.18'!K165+'22.10.18'!K165+'29.10.18'!K165+'05.11.18'!K165+'12.11.18'!K165+'19.11.18'!K165+'26.11.18'!K165+'03.12.18'!K165+'10.12.18'!K165+'17.12.18'!K165+'26.12.18'!K165+'02.01.19'!K165</f>
        <v>1233.4000000000001</v>
      </c>
      <c r="L165" s="271">
        <f>'09.01.18'!L165+'15.01.18'!L165+'22.01.18'!L165+'29.01.18'!L165+'05.02.18'!L165+'12.02.18'!L165+'19.02.18'!L165+'26.02.18'!L165+'05.03.18'!L165+'12.03.18'!L165+'19.03.18'!L165+'26.03.18'!L165+'02.04.18'!L165+'10.04.18'!L165+'16.04.18'!L165+'23.04.18'!L165+'02.05.18'!L165+'07.05.18'!L165+'14.05.18'!L165+'21.05.18'!L165+'29.05.18'!L165+'04.06.18'!L165+'11.06.18'!L165+'18.06.18'!L165+'25.06.18'!L165+'02.07.18'!L165+'09.07.18'!L165+'16.07.18'!L165+'23.07.18'!L165+'30.07.18'!L165+'06.08.18'!L165+'13.08.18'!L165+'20.08.18'!L165+'27.08.18'!L165+'03.09.18'!L165+'10.09.18'!L165+'17.09.18'!L165+'24.09.18'!L165+'01.10.18'!L165+'08.10.18'!L165+'16.10.18'!L165+'22.10.18'!L165+'29.10.18'!L165+'05.11.18'!L165+'12.11.18'!L165+'19.11.18'!L165+'26.11.18'!L165+'03.12.18'!L165+'10.12.18'!L165+'17.12.18'!L165+'26.12.18'!L165+'02.01.19'!L165</f>
        <v>1233.4000000000001</v>
      </c>
      <c r="M165" s="259">
        <f t="shared" si="5"/>
        <v>0</v>
      </c>
      <c r="N165" s="270">
        <f>'09.01.18'!N165+'15.01.18'!N165+'22.01.18'!N165+'29.01.18'!N165+'05.02.18'!N165+'12.02.18'!N165+'19.02.18'!N165+'26.02.18'!N165+'05.03.18'!N165+'12.03.18'!N165+'19.03.18'!N165+'26.03.18'!N165+'02.04.18'!N165+'10.04.18'!N165+'16.04.18'!N165+'23.04.18'!N165+'02.05.18'!N165+'07.05.18'!N165+'14.05.18'!N165+'21.05.18'!N165+'29.05.18'!N165+'04.06.18'!N165+'11.06.18'!N165+'18.06.18'!N165+'25.06.18'!N165+'02.07.18'!N165+'09.07.18'!N165+'16.07.18'!N165+'23.07.18'!N165+'30.07.18'!N165+'06.08.18'!N165+'13.08.18'!N165+'20.08.18'!N165+'27.08.18'!N165+'03.09.18'!N165+'10.09.18'!N165+'17.09.18'!N165+'24.09.18'!N165+'01.10.18'!N165+'08.10.18'!N165+'16.10.18'!N165+'22.10.18'!N165+'29.10.18'!N165+'05.11.18'!N165+'12.11.18'!N165+'19.11.18'!N165+'26.11.18'!N165+'03.12.18'!N165+'10.12.18'!N165+'17.12.18'!N165+'26.12.18'!N165+'02.01.19'!N165</f>
        <v>10</v>
      </c>
      <c r="O165" s="271">
        <f>'09.01.18'!O165+'15.01.18'!O165+'22.01.18'!O165+'29.01.18'!O165+'05.02.18'!O165+'12.02.18'!O165+'19.02.18'!O165+'26.02.18'!O165+'05.03.18'!O165+'12.03.18'!O165+'19.03.18'!O165+'26.03.18'!O165+'02.04.18'!O165+'10.04.18'!O165+'16.04.18'!O165+'23.04.18'!O165+'02.05.18'!O165+'07.05.18'!O165+'14.05.18'!O165+'21.05.18'!O165+'29.05.18'!O165+'04.06.18'!O165+'11.06.18'!O165+'18.06.18'!O165+'25.06.18'!O165+'02.07.18'!O165+'09.07.18'!O165+'16.07.18'!O165+'23.07.18'!O165+'30.07.18'!O165+'06.08.18'!O165+'13.08.18'!O165+'20.08.18'!O165+'27.08.18'!O165+'03.09.18'!O165+'10.09.18'!O165+'17.09.18'!O165+'24.09.18'!O165+'01.10.18'!O165+'08.10.18'!O165+'16.10.18'!O165+'22.10.18'!O165+'29.10.18'!O165+'05.11.18'!O165+'12.11.18'!O165+'19.11.18'!O165+'26.11.18'!O165+'03.12.18'!O165+'10.12.18'!O165+'17.12.18'!O165+'26.12.18'!O165+'02.01.19'!O165</f>
        <v>14809.710000000001</v>
      </c>
      <c r="P165" s="271">
        <f>'09.01.18'!P165+'15.01.18'!P165+'22.01.18'!P165+'29.01.18'!P165+'05.02.18'!P165+'12.02.18'!P165+'19.02.18'!P165+'26.02.18'!P165+'05.03.18'!P165+'12.03.18'!P165+'19.03.18'!P165+'26.03.18'!P165+'02.04.18'!P165+'10.04.18'!P165+'16.04.18'!P165+'23.04.18'!P165+'02.05.18'!P165+'07.05.18'!P165+'14.05.18'!P165+'21.05.18'!P165+'29.05.18'!P165+'04.06.18'!P165+'11.06.18'!P165+'18.06.18'!P165+'25.06.18'!P165+'02.07.18'!P165+'09.07.18'!P165+'16.07.18'!P165+'23.07.18'!P165+'30.07.18'!P165+'06.08.18'!P165+'13.08.18'!P165+'20.08.18'!P165+'27.08.18'!P165+'03.09.18'!P165+'10.09.18'!P165+'17.09.18'!P165+'24.09.18'!P165+'01.10.18'!P165+'08.10.18'!P165+'16.10.18'!P165+'22.10.18'!P165+'29.10.18'!P165+'05.11.18'!P165+'12.11.18'!P165+'19.11.18'!P165+'26.11.18'!P165+'03.12.18'!P165+'10.12.18'!P165+'17.12.18'!P165+'26.12.18'!P165+'02.01.19'!P165</f>
        <v>14809.710000000001</v>
      </c>
      <c r="Q165" s="83">
        <f t="shared" si="6"/>
        <v>0</v>
      </c>
      <c r="R165" s="117"/>
      <c r="S165" s="117"/>
      <c r="T165" s="134"/>
      <c r="U165" s="134"/>
      <c r="V165" s="134"/>
      <c r="X165" s="40"/>
    </row>
    <row r="166" spans="1:24">
      <c r="A166" s="252">
        <v>157</v>
      </c>
      <c r="B166" s="29" t="s">
        <v>140</v>
      </c>
      <c r="C166" s="7" t="s">
        <v>19</v>
      </c>
      <c r="D166" s="29"/>
      <c r="E166" s="29" t="s">
        <v>104</v>
      </c>
      <c r="F166" s="106" t="s">
        <v>389</v>
      </c>
      <c r="G166" s="14" t="s">
        <v>21</v>
      </c>
      <c r="H166" s="274">
        <f>'09.01.18'!H166+'15.01.18'!H166+'22.01.18'!H166+'29.01.18'!H166+'05.02.18'!H166+'12.02.18'!H166+'19.02.18'!H166+'26.02.18'!H166+'05.03.18'!H166+'12.03.18'!H166+'19.03.18'!H166+'26.03.18'!H166+'02.04.18'!H166+'10.04.18'!H166+'16.04.18'!H166+'23.04.18'!H166+'02.05.18'!H166+'07.05.18'!H166+'14.05.18'!H166+'21.05.18'!H166+'29.05.18'!H166+'04.06.18'!H166+'11.06.18'!H166+'18.06.18'!H166+'25.06.18'!H166+'02.07.18'!H166+'09.07.18'!H166+'16.07.18'!H166+'23.07.18'!H166+'30.07.18'!H166+'06.08.18'!H166+'13.08.18'!H166+'20.08.18'!H166+'27.08.18'!H166+'03.09.18'!H166+'10.09.18'!H166+'17.09.18'!H166+'24.09.18'!H166+'01.10.18'!H166+'08.10.18'!H166+'16.10.18'!H166+'22.10.18'!H166+'29.10.18'!H166+'05.11.18'!H166+'12.11.18'!H166+'19.11.18'!H166+'26.11.18'!H166+'03.12.18'!H166+'10.12.18'!H166+'17.12.18'!H166+'26.12.18'!H166+'02.01.19'!H166</f>
        <v>21</v>
      </c>
      <c r="I166" s="254">
        <f>'09.01.18'!I166+'15.01.18'!I166+'22.01.18'!I166+'29.01.18'!I166+'05.02.18'!I166+'12.02.18'!I166+'19.02.18'!I166+'26.02.18'!I166+'05.03.18'!I166+'12.03.18'!I166+'19.03.18'!I166+'26.03.18'!I166+'02.04.18'!I166+'10.04.18'!I166+'16.04.18'!I166+'23.04.18'!I166+'02.05.18'!I166+'07.05.18'!I166+'14.05.18'!I166+'21.05.18'!I166+'29.05.18'!I166+'04.06.18'!I166+'11.06.18'!I166+'18.06.18'!I166+'25.06.18'!I166+'02.07.18'!I166+'09.07.18'!I166+'16.07.18'!I166+'23.07.18'!I166+'30.07.18'!I166+'06.08.18'!I166+'13.08.18'!I166+'20.08.18'!I166+'27.08.18'!I166+'03.09.18'!I166+'10.09.18'!I166+'17.09.18'!I166+'24.09.18'!I166+'01.10.18'!I166+'08.10.18'!I166+'16.10.18'!I166+'22.10.18'!I166+'29.10.18'!I166+'05.11.18'!I166+'12.11.18'!I166+'19.11.18'!I166+'26.11.18'!I166+'03.12.18'!I166+'10.12.18'!I166+'17.12.18'!I166+'26.12.18'!I166+'02.01.19'!I166</f>
        <v>15</v>
      </c>
      <c r="J166" s="254">
        <f>'09.01.18'!J166+'15.01.18'!J166+'22.01.18'!J166+'29.01.18'!J166+'05.02.18'!J166+'12.02.18'!J166+'19.02.18'!J166+'26.02.18'!J166+'05.03.18'!J166+'12.03.18'!J166+'19.03.18'!J166+'26.03.18'!J166+'02.04.18'!J166+'10.04.18'!J166+'16.04.18'!J166+'23.04.18'!J166+'02.05.18'!J166+'07.05.18'!J166+'14.05.18'!J166+'21.05.18'!J166+'29.05.18'!J166+'04.06.18'!J166+'11.06.18'!J166+'18.06.18'!J166+'25.06.18'!J166+'02.07.18'!J166+'09.07.18'!J166+'16.07.18'!J166+'23.07.18'!J166+'30.07.18'!J166+'06.08.18'!J166+'13.08.18'!J166+'20.08.18'!J166+'27.08.18'!J166+'03.09.18'!J166+'10.09.18'!J166+'17.09.18'!J166+'24.09.18'!J166+'01.10.18'!J166+'08.10.18'!J166+'16.10.18'!J166+'22.10.18'!J166+'29.10.18'!J166+'05.11.18'!J166+'12.11.18'!J166+'19.11.18'!J166+'26.11.18'!J166+'03.12.18'!J166+'10.12.18'!J166+'17.12.18'!J166+'26.12.18'!J166+'02.01.19'!J166</f>
        <v>18</v>
      </c>
      <c r="K166" s="271">
        <f>'09.01.18'!K166+'15.01.18'!K166+'22.01.18'!K166+'29.01.18'!K166+'05.02.18'!K166+'12.02.18'!K166+'19.02.18'!K166+'26.02.18'!K166+'05.03.18'!K166+'12.03.18'!K166+'19.03.18'!K166+'26.03.18'!K166+'02.04.18'!K166+'10.04.18'!K166+'16.04.18'!K166+'23.04.18'!K166+'02.05.18'!K166+'07.05.18'!K166+'14.05.18'!K166+'21.05.18'!K166+'29.05.18'!K166+'04.06.18'!K166+'11.06.18'!K166+'18.06.18'!K166+'25.06.18'!K166+'02.07.18'!K166+'09.07.18'!K166+'16.07.18'!K166+'23.07.18'!K166+'30.07.18'!K166+'06.08.18'!K166+'13.08.18'!K166+'20.08.18'!K166+'27.08.18'!K166+'03.09.18'!K166+'10.09.18'!K166+'17.09.18'!K166+'24.09.18'!K166+'01.10.18'!K166+'08.10.18'!K166+'16.10.18'!K166+'22.10.18'!K166+'29.10.18'!K166+'05.11.18'!K166+'12.11.18'!K166+'19.11.18'!K166+'26.11.18'!K166+'03.12.18'!K166+'10.12.18'!K166+'17.12.18'!K166+'26.12.18'!K166+'02.01.19'!K166</f>
        <v>32082.859999999997</v>
      </c>
      <c r="L166" s="271">
        <f>'09.01.18'!L166+'15.01.18'!L166+'22.01.18'!L166+'29.01.18'!L166+'05.02.18'!L166+'12.02.18'!L166+'19.02.18'!L166+'26.02.18'!L166+'05.03.18'!L166+'12.03.18'!L166+'19.03.18'!L166+'26.03.18'!L166+'02.04.18'!L166+'10.04.18'!L166+'16.04.18'!L166+'23.04.18'!L166+'02.05.18'!L166+'07.05.18'!L166+'14.05.18'!L166+'21.05.18'!L166+'29.05.18'!L166+'04.06.18'!L166+'11.06.18'!L166+'18.06.18'!L166+'25.06.18'!L166+'02.07.18'!L166+'09.07.18'!L166+'16.07.18'!L166+'23.07.18'!L166+'30.07.18'!L166+'06.08.18'!L166+'13.08.18'!L166+'20.08.18'!L166+'27.08.18'!L166+'03.09.18'!L166+'10.09.18'!L166+'17.09.18'!L166+'24.09.18'!L166+'01.10.18'!L166+'08.10.18'!L166+'16.10.18'!L166+'22.10.18'!L166+'29.10.18'!L166+'05.11.18'!L166+'12.11.18'!L166+'19.11.18'!L166+'26.11.18'!L166+'03.12.18'!L166+'10.12.18'!L166+'17.12.18'!L166+'26.12.18'!L166+'02.01.19'!L166</f>
        <v>32082.859999999997</v>
      </c>
      <c r="M166" s="259">
        <f t="shared" si="5"/>
        <v>0</v>
      </c>
      <c r="N166" s="270">
        <f>'09.01.18'!N166+'15.01.18'!N166+'22.01.18'!N166+'29.01.18'!N166+'05.02.18'!N166+'12.02.18'!N166+'19.02.18'!N166+'26.02.18'!N166+'05.03.18'!N166+'12.03.18'!N166+'19.03.18'!N166+'26.03.18'!N166+'02.04.18'!N166+'10.04.18'!N166+'16.04.18'!N166+'23.04.18'!N166+'02.05.18'!N166+'07.05.18'!N166+'14.05.18'!N166+'21.05.18'!N166+'29.05.18'!N166+'04.06.18'!N166+'11.06.18'!N166+'18.06.18'!N166+'25.06.18'!N166+'02.07.18'!N166+'09.07.18'!N166+'16.07.18'!N166+'23.07.18'!N166+'30.07.18'!N166+'06.08.18'!N166+'13.08.18'!N166+'20.08.18'!N166+'27.08.18'!N166+'03.09.18'!N166+'10.09.18'!N166+'17.09.18'!N166+'24.09.18'!N166+'01.10.18'!N166+'08.10.18'!N166+'16.10.18'!N166+'22.10.18'!N166+'29.10.18'!N166+'05.11.18'!N166+'12.11.18'!N166+'19.11.18'!N166+'26.11.18'!N166+'03.12.18'!N166+'10.12.18'!N166+'17.12.18'!N166+'26.12.18'!N166+'02.01.19'!N166</f>
        <v>14</v>
      </c>
      <c r="O166" s="271">
        <f>'09.01.18'!O166+'15.01.18'!O166+'22.01.18'!O166+'29.01.18'!O166+'05.02.18'!O166+'12.02.18'!O166+'19.02.18'!O166+'26.02.18'!O166+'05.03.18'!O166+'12.03.18'!O166+'19.03.18'!O166+'26.03.18'!O166+'02.04.18'!O166+'10.04.18'!O166+'16.04.18'!O166+'23.04.18'!O166+'02.05.18'!O166+'07.05.18'!O166+'14.05.18'!O166+'21.05.18'!O166+'29.05.18'!O166+'04.06.18'!O166+'11.06.18'!O166+'18.06.18'!O166+'25.06.18'!O166+'02.07.18'!O166+'09.07.18'!O166+'16.07.18'!O166+'23.07.18'!O166+'30.07.18'!O166+'06.08.18'!O166+'13.08.18'!O166+'20.08.18'!O166+'27.08.18'!O166+'03.09.18'!O166+'10.09.18'!O166+'17.09.18'!O166+'24.09.18'!O166+'01.10.18'!O166+'08.10.18'!O166+'16.10.18'!O166+'22.10.18'!O166+'29.10.18'!O166+'05.11.18'!O166+'12.11.18'!O166+'19.11.18'!O166+'26.11.18'!O166+'03.12.18'!O166+'10.12.18'!O166+'17.12.18'!O166+'26.12.18'!O166+'02.01.19'!O166</f>
        <v>34115.200000000004</v>
      </c>
      <c r="P166" s="271">
        <f>'09.01.18'!P166+'15.01.18'!P166+'22.01.18'!P166+'29.01.18'!P166+'05.02.18'!P166+'12.02.18'!P166+'19.02.18'!P166+'26.02.18'!P166+'05.03.18'!P166+'12.03.18'!P166+'19.03.18'!P166+'26.03.18'!P166+'02.04.18'!P166+'10.04.18'!P166+'16.04.18'!P166+'23.04.18'!P166+'02.05.18'!P166+'07.05.18'!P166+'14.05.18'!P166+'21.05.18'!P166+'29.05.18'!P166+'04.06.18'!P166+'11.06.18'!P166+'18.06.18'!P166+'25.06.18'!P166+'02.07.18'!P166+'09.07.18'!P166+'16.07.18'!P166+'23.07.18'!P166+'30.07.18'!P166+'06.08.18'!P166+'13.08.18'!P166+'20.08.18'!P166+'27.08.18'!P166+'03.09.18'!P166+'10.09.18'!P166+'17.09.18'!P166+'24.09.18'!P166+'01.10.18'!P166+'08.10.18'!P166+'16.10.18'!P166+'22.10.18'!P166+'29.10.18'!P166+'05.11.18'!P166+'12.11.18'!P166+'19.11.18'!P166+'26.11.18'!P166+'03.12.18'!P166+'10.12.18'!P166+'17.12.18'!P166+'26.12.18'!P166+'02.01.19'!P166</f>
        <v>34115.199999999997</v>
      </c>
      <c r="Q166" s="83">
        <f t="shared" si="6"/>
        <v>0</v>
      </c>
      <c r="R166" s="1"/>
      <c r="S166" s="1"/>
      <c r="T166" s="134"/>
      <c r="U166" s="134"/>
      <c r="V166" s="134"/>
      <c r="X166" s="40"/>
    </row>
    <row r="167" spans="1:24">
      <c r="A167" s="252">
        <v>158</v>
      </c>
      <c r="B167" s="29" t="s">
        <v>140</v>
      </c>
      <c r="C167" s="7" t="s">
        <v>19</v>
      </c>
      <c r="D167" s="29"/>
      <c r="E167" s="29" t="s">
        <v>104</v>
      </c>
      <c r="F167" s="106" t="s">
        <v>405</v>
      </c>
      <c r="G167" s="19" t="s">
        <v>36</v>
      </c>
      <c r="H167" s="274">
        <f>'09.01.18'!H167+'15.01.18'!H167+'22.01.18'!H167+'29.01.18'!H167+'05.02.18'!H167+'12.02.18'!H167+'19.02.18'!H167+'26.02.18'!H167+'05.03.18'!H167+'12.03.18'!H167+'19.03.18'!H167+'26.03.18'!H167+'02.04.18'!H167+'10.04.18'!H167+'16.04.18'!H167+'23.04.18'!H167+'02.05.18'!H167+'07.05.18'!H167+'14.05.18'!H167+'21.05.18'!H167+'29.05.18'!H167+'04.06.18'!H167+'11.06.18'!H167+'18.06.18'!H167+'25.06.18'!H167+'02.07.18'!H167+'09.07.18'!H167+'16.07.18'!H167+'23.07.18'!H167+'30.07.18'!H167+'06.08.18'!H167+'13.08.18'!H167+'20.08.18'!H167+'27.08.18'!H167+'03.09.18'!H167+'10.09.18'!H167+'17.09.18'!H167+'24.09.18'!H167+'01.10.18'!H167+'08.10.18'!H167+'16.10.18'!H167+'22.10.18'!H167+'29.10.18'!H167+'05.11.18'!H167+'12.11.18'!H167+'19.11.18'!H167+'26.11.18'!H167+'03.12.18'!H167+'10.12.18'!H167+'17.12.18'!H167+'26.12.18'!H167+'02.01.19'!H167</f>
        <v>8</v>
      </c>
      <c r="I167" s="254">
        <f>'09.01.18'!I167+'15.01.18'!I167+'22.01.18'!I167+'29.01.18'!I167+'05.02.18'!I167+'12.02.18'!I167+'19.02.18'!I167+'26.02.18'!I167+'05.03.18'!I167+'12.03.18'!I167+'19.03.18'!I167+'26.03.18'!I167+'02.04.18'!I167+'10.04.18'!I167+'16.04.18'!I167+'23.04.18'!I167+'02.05.18'!I167+'07.05.18'!I167+'14.05.18'!I167+'21.05.18'!I167+'29.05.18'!I167+'04.06.18'!I167+'11.06.18'!I167+'18.06.18'!I167+'25.06.18'!I167+'02.07.18'!I167+'09.07.18'!I167+'16.07.18'!I167+'23.07.18'!I167+'30.07.18'!I167+'06.08.18'!I167+'13.08.18'!I167+'20.08.18'!I167+'27.08.18'!I167+'03.09.18'!I167+'10.09.18'!I167+'17.09.18'!I167+'24.09.18'!I167+'01.10.18'!I167+'08.10.18'!I167+'16.10.18'!I167+'22.10.18'!I167+'29.10.18'!I167+'05.11.18'!I167+'12.11.18'!I167+'19.11.18'!I167+'26.11.18'!I167+'03.12.18'!I167+'10.12.18'!I167+'17.12.18'!I167+'26.12.18'!I167+'02.01.19'!I167</f>
        <v>2</v>
      </c>
      <c r="J167" s="254">
        <f>'09.01.18'!J167+'15.01.18'!J167+'22.01.18'!J167+'29.01.18'!J167+'05.02.18'!J167+'12.02.18'!J167+'19.02.18'!J167+'26.02.18'!J167+'05.03.18'!J167+'12.03.18'!J167+'19.03.18'!J167+'26.03.18'!J167+'02.04.18'!J167+'10.04.18'!J167+'16.04.18'!J167+'23.04.18'!J167+'02.05.18'!J167+'07.05.18'!J167+'14.05.18'!J167+'21.05.18'!J167+'29.05.18'!J167+'04.06.18'!J167+'11.06.18'!J167+'18.06.18'!J167+'25.06.18'!J167+'02.07.18'!J167+'09.07.18'!J167+'16.07.18'!J167+'23.07.18'!J167+'30.07.18'!J167+'06.08.18'!J167+'13.08.18'!J167+'20.08.18'!J167+'27.08.18'!J167+'03.09.18'!J167+'10.09.18'!J167+'17.09.18'!J167+'24.09.18'!J167+'01.10.18'!J167+'08.10.18'!J167+'16.10.18'!J167+'22.10.18'!J167+'29.10.18'!J167+'05.11.18'!J167+'12.11.18'!J167+'19.11.18'!J167+'26.11.18'!J167+'03.12.18'!J167+'10.12.18'!J167+'17.12.18'!J167+'26.12.18'!J167+'02.01.19'!J167</f>
        <v>2</v>
      </c>
      <c r="K167" s="271">
        <f>'09.01.18'!K167+'15.01.18'!K167+'22.01.18'!K167+'29.01.18'!K167+'05.02.18'!K167+'12.02.18'!K167+'19.02.18'!K167+'26.02.18'!K167+'05.03.18'!K167+'12.03.18'!K167+'19.03.18'!K167+'26.03.18'!K167+'02.04.18'!K167+'10.04.18'!K167+'16.04.18'!K167+'23.04.18'!K167+'02.05.18'!K167+'07.05.18'!K167+'14.05.18'!K167+'21.05.18'!K167+'29.05.18'!K167+'04.06.18'!K167+'11.06.18'!K167+'18.06.18'!K167+'25.06.18'!K167+'02.07.18'!K167+'09.07.18'!K167+'16.07.18'!K167+'23.07.18'!K167+'30.07.18'!K167+'06.08.18'!K167+'13.08.18'!K167+'20.08.18'!K167+'27.08.18'!K167+'03.09.18'!K167+'10.09.18'!K167+'17.09.18'!K167+'24.09.18'!K167+'01.10.18'!K167+'08.10.18'!K167+'16.10.18'!K167+'22.10.18'!K167+'29.10.18'!K167+'05.11.18'!K167+'12.11.18'!K167+'19.11.18'!K167+'26.11.18'!K167+'03.12.18'!K167+'10.12.18'!K167+'17.12.18'!K167+'26.12.18'!K167+'02.01.19'!K167</f>
        <v>1933.05</v>
      </c>
      <c r="L167" s="271">
        <f>'09.01.18'!L167+'15.01.18'!L167+'22.01.18'!L167+'29.01.18'!L167+'05.02.18'!L167+'12.02.18'!L167+'19.02.18'!L167+'26.02.18'!L167+'05.03.18'!L167+'12.03.18'!L167+'19.03.18'!L167+'26.03.18'!L167+'02.04.18'!L167+'10.04.18'!L167+'16.04.18'!L167+'23.04.18'!L167+'02.05.18'!L167+'07.05.18'!L167+'14.05.18'!L167+'21.05.18'!L167+'29.05.18'!L167+'04.06.18'!L167+'11.06.18'!L167+'18.06.18'!L167+'25.06.18'!L167+'02.07.18'!L167+'09.07.18'!L167+'16.07.18'!L167+'23.07.18'!L167+'30.07.18'!L167+'06.08.18'!L167+'13.08.18'!L167+'20.08.18'!L167+'27.08.18'!L167+'03.09.18'!L167+'10.09.18'!L167+'17.09.18'!L167+'24.09.18'!L167+'01.10.18'!L167+'08.10.18'!L167+'16.10.18'!L167+'22.10.18'!L167+'29.10.18'!L167+'05.11.18'!L167+'12.11.18'!L167+'19.11.18'!L167+'26.11.18'!L167+'03.12.18'!L167+'10.12.18'!L167+'17.12.18'!L167+'26.12.18'!L167+'02.01.19'!L167</f>
        <v>1933.05</v>
      </c>
      <c r="M167" s="259">
        <f t="shared" si="5"/>
        <v>0</v>
      </c>
      <c r="N167" s="270">
        <f>'09.01.18'!N167+'15.01.18'!N167+'22.01.18'!N167+'29.01.18'!N167+'05.02.18'!N167+'12.02.18'!N167+'19.02.18'!N167+'26.02.18'!N167+'05.03.18'!N167+'12.03.18'!N167+'19.03.18'!N167+'26.03.18'!N167+'02.04.18'!N167+'10.04.18'!N167+'16.04.18'!N167+'23.04.18'!N167+'02.05.18'!N167+'07.05.18'!N167+'14.05.18'!N167+'21.05.18'!N167+'29.05.18'!N167+'04.06.18'!N167+'11.06.18'!N167+'18.06.18'!N167+'25.06.18'!N167+'02.07.18'!N167+'09.07.18'!N167+'16.07.18'!N167+'23.07.18'!N167+'30.07.18'!N167+'06.08.18'!N167+'13.08.18'!N167+'20.08.18'!N167+'27.08.18'!N167+'03.09.18'!N167+'10.09.18'!N167+'17.09.18'!N167+'24.09.18'!N167+'01.10.18'!N167+'08.10.18'!N167+'16.10.18'!N167+'22.10.18'!N167+'29.10.18'!N167+'05.11.18'!N167+'12.11.18'!N167+'19.11.18'!N167+'26.11.18'!N167+'03.12.18'!N167+'10.12.18'!N167+'17.12.18'!N167+'26.12.18'!N167+'02.01.19'!N167</f>
        <v>12</v>
      </c>
      <c r="O167" s="271">
        <f>'09.01.18'!O167+'15.01.18'!O167+'22.01.18'!O167+'29.01.18'!O167+'05.02.18'!O167+'12.02.18'!O167+'19.02.18'!O167+'26.02.18'!O167+'05.03.18'!O167+'12.03.18'!O167+'19.03.18'!O167+'26.03.18'!O167+'02.04.18'!O167+'10.04.18'!O167+'16.04.18'!O167+'23.04.18'!O167+'02.05.18'!O167+'07.05.18'!O167+'14.05.18'!O167+'21.05.18'!O167+'29.05.18'!O167+'04.06.18'!O167+'11.06.18'!O167+'18.06.18'!O167+'25.06.18'!O167+'02.07.18'!O167+'09.07.18'!O167+'16.07.18'!O167+'23.07.18'!O167+'30.07.18'!O167+'06.08.18'!O167+'13.08.18'!O167+'20.08.18'!O167+'27.08.18'!O167+'03.09.18'!O167+'10.09.18'!O167+'17.09.18'!O167+'24.09.18'!O167+'01.10.18'!O167+'08.10.18'!O167+'16.10.18'!O167+'22.10.18'!O167+'29.10.18'!O167+'05.11.18'!O167+'12.11.18'!O167+'19.11.18'!O167+'26.11.18'!O167+'03.12.18'!O167+'10.12.18'!O167+'17.12.18'!O167+'26.12.18'!O167+'02.01.19'!O167</f>
        <v>26912.43</v>
      </c>
      <c r="P167" s="271">
        <f>'09.01.18'!P167+'15.01.18'!P167+'22.01.18'!P167+'29.01.18'!P167+'05.02.18'!P167+'12.02.18'!P167+'19.02.18'!P167+'26.02.18'!P167+'05.03.18'!P167+'12.03.18'!P167+'19.03.18'!P167+'26.03.18'!P167+'02.04.18'!P167+'10.04.18'!P167+'16.04.18'!P167+'23.04.18'!P167+'02.05.18'!P167+'07.05.18'!P167+'14.05.18'!P167+'21.05.18'!P167+'29.05.18'!P167+'04.06.18'!P167+'11.06.18'!P167+'18.06.18'!P167+'25.06.18'!P167+'02.07.18'!P167+'09.07.18'!P167+'16.07.18'!P167+'23.07.18'!P167+'30.07.18'!P167+'06.08.18'!P167+'13.08.18'!P167+'20.08.18'!P167+'27.08.18'!P167+'03.09.18'!P167+'10.09.18'!P167+'17.09.18'!P167+'24.09.18'!P167+'01.10.18'!P167+'08.10.18'!P167+'16.10.18'!P167+'22.10.18'!P167+'29.10.18'!P167+'05.11.18'!P167+'12.11.18'!P167+'19.11.18'!P167+'26.11.18'!P167+'03.12.18'!P167+'10.12.18'!P167+'17.12.18'!P167+'26.12.18'!P167+'02.01.19'!P167</f>
        <v>26912.43</v>
      </c>
      <c r="Q167" s="83">
        <f t="shared" si="6"/>
        <v>0</v>
      </c>
      <c r="R167" s="1"/>
      <c r="S167" s="1"/>
      <c r="T167" s="134"/>
      <c r="U167" s="134"/>
      <c r="V167" s="134"/>
      <c r="X167" s="40"/>
    </row>
    <row r="168" spans="1:24">
      <c r="A168" s="252">
        <v>159</v>
      </c>
      <c r="B168" s="29" t="s">
        <v>141</v>
      </c>
      <c r="C168" s="7" t="s">
        <v>19</v>
      </c>
      <c r="D168" s="29"/>
      <c r="E168" s="29" t="s">
        <v>26</v>
      </c>
      <c r="F168" s="106" t="s">
        <v>390</v>
      </c>
      <c r="G168" s="14" t="s">
        <v>21</v>
      </c>
      <c r="H168" s="274">
        <f>'09.01.18'!H168+'15.01.18'!H168+'22.01.18'!H168+'29.01.18'!H168+'05.02.18'!H168+'12.02.18'!H168+'19.02.18'!H168+'26.02.18'!H168+'05.03.18'!H168+'12.03.18'!H168+'19.03.18'!H168+'26.03.18'!H168+'02.04.18'!H168+'10.04.18'!H168+'16.04.18'!H168+'23.04.18'!H168+'02.05.18'!H168+'07.05.18'!H168+'14.05.18'!H168+'21.05.18'!H168+'29.05.18'!H168+'04.06.18'!H168+'11.06.18'!H168+'18.06.18'!H168+'25.06.18'!H168+'02.07.18'!H168+'09.07.18'!H168+'16.07.18'!H168+'23.07.18'!H168+'30.07.18'!H168+'06.08.18'!H168+'13.08.18'!H168+'20.08.18'!H168+'27.08.18'!H168+'03.09.18'!H168+'10.09.18'!H168+'17.09.18'!H168+'24.09.18'!H168+'01.10.18'!H168+'08.10.18'!H168+'16.10.18'!H168+'22.10.18'!H168+'29.10.18'!H168+'05.11.18'!H168+'12.11.18'!H168+'19.11.18'!H168+'26.11.18'!H168+'03.12.18'!H168+'10.12.18'!H168+'17.12.18'!H168+'26.12.18'!H168+'02.01.19'!H168</f>
        <v>15</v>
      </c>
      <c r="I168" s="254">
        <f>'09.01.18'!I168+'15.01.18'!I168+'22.01.18'!I168+'29.01.18'!I168+'05.02.18'!I168+'12.02.18'!I168+'19.02.18'!I168+'26.02.18'!I168+'05.03.18'!I168+'12.03.18'!I168+'19.03.18'!I168+'26.03.18'!I168+'02.04.18'!I168+'10.04.18'!I168+'16.04.18'!I168+'23.04.18'!I168+'02.05.18'!I168+'07.05.18'!I168+'14.05.18'!I168+'21.05.18'!I168+'29.05.18'!I168+'04.06.18'!I168+'11.06.18'!I168+'18.06.18'!I168+'25.06.18'!I168+'02.07.18'!I168+'09.07.18'!I168+'16.07.18'!I168+'23.07.18'!I168+'30.07.18'!I168+'06.08.18'!I168+'13.08.18'!I168+'20.08.18'!I168+'27.08.18'!I168+'03.09.18'!I168+'10.09.18'!I168+'17.09.18'!I168+'24.09.18'!I168+'01.10.18'!I168+'08.10.18'!I168+'16.10.18'!I168+'22.10.18'!I168+'29.10.18'!I168+'05.11.18'!I168+'12.11.18'!I168+'19.11.18'!I168+'26.11.18'!I168+'03.12.18'!I168+'10.12.18'!I168+'17.12.18'!I168+'26.12.18'!I168+'02.01.19'!I168</f>
        <v>10</v>
      </c>
      <c r="J168" s="254">
        <f>'09.01.18'!J168+'15.01.18'!J168+'22.01.18'!J168+'29.01.18'!J168+'05.02.18'!J168+'12.02.18'!J168+'19.02.18'!J168+'26.02.18'!J168+'05.03.18'!J168+'12.03.18'!J168+'19.03.18'!J168+'26.03.18'!J168+'02.04.18'!J168+'10.04.18'!J168+'16.04.18'!J168+'23.04.18'!J168+'02.05.18'!J168+'07.05.18'!J168+'14.05.18'!J168+'21.05.18'!J168+'29.05.18'!J168+'04.06.18'!J168+'11.06.18'!J168+'18.06.18'!J168+'25.06.18'!J168+'02.07.18'!J168+'09.07.18'!J168+'16.07.18'!J168+'23.07.18'!J168+'30.07.18'!J168+'06.08.18'!J168+'13.08.18'!J168+'20.08.18'!J168+'27.08.18'!J168+'03.09.18'!J168+'10.09.18'!J168+'17.09.18'!J168+'24.09.18'!J168+'01.10.18'!J168+'08.10.18'!J168+'16.10.18'!J168+'22.10.18'!J168+'29.10.18'!J168+'05.11.18'!J168+'12.11.18'!J168+'19.11.18'!J168+'26.11.18'!J168+'03.12.18'!J168+'10.12.18'!J168+'17.12.18'!J168+'26.12.18'!J168+'02.01.19'!J168</f>
        <v>13</v>
      </c>
      <c r="K168" s="271">
        <f>'09.01.18'!K168+'15.01.18'!K168+'22.01.18'!K168+'29.01.18'!K168+'05.02.18'!K168+'12.02.18'!K168+'19.02.18'!K168+'26.02.18'!K168+'05.03.18'!K168+'12.03.18'!K168+'19.03.18'!K168+'26.03.18'!K168+'02.04.18'!K168+'10.04.18'!K168+'16.04.18'!K168+'23.04.18'!K168+'02.05.18'!K168+'07.05.18'!K168+'14.05.18'!K168+'21.05.18'!K168+'29.05.18'!K168+'04.06.18'!K168+'11.06.18'!K168+'18.06.18'!K168+'25.06.18'!K168+'02.07.18'!K168+'09.07.18'!K168+'16.07.18'!K168+'23.07.18'!K168+'30.07.18'!K168+'06.08.18'!K168+'13.08.18'!K168+'20.08.18'!K168+'27.08.18'!K168+'03.09.18'!K168+'10.09.18'!K168+'17.09.18'!K168+'24.09.18'!K168+'01.10.18'!K168+'08.10.18'!K168+'16.10.18'!K168+'22.10.18'!K168+'29.10.18'!K168+'05.11.18'!K168+'12.11.18'!K168+'19.11.18'!K168+'26.11.18'!K168+'03.12.18'!K168+'10.12.18'!K168+'17.12.18'!K168+'26.12.18'!K168+'02.01.19'!K168</f>
        <v>28750.829999999994</v>
      </c>
      <c r="L168" s="271">
        <f>'09.01.18'!L168+'15.01.18'!L168+'22.01.18'!L168+'29.01.18'!L168+'05.02.18'!L168+'12.02.18'!L168+'19.02.18'!L168+'26.02.18'!L168+'05.03.18'!L168+'12.03.18'!L168+'19.03.18'!L168+'26.03.18'!L168+'02.04.18'!L168+'10.04.18'!L168+'16.04.18'!L168+'23.04.18'!L168+'02.05.18'!L168+'07.05.18'!L168+'14.05.18'!L168+'21.05.18'!L168+'29.05.18'!L168+'04.06.18'!L168+'11.06.18'!L168+'18.06.18'!L168+'25.06.18'!L168+'02.07.18'!L168+'09.07.18'!L168+'16.07.18'!L168+'23.07.18'!L168+'30.07.18'!L168+'06.08.18'!L168+'13.08.18'!L168+'20.08.18'!L168+'27.08.18'!L168+'03.09.18'!L168+'10.09.18'!L168+'17.09.18'!L168+'24.09.18'!L168+'01.10.18'!L168+'08.10.18'!L168+'16.10.18'!L168+'22.10.18'!L168+'29.10.18'!L168+'05.11.18'!L168+'12.11.18'!L168+'19.11.18'!L168+'26.11.18'!L168+'03.12.18'!L168+'10.12.18'!L168+'17.12.18'!L168+'26.12.18'!L168+'02.01.19'!L168</f>
        <v>28750.829999999994</v>
      </c>
      <c r="M168" s="259">
        <f t="shared" si="5"/>
        <v>0</v>
      </c>
      <c r="N168" s="270">
        <f>'09.01.18'!N168+'15.01.18'!N168+'22.01.18'!N168+'29.01.18'!N168+'05.02.18'!N168+'12.02.18'!N168+'19.02.18'!N168+'26.02.18'!N168+'05.03.18'!N168+'12.03.18'!N168+'19.03.18'!N168+'26.03.18'!N168+'02.04.18'!N168+'10.04.18'!N168+'16.04.18'!N168+'23.04.18'!N168+'02.05.18'!N168+'07.05.18'!N168+'14.05.18'!N168+'21.05.18'!N168+'29.05.18'!N168+'04.06.18'!N168+'11.06.18'!N168+'18.06.18'!N168+'25.06.18'!N168+'02.07.18'!N168+'09.07.18'!N168+'16.07.18'!N168+'23.07.18'!N168+'30.07.18'!N168+'06.08.18'!N168+'13.08.18'!N168+'20.08.18'!N168+'27.08.18'!N168+'03.09.18'!N168+'10.09.18'!N168+'17.09.18'!N168+'24.09.18'!N168+'01.10.18'!N168+'08.10.18'!N168+'16.10.18'!N168+'22.10.18'!N168+'29.10.18'!N168+'05.11.18'!N168+'12.11.18'!N168+'19.11.18'!N168+'26.11.18'!N168+'03.12.18'!N168+'10.12.18'!N168+'17.12.18'!N168+'26.12.18'!N168+'02.01.19'!N168</f>
        <v>10</v>
      </c>
      <c r="O168" s="271">
        <f>'09.01.18'!O168+'15.01.18'!O168+'22.01.18'!O168+'29.01.18'!O168+'05.02.18'!O168+'12.02.18'!O168+'19.02.18'!O168+'26.02.18'!O168+'05.03.18'!O168+'12.03.18'!O168+'19.03.18'!O168+'26.03.18'!O168+'02.04.18'!O168+'10.04.18'!O168+'16.04.18'!O168+'23.04.18'!O168+'02.05.18'!O168+'07.05.18'!O168+'14.05.18'!O168+'21.05.18'!O168+'29.05.18'!O168+'04.06.18'!O168+'11.06.18'!O168+'18.06.18'!O168+'25.06.18'!O168+'02.07.18'!O168+'09.07.18'!O168+'16.07.18'!O168+'23.07.18'!O168+'30.07.18'!O168+'06.08.18'!O168+'13.08.18'!O168+'20.08.18'!O168+'27.08.18'!O168+'03.09.18'!O168+'10.09.18'!O168+'17.09.18'!O168+'24.09.18'!O168+'01.10.18'!O168+'08.10.18'!O168+'16.10.18'!O168+'22.10.18'!O168+'29.10.18'!O168+'05.11.18'!O168+'12.11.18'!O168+'19.11.18'!O168+'26.11.18'!O168+'03.12.18'!O168+'10.12.18'!O168+'17.12.18'!O168+'26.12.18'!O168+'02.01.19'!O168</f>
        <v>72022.559999999998</v>
      </c>
      <c r="P168" s="271">
        <f>'09.01.18'!P168+'15.01.18'!P168+'22.01.18'!P168+'29.01.18'!P168+'05.02.18'!P168+'12.02.18'!P168+'19.02.18'!P168+'26.02.18'!P168+'05.03.18'!P168+'12.03.18'!P168+'19.03.18'!P168+'26.03.18'!P168+'02.04.18'!P168+'10.04.18'!P168+'16.04.18'!P168+'23.04.18'!P168+'02.05.18'!P168+'07.05.18'!P168+'14.05.18'!P168+'21.05.18'!P168+'29.05.18'!P168+'04.06.18'!P168+'11.06.18'!P168+'18.06.18'!P168+'25.06.18'!P168+'02.07.18'!P168+'09.07.18'!P168+'16.07.18'!P168+'23.07.18'!P168+'30.07.18'!P168+'06.08.18'!P168+'13.08.18'!P168+'20.08.18'!P168+'27.08.18'!P168+'03.09.18'!P168+'10.09.18'!P168+'17.09.18'!P168+'24.09.18'!P168+'01.10.18'!P168+'08.10.18'!P168+'16.10.18'!P168+'22.10.18'!P168+'29.10.18'!P168+'05.11.18'!P168+'12.11.18'!P168+'19.11.18'!P168+'26.11.18'!P168+'03.12.18'!P168+'10.12.18'!P168+'17.12.18'!P168+'26.12.18'!P168+'02.01.19'!P168</f>
        <v>72022.559999999998</v>
      </c>
      <c r="Q168" s="83">
        <f t="shared" si="6"/>
        <v>0</v>
      </c>
      <c r="R168" s="1"/>
      <c r="S168" s="1"/>
      <c r="T168" s="134"/>
      <c r="U168" s="134"/>
      <c r="V168" s="134"/>
      <c r="X168" s="40"/>
    </row>
    <row r="169" spans="1:24">
      <c r="A169" s="252">
        <v>160</v>
      </c>
      <c r="B169" s="29" t="s">
        <v>141</v>
      </c>
      <c r="C169" s="7" t="s">
        <v>19</v>
      </c>
      <c r="D169" s="29"/>
      <c r="E169" s="29" t="s">
        <v>26</v>
      </c>
      <c r="F169" s="114" t="s">
        <v>309</v>
      </c>
      <c r="G169" s="80" t="s">
        <v>33</v>
      </c>
      <c r="H169" s="274">
        <f>'09.01.18'!H169+'15.01.18'!H169+'22.01.18'!H169+'29.01.18'!H169+'05.02.18'!H169+'12.02.18'!H169+'19.02.18'!H169+'26.02.18'!H169+'05.03.18'!H169+'12.03.18'!H169+'19.03.18'!H169+'26.03.18'!H169+'02.04.18'!H169+'10.04.18'!H169+'16.04.18'!H169+'23.04.18'!H169+'02.05.18'!H169+'07.05.18'!H169+'14.05.18'!H169+'21.05.18'!H169+'29.05.18'!H169+'04.06.18'!H169+'11.06.18'!H169+'18.06.18'!H169+'25.06.18'!H169+'02.07.18'!H169+'09.07.18'!H169+'16.07.18'!H169+'23.07.18'!H169+'30.07.18'!H169+'06.08.18'!H169+'13.08.18'!H169+'20.08.18'!H169+'27.08.18'!H169+'03.09.18'!H169+'10.09.18'!H169+'17.09.18'!H169+'24.09.18'!H169+'01.10.18'!H169+'08.10.18'!H169+'16.10.18'!H169+'22.10.18'!H169+'29.10.18'!H169+'05.11.18'!H169+'12.11.18'!H169+'19.11.18'!H169+'26.11.18'!H169+'03.12.18'!H169+'10.12.18'!H169+'17.12.18'!H169+'26.12.18'!H169+'02.01.19'!H169</f>
        <v>0</v>
      </c>
      <c r="I169" s="254">
        <f>'09.01.18'!I169+'15.01.18'!I169+'22.01.18'!I169+'29.01.18'!I169+'05.02.18'!I169+'12.02.18'!I169+'19.02.18'!I169+'26.02.18'!I169+'05.03.18'!I169+'12.03.18'!I169+'19.03.18'!I169+'26.03.18'!I169+'02.04.18'!I169+'10.04.18'!I169+'16.04.18'!I169+'23.04.18'!I169+'02.05.18'!I169+'07.05.18'!I169+'14.05.18'!I169+'21.05.18'!I169+'29.05.18'!I169+'04.06.18'!I169+'11.06.18'!I169+'18.06.18'!I169+'25.06.18'!I169+'02.07.18'!I169+'09.07.18'!I169+'16.07.18'!I169+'23.07.18'!I169+'30.07.18'!I169+'06.08.18'!I169+'13.08.18'!I169+'20.08.18'!I169+'27.08.18'!I169+'03.09.18'!I169+'10.09.18'!I169+'17.09.18'!I169+'24.09.18'!I169+'01.10.18'!I169+'08.10.18'!I169+'16.10.18'!I169+'22.10.18'!I169+'29.10.18'!I169+'05.11.18'!I169+'12.11.18'!I169+'19.11.18'!I169+'26.11.18'!I169+'03.12.18'!I169+'10.12.18'!I169+'17.12.18'!I169+'26.12.18'!I169+'02.01.19'!I169</f>
        <v>0</v>
      </c>
      <c r="J169" s="254">
        <f>'09.01.18'!J169+'15.01.18'!J169+'22.01.18'!J169+'29.01.18'!J169+'05.02.18'!J169+'12.02.18'!J169+'19.02.18'!J169+'26.02.18'!J169+'05.03.18'!J169+'12.03.18'!J169+'19.03.18'!J169+'26.03.18'!J169+'02.04.18'!J169+'10.04.18'!J169+'16.04.18'!J169+'23.04.18'!J169+'02.05.18'!J169+'07.05.18'!J169+'14.05.18'!J169+'21.05.18'!J169+'29.05.18'!J169+'04.06.18'!J169+'11.06.18'!J169+'18.06.18'!J169+'25.06.18'!J169+'02.07.18'!J169+'09.07.18'!J169+'16.07.18'!J169+'23.07.18'!J169+'30.07.18'!J169+'06.08.18'!J169+'13.08.18'!J169+'20.08.18'!J169+'27.08.18'!J169+'03.09.18'!J169+'10.09.18'!J169+'17.09.18'!J169+'24.09.18'!J169+'01.10.18'!J169+'08.10.18'!J169+'16.10.18'!J169+'22.10.18'!J169+'29.10.18'!J169+'05.11.18'!J169+'12.11.18'!J169+'19.11.18'!J169+'26.11.18'!J169+'03.12.18'!J169+'10.12.18'!J169+'17.12.18'!J169+'26.12.18'!J169+'02.01.19'!J169</f>
        <v>0</v>
      </c>
      <c r="K169" s="271">
        <f>'09.01.18'!K169+'15.01.18'!K169+'22.01.18'!K169+'29.01.18'!K169+'05.02.18'!K169+'12.02.18'!K169+'19.02.18'!K169+'26.02.18'!K169+'05.03.18'!K169+'12.03.18'!K169+'19.03.18'!K169+'26.03.18'!K169+'02.04.18'!K169+'10.04.18'!K169+'16.04.18'!K169+'23.04.18'!K169+'02.05.18'!K169+'07.05.18'!K169+'14.05.18'!K169+'21.05.18'!K169+'29.05.18'!K169+'04.06.18'!K169+'11.06.18'!K169+'18.06.18'!K169+'25.06.18'!K169+'02.07.18'!K169+'09.07.18'!K169+'16.07.18'!K169+'23.07.18'!K169+'30.07.18'!K169+'06.08.18'!K169+'13.08.18'!K169+'20.08.18'!K169+'27.08.18'!K169+'03.09.18'!K169+'10.09.18'!K169+'17.09.18'!K169+'24.09.18'!K169+'01.10.18'!K169+'08.10.18'!K169+'16.10.18'!K169+'22.10.18'!K169+'29.10.18'!K169+'05.11.18'!K169+'12.11.18'!K169+'19.11.18'!K169+'26.11.18'!K169+'03.12.18'!K169+'10.12.18'!K169+'17.12.18'!K169+'26.12.18'!K169+'02.01.19'!K169</f>
        <v>0</v>
      </c>
      <c r="L169" s="271">
        <f>'09.01.18'!L169+'15.01.18'!L169+'22.01.18'!L169+'29.01.18'!L169+'05.02.18'!L169+'12.02.18'!L169+'19.02.18'!L169+'26.02.18'!L169+'05.03.18'!L169+'12.03.18'!L169+'19.03.18'!L169+'26.03.18'!L169+'02.04.18'!L169+'10.04.18'!L169+'16.04.18'!L169+'23.04.18'!L169+'02.05.18'!L169+'07.05.18'!L169+'14.05.18'!L169+'21.05.18'!L169+'29.05.18'!L169+'04.06.18'!L169+'11.06.18'!L169+'18.06.18'!L169+'25.06.18'!L169+'02.07.18'!L169+'09.07.18'!L169+'16.07.18'!L169+'23.07.18'!L169+'30.07.18'!L169+'06.08.18'!L169+'13.08.18'!L169+'20.08.18'!L169+'27.08.18'!L169+'03.09.18'!L169+'10.09.18'!L169+'17.09.18'!L169+'24.09.18'!L169+'01.10.18'!L169+'08.10.18'!L169+'16.10.18'!L169+'22.10.18'!L169+'29.10.18'!L169+'05.11.18'!L169+'12.11.18'!L169+'19.11.18'!L169+'26.11.18'!L169+'03.12.18'!L169+'10.12.18'!L169+'17.12.18'!L169+'26.12.18'!L169+'02.01.19'!L169</f>
        <v>0</v>
      </c>
      <c r="M169" s="259">
        <f t="shared" si="5"/>
        <v>0</v>
      </c>
      <c r="N169" s="270">
        <f>'09.01.18'!N169+'15.01.18'!N169+'22.01.18'!N169+'29.01.18'!N169+'05.02.18'!N169+'12.02.18'!N169+'19.02.18'!N169+'26.02.18'!N169+'05.03.18'!N169+'12.03.18'!N169+'19.03.18'!N169+'26.03.18'!N169+'02.04.18'!N169+'10.04.18'!N169+'16.04.18'!N169+'23.04.18'!N169+'02.05.18'!N169+'07.05.18'!N169+'14.05.18'!N169+'21.05.18'!N169+'29.05.18'!N169+'04.06.18'!N169+'11.06.18'!N169+'18.06.18'!N169+'25.06.18'!N169+'02.07.18'!N169+'09.07.18'!N169+'16.07.18'!N169+'23.07.18'!N169+'30.07.18'!N169+'06.08.18'!N169+'13.08.18'!N169+'20.08.18'!N169+'27.08.18'!N169+'03.09.18'!N169+'10.09.18'!N169+'17.09.18'!N169+'24.09.18'!N169+'01.10.18'!N169+'08.10.18'!N169+'16.10.18'!N169+'22.10.18'!N169+'29.10.18'!N169+'05.11.18'!N169+'12.11.18'!N169+'19.11.18'!N169+'26.11.18'!N169+'03.12.18'!N169+'10.12.18'!N169+'17.12.18'!N169+'26.12.18'!N169+'02.01.19'!N169</f>
        <v>3</v>
      </c>
      <c r="O169" s="271">
        <f>'09.01.18'!O169+'15.01.18'!O169+'22.01.18'!O169+'29.01.18'!O169+'05.02.18'!O169+'12.02.18'!O169+'19.02.18'!O169+'26.02.18'!O169+'05.03.18'!O169+'12.03.18'!O169+'19.03.18'!O169+'26.03.18'!O169+'02.04.18'!O169+'10.04.18'!O169+'16.04.18'!O169+'23.04.18'!O169+'02.05.18'!O169+'07.05.18'!O169+'14.05.18'!O169+'21.05.18'!O169+'29.05.18'!O169+'04.06.18'!O169+'11.06.18'!O169+'18.06.18'!O169+'25.06.18'!O169+'02.07.18'!O169+'09.07.18'!O169+'16.07.18'!O169+'23.07.18'!O169+'30.07.18'!O169+'06.08.18'!O169+'13.08.18'!O169+'20.08.18'!O169+'27.08.18'!O169+'03.09.18'!O169+'10.09.18'!O169+'17.09.18'!O169+'24.09.18'!O169+'01.10.18'!O169+'08.10.18'!O169+'16.10.18'!O169+'22.10.18'!O169+'29.10.18'!O169+'05.11.18'!O169+'12.11.18'!O169+'19.11.18'!O169+'26.11.18'!O169+'03.12.18'!O169+'10.12.18'!O169+'17.12.18'!O169+'26.12.18'!O169+'02.01.19'!O169</f>
        <v>4642.3</v>
      </c>
      <c r="P169" s="271">
        <f>'09.01.18'!P169+'15.01.18'!P169+'22.01.18'!P169+'29.01.18'!P169+'05.02.18'!P169+'12.02.18'!P169+'19.02.18'!P169+'26.02.18'!P169+'05.03.18'!P169+'12.03.18'!P169+'19.03.18'!P169+'26.03.18'!P169+'02.04.18'!P169+'10.04.18'!P169+'16.04.18'!P169+'23.04.18'!P169+'02.05.18'!P169+'07.05.18'!P169+'14.05.18'!P169+'21.05.18'!P169+'29.05.18'!P169+'04.06.18'!P169+'11.06.18'!P169+'18.06.18'!P169+'25.06.18'!P169+'02.07.18'!P169+'09.07.18'!P169+'16.07.18'!P169+'23.07.18'!P169+'30.07.18'!P169+'06.08.18'!P169+'13.08.18'!P169+'20.08.18'!P169+'27.08.18'!P169+'03.09.18'!P169+'10.09.18'!P169+'17.09.18'!P169+'24.09.18'!P169+'01.10.18'!P169+'08.10.18'!P169+'16.10.18'!P169+'22.10.18'!P169+'29.10.18'!P169+'05.11.18'!P169+'12.11.18'!P169+'19.11.18'!P169+'26.11.18'!P169+'03.12.18'!P169+'10.12.18'!P169+'17.12.18'!P169+'26.12.18'!P169+'02.01.19'!P169</f>
        <v>4642.3</v>
      </c>
      <c r="Q169" s="83">
        <f t="shared" si="6"/>
        <v>0</v>
      </c>
      <c r="R169" s="1"/>
      <c r="S169" s="1"/>
      <c r="T169" s="134"/>
      <c r="U169" s="134"/>
      <c r="V169" s="134"/>
      <c r="X169" s="40"/>
    </row>
    <row r="170" spans="1:24">
      <c r="A170" s="252">
        <v>161</v>
      </c>
      <c r="B170" s="29" t="s">
        <v>142</v>
      </c>
      <c r="C170" s="7" t="s">
        <v>19</v>
      </c>
      <c r="D170" s="29"/>
      <c r="E170" s="29" t="s">
        <v>26</v>
      </c>
      <c r="F170" s="106" t="s">
        <v>391</v>
      </c>
      <c r="G170" s="14" t="s">
        <v>21</v>
      </c>
      <c r="H170" s="274">
        <f>'09.01.18'!H170+'15.01.18'!H170+'22.01.18'!H170+'29.01.18'!H170+'05.02.18'!H170+'12.02.18'!H170+'19.02.18'!H170+'26.02.18'!H170+'05.03.18'!H170+'12.03.18'!H170+'19.03.18'!H170+'26.03.18'!H170+'02.04.18'!H170+'10.04.18'!H170+'16.04.18'!H170+'23.04.18'!H170+'02.05.18'!H170+'07.05.18'!H170+'14.05.18'!H170+'21.05.18'!H170+'29.05.18'!H170+'04.06.18'!H170+'11.06.18'!H170+'18.06.18'!H170+'25.06.18'!H170+'02.07.18'!H170+'09.07.18'!H170+'16.07.18'!H170+'23.07.18'!H170+'30.07.18'!H170+'06.08.18'!H170+'13.08.18'!H170+'20.08.18'!H170+'27.08.18'!H170+'03.09.18'!H170+'10.09.18'!H170+'17.09.18'!H170+'24.09.18'!H170+'01.10.18'!H170+'08.10.18'!H170+'16.10.18'!H170+'22.10.18'!H170+'29.10.18'!H170+'05.11.18'!H170+'12.11.18'!H170+'19.11.18'!H170+'26.11.18'!H170+'03.12.18'!H170+'10.12.18'!H170+'17.12.18'!H170+'26.12.18'!H170+'02.01.19'!H170</f>
        <v>41</v>
      </c>
      <c r="I170" s="254">
        <f>'09.01.18'!I170+'15.01.18'!I170+'22.01.18'!I170+'29.01.18'!I170+'05.02.18'!I170+'12.02.18'!I170+'19.02.18'!I170+'26.02.18'!I170+'05.03.18'!I170+'12.03.18'!I170+'19.03.18'!I170+'26.03.18'!I170+'02.04.18'!I170+'10.04.18'!I170+'16.04.18'!I170+'23.04.18'!I170+'02.05.18'!I170+'07.05.18'!I170+'14.05.18'!I170+'21.05.18'!I170+'29.05.18'!I170+'04.06.18'!I170+'11.06.18'!I170+'18.06.18'!I170+'25.06.18'!I170+'02.07.18'!I170+'09.07.18'!I170+'16.07.18'!I170+'23.07.18'!I170+'30.07.18'!I170+'06.08.18'!I170+'13.08.18'!I170+'20.08.18'!I170+'27.08.18'!I170+'03.09.18'!I170+'10.09.18'!I170+'17.09.18'!I170+'24.09.18'!I170+'01.10.18'!I170+'08.10.18'!I170+'16.10.18'!I170+'22.10.18'!I170+'29.10.18'!I170+'05.11.18'!I170+'12.11.18'!I170+'19.11.18'!I170+'26.11.18'!I170+'03.12.18'!I170+'10.12.18'!I170+'17.12.18'!I170+'26.12.18'!I170+'02.01.19'!I170</f>
        <v>31</v>
      </c>
      <c r="J170" s="254">
        <f>'09.01.18'!J170+'15.01.18'!J170+'22.01.18'!J170+'29.01.18'!J170+'05.02.18'!J170+'12.02.18'!J170+'19.02.18'!J170+'26.02.18'!J170+'05.03.18'!J170+'12.03.18'!J170+'19.03.18'!J170+'26.03.18'!J170+'02.04.18'!J170+'10.04.18'!J170+'16.04.18'!J170+'23.04.18'!J170+'02.05.18'!J170+'07.05.18'!J170+'14.05.18'!J170+'21.05.18'!J170+'29.05.18'!J170+'04.06.18'!J170+'11.06.18'!J170+'18.06.18'!J170+'25.06.18'!J170+'02.07.18'!J170+'09.07.18'!J170+'16.07.18'!J170+'23.07.18'!J170+'30.07.18'!J170+'06.08.18'!J170+'13.08.18'!J170+'20.08.18'!J170+'27.08.18'!J170+'03.09.18'!J170+'10.09.18'!J170+'17.09.18'!J170+'24.09.18'!J170+'01.10.18'!J170+'08.10.18'!J170+'16.10.18'!J170+'22.10.18'!J170+'29.10.18'!J170+'05.11.18'!J170+'12.11.18'!J170+'19.11.18'!J170+'26.11.18'!J170+'03.12.18'!J170+'10.12.18'!J170+'17.12.18'!J170+'26.12.18'!J170+'02.01.19'!J170</f>
        <v>46</v>
      </c>
      <c r="K170" s="271">
        <f>'09.01.18'!K170+'15.01.18'!K170+'22.01.18'!K170+'29.01.18'!K170+'05.02.18'!K170+'12.02.18'!K170+'19.02.18'!K170+'26.02.18'!K170+'05.03.18'!K170+'12.03.18'!K170+'19.03.18'!K170+'26.03.18'!K170+'02.04.18'!K170+'10.04.18'!K170+'16.04.18'!K170+'23.04.18'!K170+'02.05.18'!K170+'07.05.18'!K170+'14.05.18'!K170+'21.05.18'!K170+'29.05.18'!K170+'04.06.18'!K170+'11.06.18'!K170+'18.06.18'!K170+'25.06.18'!K170+'02.07.18'!K170+'09.07.18'!K170+'16.07.18'!K170+'23.07.18'!K170+'30.07.18'!K170+'06.08.18'!K170+'13.08.18'!K170+'20.08.18'!K170+'27.08.18'!K170+'03.09.18'!K170+'10.09.18'!K170+'17.09.18'!K170+'24.09.18'!K170+'01.10.18'!K170+'08.10.18'!K170+'16.10.18'!K170+'22.10.18'!K170+'29.10.18'!K170+'05.11.18'!K170+'12.11.18'!K170+'19.11.18'!K170+'26.11.18'!K170+'03.12.18'!K170+'10.12.18'!K170+'17.12.18'!K170+'26.12.18'!K170+'02.01.19'!K170</f>
        <v>77014.2</v>
      </c>
      <c r="L170" s="271">
        <f>'09.01.18'!L170+'15.01.18'!L170+'22.01.18'!L170+'29.01.18'!L170+'05.02.18'!L170+'12.02.18'!L170+'19.02.18'!L170+'26.02.18'!L170+'05.03.18'!L170+'12.03.18'!L170+'19.03.18'!L170+'26.03.18'!L170+'02.04.18'!L170+'10.04.18'!L170+'16.04.18'!L170+'23.04.18'!L170+'02.05.18'!L170+'07.05.18'!L170+'14.05.18'!L170+'21.05.18'!L170+'29.05.18'!L170+'04.06.18'!L170+'11.06.18'!L170+'18.06.18'!L170+'25.06.18'!L170+'02.07.18'!L170+'09.07.18'!L170+'16.07.18'!L170+'23.07.18'!L170+'30.07.18'!L170+'06.08.18'!L170+'13.08.18'!L170+'20.08.18'!L170+'27.08.18'!L170+'03.09.18'!L170+'10.09.18'!L170+'17.09.18'!L170+'24.09.18'!L170+'01.10.18'!L170+'08.10.18'!L170+'16.10.18'!L170+'22.10.18'!L170+'29.10.18'!L170+'05.11.18'!L170+'12.11.18'!L170+'19.11.18'!L170+'26.11.18'!L170+'03.12.18'!L170+'10.12.18'!L170+'17.12.18'!L170+'26.12.18'!L170+'02.01.19'!L170</f>
        <v>77014.200000000012</v>
      </c>
      <c r="M170" s="259">
        <f t="shared" si="5"/>
        <v>0</v>
      </c>
      <c r="N170" s="270">
        <f>'09.01.18'!N170+'15.01.18'!N170+'22.01.18'!N170+'29.01.18'!N170+'05.02.18'!N170+'12.02.18'!N170+'19.02.18'!N170+'26.02.18'!N170+'05.03.18'!N170+'12.03.18'!N170+'19.03.18'!N170+'26.03.18'!N170+'02.04.18'!N170+'10.04.18'!N170+'16.04.18'!N170+'23.04.18'!N170+'02.05.18'!N170+'07.05.18'!N170+'14.05.18'!N170+'21.05.18'!N170+'29.05.18'!N170+'04.06.18'!N170+'11.06.18'!N170+'18.06.18'!N170+'25.06.18'!N170+'02.07.18'!N170+'09.07.18'!N170+'16.07.18'!N170+'23.07.18'!N170+'30.07.18'!N170+'06.08.18'!N170+'13.08.18'!N170+'20.08.18'!N170+'27.08.18'!N170+'03.09.18'!N170+'10.09.18'!N170+'17.09.18'!N170+'24.09.18'!N170+'01.10.18'!N170+'08.10.18'!N170+'16.10.18'!N170+'22.10.18'!N170+'29.10.18'!N170+'05.11.18'!N170+'12.11.18'!N170+'19.11.18'!N170+'26.11.18'!N170+'03.12.18'!N170+'10.12.18'!N170+'17.12.18'!N170+'26.12.18'!N170+'02.01.19'!N170</f>
        <v>16</v>
      </c>
      <c r="O170" s="271">
        <f>'09.01.18'!O170+'15.01.18'!O170+'22.01.18'!O170+'29.01.18'!O170+'05.02.18'!O170+'12.02.18'!O170+'19.02.18'!O170+'26.02.18'!O170+'05.03.18'!O170+'12.03.18'!O170+'19.03.18'!O170+'26.03.18'!O170+'02.04.18'!O170+'10.04.18'!O170+'16.04.18'!O170+'23.04.18'!O170+'02.05.18'!O170+'07.05.18'!O170+'14.05.18'!O170+'21.05.18'!O170+'29.05.18'!O170+'04.06.18'!O170+'11.06.18'!O170+'18.06.18'!O170+'25.06.18'!O170+'02.07.18'!O170+'09.07.18'!O170+'16.07.18'!O170+'23.07.18'!O170+'30.07.18'!O170+'06.08.18'!O170+'13.08.18'!O170+'20.08.18'!O170+'27.08.18'!O170+'03.09.18'!O170+'10.09.18'!O170+'17.09.18'!O170+'24.09.18'!O170+'01.10.18'!O170+'08.10.18'!O170+'16.10.18'!O170+'22.10.18'!O170+'29.10.18'!O170+'05.11.18'!O170+'12.11.18'!O170+'19.11.18'!O170+'26.11.18'!O170+'03.12.18'!O170+'10.12.18'!O170+'17.12.18'!O170+'26.12.18'!O170+'02.01.19'!O170</f>
        <v>48227.89</v>
      </c>
      <c r="P170" s="271">
        <f>'09.01.18'!P170+'15.01.18'!P170+'22.01.18'!P170+'29.01.18'!P170+'05.02.18'!P170+'12.02.18'!P170+'19.02.18'!P170+'26.02.18'!P170+'05.03.18'!P170+'12.03.18'!P170+'19.03.18'!P170+'26.03.18'!P170+'02.04.18'!P170+'10.04.18'!P170+'16.04.18'!P170+'23.04.18'!P170+'02.05.18'!P170+'07.05.18'!P170+'14.05.18'!P170+'21.05.18'!P170+'29.05.18'!P170+'04.06.18'!P170+'11.06.18'!P170+'18.06.18'!P170+'25.06.18'!P170+'02.07.18'!P170+'09.07.18'!P170+'16.07.18'!P170+'23.07.18'!P170+'30.07.18'!P170+'06.08.18'!P170+'13.08.18'!P170+'20.08.18'!P170+'27.08.18'!P170+'03.09.18'!P170+'10.09.18'!P170+'17.09.18'!P170+'24.09.18'!P170+'01.10.18'!P170+'08.10.18'!P170+'16.10.18'!P170+'22.10.18'!P170+'29.10.18'!P170+'05.11.18'!P170+'12.11.18'!P170+'19.11.18'!P170+'26.11.18'!P170+'03.12.18'!P170+'10.12.18'!P170+'17.12.18'!P170+'26.12.18'!P170+'02.01.19'!P170</f>
        <v>48227.89</v>
      </c>
      <c r="Q170" s="83">
        <f t="shared" si="6"/>
        <v>0</v>
      </c>
      <c r="R170" s="1"/>
      <c r="S170" s="1"/>
      <c r="T170" s="134"/>
      <c r="U170" s="134"/>
      <c r="V170" s="134"/>
      <c r="X170" s="40"/>
    </row>
    <row r="171" spans="1:24">
      <c r="A171" s="252">
        <v>162</v>
      </c>
      <c r="B171" s="29" t="s">
        <v>142</v>
      </c>
      <c r="C171" s="7" t="s">
        <v>19</v>
      </c>
      <c r="D171" s="29"/>
      <c r="E171" s="29" t="s">
        <v>26</v>
      </c>
      <c r="F171" s="107" t="s">
        <v>308</v>
      </c>
      <c r="G171" s="80" t="s">
        <v>33</v>
      </c>
      <c r="H171" s="274">
        <f>'09.01.18'!H171+'15.01.18'!H171+'22.01.18'!H171+'29.01.18'!H171+'05.02.18'!H171+'12.02.18'!H171+'19.02.18'!H171+'26.02.18'!H171+'05.03.18'!H171+'12.03.18'!H171+'19.03.18'!H171+'26.03.18'!H171+'02.04.18'!H171+'10.04.18'!H171+'16.04.18'!H171+'23.04.18'!H171+'02.05.18'!H171+'07.05.18'!H171+'14.05.18'!H171+'21.05.18'!H171+'29.05.18'!H171+'04.06.18'!H171+'11.06.18'!H171+'18.06.18'!H171+'25.06.18'!H171+'02.07.18'!H171+'09.07.18'!H171+'16.07.18'!H171+'23.07.18'!H171+'30.07.18'!H171+'06.08.18'!H171+'13.08.18'!H171+'20.08.18'!H171+'27.08.18'!H171+'03.09.18'!H171+'10.09.18'!H171+'17.09.18'!H171+'24.09.18'!H171+'01.10.18'!H171+'08.10.18'!H171+'16.10.18'!H171+'22.10.18'!H171+'29.10.18'!H171+'05.11.18'!H171+'12.11.18'!H171+'19.11.18'!H171+'26.11.18'!H171+'03.12.18'!H171+'10.12.18'!H171+'17.12.18'!H171+'26.12.18'!H171+'02.01.19'!H171</f>
        <v>0</v>
      </c>
      <c r="I171" s="254">
        <f>'09.01.18'!I171+'15.01.18'!I171+'22.01.18'!I171+'29.01.18'!I171+'05.02.18'!I171+'12.02.18'!I171+'19.02.18'!I171+'26.02.18'!I171+'05.03.18'!I171+'12.03.18'!I171+'19.03.18'!I171+'26.03.18'!I171+'02.04.18'!I171+'10.04.18'!I171+'16.04.18'!I171+'23.04.18'!I171+'02.05.18'!I171+'07.05.18'!I171+'14.05.18'!I171+'21.05.18'!I171+'29.05.18'!I171+'04.06.18'!I171+'11.06.18'!I171+'18.06.18'!I171+'25.06.18'!I171+'02.07.18'!I171+'09.07.18'!I171+'16.07.18'!I171+'23.07.18'!I171+'30.07.18'!I171+'06.08.18'!I171+'13.08.18'!I171+'20.08.18'!I171+'27.08.18'!I171+'03.09.18'!I171+'10.09.18'!I171+'17.09.18'!I171+'24.09.18'!I171+'01.10.18'!I171+'08.10.18'!I171+'16.10.18'!I171+'22.10.18'!I171+'29.10.18'!I171+'05.11.18'!I171+'12.11.18'!I171+'19.11.18'!I171+'26.11.18'!I171+'03.12.18'!I171+'10.12.18'!I171+'17.12.18'!I171+'26.12.18'!I171+'02.01.19'!I171</f>
        <v>0</v>
      </c>
      <c r="J171" s="254">
        <f>'09.01.18'!J171+'15.01.18'!J171+'22.01.18'!J171+'29.01.18'!J171+'05.02.18'!J171+'12.02.18'!J171+'19.02.18'!J171+'26.02.18'!J171+'05.03.18'!J171+'12.03.18'!J171+'19.03.18'!J171+'26.03.18'!J171+'02.04.18'!J171+'10.04.18'!J171+'16.04.18'!J171+'23.04.18'!J171+'02.05.18'!J171+'07.05.18'!J171+'14.05.18'!J171+'21.05.18'!J171+'29.05.18'!J171+'04.06.18'!J171+'11.06.18'!J171+'18.06.18'!J171+'25.06.18'!J171+'02.07.18'!J171+'09.07.18'!J171+'16.07.18'!J171+'23.07.18'!J171+'30.07.18'!J171+'06.08.18'!J171+'13.08.18'!J171+'20.08.18'!J171+'27.08.18'!J171+'03.09.18'!J171+'10.09.18'!J171+'17.09.18'!J171+'24.09.18'!J171+'01.10.18'!J171+'08.10.18'!J171+'16.10.18'!J171+'22.10.18'!J171+'29.10.18'!J171+'05.11.18'!J171+'12.11.18'!J171+'19.11.18'!J171+'26.11.18'!J171+'03.12.18'!J171+'10.12.18'!J171+'17.12.18'!J171+'26.12.18'!J171+'02.01.19'!J171</f>
        <v>0</v>
      </c>
      <c r="K171" s="271">
        <f>'09.01.18'!K171+'15.01.18'!K171+'22.01.18'!K171+'29.01.18'!K171+'05.02.18'!K171+'12.02.18'!K171+'19.02.18'!K171+'26.02.18'!K171+'05.03.18'!K171+'12.03.18'!K171+'19.03.18'!K171+'26.03.18'!K171+'02.04.18'!K171+'10.04.18'!K171+'16.04.18'!K171+'23.04.18'!K171+'02.05.18'!K171+'07.05.18'!K171+'14.05.18'!K171+'21.05.18'!K171+'29.05.18'!K171+'04.06.18'!K171+'11.06.18'!K171+'18.06.18'!K171+'25.06.18'!K171+'02.07.18'!K171+'09.07.18'!K171+'16.07.18'!K171+'23.07.18'!K171+'30.07.18'!K171+'06.08.18'!K171+'13.08.18'!K171+'20.08.18'!K171+'27.08.18'!K171+'03.09.18'!K171+'10.09.18'!K171+'17.09.18'!K171+'24.09.18'!K171+'01.10.18'!K171+'08.10.18'!K171+'16.10.18'!K171+'22.10.18'!K171+'29.10.18'!K171+'05.11.18'!K171+'12.11.18'!K171+'19.11.18'!K171+'26.11.18'!K171+'03.12.18'!K171+'10.12.18'!K171+'17.12.18'!K171+'26.12.18'!K171+'02.01.19'!K171</f>
        <v>0</v>
      </c>
      <c r="L171" s="271">
        <f>'09.01.18'!L171+'15.01.18'!L171+'22.01.18'!L171+'29.01.18'!L171+'05.02.18'!L171+'12.02.18'!L171+'19.02.18'!L171+'26.02.18'!L171+'05.03.18'!L171+'12.03.18'!L171+'19.03.18'!L171+'26.03.18'!L171+'02.04.18'!L171+'10.04.18'!L171+'16.04.18'!L171+'23.04.18'!L171+'02.05.18'!L171+'07.05.18'!L171+'14.05.18'!L171+'21.05.18'!L171+'29.05.18'!L171+'04.06.18'!L171+'11.06.18'!L171+'18.06.18'!L171+'25.06.18'!L171+'02.07.18'!L171+'09.07.18'!L171+'16.07.18'!L171+'23.07.18'!L171+'30.07.18'!L171+'06.08.18'!L171+'13.08.18'!L171+'20.08.18'!L171+'27.08.18'!L171+'03.09.18'!L171+'10.09.18'!L171+'17.09.18'!L171+'24.09.18'!L171+'01.10.18'!L171+'08.10.18'!L171+'16.10.18'!L171+'22.10.18'!L171+'29.10.18'!L171+'05.11.18'!L171+'12.11.18'!L171+'19.11.18'!L171+'26.11.18'!L171+'03.12.18'!L171+'10.12.18'!L171+'17.12.18'!L171+'26.12.18'!L171+'02.01.19'!L171</f>
        <v>0</v>
      </c>
      <c r="M171" s="259">
        <f t="shared" si="5"/>
        <v>0</v>
      </c>
      <c r="N171" s="270">
        <f>'09.01.18'!N171+'15.01.18'!N171+'22.01.18'!N171+'29.01.18'!N171+'05.02.18'!N171+'12.02.18'!N171+'19.02.18'!N171+'26.02.18'!N171+'05.03.18'!N171+'12.03.18'!N171+'19.03.18'!N171+'26.03.18'!N171+'02.04.18'!N171+'10.04.18'!N171+'16.04.18'!N171+'23.04.18'!N171+'02.05.18'!N171+'07.05.18'!N171+'14.05.18'!N171+'21.05.18'!N171+'29.05.18'!N171+'04.06.18'!N171+'11.06.18'!N171+'18.06.18'!N171+'25.06.18'!N171+'02.07.18'!N171+'09.07.18'!N171+'16.07.18'!N171+'23.07.18'!N171+'30.07.18'!N171+'06.08.18'!N171+'13.08.18'!N171+'20.08.18'!N171+'27.08.18'!N171+'03.09.18'!N171+'10.09.18'!N171+'17.09.18'!N171+'24.09.18'!N171+'01.10.18'!N171+'08.10.18'!N171+'16.10.18'!N171+'22.10.18'!N171+'29.10.18'!N171+'05.11.18'!N171+'12.11.18'!N171+'19.11.18'!N171+'26.11.18'!N171+'03.12.18'!N171+'10.12.18'!N171+'17.12.18'!N171+'26.12.18'!N171+'02.01.19'!N171</f>
        <v>5</v>
      </c>
      <c r="O171" s="271">
        <f>'09.01.18'!O171+'15.01.18'!O171+'22.01.18'!O171+'29.01.18'!O171+'05.02.18'!O171+'12.02.18'!O171+'19.02.18'!O171+'26.02.18'!O171+'05.03.18'!O171+'12.03.18'!O171+'19.03.18'!O171+'26.03.18'!O171+'02.04.18'!O171+'10.04.18'!O171+'16.04.18'!O171+'23.04.18'!O171+'02.05.18'!O171+'07.05.18'!O171+'14.05.18'!O171+'21.05.18'!O171+'29.05.18'!O171+'04.06.18'!O171+'11.06.18'!O171+'18.06.18'!O171+'25.06.18'!O171+'02.07.18'!O171+'09.07.18'!O171+'16.07.18'!O171+'23.07.18'!O171+'30.07.18'!O171+'06.08.18'!O171+'13.08.18'!O171+'20.08.18'!O171+'27.08.18'!O171+'03.09.18'!O171+'10.09.18'!O171+'17.09.18'!O171+'24.09.18'!O171+'01.10.18'!O171+'08.10.18'!O171+'16.10.18'!O171+'22.10.18'!O171+'29.10.18'!O171+'05.11.18'!O171+'12.11.18'!O171+'19.11.18'!O171+'26.11.18'!O171+'03.12.18'!O171+'10.12.18'!O171+'17.12.18'!O171+'26.12.18'!O171+'02.01.19'!O171</f>
        <v>9417.5999999999985</v>
      </c>
      <c r="P171" s="271">
        <f>'09.01.18'!P171+'15.01.18'!P171+'22.01.18'!P171+'29.01.18'!P171+'05.02.18'!P171+'12.02.18'!P171+'19.02.18'!P171+'26.02.18'!P171+'05.03.18'!P171+'12.03.18'!P171+'19.03.18'!P171+'26.03.18'!P171+'02.04.18'!P171+'10.04.18'!P171+'16.04.18'!P171+'23.04.18'!P171+'02.05.18'!P171+'07.05.18'!P171+'14.05.18'!P171+'21.05.18'!P171+'29.05.18'!P171+'04.06.18'!P171+'11.06.18'!P171+'18.06.18'!P171+'25.06.18'!P171+'02.07.18'!P171+'09.07.18'!P171+'16.07.18'!P171+'23.07.18'!P171+'30.07.18'!P171+'06.08.18'!P171+'13.08.18'!P171+'20.08.18'!P171+'27.08.18'!P171+'03.09.18'!P171+'10.09.18'!P171+'17.09.18'!P171+'24.09.18'!P171+'01.10.18'!P171+'08.10.18'!P171+'16.10.18'!P171+'22.10.18'!P171+'29.10.18'!P171+'05.11.18'!P171+'12.11.18'!P171+'19.11.18'!P171+'26.11.18'!P171+'03.12.18'!P171+'10.12.18'!P171+'17.12.18'!P171+'26.12.18'!P171+'02.01.19'!P171</f>
        <v>9417.5999999999985</v>
      </c>
      <c r="Q171" s="83">
        <f t="shared" si="6"/>
        <v>0</v>
      </c>
      <c r="R171" s="1"/>
      <c r="S171" s="1"/>
      <c r="T171" s="134"/>
      <c r="U171" s="134"/>
      <c r="V171" s="134"/>
      <c r="X171" s="40"/>
    </row>
    <row r="172" spans="1:24">
      <c r="A172" s="252">
        <v>163</v>
      </c>
      <c r="B172" s="29" t="s">
        <v>143</v>
      </c>
      <c r="C172" s="7" t="s">
        <v>19</v>
      </c>
      <c r="D172" s="29"/>
      <c r="E172" s="29" t="s">
        <v>35</v>
      </c>
      <c r="F172" s="106" t="s">
        <v>392</v>
      </c>
      <c r="G172" s="14" t="s">
        <v>21</v>
      </c>
      <c r="H172" s="274">
        <f>'09.01.18'!H172+'15.01.18'!H172+'22.01.18'!H172+'29.01.18'!H172+'05.02.18'!H172+'12.02.18'!H172+'19.02.18'!H172+'26.02.18'!H172+'05.03.18'!H172+'12.03.18'!H172+'19.03.18'!H172+'26.03.18'!H172+'02.04.18'!H172+'10.04.18'!H172+'16.04.18'!H172+'23.04.18'!H172+'02.05.18'!H172+'07.05.18'!H172+'14.05.18'!H172+'21.05.18'!H172+'29.05.18'!H172+'04.06.18'!H172+'11.06.18'!H172+'18.06.18'!H172+'25.06.18'!H172+'02.07.18'!H172+'09.07.18'!H172+'16.07.18'!H172+'23.07.18'!H172+'30.07.18'!H172+'06.08.18'!H172+'13.08.18'!H172+'20.08.18'!H172+'27.08.18'!H172+'03.09.18'!H172+'10.09.18'!H172+'17.09.18'!H172+'24.09.18'!H172+'01.10.18'!H172+'08.10.18'!H172+'16.10.18'!H172+'22.10.18'!H172+'29.10.18'!H172+'05.11.18'!H172+'12.11.18'!H172+'19.11.18'!H172+'26.11.18'!H172+'03.12.18'!H172+'10.12.18'!H172+'17.12.18'!H172+'26.12.18'!H172+'02.01.19'!H172</f>
        <v>7</v>
      </c>
      <c r="I172" s="254">
        <f>'09.01.18'!I172+'15.01.18'!I172+'22.01.18'!I172+'29.01.18'!I172+'05.02.18'!I172+'12.02.18'!I172+'19.02.18'!I172+'26.02.18'!I172+'05.03.18'!I172+'12.03.18'!I172+'19.03.18'!I172+'26.03.18'!I172+'02.04.18'!I172+'10.04.18'!I172+'16.04.18'!I172+'23.04.18'!I172+'02.05.18'!I172+'07.05.18'!I172+'14.05.18'!I172+'21.05.18'!I172+'29.05.18'!I172+'04.06.18'!I172+'11.06.18'!I172+'18.06.18'!I172+'25.06.18'!I172+'02.07.18'!I172+'09.07.18'!I172+'16.07.18'!I172+'23.07.18'!I172+'30.07.18'!I172+'06.08.18'!I172+'13.08.18'!I172+'20.08.18'!I172+'27.08.18'!I172+'03.09.18'!I172+'10.09.18'!I172+'17.09.18'!I172+'24.09.18'!I172+'01.10.18'!I172+'08.10.18'!I172+'16.10.18'!I172+'22.10.18'!I172+'29.10.18'!I172+'05.11.18'!I172+'12.11.18'!I172+'19.11.18'!I172+'26.11.18'!I172+'03.12.18'!I172+'10.12.18'!I172+'17.12.18'!I172+'26.12.18'!I172+'02.01.19'!I172</f>
        <v>5</v>
      </c>
      <c r="J172" s="254">
        <f>'09.01.18'!J172+'15.01.18'!J172+'22.01.18'!J172+'29.01.18'!J172+'05.02.18'!J172+'12.02.18'!J172+'19.02.18'!J172+'26.02.18'!J172+'05.03.18'!J172+'12.03.18'!J172+'19.03.18'!J172+'26.03.18'!J172+'02.04.18'!J172+'10.04.18'!J172+'16.04.18'!J172+'23.04.18'!J172+'02.05.18'!J172+'07.05.18'!J172+'14.05.18'!J172+'21.05.18'!J172+'29.05.18'!J172+'04.06.18'!J172+'11.06.18'!J172+'18.06.18'!J172+'25.06.18'!J172+'02.07.18'!J172+'09.07.18'!J172+'16.07.18'!J172+'23.07.18'!J172+'30.07.18'!J172+'06.08.18'!J172+'13.08.18'!J172+'20.08.18'!J172+'27.08.18'!J172+'03.09.18'!J172+'10.09.18'!J172+'17.09.18'!J172+'24.09.18'!J172+'01.10.18'!J172+'08.10.18'!J172+'16.10.18'!J172+'22.10.18'!J172+'29.10.18'!J172+'05.11.18'!J172+'12.11.18'!J172+'19.11.18'!J172+'26.11.18'!J172+'03.12.18'!J172+'10.12.18'!J172+'17.12.18'!J172+'26.12.18'!J172+'02.01.19'!J172</f>
        <v>6</v>
      </c>
      <c r="K172" s="271">
        <f>'09.01.18'!K172+'15.01.18'!K172+'22.01.18'!K172+'29.01.18'!K172+'05.02.18'!K172+'12.02.18'!K172+'19.02.18'!K172+'26.02.18'!K172+'05.03.18'!K172+'12.03.18'!K172+'19.03.18'!K172+'26.03.18'!K172+'02.04.18'!K172+'10.04.18'!K172+'16.04.18'!K172+'23.04.18'!K172+'02.05.18'!K172+'07.05.18'!K172+'14.05.18'!K172+'21.05.18'!K172+'29.05.18'!K172+'04.06.18'!K172+'11.06.18'!K172+'18.06.18'!K172+'25.06.18'!K172+'02.07.18'!K172+'09.07.18'!K172+'16.07.18'!K172+'23.07.18'!K172+'30.07.18'!K172+'06.08.18'!K172+'13.08.18'!K172+'20.08.18'!K172+'27.08.18'!K172+'03.09.18'!K172+'10.09.18'!K172+'17.09.18'!K172+'24.09.18'!K172+'01.10.18'!K172+'08.10.18'!K172+'16.10.18'!K172+'22.10.18'!K172+'29.10.18'!K172+'05.11.18'!K172+'12.11.18'!K172+'19.11.18'!K172+'26.11.18'!K172+'03.12.18'!K172+'10.12.18'!K172+'17.12.18'!K172+'26.12.18'!K172+'02.01.19'!K172</f>
        <v>11260.890000000001</v>
      </c>
      <c r="L172" s="271">
        <f>'09.01.18'!L172+'15.01.18'!L172+'22.01.18'!L172+'29.01.18'!L172+'05.02.18'!L172+'12.02.18'!L172+'19.02.18'!L172+'26.02.18'!L172+'05.03.18'!L172+'12.03.18'!L172+'19.03.18'!L172+'26.03.18'!L172+'02.04.18'!L172+'10.04.18'!L172+'16.04.18'!L172+'23.04.18'!L172+'02.05.18'!L172+'07.05.18'!L172+'14.05.18'!L172+'21.05.18'!L172+'29.05.18'!L172+'04.06.18'!L172+'11.06.18'!L172+'18.06.18'!L172+'25.06.18'!L172+'02.07.18'!L172+'09.07.18'!L172+'16.07.18'!L172+'23.07.18'!L172+'30.07.18'!L172+'06.08.18'!L172+'13.08.18'!L172+'20.08.18'!L172+'27.08.18'!L172+'03.09.18'!L172+'10.09.18'!L172+'17.09.18'!L172+'24.09.18'!L172+'01.10.18'!L172+'08.10.18'!L172+'16.10.18'!L172+'22.10.18'!L172+'29.10.18'!L172+'05.11.18'!L172+'12.11.18'!L172+'19.11.18'!L172+'26.11.18'!L172+'03.12.18'!L172+'10.12.18'!L172+'17.12.18'!L172+'26.12.18'!L172+'02.01.19'!L172</f>
        <v>11260.890000000001</v>
      </c>
      <c r="M172" s="259">
        <f t="shared" si="5"/>
        <v>0</v>
      </c>
      <c r="N172" s="270">
        <f>'09.01.18'!N172+'15.01.18'!N172+'22.01.18'!N172+'29.01.18'!N172+'05.02.18'!N172+'12.02.18'!N172+'19.02.18'!N172+'26.02.18'!N172+'05.03.18'!N172+'12.03.18'!N172+'19.03.18'!N172+'26.03.18'!N172+'02.04.18'!N172+'10.04.18'!N172+'16.04.18'!N172+'23.04.18'!N172+'02.05.18'!N172+'07.05.18'!N172+'14.05.18'!N172+'21.05.18'!N172+'29.05.18'!N172+'04.06.18'!N172+'11.06.18'!N172+'18.06.18'!N172+'25.06.18'!N172+'02.07.18'!N172+'09.07.18'!N172+'16.07.18'!N172+'23.07.18'!N172+'30.07.18'!N172+'06.08.18'!N172+'13.08.18'!N172+'20.08.18'!N172+'27.08.18'!N172+'03.09.18'!N172+'10.09.18'!N172+'17.09.18'!N172+'24.09.18'!N172+'01.10.18'!N172+'08.10.18'!N172+'16.10.18'!N172+'22.10.18'!N172+'29.10.18'!N172+'05.11.18'!N172+'12.11.18'!N172+'19.11.18'!N172+'26.11.18'!N172+'03.12.18'!N172+'10.12.18'!N172+'17.12.18'!N172+'26.12.18'!N172+'02.01.19'!N172</f>
        <v>6</v>
      </c>
      <c r="O172" s="271">
        <f>'09.01.18'!O172+'15.01.18'!O172+'22.01.18'!O172+'29.01.18'!O172+'05.02.18'!O172+'12.02.18'!O172+'19.02.18'!O172+'26.02.18'!O172+'05.03.18'!O172+'12.03.18'!O172+'19.03.18'!O172+'26.03.18'!O172+'02.04.18'!O172+'10.04.18'!O172+'16.04.18'!O172+'23.04.18'!O172+'02.05.18'!O172+'07.05.18'!O172+'14.05.18'!O172+'21.05.18'!O172+'29.05.18'!O172+'04.06.18'!O172+'11.06.18'!O172+'18.06.18'!O172+'25.06.18'!O172+'02.07.18'!O172+'09.07.18'!O172+'16.07.18'!O172+'23.07.18'!O172+'30.07.18'!O172+'06.08.18'!O172+'13.08.18'!O172+'20.08.18'!O172+'27.08.18'!O172+'03.09.18'!O172+'10.09.18'!O172+'17.09.18'!O172+'24.09.18'!O172+'01.10.18'!O172+'08.10.18'!O172+'16.10.18'!O172+'22.10.18'!O172+'29.10.18'!O172+'05.11.18'!O172+'12.11.18'!O172+'19.11.18'!O172+'26.11.18'!O172+'03.12.18'!O172+'10.12.18'!O172+'17.12.18'!O172+'26.12.18'!O172+'02.01.19'!O172</f>
        <v>33332.75</v>
      </c>
      <c r="P172" s="271">
        <f>'09.01.18'!P172+'15.01.18'!P172+'22.01.18'!P172+'29.01.18'!P172+'05.02.18'!P172+'12.02.18'!P172+'19.02.18'!P172+'26.02.18'!P172+'05.03.18'!P172+'12.03.18'!P172+'19.03.18'!P172+'26.03.18'!P172+'02.04.18'!P172+'10.04.18'!P172+'16.04.18'!P172+'23.04.18'!P172+'02.05.18'!P172+'07.05.18'!P172+'14.05.18'!P172+'21.05.18'!P172+'29.05.18'!P172+'04.06.18'!P172+'11.06.18'!P172+'18.06.18'!P172+'25.06.18'!P172+'02.07.18'!P172+'09.07.18'!P172+'16.07.18'!P172+'23.07.18'!P172+'30.07.18'!P172+'06.08.18'!P172+'13.08.18'!P172+'20.08.18'!P172+'27.08.18'!P172+'03.09.18'!P172+'10.09.18'!P172+'17.09.18'!P172+'24.09.18'!P172+'01.10.18'!P172+'08.10.18'!P172+'16.10.18'!P172+'22.10.18'!P172+'29.10.18'!P172+'05.11.18'!P172+'12.11.18'!P172+'19.11.18'!P172+'26.11.18'!P172+'03.12.18'!P172+'10.12.18'!P172+'17.12.18'!P172+'26.12.18'!P172+'02.01.19'!P172</f>
        <v>33332.75</v>
      </c>
      <c r="Q172" s="83">
        <f t="shared" si="6"/>
        <v>0</v>
      </c>
      <c r="R172" s="1"/>
      <c r="S172" s="1"/>
      <c r="T172" s="134"/>
      <c r="U172" s="134"/>
      <c r="V172" s="134"/>
      <c r="X172" s="40"/>
    </row>
    <row r="173" spans="1:24">
      <c r="A173" s="252">
        <v>164</v>
      </c>
      <c r="B173" s="29" t="s">
        <v>143</v>
      </c>
      <c r="C173" s="7" t="s">
        <v>19</v>
      </c>
      <c r="D173" s="29"/>
      <c r="E173" s="29" t="s">
        <v>35</v>
      </c>
      <c r="F173" s="106" t="s">
        <v>406</v>
      </c>
      <c r="G173" s="19" t="s">
        <v>36</v>
      </c>
      <c r="H173" s="274">
        <f>'09.01.18'!H173+'15.01.18'!H173+'22.01.18'!H173+'29.01.18'!H173+'05.02.18'!H173+'12.02.18'!H173+'19.02.18'!H173+'26.02.18'!H173+'05.03.18'!H173+'12.03.18'!H173+'19.03.18'!H173+'26.03.18'!H173+'02.04.18'!H173+'10.04.18'!H173+'16.04.18'!H173+'23.04.18'!H173+'02.05.18'!H173+'07.05.18'!H173+'14.05.18'!H173+'21.05.18'!H173+'29.05.18'!H173+'04.06.18'!H173+'11.06.18'!H173+'18.06.18'!H173+'25.06.18'!H173+'02.07.18'!H173+'09.07.18'!H173+'16.07.18'!H173+'23.07.18'!H173+'30.07.18'!H173+'06.08.18'!H173+'13.08.18'!H173+'20.08.18'!H173+'27.08.18'!H173+'03.09.18'!H173+'10.09.18'!H173+'17.09.18'!H173+'24.09.18'!H173+'01.10.18'!H173+'08.10.18'!H173+'16.10.18'!H173+'22.10.18'!H173+'29.10.18'!H173+'05.11.18'!H173+'12.11.18'!H173+'19.11.18'!H173+'26.11.18'!H173+'03.12.18'!H173+'10.12.18'!H173+'17.12.18'!H173+'26.12.18'!H173+'02.01.19'!H173</f>
        <v>3</v>
      </c>
      <c r="I173" s="254">
        <f>'09.01.18'!I173+'15.01.18'!I173+'22.01.18'!I173+'29.01.18'!I173+'05.02.18'!I173+'12.02.18'!I173+'19.02.18'!I173+'26.02.18'!I173+'05.03.18'!I173+'12.03.18'!I173+'19.03.18'!I173+'26.03.18'!I173+'02.04.18'!I173+'10.04.18'!I173+'16.04.18'!I173+'23.04.18'!I173+'02.05.18'!I173+'07.05.18'!I173+'14.05.18'!I173+'21.05.18'!I173+'29.05.18'!I173+'04.06.18'!I173+'11.06.18'!I173+'18.06.18'!I173+'25.06.18'!I173+'02.07.18'!I173+'09.07.18'!I173+'16.07.18'!I173+'23.07.18'!I173+'30.07.18'!I173+'06.08.18'!I173+'13.08.18'!I173+'20.08.18'!I173+'27.08.18'!I173+'03.09.18'!I173+'10.09.18'!I173+'17.09.18'!I173+'24.09.18'!I173+'01.10.18'!I173+'08.10.18'!I173+'16.10.18'!I173+'22.10.18'!I173+'29.10.18'!I173+'05.11.18'!I173+'12.11.18'!I173+'19.11.18'!I173+'26.11.18'!I173+'03.12.18'!I173+'10.12.18'!I173+'17.12.18'!I173+'26.12.18'!I173+'02.01.19'!I173</f>
        <v>1</v>
      </c>
      <c r="J173" s="254">
        <f>'09.01.18'!J173+'15.01.18'!J173+'22.01.18'!J173+'29.01.18'!J173+'05.02.18'!J173+'12.02.18'!J173+'19.02.18'!J173+'26.02.18'!J173+'05.03.18'!J173+'12.03.18'!J173+'19.03.18'!J173+'26.03.18'!J173+'02.04.18'!J173+'10.04.18'!J173+'16.04.18'!J173+'23.04.18'!J173+'02.05.18'!J173+'07.05.18'!J173+'14.05.18'!J173+'21.05.18'!J173+'29.05.18'!J173+'04.06.18'!J173+'11.06.18'!J173+'18.06.18'!J173+'25.06.18'!J173+'02.07.18'!J173+'09.07.18'!J173+'16.07.18'!J173+'23.07.18'!J173+'30.07.18'!J173+'06.08.18'!J173+'13.08.18'!J173+'20.08.18'!J173+'27.08.18'!J173+'03.09.18'!J173+'10.09.18'!J173+'17.09.18'!J173+'24.09.18'!J173+'01.10.18'!J173+'08.10.18'!J173+'16.10.18'!J173+'22.10.18'!J173+'29.10.18'!J173+'05.11.18'!J173+'12.11.18'!J173+'19.11.18'!J173+'26.11.18'!J173+'03.12.18'!J173+'10.12.18'!J173+'17.12.18'!J173+'26.12.18'!J173+'02.01.19'!J173</f>
        <v>1</v>
      </c>
      <c r="K173" s="271">
        <f>'09.01.18'!K173+'15.01.18'!K173+'22.01.18'!K173+'29.01.18'!K173+'05.02.18'!K173+'12.02.18'!K173+'19.02.18'!K173+'26.02.18'!K173+'05.03.18'!K173+'12.03.18'!K173+'19.03.18'!K173+'26.03.18'!K173+'02.04.18'!K173+'10.04.18'!K173+'16.04.18'!K173+'23.04.18'!K173+'02.05.18'!K173+'07.05.18'!K173+'14.05.18'!K173+'21.05.18'!K173+'29.05.18'!K173+'04.06.18'!K173+'11.06.18'!K173+'18.06.18'!K173+'25.06.18'!K173+'02.07.18'!K173+'09.07.18'!K173+'16.07.18'!K173+'23.07.18'!K173+'30.07.18'!K173+'06.08.18'!K173+'13.08.18'!K173+'20.08.18'!K173+'27.08.18'!K173+'03.09.18'!K173+'10.09.18'!K173+'17.09.18'!K173+'24.09.18'!K173+'01.10.18'!K173+'08.10.18'!K173+'16.10.18'!K173+'22.10.18'!K173+'29.10.18'!K173+'05.11.18'!K173+'12.11.18'!K173+'19.11.18'!K173+'26.11.18'!K173+'03.12.18'!K173+'10.12.18'!K173+'17.12.18'!K173+'26.12.18'!K173+'02.01.19'!K173</f>
        <v>881</v>
      </c>
      <c r="L173" s="271">
        <f>'09.01.18'!L173+'15.01.18'!L173+'22.01.18'!L173+'29.01.18'!L173+'05.02.18'!L173+'12.02.18'!L173+'19.02.18'!L173+'26.02.18'!L173+'05.03.18'!L173+'12.03.18'!L173+'19.03.18'!L173+'26.03.18'!L173+'02.04.18'!L173+'10.04.18'!L173+'16.04.18'!L173+'23.04.18'!L173+'02.05.18'!L173+'07.05.18'!L173+'14.05.18'!L173+'21.05.18'!L173+'29.05.18'!L173+'04.06.18'!L173+'11.06.18'!L173+'18.06.18'!L173+'25.06.18'!L173+'02.07.18'!L173+'09.07.18'!L173+'16.07.18'!L173+'23.07.18'!L173+'30.07.18'!L173+'06.08.18'!L173+'13.08.18'!L173+'20.08.18'!L173+'27.08.18'!L173+'03.09.18'!L173+'10.09.18'!L173+'17.09.18'!L173+'24.09.18'!L173+'01.10.18'!L173+'08.10.18'!L173+'16.10.18'!L173+'22.10.18'!L173+'29.10.18'!L173+'05.11.18'!L173+'12.11.18'!L173+'19.11.18'!L173+'26.11.18'!L173+'03.12.18'!L173+'10.12.18'!L173+'17.12.18'!L173+'26.12.18'!L173+'02.01.19'!L173</f>
        <v>881</v>
      </c>
      <c r="M173" s="259">
        <f t="shared" si="5"/>
        <v>0</v>
      </c>
      <c r="N173" s="270">
        <f>'09.01.18'!N173+'15.01.18'!N173+'22.01.18'!N173+'29.01.18'!N173+'05.02.18'!N173+'12.02.18'!N173+'19.02.18'!N173+'26.02.18'!N173+'05.03.18'!N173+'12.03.18'!N173+'19.03.18'!N173+'26.03.18'!N173+'02.04.18'!N173+'10.04.18'!N173+'16.04.18'!N173+'23.04.18'!N173+'02.05.18'!N173+'07.05.18'!N173+'14.05.18'!N173+'21.05.18'!N173+'29.05.18'!N173+'04.06.18'!N173+'11.06.18'!N173+'18.06.18'!N173+'25.06.18'!N173+'02.07.18'!N173+'09.07.18'!N173+'16.07.18'!N173+'23.07.18'!N173+'30.07.18'!N173+'06.08.18'!N173+'13.08.18'!N173+'20.08.18'!N173+'27.08.18'!N173+'03.09.18'!N173+'10.09.18'!N173+'17.09.18'!N173+'24.09.18'!N173+'01.10.18'!N173+'08.10.18'!N173+'16.10.18'!N173+'22.10.18'!N173+'29.10.18'!N173+'05.11.18'!N173+'12.11.18'!N173+'19.11.18'!N173+'26.11.18'!N173+'03.12.18'!N173+'10.12.18'!N173+'17.12.18'!N173+'26.12.18'!N173+'02.01.19'!N173</f>
        <v>5</v>
      </c>
      <c r="O173" s="271">
        <f>'09.01.18'!O173+'15.01.18'!O173+'22.01.18'!O173+'29.01.18'!O173+'05.02.18'!O173+'12.02.18'!O173+'19.02.18'!O173+'26.02.18'!O173+'05.03.18'!O173+'12.03.18'!O173+'19.03.18'!O173+'26.03.18'!O173+'02.04.18'!O173+'10.04.18'!O173+'16.04.18'!O173+'23.04.18'!O173+'02.05.18'!O173+'07.05.18'!O173+'14.05.18'!O173+'21.05.18'!O173+'29.05.18'!O173+'04.06.18'!O173+'11.06.18'!O173+'18.06.18'!O173+'25.06.18'!O173+'02.07.18'!O173+'09.07.18'!O173+'16.07.18'!O173+'23.07.18'!O173+'30.07.18'!O173+'06.08.18'!O173+'13.08.18'!O173+'20.08.18'!O173+'27.08.18'!O173+'03.09.18'!O173+'10.09.18'!O173+'17.09.18'!O173+'24.09.18'!O173+'01.10.18'!O173+'08.10.18'!O173+'16.10.18'!O173+'22.10.18'!O173+'29.10.18'!O173+'05.11.18'!O173+'12.11.18'!O173+'19.11.18'!O173+'26.11.18'!O173+'03.12.18'!O173+'10.12.18'!O173+'17.12.18'!O173+'26.12.18'!O173+'02.01.19'!O173</f>
        <v>7312.3</v>
      </c>
      <c r="P173" s="271">
        <f>'09.01.18'!P173+'15.01.18'!P173+'22.01.18'!P173+'29.01.18'!P173+'05.02.18'!P173+'12.02.18'!P173+'19.02.18'!P173+'26.02.18'!P173+'05.03.18'!P173+'12.03.18'!P173+'19.03.18'!P173+'26.03.18'!P173+'02.04.18'!P173+'10.04.18'!P173+'16.04.18'!P173+'23.04.18'!P173+'02.05.18'!P173+'07.05.18'!P173+'14.05.18'!P173+'21.05.18'!P173+'29.05.18'!P173+'04.06.18'!P173+'11.06.18'!P173+'18.06.18'!P173+'25.06.18'!P173+'02.07.18'!P173+'09.07.18'!P173+'16.07.18'!P173+'23.07.18'!P173+'30.07.18'!P173+'06.08.18'!P173+'13.08.18'!P173+'20.08.18'!P173+'27.08.18'!P173+'03.09.18'!P173+'10.09.18'!P173+'17.09.18'!P173+'24.09.18'!P173+'01.10.18'!P173+'08.10.18'!P173+'16.10.18'!P173+'22.10.18'!P173+'29.10.18'!P173+'05.11.18'!P173+'12.11.18'!P173+'19.11.18'!P173+'26.11.18'!P173+'03.12.18'!P173+'10.12.18'!P173+'17.12.18'!P173+'26.12.18'!P173+'02.01.19'!P173</f>
        <v>7312.3</v>
      </c>
      <c r="Q173" s="83">
        <f t="shared" si="6"/>
        <v>0</v>
      </c>
      <c r="R173" s="1"/>
      <c r="S173" s="1"/>
      <c r="T173" s="134"/>
      <c r="U173" s="134"/>
      <c r="V173" s="134"/>
      <c r="X173" s="40"/>
    </row>
    <row r="174" spans="1:24" ht="51">
      <c r="A174" s="252">
        <v>165</v>
      </c>
      <c r="B174" s="29" t="s">
        <v>144</v>
      </c>
      <c r="C174" s="7" t="s">
        <v>500</v>
      </c>
      <c r="D174" s="148" t="s">
        <v>525</v>
      </c>
      <c r="E174" s="29" t="s">
        <v>26</v>
      </c>
      <c r="F174" s="107">
        <v>140</v>
      </c>
      <c r="G174" s="14" t="s">
        <v>21</v>
      </c>
      <c r="H174" s="274">
        <f>'09.01.18'!H174+'15.01.18'!H174+'22.01.18'!H174+'29.01.18'!H174+'05.02.18'!H174+'12.02.18'!H174+'19.02.18'!H174+'26.02.18'!H174+'05.03.18'!H174+'12.03.18'!H174+'19.03.18'!H174+'26.03.18'!H174+'02.04.18'!H174+'10.04.18'!H174+'16.04.18'!H174+'23.04.18'!H174+'02.05.18'!H174+'07.05.18'!H174+'14.05.18'!H174+'21.05.18'!H174+'29.05.18'!H174+'04.06.18'!H174+'11.06.18'!H174+'18.06.18'!H174+'25.06.18'!H174+'02.07.18'!H174+'09.07.18'!H174+'16.07.18'!H174+'23.07.18'!H174+'30.07.18'!H174+'06.08.18'!H174+'13.08.18'!H174+'20.08.18'!H174+'27.08.18'!H174+'03.09.18'!H174+'10.09.18'!H174+'17.09.18'!H174+'24.09.18'!H174+'01.10.18'!H174+'08.10.18'!H174+'16.10.18'!H174+'22.10.18'!H174+'29.10.18'!H174+'05.11.18'!H174+'12.11.18'!H174+'19.11.18'!H174+'26.11.18'!H174+'03.12.18'!H174+'10.12.18'!H174+'17.12.18'!H174+'26.12.18'!H174+'02.01.19'!H174</f>
        <v>0</v>
      </c>
      <c r="I174" s="254">
        <f>'09.01.18'!I174+'15.01.18'!I174+'22.01.18'!I174+'29.01.18'!I174+'05.02.18'!I174+'12.02.18'!I174+'19.02.18'!I174+'26.02.18'!I174+'05.03.18'!I174+'12.03.18'!I174+'19.03.18'!I174+'26.03.18'!I174+'02.04.18'!I174+'10.04.18'!I174+'16.04.18'!I174+'23.04.18'!I174+'02.05.18'!I174+'07.05.18'!I174+'14.05.18'!I174+'21.05.18'!I174+'29.05.18'!I174+'04.06.18'!I174+'11.06.18'!I174+'18.06.18'!I174+'25.06.18'!I174+'02.07.18'!I174+'09.07.18'!I174+'16.07.18'!I174+'23.07.18'!I174+'30.07.18'!I174+'06.08.18'!I174+'13.08.18'!I174+'20.08.18'!I174+'27.08.18'!I174+'03.09.18'!I174+'10.09.18'!I174+'17.09.18'!I174+'24.09.18'!I174+'01.10.18'!I174+'08.10.18'!I174+'16.10.18'!I174+'22.10.18'!I174+'29.10.18'!I174+'05.11.18'!I174+'12.11.18'!I174+'19.11.18'!I174+'26.11.18'!I174+'03.12.18'!I174+'10.12.18'!I174+'17.12.18'!I174+'26.12.18'!I174+'02.01.19'!I174</f>
        <v>0</v>
      </c>
      <c r="J174" s="254">
        <f>'09.01.18'!J174+'15.01.18'!J174+'22.01.18'!J174+'29.01.18'!J174+'05.02.18'!J174+'12.02.18'!J174+'19.02.18'!J174+'26.02.18'!J174+'05.03.18'!J174+'12.03.18'!J174+'19.03.18'!J174+'26.03.18'!J174+'02.04.18'!J174+'10.04.18'!J174+'16.04.18'!J174+'23.04.18'!J174+'02.05.18'!J174+'07.05.18'!J174+'14.05.18'!J174+'21.05.18'!J174+'29.05.18'!J174+'04.06.18'!J174+'11.06.18'!J174+'18.06.18'!J174+'25.06.18'!J174+'02.07.18'!J174+'09.07.18'!J174+'16.07.18'!J174+'23.07.18'!J174+'30.07.18'!J174+'06.08.18'!J174+'13.08.18'!J174+'20.08.18'!J174+'27.08.18'!J174+'03.09.18'!J174+'10.09.18'!J174+'17.09.18'!J174+'24.09.18'!J174+'01.10.18'!J174+'08.10.18'!J174+'16.10.18'!J174+'22.10.18'!J174+'29.10.18'!J174+'05.11.18'!J174+'12.11.18'!J174+'19.11.18'!J174+'26.11.18'!J174+'03.12.18'!J174+'10.12.18'!J174+'17.12.18'!J174+'26.12.18'!J174+'02.01.19'!J174</f>
        <v>0</v>
      </c>
      <c r="K174" s="271">
        <f>'09.01.18'!K174+'15.01.18'!K174+'22.01.18'!K174+'29.01.18'!K174+'05.02.18'!K174+'12.02.18'!K174+'19.02.18'!K174+'26.02.18'!K174+'05.03.18'!K174+'12.03.18'!K174+'19.03.18'!K174+'26.03.18'!K174+'02.04.18'!K174+'10.04.18'!K174+'16.04.18'!K174+'23.04.18'!K174+'02.05.18'!K174+'07.05.18'!K174+'14.05.18'!K174+'21.05.18'!K174+'29.05.18'!K174+'04.06.18'!K174+'11.06.18'!K174+'18.06.18'!K174+'25.06.18'!K174+'02.07.18'!K174+'09.07.18'!K174+'16.07.18'!K174+'23.07.18'!K174+'30.07.18'!K174+'06.08.18'!K174+'13.08.18'!K174+'20.08.18'!K174+'27.08.18'!K174+'03.09.18'!K174+'10.09.18'!K174+'17.09.18'!K174+'24.09.18'!K174+'01.10.18'!K174+'08.10.18'!K174+'16.10.18'!K174+'22.10.18'!K174+'29.10.18'!K174+'05.11.18'!K174+'12.11.18'!K174+'19.11.18'!K174+'26.11.18'!K174+'03.12.18'!K174+'10.12.18'!K174+'17.12.18'!K174+'26.12.18'!K174+'02.01.19'!K174</f>
        <v>0</v>
      </c>
      <c r="L174" s="271">
        <f>'09.01.18'!L174+'15.01.18'!L174+'22.01.18'!L174+'29.01.18'!L174+'05.02.18'!L174+'12.02.18'!L174+'19.02.18'!L174+'26.02.18'!L174+'05.03.18'!L174+'12.03.18'!L174+'19.03.18'!L174+'26.03.18'!L174+'02.04.18'!L174+'10.04.18'!L174+'16.04.18'!L174+'23.04.18'!L174+'02.05.18'!L174+'07.05.18'!L174+'14.05.18'!L174+'21.05.18'!L174+'29.05.18'!L174+'04.06.18'!L174+'11.06.18'!L174+'18.06.18'!L174+'25.06.18'!L174+'02.07.18'!L174+'09.07.18'!L174+'16.07.18'!L174+'23.07.18'!L174+'30.07.18'!L174+'06.08.18'!L174+'13.08.18'!L174+'20.08.18'!L174+'27.08.18'!L174+'03.09.18'!L174+'10.09.18'!L174+'17.09.18'!L174+'24.09.18'!L174+'01.10.18'!L174+'08.10.18'!L174+'16.10.18'!L174+'22.10.18'!L174+'29.10.18'!L174+'05.11.18'!L174+'12.11.18'!L174+'19.11.18'!L174+'26.11.18'!L174+'03.12.18'!L174+'10.12.18'!L174+'17.12.18'!L174+'26.12.18'!L174+'02.01.19'!L174</f>
        <v>0</v>
      </c>
      <c r="M174" s="259">
        <f t="shared" si="5"/>
        <v>0</v>
      </c>
      <c r="N174" s="270">
        <f>'09.01.18'!N174+'15.01.18'!N174+'22.01.18'!N174+'29.01.18'!N174+'05.02.18'!N174+'12.02.18'!N174+'19.02.18'!N174+'26.02.18'!N174+'05.03.18'!N174+'12.03.18'!N174+'19.03.18'!N174+'26.03.18'!N174+'02.04.18'!N174+'10.04.18'!N174+'16.04.18'!N174+'23.04.18'!N174+'02.05.18'!N174+'07.05.18'!N174+'14.05.18'!N174+'21.05.18'!N174+'29.05.18'!N174+'04.06.18'!N174+'11.06.18'!N174+'18.06.18'!N174+'25.06.18'!N174+'02.07.18'!N174+'09.07.18'!N174+'16.07.18'!N174+'23.07.18'!N174+'30.07.18'!N174+'06.08.18'!N174+'13.08.18'!N174+'20.08.18'!N174+'27.08.18'!N174+'03.09.18'!N174+'10.09.18'!N174+'17.09.18'!N174+'24.09.18'!N174+'01.10.18'!N174+'08.10.18'!N174+'16.10.18'!N174+'22.10.18'!N174+'29.10.18'!N174+'05.11.18'!N174+'12.11.18'!N174+'19.11.18'!N174+'26.11.18'!N174+'03.12.18'!N174+'10.12.18'!N174+'17.12.18'!N174+'26.12.18'!N174+'02.01.19'!N174</f>
        <v>3</v>
      </c>
      <c r="O174" s="271">
        <f>'09.01.18'!O174+'15.01.18'!O174+'22.01.18'!O174+'29.01.18'!O174+'05.02.18'!O174+'12.02.18'!O174+'19.02.18'!O174+'26.02.18'!O174+'05.03.18'!O174+'12.03.18'!O174+'19.03.18'!O174+'26.03.18'!O174+'02.04.18'!O174+'10.04.18'!O174+'16.04.18'!O174+'23.04.18'!O174+'02.05.18'!O174+'07.05.18'!O174+'14.05.18'!O174+'21.05.18'!O174+'29.05.18'!O174+'04.06.18'!O174+'11.06.18'!O174+'18.06.18'!O174+'25.06.18'!O174+'02.07.18'!O174+'09.07.18'!O174+'16.07.18'!O174+'23.07.18'!O174+'30.07.18'!O174+'06.08.18'!O174+'13.08.18'!O174+'20.08.18'!O174+'27.08.18'!O174+'03.09.18'!O174+'10.09.18'!O174+'17.09.18'!O174+'24.09.18'!O174+'01.10.18'!O174+'08.10.18'!O174+'16.10.18'!O174+'22.10.18'!O174+'29.10.18'!O174+'05.11.18'!O174+'12.11.18'!O174+'19.11.18'!O174+'26.11.18'!O174+'03.12.18'!O174+'10.12.18'!O174+'17.12.18'!O174+'26.12.18'!O174+'02.01.19'!O174</f>
        <v>7315.3</v>
      </c>
      <c r="P174" s="271">
        <f>'09.01.18'!P174+'15.01.18'!P174+'22.01.18'!P174+'29.01.18'!P174+'05.02.18'!P174+'12.02.18'!P174+'19.02.18'!P174+'26.02.18'!P174+'05.03.18'!P174+'12.03.18'!P174+'19.03.18'!P174+'26.03.18'!P174+'02.04.18'!P174+'10.04.18'!P174+'16.04.18'!P174+'23.04.18'!P174+'02.05.18'!P174+'07.05.18'!P174+'14.05.18'!P174+'21.05.18'!P174+'29.05.18'!P174+'04.06.18'!P174+'11.06.18'!P174+'18.06.18'!P174+'25.06.18'!P174+'02.07.18'!P174+'09.07.18'!P174+'16.07.18'!P174+'23.07.18'!P174+'30.07.18'!P174+'06.08.18'!P174+'13.08.18'!P174+'20.08.18'!P174+'27.08.18'!P174+'03.09.18'!P174+'10.09.18'!P174+'17.09.18'!P174+'24.09.18'!P174+'01.10.18'!P174+'08.10.18'!P174+'16.10.18'!P174+'22.10.18'!P174+'29.10.18'!P174+'05.11.18'!P174+'12.11.18'!P174+'19.11.18'!P174+'26.11.18'!P174+'03.12.18'!P174+'10.12.18'!P174+'17.12.18'!P174+'26.12.18'!P174+'02.01.19'!P174</f>
        <v>7315.3</v>
      </c>
      <c r="Q174" s="83">
        <f t="shared" si="6"/>
        <v>0</v>
      </c>
      <c r="R174" s="1"/>
      <c r="S174" s="1"/>
      <c r="T174" s="134"/>
      <c r="U174" s="134"/>
      <c r="V174" s="134"/>
      <c r="X174" s="40"/>
    </row>
    <row r="175" spans="1:24" ht="51">
      <c r="A175" s="252">
        <v>166</v>
      </c>
      <c r="B175" s="29" t="s">
        <v>144</v>
      </c>
      <c r="C175" s="148" t="s">
        <v>500</v>
      </c>
      <c r="D175" s="148" t="s">
        <v>525</v>
      </c>
      <c r="E175" s="29" t="s">
        <v>26</v>
      </c>
      <c r="F175" s="106" t="s">
        <v>469</v>
      </c>
      <c r="G175" s="80" t="s">
        <v>33</v>
      </c>
      <c r="H175" s="274">
        <f>'09.01.18'!H175+'15.01.18'!H175+'22.01.18'!H175+'29.01.18'!H175+'05.02.18'!H175+'12.02.18'!H175+'19.02.18'!H175+'26.02.18'!H175+'05.03.18'!H175+'12.03.18'!H175+'19.03.18'!H175+'26.03.18'!H175+'02.04.18'!H175+'10.04.18'!H175+'16.04.18'!H175+'23.04.18'!H175+'02.05.18'!H175+'07.05.18'!H175+'14.05.18'!H175+'21.05.18'!H175+'29.05.18'!H175+'04.06.18'!H175+'11.06.18'!H175+'18.06.18'!H175+'25.06.18'!H175+'02.07.18'!H175+'09.07.18'!H175+'16.07.18'!H175+'23.07.18'!H175+'30.07.18'!H175+'06.08.18'!H175+'13.08.18'!H175+'20.08.18'!H175+'27.08.18'!H175+'03.09.18'!H175+'10.09.18'!H175+'17.09.18'!H175+'24.09.18'!H175+'01.10.18'!H175+'08.10.18'!H175+'16.10.18'!H175+'22.10.18'!H175+'29.10.18'!H175+'05.11.18'!H175+'12.11.18'!H175+'19.11.18'!H175+'26.11.18'!H175+'03.12.18'!H175+'10.12.18'!H175+'17.12.18'!H175+'26.12.18'!H175+'02.01.19'!H175</f>
        <v>1</v>
      </c>
      <c r="I175" s="254">
        <f>'09.01.18'!I175+'15.01.18'!I175+'22.01.18'!I175+'29.01.18'!I175+'05.02.18'!I175+'12.02.18'!I175+'19.02.18'!I175+'26.02.18'!I175+'05.03.18'!I175+'12.03.18'!I175+'19.03.18'!I175+'26.03.18'!I175+'02.04.18'!I175+'10.04.18'!I175+'16.04.18'!I175+'23.04.18'!I175+'02.05.18'!I175+'07.05.18'!I175+'14.05.18'!I175+'21.05.18'!I175+'29.05.18'!I175+'04.06.18'!I175+'11.06.18'!I175+'18.06.18'!I175+'25.06.18'!I175+'02.07.18'!I175+'09.07.18'!I175+'16.07.18'!I175+'23.07.18'!I175+'30.07.18'!I175+'06.08.18'!I175+'13.08.18'!I175+'20.08.18'!I175+'27.08.18'!I175+'03.09.18'!I175+'10.09.18'!I175+'17.09.18'!I175+'24.09.18'!I175+'01.10.18'!I175+'08.10.18'!I175+'16.10.18'!I175+'22.10.18'!I175+'29.10.18'!I175+'05.11.18'!I175+'12.11.18'!I175+'19.11.18'!I175+'26.11.18'!I175+'03.12.18'!I175+'10.12.18'!I175+'17.12.18'!I175+'26.12.18'!I175+'02.01.19'!I175</f>
        <v>1</v>
      </c>
      <c r="J175" s="254">
        <f>'09.01.18'!J175+'15.01.18'!J175+'22.01.18'!J175+'29.01.18'!J175+'05.02.18'!J175+'12.02.18'!J175+'19.02.18'!J175+'26.02.18'!J175+'05.03.18'!J175+'12.03.18'!J175+'19.03.18'!J175+'26.03.18'!J175+'02.04.18'!J175+'10.04.18'!J175+'16.04.18'!J175+'23.04.18'!J175+'02.05.18'!J175+'07.05.18'!J175+'14.05.18'!J175+'21.05.18'!J175+'29.05.18'!J175+'04.06.18'!J175+'11.06.18'!J175+'18.06.18'!J175+'25.06.18'!J175+'02.07.18'!J175+'09.07.18'!J175+'16.07.18'!J175+'23.07.18'!J175+'30.07.18'!J175+'06.08.18'!J175+'13.08.18'!J175+'20.08.18'!J175+'27.08.18'!J175+'03.09.18'!J175+'10.09.18'!J175+'17.09.18'!J175+'24.09.18'!J175+'01.10.18'!J175+'08.10.18'!J175+'16.10.18'!J175+'22.10.18'!J175+'29.10.18'!J175+'05.11.18'!J175+'12.11.18'!J175+'19.11.18'!J175+'26.11.18'!J175+'03.12.18'!J175+'10.12.18'!J175+'17.12.18'!J175+'26.12.18'!J175+'02.01.19'!J175</f>
        <v>1</v>
      </c>
      <c r="K175" s="271">
        <f>'09.01.18'!K175+'15.01.18'!K175+'22.01.18'!K175+'29.01.18'!K175+'05.02.18'!K175+'12.02.18'!K175+'19.02.18'!K175+'26.02.18'!K175+'05.03.18'!K175+'12.03.18'!K175+'19.03.18'!K175+'26.03.18'!K175+'02.04.18'!K175+'10.04.18'!K175+'16.04.18'!K175+'23.04.18'!K175+'02.05.18'!K175+'07.05.18'!K175+'14.05.18'!K175+'21.05.18'!K175+'29.05.18'!K175+'04.06.18'!K175+'11.06.18'!K175+'18.06.18'!K175+'25.06.18'!K175+'02.07.18'!K175+'09.07.18'!K175+'16.07.18'!K175+'23.07.18'!K175+'30.07.18'!K175+'06.08.18'!K175+'13.08.18'!K175+'20.08.18'!K175+'27.08.18'!K175+'03.09.18'!K175+'10.09.18'!K175+'17.09.18'!K175+'24.09.18'!K175+'01.10.18'!K175+'08.10.18'!K175+'16.10.18'!K175+'22.10.18'!K175+'29.10.18'!K175+'05.11.18'!K175+'12.11.18'!K175+'19.11.18'!K175+'26.11.18'!K175+'03.12.18'!K175+'10.12.18'!K175+'17.12.18'!K175+'26.12.18'!K175+'02.01.19'!K175</f>
        <v>1585.8</v>
      </c>
      <c r="L175" s="271">
        <f>'09.01.18'!L175+'15.01.18'!L175+'22.01.18'!L175+'29.01.18'!L175+'05.02.18'!L175+'12.02.18'!L175+'19.02.18'!L175+'26.02.18'!L175+'05.03.18'!L175+'12.03.18'!L175+'19.03.18'!L175+'26.03.18'!L175+'02.04.18'!L175+'10.04.18'!L175+'16.04.18'!L175+'23.04.18'!L175+'02.05.18'!L175+'07.05.18'!L175+'14.05.18'!L175+'21.05.18'!L175+'29.05.18'!L175+'04.06.18'!L175+'11.06.18'!L175+'18.06.18'!L175+'25.06.18'!L175+'02.07.18'!L175+'09.07.18'!L175+'16.07.18'!L175+'23.07.18'!L175+'30.07.18'!L175+'06.08.18'!L175+'13.08.18'!L175+'20.08.18'!L175+'27.08.18'!L175+'03.09.18'!L175+'10.09.18'!L175+'17.09.18'!L175+'24.09.18'!L175+'01.10.18'!L175+'08.10.18'!L175+'16.10.18'!L175+'22.10.18'!L175+'29.10.18'!L175+'05.11.18'!L175+'12.11.18'!L175+'19.11.18'!L175+'26.11.18'!L175+'03.12.18'!L175+'10.12.18'!L175+'17.12.18'!L175+'26.12.18'!L175+'02.01.19'!L175</f>
        <v>1585.8</v>
      </c>
      <c r="M175" s="259">
        <f t="shared" si="5"/>
        <v>0</v>
      </c>
      <c r="N175" s="270">
        <f>'09.01.18'!N175+'15.01.18'!N175+'22.01.18'!N175+'29.01.18'!N175+'05.02.18'!N175+'12.02.18'!N175+'19.02.18'!N175+'26.02.18'!N175+'05.03.18'!N175+'12.03.18'!N175+'19.03.18'!N175+'26.03.18'!N175+'02.04.18'!N175+'10.04.18'!N175+'16.04.18'!N175+'23.04.18'!N175+'02.05.18'!N175+'07.05.18'!N175+'14.05.18'!N175+'21.05.18'!N175+'29.05.18'!N175+'04.06.18'!N175+'11.06.18'!N175+'18.06.18'!N175+'25.06.18'!N175+'02.07.18'!N175+'09.07.18'!N175+'16.07.18'!N175+'23.07.18'!N175+'30.07.18'!N175+'06.08.18'!N175+'13.08.18'!N175+'20.08.18'!N175+'27.08.18'!N175+'03.09.18'!N175+'10.09.18'!N175+'17.09.18'!N175+'24.09.18'!N175+'01.10.18'!N175+'08.10.18'!N175+'16.10.18'!N175+'22.10.18'!N175+'29.10.18'!N175+'05.11.18'!N175+'12.11.18'!N175+'19.11.18'!N175+'26.11.18'!N175+'03.12.18'!N175+'10.12.18'!N175+'17.12.18'!N175+'26.12.18'!N175+'02.01.19'!N175</f>
        <v>13</v>
      </c>
      <c r="O175" s="271">
        <f>'09.01.18'!O175+'15.01.18'!O175+'22.01.18'!O175+'29.01.18'!O175+'05.02.18'!O175+'12.02.18'!O175+'19.02.18'!O175+'26.02.18'!O175+'05.03.18'!O175+'12.03.18'!O175+'19.03.18'!O175+'26.03.18'!O175+'02.04.18'!O175+'10.04.18'!O175+'16.04.18'!O175+'23.04.18'!O175+'02.05.18'!O175+'07.05.18'!O175+'14.05.18'!O175+'21.05.18'!O175+'29.05.18'!O175+'04.06.18'!O175+'11.06.18'!O175+'18.06.18'!O175+'25.06.18'!O175+'02.07.18'!O175+'09.07.18'!O175+'16.07.18'!O175+'23.07.18'!O175+'30.07.18'!O175+'06.08.18'!O175+'13.08.18'!O175+'20.08.18'!O175+'27.08.18'!O175+'03.09.18'!O175+'10.09.18'!O175+'17.09.18'!O175+'24.09.18'!O175+'01.10.18'!O175+'08.10.18'!O175+'16.10.18'!O175+'22.10.18'!O175+'29.10.18'!O175+'05.11.18'!O175+'12.11.18'!O175+'19.11.18'!O175+'26.11.18'!O175+'03.12.18'!O175+'10.12.18'!O175+'17.12.18'!O175+'26.12.18'!O175+'02.01.19'!O175</f>
        <v>41984.89</v>
      </c>
      <c r="P175" s="271">
        <f>'09.01.18'!P175+'15.01.18'!P175+'22.01.18'!P175+'29.01.18'!P175+'05.02.18'!P175+'12.02.18'!P175+'19.02.18'!P175+'26.02.18'!P175+'05.03.18'!P175+'12.03.18'!P175+'19.03.18'!P175+'26.03.18'!P175+'02.04.18'!P175+'10.04.18'!P175+'16.04.18'!P175+'23.04.18'!P175+'02.05.18'!P175+'07.05.18'!P175+'14.05.18'!P175+'21.05.18'!P175+'29.05.18'!P175+'04.06.18'!P175+'11.06.18'!P175+'18.06.18'!P175+'25.06.18'!P175+'02.07.18'!P175+'09.07.18'!P175+'16.07.18'!P175+'23.07.18'!P175+'30.07.18'!P175+'06.08.18'!P175+'13.08.18'!P175+'20.08.18'!P175+'27.08.18'!P175+'03.09.18'!P175+'10.09.18'!P175+'17.09.18'!P175+'24.09.18'!P175+'01.10.18'!P175+'08.10.18'!P175+'16.10.18'!P175+'22.10.18'!P175+'29.10.18'!P175+'05.11.18'!P175+'12.11.18'!P175+'19.11.18'!P175+'26.11.18'!P175+'03.12.18'!P175+'10.12.18'!P175+'17.12.18'!P175+'26.12.18'!P175+'02.01.19'!P175</f>
        <v>41984.89</v>
      </c>
      <c r="Q175" s="83">
        <f t="shared" si="6"/>
        <v>0</v>
      </c>
      <c r="R175" s="1"/>
      <c r="S175" s="1"/>
      <c r="T175" s="134"/>
      <c r="U175" s="134"/>
      <c r="V175" s="134"/>
      <c r="X175" s="40"/>
    </row>
    <row r="176" spans="1:24">
      <c r="A176" s="252">
        <v>167</v>
      </c>
      <c r="B176" s="29" t="s">
        <v>145</v>
      </c>
      <c r="C176" s="7" t="s">
        <v>19</v>
      </c>
      <c r="D176" s="29"/>
      <c r="E176" s="29" t="s">
        <v>146</v>
      </c>
      <c r="F176" s="107">
        <v>141</v>
      </c>
      <c r="G176" s="14" t="s">
        <v>21</v>
      </c>
      <c r="H176" s="274">
        <f>'09.01.18'!H176+'15.01.18'!H176+'22.01.18'!H176+'29.01.18'!H176+'05.02.18'!H176+'12.02.18'!H176+'19.02.18'!H176+'26.02.18'!H176+'05.03.18'!H176+'12.03.18'!H176+'19.03.18'!H176+'26.03.18'!H176+'02.04.18'!H176+'10.04.18'!H176+'16.04.18'!H176+'23.04.18'!H176+'02.05.18'!H176+'07.05.18'!H176+'14.05.18'!H176+'21.05.18'!H176+'29.05.18'!H176+'04.06.18'!H176+'11.06.18'!H176+'18.06.18'!H176+'25.06.18'!H176+'02.07.18'!H176+'09.07.18'!H176+'16.07.18'!H176+'23.07.18'!H176+'30.07.18'!H176+'06.08.18'!H176+'13.08.18'!H176+'20.08.18'!H176+'27.08.18'!H176+'03.09.18'!H176+'10.09.18'!H176+'17.09.18'!H176+'24.09.18'!H176+'01.10.18'!H176+'08.10.18'!H176+'16.10.18'!H176+'22.10.18'!H176+'29.10.18'!H176+'05.11.18'!H176+'12.11.18'!H176+'19.11.18'!H176+'26.11.18'!H176+'03.12.18'!H176+'10.12.18'!H176+'17.12.18'!H176+'26.12.18'!H176+'02.01.19'!H176</f>
        <v>0</v>
      </c>
      <c r="I176" s="254">
        <f>'09.01.18'!I176+'15.01.18'!I176+'22.01.18'!I176+'29.01.18'!I176+'05.02.18'!I176+'12.02.18'!I176+'19.02.18'!I176+'26.02.18'!I176+'05.03.18'!I176+'12.03.18'!I176+'19.03.18'!I176+'26.03.18'!I176+'02.04.18'!I176+'10.04.18'!I176+'16.04.18'!I176+'23.04.18'!I176+'02.05.18'!I176+'07.05.18'!I176+'14.05.18'!I176+'21.05.18'!I176+'29.05.18'!I176+'04.06.18'!I176+'11.06.18'!I176+'18.06.18'!I176+'25.06.18'!I176+'02.07.18'!I176+'09.07.18'!I176+'16.07.18'!I176+'23.07.18'!I176+'30.07.18'!I176+'06.08.18'!I176+'13.08.18'!I176+'20.08.18'!I176+'27.08.18'!I176+'03.09.18'!I176+'10.09.18'!I176+'17.09.18'!I176+'24.09.18'!I176+'01.10.18'!I176+'08.10.18'!I176+'16.10.18'!I176+'22.10.18'!I176+'29.10.18'!I176+'05.11.18'!I176+'12.11.18'!I176+'19.11.18'!I176+'26.11.18'!I176+'03.12.18'!I176+'10.12.18'!I176+'17.12.18'!I176+'26.12.18'!I176+'02.01.19'!I176</f>
        <v>0</v>
      </c>
      <c r="J176" s="254">
        <f>'09.01.18'!J176+'15.01.18'!J176+'22.01.18'!J176+'29.01.18'!J176+'05.02.18'!J176+'12.02.18'!J176+'19.02.18'!J176+'26.02.18'!J176+'05.03.18'!J176+'12.03.18'!J176+'19.03.18'!J176+'26.03.18'!J176+'02.04.18'!J176+'10.04.18'!J176+'16.04.18'!J176+'23.04.18'!J176+'02.05.18'!J176+'07.05.18'!J176+'14.05.18'!J176+'21.05.18'!J176+'29.05.18'!J176+'04.06.18'!J176+'11.06.18'!J176+'18.06.18'!J176+'25.06.18'!J176+'02.07.18'!J176+'09.07.18'!J176+'16.07.18'!J176+'23.07.18'!J176+'30.07.18'!J176+'06.08.18'!J176+'13.08.18'!J176+'20.08.18'!J176+'27.08.18'!J176+'03.09.18'!J176+'10.09.18'!J176+'17.09.18'!J176+'24.09.18'!J176+'01.10.18'!J176+'08.10.18'!J176+'16.10.18'!J176+'22.10.18'!J176+'29.10.18'!J176+'05.11.18'!J176+'12.11.18'!J176+'19.11.18'!J176+'26.11.18'!J176+'03.12.18'!J176+'10.12.18'!J176+'17.12.18'!J176+'26.12.18'!J176+'02.01.19'!J176</f>
        <v>0</v>
      </c>
      <c r="K176" s="271">
        <f>'09.01.18'!K176+'15.01.18'!K176+'22.01.18'!K176+'29.01.18'!K176+'05.02.18'!K176+'12.02.18'!K176+'19.02.18'!K176+'26.02.18'!K176+'05.03.18'!K176+'12.03.18'!K176+'19.03.18'!K176+'26.03.18'!K176+'02.04.18'!K176+'10.04.18'!K176+'16.04.18'!K176+'23.04.18'!K176+'02.05.18'!K176+'07.05.18'!K176+'14.05.18'!K176+'21.05.18'!K176+'29.05.18'!K176+'04.06.18'!K176+'11.06.18'!K176+'18.06.18'!K176+'25.06.18'!K176+'02.07.18'!K176+'09.07.18'!K176+'16.07.18'!K176+'23.07.18'!K176+'30.07.18'!K176+'06.08.18'!K176+'13.08.18'!K176+'20.08.18'!K176+'27.08.18'!K176+'03.09.18'!K176+'10.09.18'!K176+'17.09.18'!K176+'24.09.18'!K176+'01.10.18'!K176+'08.10.18'!K176+'16.10.18'!K176+'22.10.18'!K176+'29.10.18'!K176+'05.11.18'!K176+'12.11.18'!K176+'19.11.18'!K176+'26.11.18'!K176+'03.12.18'!K176+'10.12.18'!K176+'17.12.18'!K176+'26.12.18'!K176+'02.01.19'!K176</f>
        <v>0</v>
      </c>
      <c r="L176" s="271">
        <f>'09.01.18'!L176+'15.01.18'!L176+'22.01.18'!L176+'29.01.18'!L176+'05.02.18'!L176+'12.02.18'!L176+'19.02.18'!L176+'26.02.18'!L176+'05.03.18'!L176+'12.03.18'!L176+'19.03.18'!L176+'26.03.18'!L176+'02.04.18'!L176+'10.04.18'!L176+'16.04.18'!L176+'23.04.18'!L176+'02.05.18'!L176+'07.05.18'!L176+'14.05.18'!L176+'21.05.18'!L176+'29.05.18'!L176+'04.06.18'!L176+'11.06.18'!L176+'18.06.18'!L176+'25.06.18'!L176+'02.07.18'!L176+'09.07.18'!L176+'16.07.18'!L176+'23.07.18'!L176+'30.07.18'!L176+'06.08.18'!L176+'13.08.18'!L176+'20.08.18'!L176+'27.08.18'!L176+'03.09.18'!L176+'10.09.18'!L176+'17.09.18'!L176+'24.09.18'!L176+'01.10.18'!L176+'08.10.18'!L176+'16.10.18'!L176+'22.10.18'!L176+'29.10.18'!L176+'05.11.18'!L176+'12.11.18'!L176+'19.11.18'!L176+'26.11.18'!L176+'03.12.18'!L176+'10.12.18'!L176+'17.12.18'!L176+'26.12.18'!L176+'02.01.19'!L176</f>
        <v>0</v>
      </c>
      <c r="M176" s="259">
        <f t="shared" si="5"/>
        <v>0</v>
      </c>
      <c r="N176" s="270">
        <f>'09.01.18'!N176+'15.01.18'!N176+'22.01.18'!N176+'29.01.18'!N176+'05.02.18'!N176+'12.02.18'!N176+'19.02.18'!N176+'26.02.18'!N176+'05.03.18'!N176+'12.03.18'!N176+'19.03.18'!N176+'26.03.18'!N176+'02.04.18'!N176+'10.04.18'!N176+'16.04.18'!N176+'23.04.18'!N176+'02.05.18'!N176+'07.05.18'!N176+'14.05.18'!N176+'21.05.18'!N176+'29.05.18'!N176+'04.06.18'!N176+'11.06.18'!N176+'18.06.18'!N176+'25.06.18'!N176+'02.07.18'!N176+'09.07.18'!N176+'16.07.18'!N176+'23.07.18'!N176+'30.07.18'!N176+'06.08.18'!N176+'13.08.18'!N176+'20.08.18'!N176+'27.08.18'!N176+'03.09.18'!N176+'10.09.18'!N176+'17.09.18'!N176+'24.09.18'!N176+'01.10.18'!N176+'08.10.18'!N176+'16.10.18'!N176+'22.10.18'!N176+'29.10.18'!N176+'05.11.18'!N176+'12.11.18'!N176+'19.11.18'!N176+'26.11.18'!N176+'03.12.18'!N176+'10.12.18'!N176+'17.12.18'!N176+'26.12.18'!N176+'02.01.19'!N176</f>
        <v>0</v>
      </c>
      <c r="O176" s="271">
        <f>'09.01.18'!O176+'15.01.18'!O176+'22.01.18'!O176+'29.01.18'!O176+'05.02.18'!O176+'12.02.18'!O176+'19.02.18'!O176+'26.02.18'!O176+'05.03.18'!O176+'12.03.18'!O176+'19.03.18'!O176+'26.03.18'!O176+'02.04.18'!O176+'10.04.18'!O176+'16.04.18'!O176+'23.04.18'!O176+'02.05.18'!O176+'07.05.18'!O176+'14.05.18'!O176+'21.05.18'!O176+'29.05.18'!O176+'04.06.18'!O176+'11.06.18'!O176+'18.06.18'!O176+'25.06.18'!O176+'02.07.18'!O176+'09.07.18'!O176+'16.07.18'!O176+'23.07.18'!O176+'30.07.18'!O176+'06.08.18'!O176+'13.08.18'!O176+'20.08.18'!O176+'27.08.18'!O176+'03.09.18'!O176+'10.09.18'!O176+'17.09.18'!O176+'24.09.18'!O176+'01.10.18'!O176+'08.10.18'!O176+'16.10.18'!O176+'22.10.18'!O176+'29.10.18'!O176+'05.11.18'!O176+'12.11.18'!O176+'19.11.18'!O176+'26.11.18'!O176+'03.12.18'!O176+'10.12.18'!O176+'17.12.18'!O176+'26.12.18'!O176+'02.01.19'!O176</f>
        <v>0</v>
      </c>
      <c r="P176" s="271">
        <f>'09.01.18'!P176+'15.01.18'!P176+'22.01.18'!P176+'29.01.18'!P176+'05.02.18'!P176+'12.02.18'!P176+'19.02.18'!P176+'26.02.18'!P176+'05.03.18'!P176+'12.03.18'!P176+'19.03.18'!P176+'26.03.18'!P176+'02.04.18'!P176+'10.04.18'!P176+'16.04.18'!P176+'23.04.18'!P176+'02.05.18'!P176+'07.05.18'!P176+'14.05.18'!P176+'21.05.18'!P176+'29.05.18'!P176+'04.06.18'!P176+'11.06.18'!P176+'18.06.18'!P176+'25.06.18'!P176+'02.07.18'!P176+'09.07.18'!P176+'16.07.18'!P176+'23.07.18'!P176+'30.07.18'!P176+'06.08.18'!P176+'13.08.18'!P176+'20.08.18'!P176+'27.08.18'!P176+'03.09.18'!P176+'10.09.18'!P176+'17.09.18'!P176+'24.09.18'!P176+'01.10.18'!P176+'08.10.18'!P176+'16.10.18'!P176+'22.10.18'!P176+'29.10.18'!P176+'05.11.18'!P176+'12.11.18'!P176+'19.11.18'!P176+'26.11.18'!P176+'03.12.18'!P176+'10.12.18'!P176+'17.12.18'!P176+'26.12.18'!P176+'02.01.19'!P176</f>
        <v>0</v>
      </c>
      <c r="Q176" s="83">
        <f t="shared" si="6"/>
        <v>0</v>
      </c>
      <c r="R176" s="1"/>
      <c r="S176" s="1"/>
      <c r="T176" s="134"/>
      <c r="U176" s="134"/>
      <c r="V176" s="134"/>
      <c r="X176" s="40"/>
    </row>
    <row r="177" spans="1:24">
      <c r="A177" s="252">
        <v>168</v>
      </c>
      <c r="B177" s="29" t="s">
        <v>147</v>
      </c>
      <c r="C177" s="7" t="s">
        <v>19</v>
      </c>
      <c r="D177" s="29"/>
      <c r="E177" s="29" t="s">
        <v>26</v>
      </c>
      <c r="F177" s="106" t="s">
        <v>393</v>
      </c>
      <c r="G177" s="14" t="s">
        <v>21</v>
      </c>
      <c r="H177" s="274">
        <f>'09.01.18'!H177+'15.01.18'!H177+'22.01.18'!H177+'29.01.18'!H177+'05.02.18'!H177+'12.02.18'!H177+'19.02.18'!H177+'26.02.18'!H177+'05.03.18'!H177+'12.03.18'!H177+'19.03.18'!H177+'26.03.18'!H177+'02.04.18'!H177+'10.04.18'!H177+'16.04.18'!H177+'23.04.18'!H177+'02.05.18'!H177+'07.05.18'!H177+'14.05.18'!H177+'21.05.18'!H177+'29.05.18'!H177+'04.06.18'!H177+'11.06.18'!H177+'18.06.18'!H177+'25.06.18'!H177+'02.07.18'!H177+'09.07.18'!H177+'16.07.18'!H177+'23.07.18'!H177+'30.07.18'!H177+'06.08.18'!H177+'13.08.18'!H177+'20.08.18'!H177+'27.08.18'!H177+'03.09.18'!H177+'10.09.18'!H177+'17.09.18'!H177+'24.09.18'!H177+'01.10.18'!H177+'08.10.18'!H177+'16.10.18'!H177+'22.10.18'!H177+'29.10.18'!H177+'05.11.18'!H177+'12.11.18'!H177+'19.11.18'!H177+'26.11.18'!H177+'03.12.18'!H177+'10.12.18'!H177+'17.12.18'!H177+'26.12.18'!H177+'02.01.19'!H177</f>
        <v>45</v>
      </c>
      <c r="I177" s="254">
        <f>'09.01.18'!I177+'15.01.18'!I177+'22.01.18'!I177+'29.01.18'!I177+'05.02.18'!I177+'12.02.18'!I177+'19.02.18'!I177+'26.02.18'!I177+'05.03.18'!I177+'12.03.18'!I177+'19.03.18'!I177+'26.03.18'!I177+'02.04.18'!I177+'10.04.18'!I177+'16.04.18'!I177+'23.04.18'!I177+'02.05.18'!I177+'07.05.18'!I177+'14.05.18'!I177+'21.05.18'!I177+'29.05.18'!I177+'04.06.18'!I177+'11.06.18'!I177+'18.06.18'!I177+'25.06.18'!I177+'02.07.18'!I177+'09.07.18'!I177+'16.07.18'!I177+'23.07.18'!I177+'30.07.18'!I177+'06.08.18'!I177+'13.08.18'!I177+'20.08.18'!I177+'27.08.18'!I177+'03.09.18'!I177+'10.09.18'!I177+'17.09.18'!I177+'24.09.18'!I177+'01.10.18'!I177+'08.10.18'!I177+'16.10.18'!I177+'22.10.18'!I177+'29.10.18'!I177+'05.11.18'!I177+'12.11.18'!I177+'19.11.18'!I177+'26.11.18'!I177+'03.12.18'!I177+'10.12.18'!I177+'17.12.18'!I177+'26.12.18'!I177+'02.01.19'!I177</f>
        <v>31</v>
      </c>
      <c r="J177" s="254">
        <f>'09.01.18'!J177+'15.01.18'!J177+'22.01.18'!J177+'29.01.18'!J177+'05.02.18'!J177+'12.02.18'!J177+'19.02.18'!J177+'26.02.18'!J177+'05.03.18'!J177+'12.03.18'!J177+'19.03.18'!J177+'26.03.18'!J177+'02.04.18'!J177+'10.04.18'!J177+'16.04.18'!J177+'23.04.18'!J177+'02.05.18'!J177+'07.05.18'!J177+'14.05.18'!J177+'21.05.18'!J177+'29.05.18'!J177+'04.06.18'!J177+'11.06.18'!J177+'18.06.18'!J177+'25.06.18'!J177+'02.07.18'!J177+'09.07.18'!J177+'16.07.18'!J177+'23.07.18'!J177+'30.07.18'!J177+'06.08.18'!J177+'13.08.18'!J177+'20.08.18'!J177+'27.08.18'!J177+'03.09.18'!J177+'10.09.18'!J177+'17.09.18'!J177+'24.09.18'!J177+'01.10.18'!J177+'08.10.18'!J177+'16.10.18'!J177+'22.10.18'!J177+'29.10.18'!J177+'05.11.18'!J177+'12.11.18'!J177+'19.11.18'!J177+'26.11.18'!J177+'03.12.18'!J177+'10.12.18'!J177+'17.12.18'!J177+'26.12.18'!J177+'02.01.19'!J177</f>
        <v>40</v>
      </c>
      <c r="K177" s="271">
        <f>'09.01.18'!K177+'15.01.18'!K177+'22.01.18'!K177+'29.01.18'!K177+'05.02.18'!K177+'12.02.18'!K177+'19.02.18'!K177+'26.02.18'!K177+'05.03.18'!K177+'12.03.18'!K177+'19.03.18'!K177+'26.03.18'!K177+'02.04.18'!K177+'10.04.18'!K177+'16.04.18'!K177+'23.04.18'!K177+'02.05.18'!K177+'07.05.18'!K177+'14.05.18'!K177+'21.05.18'!K177+'29.05.18'!K177+'04.06.18'!K177+'11.06.18'!K177+'18.06.18'!K177+'25.06.18'!K177+'02.07.18'!K177+'09.07.18'!K177+'16.07.18'!K177+'23.07.18'!K177+'30.07.18'!K177+'06.08.18'!K177+'13.08.18'!K177+'20.08.18'!K177+'27.08.18'!K177+'03.09.18'!K177+'10.09.18'!K177+'17.09.18'!K177+'24.09.18'!K177+'01.10.18'!K177+'08.10.18'!K177+'16.10.18'!K177+'22.10.18'!K177+'29.10.18'!K177+'05.11.18'!K177+'12.11.18'!K177+'19.11.18'!K177+'26.11.18'!K177+'03.12.18'!K177+'10.12.18'!K177+'17.12.18'!K177+'26.12.18'!K177+'02.01.19'!K177</f>
        <v>71272.06</v>
      </c>
      <c r="L177" s="271">
        <f>'09.01.18'!L177+'15.01.18'!L177+'22.01.18'!L177+'29.01.18'!L177+'05.02.18'!L177+'12.02.18'!L177+'19.02.18'!L177+'26.02.18'!L177+'05.03.18'!L177+'12.03.18'!L177+'19.03.18'!L177+'26.03.18'!L177+'02.04.18'!L177+'10.04.18'!L177+'16.04.18'!L177+'23.04.18'!L177+'02.05.18'!L177+'07.05.18'!L177+'14.05.18'!L177+'21.05.18'!L177+'29.05.18'!L177+'04.06.18'!L177+'11.06.18'!L177+'18.06.18'!L177+'25.06.18'!L177+'02.07.18'!L177+'09.07.18'!L177+'16.07.18'!L177+'23.07.18'!L177+'30.07.18'!L177+'06.08.18'!L177+'13.08.18'!L177+'20.08.18'!L177+'27.08.18'!L177+'03.09.18'!L177+'10.09.18'!L177+'17.09.18'!L177+'24.09.18'!L177+'01.10.18'!L177+'08.10.18'!L177+'16.10.18'!L177+'22.10.18'!L177+'29.10.18'!L177+'05.11.18'!L177+'12.11.18'!L177+'19.11.18'!L177+'26.11.18'!L177+'03.12.18'!L177+'10.12.18'!L177+'17.12.18'!L177+'26.12.18'!L177+'02.01.19'!L177</f>
        <v>71272.06</v>
      </c>
      <c r="M177" s="259">
        <f t="shared" si="5"/>
        <v>0</v>
      </c>
      <c r="N177" s="270">
        <f>'09.01.18'!N177+'15.01.18'!N177+'22.01.18'!N177+'29.01.18'!N177+'05.02.18'!N177+'12.02.18'!N177+'19.02.18'!N177+'26.02.18'!N177+'05.03.18'!N177+'12.03.18'!N177+'19.03.18'!N177+'26.03.18'!N177+'02.04.18'!N177+'10.04.18'!N177+'16.04.18'!N177+'23.04.18'!N177+'02.05.18'!N177+'07.05.18'!N177+'14.05.18'!N177+'21.05.18'!N177+'29.05.18'!N177+'04.06.18'!N177+'11.06.18'!N177+'18.06.18'!N177+'25.06.18'!N177+'02.07.18'!N177+'09.07.18'!N177+'16.07.18'!N177+'23.07.18'!N177+'30.07.18'!N177+'06.08.18'!N177+'13.08.18'!N177+'20.08.18'!N177+'27.08.18'!N177+'03.09.18'!N177+'10.09.18'!N177+'17.09.18'!N177+'24.09.18'!N177+'01.10.18'!N177+'08.10.18'!N177+'16.10.18'!N177+'22.10.18'!N177+'29.10.18'!N177+'05.11.18'!N177+'12.11.18'!N177+'19.11.18'!N177+'26.11.18'!N177+'03.12.18'!N177+'10.12.18'!N177+'17.12.18'!N177+'26.12.18'!N177+'02.01.19'!N177</f>
        <v>13</v>
      </c>
      <c r="O177" s="271">
        <f>'09.01.18'!O177+'15.01.18'!O177+'22.01.18'!O177+'29.01.18'!O177+'05.02.18'!O177+'12.02.18'!O177+'19.02.18'!O177+'26.02.18'!O177+'05.03.18'!O177+'12.03.18'!O177+'19.03.18'!O177+'26.03.18'!O177+'02.04.18'!O177+'10.04.18'!O177+'16.04.18'!O177+'23.04.18'!O177+'02.05.18'!O177+'07.05.18'!O177+'14.05.18'!O177+'21.05.18'!O177+'29.05.18'!O177+'04.06.18'!O177+'11.06.18'!O177+'18.06.18'!O177+'25.06.18'!O177+'02.07.18'!O177+'09.07.18'!O177+'16.07.18'!O177+'23.07.18'!O177+'30.07.18'!O177+'06.08.18'!O177+'13.08.18'!O177+'20.08.18'!O177+'27.08.18'!O177+'03.09.18'!O177+'10.09.18'!O177+'17.09.18'!O177+'24.09.18'!O177+'01.10.18'!O177+'08.10.18'!O177+'16.10.18'!O177+'22.10.18'!O177+'29.10.18'!O177+'05.11.18'!O177+'12.11.18'!O177+'19.11.18'!O177+'26.11.18'!O177+'03.12.18'!O177+'10.12.18'!O177+'17.12.18'!O177+'26.12.18'!O177+'02.01.19'!O177</f>
        <v>33932.720000000001</v>
      </c>
      <c r="P177" s="271">
        <f>'09.01.18'!P177+'15.01.18'!P177+'22.01.18'!P177+'29.01.18'!P177+'05.02.18'!P177+'12.02.18'!P177+'19.02.18'!P177+'26.02.18'!P177+'05.03.18'!P177+'12.03.18'!P177+'19.03.18'!P177+'26.03.18'!P177+'02.04.18'!P177+'10.04.18'!P177+'16.04.18'!P177+'23.04.18'!P177+'02.05.18'!P177+'07.05.18'!P177+'14.05.18'!P177+'21.05.18'!P177+'29.05.18'!P177+'04.06.18'!P177+'11.06.18'!P177+'18.06.18'!P177+'25.06.18'!P177+'02.07.18'!P177+'09.07.18'!P177+'16.07.18'!P177+'23.07.18'!P177+'30.07.18'!P177+'06.08.18'!P177+'13.08.18'!P177+'20.08.18'!P177+'27.08.18'!P177+'03.09.18'!P177+'10.09.18'!P177+'17.09.18'!P177+'24.09.18'!P177+'01.10.18'!P177+'08.10.18'!P177+'16.10.18'!P177+'22.10.18'!P177+'29.10.18'!P177+'05.11.18'!P177+'12.11.18'!P177+'19.11.18'!P177+'26.11.18'!P177+'03.12.18'!P177+'10.12.18'!P177+'17.12.18'!P177+'26.12.18'!P177+'02.01.19'!P177</f>
        <v>33932.720000000001</v>
      </c>
      <c r="Q177" s="83">
        <f t="shared" si="6"/>
        <v>0</v>
      </c>
      <c r="R177" s="1"/>
      <c r="S177" s="1"/>
      <c r="T177" s="134"/>
      <c r="U177" s="134"/>
      <c r="V177" s="134"/>
      <c r="X177" s="40"/>
    </row>
    <row r="178" spans="1:24">
      <c r="A178" s="252">
        <v>169</v>
      </c>
      <c r="B178" s="29" t="s">
        <v>148</v>
      </c>
      <c r="C178" s="7" t="s">
        <v>19</v>
      </c>
      <c r="D178" s="29"/>
      <c r="E178" s="29" t="s">
        <v>26</v>
      </c>
      <c r="F178" s="106" t="s">
        <v>394</v>
      </c>
      <c r="G178" s="14" t="s">
        <v>21</v>
      </c>
      <c r="H178" s="274">
        <f>'09.01.18'!H178+'15.01.18'!H178+'22.01.18'!H178+'29.01.18'!H178+'05.02.18'!H178+'12.02.18'!H178+'19.02.18'!H178+'26.02.18'!H178+'05.03.18'!H178+'12.03.18'!H178+'19.03.18'!H178+'26.03.18'!H178+'02.04.18'!H178+'10.04.18'!H178+'16.04.18'!H178+'23.04.18'!H178+'02.05.18'!H178+'07.05.18'!H178+'14.05.18'!H178+'21.05.18'!H178+'29.05.18'!H178+'04.06.18'!H178+'11.06.18'!H178+'18.06.18'!H178+'25.06.18'!H178+'02.07.18'!H178+'09.07.18'!H178+'16.07.18'!H178+'23.07.18'!H178+'30.07.18'!H178+'06.08.18'!H178+'13.08.18'!H178+'20.08.18'!H178+'27.08.18'!H178+'03.09.18'!H178+'10.09.18'!H178+'17.09.18'!H178+'24.09.18'!H178+'01.10.18'!H178+'08.10.18'!H178+'16.10.18'!H178+'22.10.18'!H178+'29.10.18'!H178+'05.11.18'!H178+'12.11.18'!H178+'19.11.18'!H178+'26.11.18'!H178+'03.12.18'!H178+'10.12.18'!H178+'17.12.18'!H178+'26.12.18'!H178+'02.01.19'!H178</f>
        <v>33</v>
      </c>
      <c r="I178" s="254">
        <f>'09.01.18'!I178+'15.01.18'!I178+'22.01.18'!I178+'29.01.18'!I178+'05.02.18'!I178+'12.02.18'!I178+'19.02.18'!I178+'26.02.18'!I178+'05.03.18'!I178+'12.03.18'!I178+'19.03.18'!I178+'26.03.18'!I178+'02.04.18'!I178+'10.04.18'!I178+'16.04.18'!I178+'23.04.18'!I178+'02.05.18'!I178+'07.05.18'!I178+'14.05.18'!I178+'21.05.18'!I178+'29.05.18'!I178+'04.06.18'!I178+'11.06.18'!I178+'18.06.18'!I178+'25.06.18'!I178+'02.07.18'!I178+'09.07.18'!I178+'16.07.18'!I178+'23.07.18'!I178+'30.07.18'!I178+'06.08.18'!I178+'13.08.18'!I178+'20.08.18'!I178+'27.08.18'!I178+'03.09.18'!I178+'10.09.18'!I178+'17.09.18'!I178+'24.09.18'!I178+'01.10.18'!I178+'08.10.18'!I178+'16.10.18'!I178+'22.10.18'!I178+'29.10.18'!I178+'05.11.18'!I178+'12.11.18'!I178+'19.11.18'!I178+'26.11.18'!I178+'03.12.18'!I178+'10.12.18'!I178+'17.12.18'!I178+'26.12.18'!I178+'02.01.19'!I178</f>
        <v>25</v>
      </c>
      <c r="J178" s="254">
        <f>'09.01.18'!J178+'15.01.18'!J178+'22.01.18'!J178+'29.01.18'!J178+'05.02.18'!J178+'12.02.18'!J178+'19.02.18'!J178+'26.02.18'!J178+'05.03.18'!J178+'12.03.18'!J178+'19.03.18'!J178+'26.03.18'!J178+'02.04.18'!J178+'10.04.18'!J178+'16.04.18'!J178+'23.04.18'!J178+'02.05.18'!J178+'07.05.18'!J178+'14.05.18'!J178+'21.05.18'!J178+'29.05.18'!J178+'04.06.18'!J178+'11.06.18'!J178+'18.06.18'!J178+'25.06.18'!J178+'02.07.18'!J178+'09.07.18'!J178+'16.07.18'!J178+'23.07.18'!J178+'30.07.18'!J178+'06.08.18'!J178+'13.08.18'!J178+'20.08.18'!J178+'27.08.18'!J178+'03.09.18'!J178+'10.09.18'!J178+'17.09.18'!J178+'24.09.18'!J178+'01.10.18'!J178+'08.10.18'!J178+'16.10.18'!J178+'22.10.18'!J178+'29.10.18'!J178+'05.11.18'!J178+'12.11.18'!J178+'19.11.18'!J178+'26.11.18'!J178+'03.12.18'!J178+'10.12.18'!J178+'17.12.18'!J178+'26.12.18'!J178+'02.01.19'!J178</f>
        <v>32</v>
      </c>
      <c r="K178" s="271">
        <f>'09.01.18'!K178+'15.01.18'!K178+'22.01.18'!K178+'29.01.18'!K178+'05.02.18'!K178+'12.02.18'!K178+'19.02.18'!K178+'26.02.18'!K178+'05.03.18'!K178+'12.03.18'!K178+'19.03.18'!K178+'26.03.18'!K178+'02.04.18'!K178+'10.04.18'!K178+'16.04.18'!K178+'23.04.18'!K178+'02.05.18'!K178+'07.05.18'!K178+'14.05.18'!K178+'21.05.18'!K178+'29.05.18'!K178+'04.06.18'!K178+'11.06.18'!K178+'18.06.18'!K178+'25.06.18'!K178+'02.07.18'!K178+'09.07.18'!K178+'16.07.18'!K178+'23.07.18'!K178+'30.07.18'!K178+'06.08.18'!K178+'13.08.18'!K178+'20.08.18'!K178+'27.08.18'!K178+'03.09.18'!K178+'10.09.18'!K178+'17.09.18'!K178+'24.09.18'!K178+'01.10.18'!K178+'08.10.18'!K178+'16.10.18'!K178+'22.10.18'!K178+'29.10.18'!K178+'05.11.18'!K178+'12.11.18'!K178+'19.11.18'!K178+'26.11.18'!K178+'03.12.18'!K178+'10.12.18'!K178+'17.12.18'!K178+'26.12.18'!K178+'02.01.19'!K178</f>
        <v>45668.89</v>
      </c>
      <c r="L178" s="271">
        <f>'09.01.18'!L178+'15.01.18'!L178+'22.01.18'!L178+'29.01.18'!L178+'05.02.18'!L178+'12.02.18'!L178+'19.02.18'!L178+'26.02.18'!L178+'05.03.18'!L178+'12.03.18'!L178+'19.03.18'!L178+'26.03.18'!L178+'02.04.18'!L178+'10.04.18'!L178+'16.04.18'!L178+'23.04.18'!L178+'02.05.18'!L178+'07.05.18'!L178+'14.05.18'!L178+'21.05.18'!L178+'29.05.18'!L178+'04.06.18'!L178+'11.06.18'!L178+'18.06.18'!L178+'25.06.18'!L178+'02.07.18'!L178+'09.07.18'!L178+'16.07.18'!L178+'23.07.18'!L178+'30.07.18'!L178+'06.08.18'!L178+'13.08.18'!L178+'20.08.18'!L178+'27.08.18'!L178+'03.09.18'!L178+'10.09.18'!L178+'17.09.18'!L178+'24.09.18'!L178+'01.10.18'!L178+'08.10.18'!L178+'16.10.18'!L178+'22.10.18'!L178+'29.10.18'!L178+'05.11.18'!L178+'12.11.18'!L178+'19.11.18'!L178+'26.11.18'!L178+'03.12.18'!L178+'10.12.18'!L178+'17.12.18'!L178+'26.12.18'!L178+'02.01.19'!L178</f>
        <v>45668.890000000007</v>
      </c>
      <c r="M178" s="259">
        <f t="shared" si="5"/>
        <v>0</v>
      </c>
      <c r="N178" s="270">
        <f>'09.01.18'!N178+'15.01.18'!N178+'22.01.18'!N178+'29.01.18'!N178+'05.02.18'!N178+'12.02.18'!N178+'19.02.18'!N178+'26.02.18'!N178+'05.03.18'!N178+'12.03.18'!N178+'19.03.18'!N178+'26.03.18'!N178+'02.04.18'!N178+'10.04.18'!N178+'16.04.18'!N178+'23.04.18'!N178+'02.05.18'!N178+'07.05.18'!N178+'14.05.18'!N178+'21.05.18'!N178+'29.05.18'!N178+'04.06.18'!N178+'11.06.18'!N178+'18.06.18'!N178+'25.06.18'!N178+'02.07.18'!N178+'09.07.18'!N178+'16.07.18'!N178+'23.07.18'!N178+'30.07.18'!N178+'06.08.18'!N178+'13.08.18'!N178+'20.08.18'!N178+'27.08.18'!N178+'03.09.18'!N178+'10.09.18'!N178+'17.09.18'!N178+'24.09.18'!N178+'01.10.18'!N178+'08.10.18'!N178+'16.10.18'!N178+'22.10.18'!N178+'29.10.18'!N178+'05.11.18'!N178+'12.11.18'!N178+'19.11.18'!N178+'26.11.18'!N178+'03.12.18'!N178+'10.12.18'!N178+'17.12.18'!N178+'26.12.18'!N178+'02.01.19'!N178</f>
        <v>20</v>
      </c>
      <c r="O178" s="271">
        <f>'09.01.18'!O178+'15.01.18'!O178+'22.01.18'!O178+'29.01.18'!O178+'05.02.18'!O178+'12.02.18'!O178+'19.02.18'!O178+'26.02.18'!O178+'05.03.18'!O178+'12.03.18'!O178+'19.03.18'!O178+'26.03.18'!O178+'02.04.18'!O178+'10.04.18'!O178+'16.04.18'!O178+'23.04.18'!O178+'02.05.18'!O178+'07.05.18'!O178+'14.05.18'!O178+'21.05.18'!O178+'29.05.18'!O178+'04.06.18'!O178+'11.06.18'!O178+'18.06.18'!O178+'25.06.18'!O178+'02.07.18'!O178+'09.07.18'!O178+'16.07.18'!O178+'23.07.18'!O178+'30.07.18'!O178+'06.08.18'!O178+'13.08.18'!O178+'20.08.18'!O178+'27.08.18'!O178+'03.09.18'!O178+'10.09.18'!O178+'17.09.18'!O178+'24.09.18'!O178+'01.10.18'!O178+'08.10.18'!O178+'16.10.18'!O178+'22.10.18'!O178+'29.10.18'!O178+'05.11.18'!O178+'12.11.18'!O178+'19.11.18'!O178+'26.11.18'!O178+'03.12.18'!O178+'10.12.18'!O178+'17.12.18'!O178+'26.12.18'!O178+'02.01.19'!O178</f>
        <v>46759.61</v>
      </c>
      <c r="P178" s="271">
        <f>'09.01.18'!P178+'15.01.18'!P178+'22.01.18'!P178+'29.01.18'!P178+'05.02.18'!P178+'12.02.18'!P178+'19.02.18'!P178+'26.02.18'!P178+'05.03.18'!P178+'12.03.18'!P178+'19.03.18'!P178+'26.03.18'!P178+'02.04.18'!P178+'10.04.18'!P178+'16.04.18'!P178+'23.04.18'!P178+'02.05.18'!P178+'07.05.18'!P178+'14.05.18'!P178+'21.05.18'!P178+'29.05.18'!P178+'04.06.18'!P178+'11.06.18'!P178+'18.06.18'!P178+'25.06.18'!P178+'02.07.18'!P178+'09.07.18'!P178+'16.07.18'!P178+'23.07.18'!P178+'30.07.18'!P178+'06.08.18'!P178+'13.08.18'!P178+'20.08.18'!P178+'27.08.18'!P178+'03.09.18'!P178+'10.09.18'!P178+'17.09.18'!P178+'24.09.18'!P178+'01.10.18'!P178+'08.10.18'!P178+'16.10.18'!P178+'22.10.18'!P178+'29.10.18'!P178+'05.11.18'!P178+'12.11.18'!P178+'19.11.18'!P178+'26.11.18'!P178+'03.12.18'!P178+'10.12.18'!P178+'17.12.18'!P178+'26.12.18'!P178+'02.01.19'!P178</f>
        <v>46759.61</v>
      </c>
      <c r="Q178" s="83">
        <f t="shared" si="6"/>
        <v>0</v>
      </c>
      <c r="R178" s="1"/>
      <c r="S178" s="1"/>
      <c r="T178" s="134"/>
      <c r="U178" s="134"/>
      <c r="V178" s="134"/>
      <c r="X178" s="40"/>
    </row>
    <row r="179" spans="1:24">
      <c r="A179" s="252">
        <v>170</v>
      </c>
      <c r="B179" s="29" t="s">
        <v>148</v>
      </c>
      <c r="C179" s="7" t="s">
        <v>19</v>
      </c>
      <c r="D179" s="29"/>
      <c r="E179" s="29" t="s">
        <v>26</v>
      </c>
      <c r="F179" s="109" t="s">
        <v>464</v>
      </c>
      <c r="G179" s="80" t="s">
        <v>33</v>
      </c>
      <c r="H179" s="274">
        <f>'09.01.18'!H179+'15.01.18'!H179+'22.01.18'!H179+'29.01.18'!H179+'05.02.18'!H179+'12.02.18'!H179+'19.02.18'!H179+'26.02.18'!H179+'05.03.18'!H179+'12.03.18'!H179+'19.03.18'!H179+'26.03.18'!H179+'02.04.18'!H179+'10.04.18'!H179+'16.04.18'!H179+'23.04.18'!H179+'02.05.18'!H179+'07.05.18'!H179+'14.05.18'!H179+'21.05.18'!H179+'29.05.18'!H179+'04.06.18'!H179+'11.06.18'!H179+'18.06.18'!H179+'25.06.18'!H179+'02.07.18'!H179+'09.07.18'!H179+'16.07.18'!H179+'23.07.18'!H179+'30.07.18'!H179+'06.08.18'!H179+'13.08.18'!H179+'20.08.18'!H179+'27.08.18'!H179+'03.09.18'!H179+'10.09.18'!H179+'17.09.18'!H179+'24.09.18'!H179+'01.10.18'!H179+'08.10.18'!H179+'16.10.18'!H179+'22.10.18'!H179+'29.10.18'!H179+'05.11.18'!H179+'12.11.18'!H179+'19.11.18'!H179+'26.11.18'!H179+'03.12.18'!H179+'10.12.18'!H179+'17.12.18'!H179+'26.12.18'!H179+'02.01.19'!H179</f>
        <v>2</v>
      </c>
      <c r="I179" s="254">
        <f>'09.01.18'!I179+'15.01.18'!I179+'22.01.18'!I179+'29.01.18'!I179+'05.02.18'!I179+'12.02.18'!I179+'19.02.18'!I179+'26.02.18'!I179+'05.03.18'!I179+'12.03.18'!I179+'19.03.18'!I179+'26.03.18'!I179+'02.04.18'!I179+'10.04.18'!I179+'16.04.18'!I179+'23.04.18'!I179+'02.05.18'!I179+'07.05.18'!I179+'14.05.18'!I179+'21.05.18'!I179+'29.05.18'!I179+'04.06.18'!I179+'11.06.18'!I179+'18.06.18'!I179+'25.06.18'!I179+'02.07.18'!I179+'09.07.18'!I179+'16.07.18'!I179+'23.07.18'!I179+'30.07.18'!I179+'06.08.18'!I179+'13.08.18'!I179+'20.08.18'!I179+'27.08.18'!I179+'03.09.18'!I179+'10.09.18'!I179+'17.09.18'!I179+'24.09.18'!I179+'01.10.18'!I179+'08.10.18'!I179+'16.10.18'!I179+'22.10.18'!I179+'29.10.18'!I179+'05.11.18'!I179+'12.11.18'!I179+'19.11.18'!I179+'26.11.18'!I179+'03.12.18'!I179+'10.12.18'!I179+'17.12.18'!I179+'26.12.18'!I179+'02.01.19'!I179</f>
        <v>2</v>
      </c>
      <c r="J179" s="254">
        <f>'09.01.18'!J179+'15.01.18'!J179+'22.01.18'!J179+'29.01.18'!J179+'05.02.18'!J179+'12.02.18'!J179+'19.02.18'!J179+'26.02.18'!J179+'05.03.18'!J179+'12.03.18'!J179+'19.03.18'!J179+'26.03.18'!J179+'02.04.18'!J179+'10.04.18'!J179+'16.04.18'!J179+'23.04.18'!J179+'02.05.18'!J179+'07.05.18'!J179+'14.05.18'!J179+'21.05.18'!J179+'29.05.18'!J179+'04.06.18'!J179+'11.06.18'!J179+'18.06.18'!J179+'25.06.18'!J179+'02.07.18'!J179+'09.07.18'!J179+'16.07.18'!J179+'23.07.18'!J179+'30.07.18'!J179+'06.08.18'!J179+'13.08.18'!J179+'20.08.18'!J179+'27.08.18'!J179+'03.09.18'!J179+'10.09.18'!J179+'17.09.18'!J179+'24.09.18'!J179+'01.10.18'!J179+'08.10.18'!J179+'16.10.18'!J179+'22.10.18'!J179+'29.10.18'!J179+'05.11.18'!J179+'12.11.18'!J179+'19.11.18'!J179+'26.11.18'!J179+'03.12.18'!J179+'10.12.18'!J179+'17.12.18'!J179+'26.12.18'!J179+'02.01.19'!J179</f>
        <v>2</v>
      </c>
      <c r="K179" s="271">
        <f>'09.01.18'!K179+'15.01.18'!K179+'22.01.18'!K179+'29.01.18'!K179+'05.02.18'!K179+'12.02.18'!K179+'19.02.18'!K179+'26.02.18'!K179+'05.03.18'!K179+'12.03.18'!K179+'19.03.18'!K179+'26.03.18'!K179+'02.04.18'!K179+'10.04.18'!K179+'16.04.18'!K179+'23.04.18'!K179+'02.05.18'!K179+'07.05.18'!K179+'14.05.18'!K179+'21.05.18'!K179+'29.05.18'!K179+'04.06.18'!K179+'11.06.18'!K179+'18.06.18'!K179+'25.06.18'!K179+'02.07.18'!K179+'09.07.18'!K179+'16.07.18'!K179+'23.07.18'!K179+'30.07.18'!K179+'06.08.18'!K179+'13.08.18'!K179+'20.08.18'!K179+'27.08.18'!K179+'03.09.18'!K179+'10.09.18'!K179+'17.09.18'!K179+'24.09.18'!K179+'01.10.18'!K179+'08.10.18'!K179+'16.10.18'!K179+'22.10.18'!K179+'29.10.18'!K179+'05.11.18'!K179+'12.11.18'!K179+'19.11.18'!K179+'26.11.18'!K179+'03.12.18'!K179+'10.12.18'!K179+'17.12.18'!K179+'26.12.18'!K179+'02.01.19'!K179</f>
        <v>3226.9</v>
      </c>
      <c r="L179" s="271">
        <f>'09.01.18'!L179+'15.01.18'!L179+'22.01.18'!L179+'29.01.18'!L179+'05.02.18'!L179+'12.02.18'!L179+'19.02.18'!L179+'26.02.18'!L179+'05.03.18'!L179+'12.03.18'!L179+'19.03.18'!L179+'26.03.18'!L179+'02.04.18'!L179+'10.04.18'!L179+'16.04.18'!L179+'23.04.18'!L179+'02.05.18'!L179+'07.05.18'!L179+'14.05.18'!L179+'21.05.18'!L179+'29.05.18'!L179+'04.06.18'!L179+'11.06.18'!L179+'18.06.18'!L179+'25.06.18'!L179+'02.07.18'!L179+'09.07.18'!L179+'16.07.18'!L179+'23.07.18'!L179+'30.07.18'!L179+'06.08.18'!L179+'13.08.18'!L179+'20.08.18'!L179+'27.08.18'!L179+'03.09.18'!L179+'10.09.18'!L179+'17.09.18'!L179+'24.09.18'!L179+'01.10.18'!L179+'08.10.18'!L179+'16.10.18'!L179+'22.10.18'!L179+'29.10.18'!L179+'05.11.18'!L179+'12.11.18'!L179+'19.11.18'!L179+'26.11.18'!L179+'03.12.18'!L179+'10.12.18'!L179+'17.12.18'!L179+'26.12.18'!L179+'02.01.19'!L179</f>
        <v>3226.9</v>
      </c>
      <c r="M179" s="259">
        <f t="shared" si="5"/>
        <v>0</v>
      </c>
      <c r="N179" s="270">
        <f>'09.01.18'!N179+'15.01.18'!N179+'22.01.18'!N179+'29.01.18'!N179+'05.02.18'!N179+'12.02.18'!N179+'19.02.18'!N179+'26.02.18'!N179+'05.03.18'!N179+'12.03.18'!N179+'19.03.18'!N179+'26.03.18'!N179+'02.04.18'!N179+'10.04.18'!N179+'16.04.18'!N179+'23.04.18'!N179+'02.05.18'!N179+'07.05.18'!N179+'14.05.18'!N179+'21.05.18'!N179+'29.05.18'!N179+'04.06.18'!N179+'11.06.18'!N179+'18.06.18'!N179+'25.06.18'!N179+'02.07.18'!N179+'09.07.18'!N179+'16.07.18'!N179+'23.07.18'!N179+'30.07.18'!N179+'06.08.18'!N179+'13.08.18'!N179+'20.08.18'!N179+'27.08.18'!N179+'03.09.18'!N179+'10.09.18'!N179+'17.09.18'!N179+'24.09.18'!N179+'01.10.18'!N179+'08.10.18'!N179+'16.10.18'!N179+'22.10.18'!N179+'29.10.18'!N179+'05.11.18'!N179+'12.11.18'!N179+'19.11.18'!N179+'26.11.18'!N179+'03.12.18'!N179+'10.12.18'!N179+'17.12.18'!N179+'26.12.18'!N179+'02.01.19'!N179</f>
        <v>7</v>
      </c>
      <c r="O179" s="271">
        <f>'09.01.18'!O179+'15.01.18'!O179+'22.01.18'!O179+'29.01.18'!O179+'05.02.18'!O179+'12.02.18'!O179+'19.02.18'!O179+'26.02.18'!O179+'05.03.18'!O179+'12.03.18'!O179+'19.03.18'!O179+'26.03.18'!O179+'02.04.18'!O179+'10.04.18'!O179+'16.04.18'!O179+'23.04.18'!O179+'02.05.18'!O179+'07.05.18'!O179+'14.05.18'!O179+'21.05.18'!O179+'29.05.18'!O179+'04.06.18'!O179+'11.06.18'!O179+'18.06.18'!O179+'25.06.18'!O179+'02.07.18'!O179+'09.07.18'!O179+'16.07.18'!O179+'23.07.18'!O179+'30.07.18'!O179+'06.08.18'!O179+'13.08.18'!O179+'20.08.18'!O179+'27.08.18'!O179+'03.09.18'!O179+'10.09.18'!O179+'17.09.18'!O179+'24.09.18'!O179+'01.10.18'!O179+'08.10.18'!O179+'16.10.18'!O179+'22.10.18'!O179+'29.10.18'!O179+'05.11.18'!O179+'12.11.18'!O179+'19.11.18'!O179+'26.11.18'!O179+'03.12.18'!O179+'10.12.18'!O179+'17.12.18'!O179+'26.12.18'!O179+'02.01.19'!O179</f>
        <v>9683.9000000000015</v>
      </c>
      <c r="P179" s="271">
        <f>'09.01.18'!P179+'15.01.18'!P179+'22.01.18'!P179+'29.01.18'!P179+'05.02.18'!P179+'12.02.18'!P179+'19.02.18'!P179+'26.02.18'!P179+'05.03.18'!P179+'12.03.18'!P179+'19.03.18'!P179+'26.03.18'!P179+'02.04.18'!P179+'10.04.18'!P179+'16.04.18'!P179+'23.04.18'!P179+'02.05.18'!P179+'07.05.18'!P179+'14.05.18'!P179+'21.05.18'!P179+'29.05.18'!P179+'04.06.18'!P179+'11.06.18'!P179+'18.06.18'!P179+'25.06.18'!P179+'02.07.18'!P179+'09.07.18'!P179+'16.07.18'!P179+'23.07.18'!P179+'30.07.18'!P179+'06.08.18'!P179+'13.08.18'!P179+'20.08.18'!P179+'27.08.18'!P179+'03.09.18'!P179+'10.09.18'!P179+'17.09.18'!P179+'24.09.18'!P179+'01.10.18'!P179+'08.10.18'!P179+'16.10.18'!P179+'22.10.18'!P179+'29.10.18'!P179+'05.11.18'!P179+'12.11.18'!P179+'19.11.18'!P179+'26.11.18'!P179+'03.12.18'!P179+'10.12.18'!P179+'17.12.18'!P179+'26.12.18'!P179+'02.01.19'!P179</f>
        <v>9683.9000000000015</v>
      </c>
      <c r="Q179" s="83">
        <f t="shared" si="6"/>
        <v>0</v>
      </c>
      <c r="R179" s="1"/>
      <c r="S179" s="1"/>
      <c r="T179" s="134"/>
      <c r="U179" s="134"/>
      <c r="V179" s="134"/>
      <c r="X179" s="40"/>
    </row>
    <row r="180" spans="1:24">
      <c r="A180" s="252">
        <v>171</v>
      </c>
      <c r="B180" s="115" t="s">
        <v>149</v>
      </c>
      <c r="C180" s="4" t="s">
        <v>19</v>
      </c>
      <c r="D180" s="115"/>
      <c r="E180" s="115" t="s">
        <v>26</v>
      </c>
      <c r="F180" s="116" t="s">
        <v>465</v>
      </c>
      <c r="G180" s="80" t="s">
        <v>33</v>
      </c>
      <c r="H180" s="274">
        <f>'09.01.18'!H180+'15.01.18'!H180+'22.01.18'!H180+'29.01.18'!H180+'05.02.18'!H180+'12.02.18'!H180+'19.02.18'!H180+'26.02.18'!H180+'05.03.18'!H180+'12.03.18'!H180+'19.03.18'!H180+'26.03.18'!H180+'02.04.18'!H180+'10.04.18'!H180+'16.04.18'!H180+'23.04.18'!H180+'02.05.18'!H180+'07.05.18'!H180+'14.05.18'!H180+'21.05.18'!H180+'29.05.18'!H180+'04.06.18'!H180+'11.06.18'!H180+'18.06.18'!H180+'25.06.18'!H180+'02.07.18'!H180+'09.07.18'!H180+'16.07.18'!H180+'23.07.18'!H180+'30.07.18'!H180+'06.08.18'!H180+'13.08.18'!H180+'20.08.18'!H180+'27.08.18'!H180+'03.09.18'!H180+'10.09.18'!H180+'17.09.18'!H180+'24.09.18'!H180+'01.10.18'!H180+'08.10.18'!H180+'16.10.18'!H180+'22.10.18'!H180+'29.10.18'!H180+'05.11.18'!H180+'12.11.18'!H180+'19.11.18'!H180+'26.11.18'!H180+'03.12.18'!H180+'10.12.18'!H180+'17.12.18'!H180+'26.12.18'!H180+'02.01.19'!H180</f>
        <v>7</v>
      </c>
      <c r="I180" s="254">
        <f>'09.01.18'!I180+'15.01.18'!I180+'22.01.18'!I180+'29.01.18'!I180+'05.02.18'!I180+'12.02.18'!I180+'19.02.18'!I180+'26.02.18'!I180+'05.03.18'!I180+'12.03.18'!I180+'19.03.18'!I180+'26.03.18'!I180+'02.04.18'!I180+'10.04.18'!I180+'16.04.18'!I180+'23.04.18'!I180+'02.05.18'!I180+'07.05.18'!I180+'14.05.18'!I180+'21.05.18'!I180+'29.05.18'!I180+'04.06.18'!I180+'11.06.18'!I180+'18.06.18'!I180+'25.06.18'!I180+'02.07.18'!I180+'09.07.18'!I180+'16.07.18'!I180+'23.07.18'!I180+'30.07.18'!I180+'06.08.18'!I180+'13.08.18'!I180+'20.08.18'!I180+'27.08.18'!I180+'03.09.18'!I180+'10.09.18'!I180+'17.09.18'!I180+'24.09.18'!I180+'01.10.18'!I180+'08.10.18'!I180+'16.10.18'!I180+'22.10.18'!I180+'29.10.18'!I180+'05.11.18'!I180+'12.11.18'!I180+'19.11.18'!I180+'26.11.18'!I180+'03.12.18'!I180+'10.12.18'!I180+'17.12.18'!I180+'26.12.18'!I180+'02.01.19'!I180</f>
        <v>7</v>
      </c>
      <c r="J180" s="254">
        <f>'09.01.18'!J180+'15.01.18'!J180+'22.01.18'!J180+'29.01.18'!J180+'05.02.18'!J180+'12.02.18'!J180+'19.02.18'!J180+'26.02.18'!J180+'05.03.18'!J180+'12.03.18'!J180+'19.03.18'!J180+'26.03.18'!J180+'02.04.18'!J180+'10.04.18'!J180+'16.04.18'!J180+'23.04.18'!J180+'02.05.18'!J180+'07.05.18'!J180+'14.05.18'!J180+'21.05.18'!J180+'29.05.18'!J180+'04.06.18'!J180+'11.06.18'!J180+'18.06.18'!J180+'25.06.18'!J180+'02.07.18'!J180+'09.07.18'!J180+'16.07.18'!J180+'23.07.18'!J180+'30.07.18'!J180+'06.08.18'!J180+'13.08.18'!J180+'20.08.18'!J180+'27.08.18'!J180+'03.09.18'!J180+'10.09.18'!J180+'17.09.18'!J180+'24.09.18'!J180+'01.10.18'!J180+'08.10.18'!J180+'16.10.18'!J180+'22.10.18'!J180+'29.10.18'!J180+'05.11.18'!J180+'12.11.18'!J180+'19.11.18'!J180+'26.11.18'!J180+'03.12.18'!J180+'10.12.18'!J180+'17.12.18'!J180+'26.12.18'!J180+'02.01.19'!J180</f>
        <v>7</v>
      </c>
      <c r="K180" s="271">
        <f>'09.01.18'!K180+'15.01.18'!K180+'22.01.18'!K180+'29.01.18'!K180+'05.02.18'!K180+'12.02.18'!K180+'19.02.18'!K180+'26.02.18'!K180+'05.03.18'!K180+'12.03.18'!K180+'19.03.18'!K180+'26.03.18'!K180+'02.04.18'!K180+'10.04.18'!K180+'16.04.18'!K180+'23.04.18'!K180+'02.05.18'!K180+'07.05.18'!K180+'14.05.18'!K180+'21.05.18'!K180+'29.05.18'!K180+'04.06.18'!K180+'11.06.18'!K180+'18.06.18'!K180+'25.06.18'!K180+'02.07.18'!K180+'09.07.18'!K180+'16.07.18'!K180+'23.07.18'!K180+'30.07.18'!K180+'06.08.18'!K180+'13.08.18'!K180+'20.08.18'!K180+'27.08.18'!K180+'03.09.18'!K180+'10.09.18'!K180+'17.09.18'!K180+'24.09.18'!K180+'01.10.18'!K180+'08.10.18'!K180+'16.10.18'!K180+'22.10.18'!K180+'29.10.18'!K180+'05.11.18'!K180+'12.11.18'!K180+'19.11.18'!K180+'26.11.18'!K180+'03.12.18'!K180+'10.12.18'!K180+'17.12.18'!K180+'26.12.18'!K180+'02.01.19'!K180</f>
        <v>11474.3</v>
      </c>
      <c r="L180" s="271">
        <f>'09.01.18'!L180+'15.01.18'!L180+'22.01.18'!L180+'29.01.18'!L180+'05.02.18'!L180+'12.02.18'!L180+'19.02.18'!L180+'26.02.18'!L180+'05.03.18'!L180+'12.03.18'!L180+'19.03.18'!L180+'26.03.18'!L180+'02.04.18'!L180+'10.04.18'!L180+'16.04.18'!L180+'23.04.18'!L180+'02.05.18'!L180+'07.05.18'!L180+'14.05.18'!L180+'21.05.18'!L180+'29.05.18'!L180+'04.06.18'!L180+'11.06.18'!L180+'18.06.18'!L180+'25.06.18'!L180+'02.07.18'!L180+'09.07.18'!L180+'16.07.18'!L180+'23.07.18'!L180+'30.07.18'!L180+'06.08.18'!L180+'13.08.18'!L180+'20.08.18'!L180+'27.08.18'!L180+'03.09.18'!L180+'10.09.18'!L180+'17.09.18'!L180+'24.09.18'!L180+'01.10.18'!L180+'08.10.18'!L180+'16.10.18'!L180+'22.10.18'!L180+'29.10.18'!L180+'05.11.18'!L180+'12.11.18'!L180+'19.11.18'!L180+'26.11.18'!L180+'03.12.18'!L180+'10.12.18'!L180+'17.12.18'!L180+'26.12.18'!L180+'02.01.19'!L180</f>
        <v>11474.3</v>
      </c>
      <c r="M180" s="259">
        <f t="shared" si="5"/>
        <v>0</v>
      </c>
      <c r="N180" s="270">
        <f>'09.01.18'!N180+'15.01.18'!N180+'22.01.18'!N180+'29.01.18'!N180+'05.02.18'!N180+'12.02.18'!N180+'19.02.18'!N180+'26.02.18'!N180+'05.03.18'!N180+'12.03.18'!N180+'19.03.18'!N180+'26.03.18'!N180+'02.04.18'!N180+'10.04.18'!N180+'16.04.18'!N180+'23.04.18'!N180+'02.05.18'!N180+'07.05.18'!N180+'14.05.18'!N180+'21.05.18'!N180+'29.05.18'!N180+'04.06.18'!N180+'11.06.18'!N180+'18.06.18'!N180+'25.06.18'!N180+'02.07.18'!N180+'09.07.18'!N180+'16.07.18'!N180+'23.07.18'!N180+'30.07.18'!N180+'06.08.18'!N180+'13.08.18'!N180+'20.08.18'!N180+'27.08.18'!N180+'03.09.18'!N180+'10.09.18'!N180+'17.09.18'!N180+'24.09.18'!N180+'01.10.18'!N180+'08.10.18'!N180+'16.10.18'!N180+'22.10.18'!N180+'29.10.18'!N180+'05.11.18'!N180+'12.11.18'!N180+'19.11.18'!N180+'26.11.18'!N180+'03.12.18'!N180+'10.12.18'!N180+'17.12.18'!N180+'26.12.18'!N180+'02.01.19'!N180</f>
        <v>17</v>
      </c>
      <c r="O180" s="271">
        <f>'09.01.18'!O180+'15.01.18'!O180+'22.01.18'!O180+'29.01.18'!O180+'05.02.18'!O180+'12.02.18'!O180+'19.02.18'!O180+'26.02.18'!O180+'05.03.18'!O180+'12.03.18'!O180+'19.03.18'!O180+'26.03.18'!O180+'02.04.18'!O180+'10.04.18'!O180+'16.04.18'!O180+'23.04.18'!O180+'02.05.18'!O180+'07.05.18'!O180+'14.05.18'!O180+'21.05.18'!O180+'29.05.18'!O180+'04.06.18'!O180+'11.06.18'!O180+'18.06.18'!O180+'25.06.18'!O180+'02.07.18'!O180+'09.07.18'!O180+'16.07.18'!O180+'23.07.18'!O180+'30.07.18'!O180+'06.08.18'!O180+'13.08.18'!O180+'20.08.18'!O180+'27.08.18'!O180+'03.09.18'!O180+'10.09.18'!O180+'17.09.18'!O180+'24.09.18'!O180+'01.10.18'!O180+'08.10.18'!O180+'16.10.18'!O180+'22.10.18'!O180+'29.10.18'!O180+'05.11.18'!O180+'12.11.18'!O180+'19.11.18'!O180+'26.11.18'!O180+'03.12.18'!O180+'10.12.18'!O180+'17.12.18'!O180+'26.12.18'!O180+'02.01.19'!O180</f>
        <v>39418.999999999993</v>
      </c>
      <c r="P180" s="271">
        <f>'09.01.18'!P180+'15.01.18'!P180+'22.01.18'!P180+'29.01.18'!P180+'05.02.18'!P180+'12.02.18'!P180+'19.02.18'!P180+'26.02.18'!P180+'05.03.18'!P180+'12.03.18'!P180+'19.03.18'!P180+'26.03.18'!P180+'02.04.18'!P180+'10.04.18'!P180+'16.04.18'!P180+'23.04.18'!P180+'02.05.18'!P180+'07.05.18'!P180+'14.05.18'!P180+'21.05.18'!P180+'29.05.18'!P180+'04.06.18'!P180+'11.06.18'!P180+'18.06.18'!P180+'25.06.18'!P180+'02.07.18'!P180+'09.07.18'!P180+'16.07.18'!P180+'23.07.18'!P180+'30.07.18'!P180+'06.08.18'!P180+'13.08.18'!P180+'20.08.18'!P180+'27.08.18'!P180+'03.09.18'!P180+'10.09.18'!P180+'17.09.18'!P180+'24.09.18'!P180+'01.10.18'!P180+'08.10.18'!P180+'16.10.18'!P180+'22.10.18'!P180+'29.10.18'!P180+'05.11.18'!P180+'12.11.18'!P180+'19.11.18'!P180+'26.11.18'!P180+'03.12.18'!P180+'10.12.18'!P180+'17.12.18'!P180+'26.12.18'!P180+'02.01.19'!P180</f>
        <v>39418.999999999993</v>
      </c>
      <c r="Q180" s="83">
        <f t="shared" si="6"/>
        <v>0</v>
      </c>
      <c r="R180" s="1"/>
      <c r="S180" s="1"/>
      <c r="T180" s="134"/>
      <c r="U180" s="134"/>
      <c r="V180" s="134"/>
      <c r="X180" s="40"/>
    </row>
    <row r="181" spans="1:24">
      <c r="A181" s="252">
        <v>172</v>
      </c>
      <c r="B181" s="29" t="s">
        <v>150</v>
      </c>
      <c r="C181" s="7" t="s">
        <v>19</v>
      </c>
      <c r="D181" s="29"/>
      <c r="E181" s="78" t="s">
        <v>30</v>
      </c>
      <c r="F181" s="103" t="s">
        <v>395</v>
      </c>
      <c r="G181" s="102" t="s">
        <v>21</v>
      </c>
      <c r="H181" s="274">
        <f>'09.01.18'!H181+'15.01.18'!H181+'22.01.18'!H181+'29.01.18'!H181+'05.02.18'!H181+'12.02.18'!H181+'19.02.18'!H181+'26.02.18'!H181+'05.03.18'!H181+'12.03.18'!H181+'19.03.18'!H181+'26.03.18'!H181+'02.04.18'!H181+'10.04.18'!H181+'16.04.18'!H181+'23.04.18'!H181+'02.05.18'!H181+'07.05.18'!H181+'14.05.18'!H181+'21.05.18'!H181+'29.05.18'!H181+'04.06.18'!H181+'11.06.18'!H181+'18.06.18'!H181+'25.06.18'!H181+'02.07.18'!H181+'09.07.18'!H181+'16.07.18'!H181+'23.07.18'!H181+'30.07.18'!H181+'06.08.18'!H181+'13.08.18'!H181+'20.08.18'!H181+'27.08.18'!H181+'03.09.18'!H181+'10.09.18'!H181+'17.09.18'!H181+'24.09.18'!H181+'01.10.18'!H181+'08.10.18'!H181+'16.10.18'!H181+'22.10.18'!H181+'29.10.18'!H181+'05.11.18'!H181+'12.11.18'!H181+'19.11.18'!H181+'26.11.18'!H181+'03.12.18'!H181+'10.12.18'!H181+'17.12.18'!H181+'26.12.18'!H181+'02.01.19'!H181</f>
        <v>19</v>
      </c>
      <c r="I181" s="254">
        <f>'09.01.18'!I181+'15.01.18'!I181+'22.01.18'!I181+'29.01.18'!I181+'05.02.18'!I181+'12.02.18'!I181+'19.02.18'!I181+'26.02.18'!I181+'05.03.18'!I181+'12.03.18'!I181+'19.03.18'!I181+'26.03.18'!I181+'02.04.18'!I181+'10.04.18'!I181+'16.04.18'!I181+'23.04.18'!I181+'02.05.18'!I181+'07.05.18'!I181+'14.05.18'!I181+'21.05.18'!I181+'29.05.18'!I181+'04.06.18'!I181+'11.06.18'!I181+'18.06.18'!I181+'25.06.18'!I181+'02.07.18'!I181+'09.07.18'!I181+'16.07.18'!I181+'23.07.18'!I181+'30.07.18'!I181+'06.08.18'!I181+'13.08.18'!I181+'20.08.18'!I181+'27.08.18'!I181+'03.09.18'!I181+'10.09.18'!I181+'17.09.18'!I181+'24.09.18'!I181+'01.10.18'!I181+'08.10.18'!I181+'16.10.18'!I181+'22.10.18'!I181+'29.10.18'!I181+'05.11.18'!I181+'12.11.18'!I181+'19.11.18'!I181+'26.11.18'!I181+'03.12.18'!I181+'10.12.18'!I181+'17.12.18'!I181+'26.12.18'!I181+'02.01.19'!I181</f>
        <v>15</v>
      </c>
      <c r="J181" s="254">
        <f>'09.01.18'!J181+'15.01.18'!J181+'22.01.18'!J181+'29.01.18'!J181+'05.02.18'!J181+'12.02.18'!J181+'19.02.18'!J181+'26.02.18'!J181+'05.03.18'!J181+'12.03.18'!J181+'19.03.18'!J181+'26.03.18'!J181+'02.04.18'!J181+'10.04.18'!J181+'16.04.18'!J181+'23.04.18'!J181+'02.05.18'!J181+'07.05.18'!J181+'14.05.18'!J181+'21.05.18'!J181+'29.05.18'!J181+'04.06.18'!J181+'11.06.18'!J181+'18.06.18'!J181+'25.06.18'!J181+'02.07.18'!J181+'09.07.18'!J181+'16.07.18'!J181+'23.07.18'!J181+'30.07.18'!J181+'06.08.18'!J181+'13.08.18'!J181+'20.08.18'!J181+'27.08.18'!J181+'03.09.18'!J181+'10.09.18'!J181+'17.09.18'!J181+'24.09.18'!J181+'01.10.18'!J181+'08.10.18'!J181+'16.10.18'!J181+'22.10.18'!J181+'29.10.18'!J181+'05.11.18'!J181+'12.11.18'!J181+'19.11.18'!J181+'26.11.18'!J181+'03.12.18'!J181+'10.12.18'!J181+'17.12.18'!J181+'26.12.18'!J181+'02.01.19'!J181</f>
        <v>17</v>
      </c>
      <c r="K181" s="271">
        <f>'09.01.18'!K181+'15.01.18'!K181+'22.01.18'!K181+'29.01.18'!K181+'05.02.18'!K181+'12.02.18'!K181+'19.02.18'!K181+'26.02.18'!K181+'05.03.18'!K181+'12.03.18'!K181+'19.03.18'!K181+'26.03.18'!K181+'02.04.18'!K181+'10.04.18'!K181+'16.04.18'!K181+'23.04.18'!K181+'02.05.18'!K181+'07.05.18'!K181+'14.05.18'!K181+'21.05.18'!K181+'29.05.18'!K181+'04.06.18'!K181+'11.06.18'!K181+'18.06.18'!K181+'25.06.18'!K181+'02.07.18'!K181+'09.07.18'!K181+'16.07.18'!K181+'23.07.18'!K181+'30.07.18'!K181+'06.08.18'!K181+'13.08.18'!K181+'20.08.18'!K181+'27.08.18'!K181+'03.09.18'!K181+'10.09.18'!K181+'17.09.18'!K181+'24.09.18'!K181+'01.10.18'!K181+'08.10.18'!K181+'16.10.18'!K181+'22.10.18'!K181+'29.10.18'!K181+'05.11.18'!K181+'12.11.18'!K181+'19.11.18'!K181+'26.11.18'!K181+'03.12.18'!K181+'10.12.18'!K181+'17.12.18'!K181+'26.12.18'!K181+'02.01.19'!K181</f>
        <v>32288.93</v>
      </c>
      <c r="L181" s="271">
        <f>'09.01.18'!L181+'15.01.18'!L181+'22.01.18'!L181+'29.01.18'!L181+'05.02.18'!L181+'12.02.18'!L181+'19.02.18'!L181+'26.02.18'!L181+'05.03.18'!L181+'12.03.18'!L181+'19.03.18'!L181+'26.03.18'!L181+'02.04.18'!L181+'10.04.18'!L181+'16.04.18'!L181+'23.04.18'!L181+'02.05.18'!L181+'07.05.18'!L181+'14.05.18'!L181+'21.05.18'!L181+'29.05.18'!L181+'04.06.18'!L181+'11.06.18'!L181+'18.06.18'!L181+'25.06.18'!L181+'02.07.18'!L181+'09.07.18'!L181+'16.07.18'!L181+'23.07.18'!L181+'30.07.18'!L181+'06.08.18'!L181+'13.08.18'!L181+'20.08.18'!L181+'27.08.18'!L181+'03.09.18'!L181+'10.09.18'!L181+'17.09.18'!L181+'24.09.18'!L181+'01.10.18'!L181+'08.10.18'!L181+'16.10.18'!L181+'22.10.18'!L181+'29.10.18'!L181+'05.11.18'!L181+'12.11.18'!L181+'19.11.18'!L181+'26.11.18'!L181+'03.12.18'!L181+'10.12.18'!L181+'17.12.18'!L181+'26.12.18'!L181+'02.01.19'!L181</f>
        <v>32288.93</v>
      </c>
      <c r="M181" s="259">
        <f t="shared" si="5"/>
        <v>0</v>
      </c>
      <c r="N181" s="270">
        <f>'09.01.18'!N181+'15.01.18'!N181+'22.01.18'!N181+'29.01.18'!N181+'05.02.18'!N181+'12.02.18'!N181+'19.02.18'!N181+'26.02.18'!N181+'05.03.18'!N181+'12.03.18'!N181+'19.03.18'!N181+'26.03.18'!N181+'02.04.18'!N181+'10.04.18'!N181+'16.04.18'!N181+'23.04.18'!N181+'02.05.18'!N181+'07.05.18'!N181+'14.05.18'!N181+'21.05.18'!N181+'29.05.18'!N181+'04.06.18'!N181+'11.06.18'!N181+'18.06.18'!N181+'25.06.18'!N181+'02.07.18'!N181+'09.07.18'!N181+'16.07.18'!N181+'23.07.18'!N181+'30.07.18'!N181+'06.08.18'!N181+'13.08.18'!N181+'20.08.18'!N181+'27.08.18'!N181+'03.09.18'!N181+'10.09.18'!N181+'17.09.18'!N181+'24.09.18'!N181+'01.10.18'!N181+'08.10.18'!N181+'16.10.18'!N181+'22.10.18'!N181+'29.10.18'!N181+'05.11.18'!N181+'12.11.18'!N181+'19.11.18'!N181+'26.11.18'!N181+'03.12.18'!N181+'10.12.18'!N181+'17.12.18'!N181+'26.12.18'!N181+'02.01.19'!N181</f>
        <v>14</v>
      </c>
      <c r="O181" s="271">
        <f>'09.01.18'!O181+'15.01.18'!O181+'22.01.18'!O181+'29.01.18'!O181+'05.02.18'!O181+'12.02.18'!O181+'19.02.18'!O181+'26.02.18'!O181+'05.03.18'!O181+'12.03.18'!O181+'19.03.18'!O181+'26.03.18'!O181+'02.04.18'!O181+'10.04.18'!O181+'16.04.18'!O181+'23.04.18'!O181+'02.05.18'!O181+'07.05.18'!O181+'14.05.18'!O181+'21.05.18'!O181+'29.05.18'!O181+'04.06.18'!O181+'11.06.18'!O181+'18.06.18'!O181+'25.06.18'!O181+'02.07.18'!O181+'09.07.18'!O181+'16.07.18'!O181+'23.07.18'!O181+'30.07.18'!O181+'06.08.18'!O181+'13.08.18'!O181+'20.08.18'!O181+'27.08.18'!O181+'03.09.18'!O181+'10.09.18'!O181+'17.09.18'!O181+'24.09.18'!O181+'01.10.18'!O181+'08.10.18'!O181+'16.10.18'!O181+'22.10.18'!O181+'29.10.18'!O181+'05.11.18'!O181+'12.11.18'!O181+'19.11.18'!O181+'26.11.18'!O181+'03.12.18'!O181+'10.12.18'!O181+'17.12.18'!O181+'26.12.18'!O181+'02.01.19'!O181</f>
        <v>84784.43</v>
      </c>
      <c r="P181" s="271">
        <f>'09.01.18'!P181+'15.01.18'!P181+'22.01.18'!P181+'29.01.18'!P181+'05.02.18'!P181+'12.02.18'!P181+'19.02.18'!P181+'26.02.18'!P181+'05.03.18'!P181+'12.03.18'!P181+'19.03.18'!P181+'26.03.18'!P181+'02.04.18'!P181+'10.04.18'!P181+'16.04.18'!P181+'23.04.18'!P181+'02.05.18'!P181+'07.05.18'!P181+'14.05.18'!P181+'21.05.18'!P181+'29.05.18'!P181+'04.06.18'!P181+'11.06.18'!P181+'18.06.18'!P181+'25.06.18'!P181+'02.07.18'!P181+'09.07.18'!P181+'16.07.18'!P181+'23.07.18'!P181+'30.07.18'!P181+'06.08.18'!P181+'13.08.18'!P181+'20.08.18'!P181+'27.08.18'!P181+'03.09.18'!P181+'10.09.18'!P181+'17.09.18'!P181+'24.09.18'!P181+'01.10.18'!P181+'08.10.18'!P181+'16.10.18'!P181+'22.10.18'!P181+'29.10.18'!P181+'05.11.18'!P181+'12.11.18'!P181+'19.11.18'!P181+'26.11.18'!P181+'03.12.18'!P181+'10.12.18'!P181+'17.12.18'!P181+'26.12.18'!P181+'02.01.19'!P181</f>
        <v>84784.43</v>
      </c>
      <c r="Q181" s="83">
        <f t="shared" si="6"/>
        <v>0</v>
      </c>
      <c r="R181" s="1"/>
      <c r="S181" s="1"/>
      <c r="T181" s="134"/>
      <c r="U181" s="134"/>
      <c r="V181" s="134"/>
      <c r="X181" s="40"/>
    </row>
    <row r="182" spans="1:24">
      <c r="A182" s="252">
        <v>173</v>
      </c>
      <c r="B182" s="29" t="s">
        <v>150</v>
      </c>
      <c r="C182" s="7" t="s">
        <v>19</v>
      </c>
      <c r="D182" s="7"/>
      <c r="E182" s="78" t="s">
        <v>30</v>
      </c>
      <c r="F182" s="103" t="s">
        <v>420</v>
      </c>
      <c r="G182" s="37" t="s">
        <v>31</v>
      </c>
      <c r="H182" s="274">
        <f>'09.01.18'!H182+'15.01.18'!H182+'22.01.18'!H182+'29.01.18'!H182+'05.02.18'!H182+'12.02.18'!H182+'19.02.18'!H182+'26.02.18'!H182+'05.03.18'!H182+'12.03.18'!H182+'19.03.18'!H182+'26.03.18'!H182+'02.04.18'!H182+'10.04.18'!H182+'16.04.18'!H182+'23.04.18'!H182+'02.05.18'!H182+'07.05.18'!H182+'14.05.18'!H182+'21.05.18'!H182+'29.05.18'!H182+'04.06.18'!H182+'11.06.18'!H182+'18.06.18'!H182+'25.06.18'!H182+'02.07.18'!H182+'09.07.18'!H182+'16.07.18'!H182+'23.07.18'!H182+'30.07.18'!H182+'06.08.18'!H182+'13.08.18'!H182+'20.08.18'!H182+'27.08.18'!H182+'03.09.18'!H182+'10.09.18'!H182+'17.09.18'!H182+'24.09.18'!H182+'01.10.18'!H182+'08.10.18'!H182+'16.10.18'!H182+'22.10.18'!H182+'29.10.18'!H182+'05.11.18'!H182+'12.11.18'!H182+'19.11.18'!H182+'26.11.18'!H182+'03.12.18'!H182+'10.12.18'!H182+'17.12.18'!H182+'26.12.18'!H182+'02.01.19'!H182</f>
        <v>12</v>
      </c>
      <c r="I182" s="254">
        <f>'09.01.18'!I182+'15.01.18'!I182+'22.01.18'!I182+'29.01.18'!I182+'05.02.18'!I182+'12.02.18'!I182+'19.02.18'!I182+'26.02.18'!I182+'05.03.18'!I182+'12.03.18'!I182+'19.03.18'!I182+'26.03.18'!I182+'02.04.18'!I182+'10.04.18'!I182+'16.04.18'!I182+'23.04.18'!I182+'02.05.18'!I182+'07.05.18'!I182+'14.05.18'!I182+'21.05.18'!I182+'29.05.18'!I182+'04.06.18'!I182+'11.06.18'!I182+'18.06.18'!I182+'25.06.18'!I182+'02.07.18'!I182+'09.07.18'!I182+'16.07.18'!I182+'23.07.18'!I182+'30.07.18'!I182+'06.08.18'!I182+'13.08.18'!I182+'20.08.18'!I182+'27.08.18'!I182+'03.09.18'!I182+'10.09.18'!I182+'17.09.18'!I182+'24.09.18'!I182+'01.10.18'!I182+'08.10.18'!I182+'16.10.18'!I182+'22.10.18'!I182+'29.10.18'!I182+'05.11.18'!I182+'12.11.18'!I182+'19.11.18'!I182+'26.11.18'!I182+'03.12.18'!I182+'10.12.18'!I182+'17.12.18'!I182+'26.12.18'!I182+'02.01.19'!I182</f>
        <v>6</v>
      </c>
      <c r="J182" s="254">
        <f>'09.01.18'!J182+'15.01.18'!J182+'22.01.18'!J182+'29.01.18'!J182+'05.02.18'!J182+'12.02.18'!J182+'19.02.18'!J182+'26.02.18'!J182+'05.03.18'!J182+'12.03.18'!J182+'19.03.18'!J182+'26.03.18'!J182+'02.04.18'!J182+'10.04.18'!J182+'16.04.18'!J182+'23.04.18'!J182+'02.05.18'!J182+'07.05.18'!J182+'14.05.18'!J182+'21.05.18'!J182+'29.05.18'!J182+'04.06.18'!J182+'11.06.18'!J182+'18.06.18'!J182+'25.06.18'!J182+'02.07.18'!J182+'09.07.18'!J182+'16.07.18'!J182+'23.07.18'!J182+'30.07.18'!J182+'06.08.18'!J182+'13.08.18'!J182+'20.08.18'!J182+'27.08.18'!J182+'03.09.18'!J182+'10.09.18'!J182+'17.09.18'!J182+'24.09.18'!J182+'01.10.18'!J182+'08.10.18'!J182+'16.10.18'!J182+'22.10.18'!J182+'29.10.18'!J182+'05.11.18'!J182+'12.11.18'!J182+'19.11.18'!J182+'26.11.18'!J182+'03.12.18'!J182+'10.12.18'!J182+'17.12.18'!J182+'26.12.18'!J182+'02.01.19'!J182</f>
        <v>7</v>
      </c>
      <c r="K182" s="271">
        <f>'09.01.18'!K182+'15.01.18'!K182+'22.01.18'!K182+'29.01.18'!K182+'05.02.18'!K182+'12.02.18'!K182+'19.02.18'!K182+'26.02.18'!K182+'05.03.18'!K182+'12.03.18'!K182+'19.03.18'!K182+'26.03.18'!K182+'02.04.18'!K182+'10.04.18'!K182+'16.04.18'!K182+'23.04.18'!K182+'02.05.18'!K182+'07.05.18'!K182+'14.05.18'!K182+'21.05.18'!K182+'29.05.18'!K182+'04.06.18'!K182+'11.06.18'!K182+'18.06.18'!K182+'25.06.18'!K182+'02.07.18'!K182+'09.07.18'!K182+'16.07.18'!K182+'23.07.18'!K182+'30.07.18'!K182+'06.08.18'!K182+'13.08.18'!K182+'20.08.18'!K182+'27.08.18'!K182+'03.09.18'!K182+'10.09.18'!K182+'17.09.18'!K182+'24.09.18'!K182+'01.10.18'!K182+'08.10.18'!K182+'16.10.18'!K182+'22.10.18'!K182+'29.10.18'!K182+'05.11.18'!K182+'12.11.18'!K182+'19.11.18'!K182+'26.11.18'!K182+'03.12.18'!K182+'10.12.18'!K182+'17.12.18'!K182+'26.12.18'!K182+'02.01.19'!K182</f>
        <v>14051.91</v>
      </c>
      <c r="L182" s="271">
        <f>'09.01.18'!L182+'15.01.18'!L182+'22.01.18'!L182+'29.01.18'!L182+'05.02.18'!L182+'12.02.18'!L182+'19.02.18'!L182+'26.02.18'!L182+'05.03.18'!L182+'12.03.18'!L182+'19.03.18'!L182+'26.03.18'!L182+'02.04.18'!L182+'10.04.18'!L182+'16.04.18'!L182+'23.04.18'!L182+'02.05.18'!L182+'07.05.18'!L182+'14.05.18'!L182+'21.05.18'!L182+'29.05.18'!L182+'04.06.18'!L182+'11.06.18'!L182+'18.06.18'!L182+'25.06.18'!L182+'02.07.18'!L182+'09.07.18'!L182+'16.07.18'!L182+'23.07.18'!L182+'30.07.18'!L182+'06.08.18'!L182+'13.08.18'!L182+'20.08.18'!L182+'27.08.18'!L182+'03.09.18'!L182+'10.09.18'!L182+'17.09.18'!L182+'24.09.18'!L182+'01.10.18'!L182+'08.10.18'!L182+'16.10.18'!L182+'22.10.18'!L182+'29.10.18'!L182+'05.11.18'!L182+'12.11.18'!L182+'19.11.18'!L182+'26.11.18'!L182+'03.12.18'!L182+'10.12.18'!L182+'17.12.18'!L182+'26.12.18'!L182+'02.01.19'!L182</f>
        <v>14051.91</v>
      </c>
      <c r="M182" s="259">
        <f t="shared" si="5"/>
        <v>0</v>
      </c>
      <c r="N182" s="270">
        <f>'09.01.18'!N182+'15.01.18'!N182+'22.01.18'!N182+'29.01.18'!N182+'05.02.18'!N182+'12.02.18'!N182+'19.02.18'!N182+'26.02.18'!N182+'05.03.18'!N182+'12.03.18'!N182+'19.03.18'!N182+'26.03.18'!N182+'02.04.18'!N182+'10.04.18'!N182+'16.04.18'!N182+'23.04.18'!N182+'02.05.18'!N182+'07.05.18'!N182+'14.05.18'!N182+'21.05.18'!N182+'29.05.18'!N182+'04.06.18'!N182+'11.06.18'!N182+'18.06.18'!N182+'25.06.18'!N182+'02.07.18'!N182+'09.07.18'!N182+'16.07.18'!N182+'23.07.18'!N182+'30.07.18'!N182+'06.08.18'!N182+'13.08.18'!N182+'20.08.18'!N182+'27.08.18'!N182+'03.09.18'!N182+'10.09.18'!N182+'17.09.18'!N182+'24.09.18'!N182+'01.10.18'!N182+'08.10.18'!N182+'16.10.18'!N182+'22.10.18'!N182+'29.10.18'!N182+'05.11.18'!N182+'12.11.18'!N182+'19.11.18'!N182+'26.11.18'!N182+'03.12.18'!N182+'10.12.18'!N182+'17.12.18'!N182+'26.12.18'!N182+'02.01.19'!N182</f>
        <v>11</v>
      </c>
      <c r="O182" s="271">
        <f>'09.01.18'!O182+'15.01.18'!O182+'22.01.18'!O182+'29.01.18'!O182+'05.02.18'!O182+'12.02.18'!O182+'19.02.18'!O182+'26.02.18'!O182+'05.03.18'!O182+'12.03.18'!O182+'19.03.18'!O182+'26.03.18'!O182+'02.04.18'!O182+'10.04.18'!O182+'16.04.18'!O182+'23.04.18'!O182+'02.05.18'!O182+'07.05.18'!O182+'14.05.18'!O182+'21.05.18'!O182+'29.05.18'!O182+'04.06.18'!O182+'11.06.18'!O182+'18.06.18'!O182+'25.06.18'!O182+'02.07.18'!O182+'09.07.18'!O182+'16.07.18'!O182+'23.07.18'!O182+'30.07.18'!O182+'06.08.18'!O182+'13.08.18'!O182+'20.08.18'!O182+'27.08.18'!O182+'03.09.18'!O182+'10.09.18'!O182+'17.09.18'!O182+'24.09.18'!O182+'01.10.18'!O182+'08.10.18'!O182+'16.10.18'!O182+'22.10.18'!O182+'29.10.18'!O182+'05.11.18'!O182+'12.11.18'!O182+'19.11.18'!O182+'26.11.18'!O182+'03.12.18'!O182+'10.12.18'!O182+'17.12.18'!O182+'26.12.18'!O182+'02.01.19'!O182</f>
        <v>23736.000000000004</v>
      </c>
      <c r="P182" s="271">
        <f>'09.01.18'!P182+'15.01.18'!P182+'22.01.18'!P182+'29.01.18'!P182+'05.02.18'!P182+'12.02.18'!P182+'19.02.18'!P182+'26.02.18'!P182+'05.03.18'!P182+'12.03.18'!P182+'19.03.18'!P182+'26.03.18'!P182+'02.04.18'!P182+'10.04.18'!P182+'16.04.18'!P182+'23.04.18'!P182+'02.05.18'!P182+'07.05.18'!P182+'14.05.18'!P182+'21.05.18'!P182+'29.05.18'!P182+'04.06.18'!P182+'11.06.18'!P182+'18.06.18'!P182+'25.06.18'!P182+'02.07.18'!P182+'09.07.18'!P182+'16.07.18'!P182+'23.07.18'!P182+'30.07.18'!P182+'06.08.18'!P182+'13.08.18'!P182+'20.08.18'!P182+'27.08.18'!P182+'03.09.18'!P182+'10.09.18'!P182+'17.09.18'!P182+'24.09.18'!P182+'01.10.18'!P182+'08.10.18'!P182+'16.10.18'!P182+'22.10.18'!P182+'29.10.18'!P182+'05.11.18'!P182+'12.11.18'!P182+'19.11.18'!P182+'26.11.18'!P182+'03.12.18'!P182+'10.12.18'!P182+'17.12.18'!P182+'26.12.18'!P182+'02.01.19'!P182</f>
        <v>23736</v>
      </c>
      <c r="Q182" s="83">
        <f t="shared" si="6"/>
        <v>0</v>
      </c>
      <c r="R182" s="1"/>
      <c r="S182" s="1"/>
      <c r="T182" s="134"/>
      <c r="U182" s="134"/>
      <c r="V182" s="134"/>
      <c r="X182" s="40"/>
    </row>
    <row r="183" spans="1:24">
      <c r="A183" s="252">
        <v>174</v>
      </c>
      <c r="B183" s="29" t="s">
        <v>151</v>
      </c>
      <c r="C183" s="7" t="s">
        <v>19</v>
      </c>
      <c r="D183" s="7"/>
      <c r="E183" s="29" t="s">
        <v>26</v>
      </c>
      <c r="F183" s="103" t="s">
        <v>396</v>
      </c>
      <c r="G183" s="102" t="s">
        <v>21</v>
      </c>
      <c r="H183" s="274">
        <f>'09.01.18'!H183+'15.01.18'!H183+'22.01.18'!H183+'29.01.18'!H183+'05.02.18'!H183+'12.02.18'!H183+'19.02.18'!H183+'26.02.18'!H183+'05.03.18'!H183+'12.03.18'!H183+'19.03.18'!H183+'26.03.18'!H183+'02.04.18'!H183+'10.04.18'!H183+'16.04.18'!H183+'23.04.18'!H183+'02.05.18'!H183+'07.05.18'!H183+'14.05.18'!H183+'21.05.18'!H183+'29.05.18'!H183+'04.06.18'!H183+'11.06.18'!H183+'18.06.18'!H183+'25.06.18'!H183+'02.07.18'!H183+'09.07.18'!H183+'16.07.18'!H183+'23.07.18'!H183+'30.07.18'!H183+'06.08.18'!H183+'13.08.18'!H183+'20.08.18'!H183+'27.08.18'!H183+'03.09.18'!H183+'10.09.18'!H183+'17.09.18'!H183+'24.09.18'!H183+'01.10.18'!H183+'08.10.18'!H183+'16.10.18'!H183+'22.10.18'!H183+'29.10.18'!H183+'05.11.18'!H183+'12.11.18'!H183+'19.11.18'!H183+'26.11.18'!H183+'03.12.18'!H183+'10.12.18'!H183+'17.12.18'!H183+'26.12.18'!H183+'02.01.19'!H183</f>
        <v>19</v>
      </c>
      <c r="I183" s="254">
        <f>'09.01.18'!I183+'15.01.18'!I183+'22.01.18'!I183+'29.01.18'!I183+'05.02.18'!I183+'12.02.18'!I183+'19.02.18'!I183+'26.02.18'!I183+'05.03.18'!I183+'12.03.18'!I183+'19.03.18'!I183+'26.03.18'!I183+'02.04.18'!I183+'10.04.18'!I183+'16.04.18'!I183+'23.04.18'!I183+'02.05.18'!I183+'07.05.18'!I183+'14.05.18'!I183+'21.05.18'!I183+'29.05.18'!I183+'04.06.18'!I183+'11.06.18'!I183+'18.06.18'!I183+'25.06.18'!I183+'02.07.18'!I183+'09.07.18'!I183+'16.07.18'!I183+'23.07.18'!I183+'30.07.18'!I183+'06.08.18'!I183+'13.08.18'!I183+'20.08.18'!I183+'27.08.18'!I183+'03.09.18'!I183+'10.09.18'!I183+'17.09.18'!I183+'24.09.18'!I183+'01.10.18'!I183+'08.10.18'!I183+'16.10.18'!I183+'22.10.18'!I183+'29.10.18'!I183+'05.11.18'!I183+'12.11.18'!I183+'19.11.18'!I183+'26.11.18'!I183+'03.12.18'!I183+'10.12.18'!I183+'17.12.18'!I183+'26.12.18'!I183+'02.01.19'!I183</f>
        <v>11</v>
      </c>
      <c r="J183" s="254">
        <f>'09.01.18'!J183+'15.01.18'!J183+'22.01.18'!J183+'29.01.18'!J183+'05.02.18'!J183+'12.02.18'!J183+'19.02.18'!J183+'26.02.18'!J183+'05.03.18'!J183+'12.03.18'!J183+'19.03.18'!J183+'26.03.18'!J183+'02.04.18'!J183+'10.04.18'!J183+'16.04.18'!J183+'23.04.18'!J183+'02.05.18'!J183+'07.05.18'!J183+'14.05.18'!J183+'21.05.18'!J183+'29.05.18'!J183+'04.06.18'!J183+'11.06.18'!J183+'18.06.18'!J183+'25.06.18'!J183+'02.07.18'!J183+'09.07.18'!J183+'16.07.18'!J183+'23.07.18'!J183+'30.07.18'!J183+'06.08.18'!J183+'13.08.18'!J183+'20.08.18'!J183+'27.08.18'!J183+'03.09.18'!J183+'10.09.18'!J183+'17.09.18'!J183+'24.09.18'!J183+'01.10.18'!J183+'08.10.18'!J183+'16.10.18'!J183+'22.10.18'!J183+'29.10.18'!J183+'05.11.18'!J183+'12.11.18'!J183+'19.11.18'!J183+'26.11.18'!J183+'03.12.18'!J183+'10.12.18'!J183+'17.12.18'!J183+'26.12.18'!J183+'02.01.19'!J183</f>
        <v>16</v>
      </c>
      <c r="K183" s="271">
        <f>'09.01.18'!K183+'15.01.18'!K183+'22.01.18'!K183+'29.01.18'!K183+'05.02.18'!K183+'12.02.18'!K183+'19.02.18'!K183+'26.02.18'!K183+'05.03.18'!K183+'12.03.18'!K183+'19.03.18'!K183+'26.03.18'!K183+'02.04.18'!K183+'10.04.18'!K183+'16.04.18'!K183+'23.04.18'!K183+'02.05.18'!K183+'07.05.18'!K183+'14.05.18'!K183+'21.05.18'!K183+'29.05.18'!K183+'04.06.18'!K183+'11.06.18'!K183+'18.06.18'!K183+'25.06.18'!K183+'02.07.18'!K183+'09.07.18'!K183+'16.07.18'!K183+'23.07.18'!K183+'30.07.18'!K183+'06.08.18'!K183+'13.08.18'!K183+'20.08.18'!K183+'27.08.18'!K183+'03.09.18'!K183+'10.09.18'!K183+'17.09.18'!K183+'24.09.18'!K183+'01.10.18'!K183+'08.10.18'!K183+'16.10.18'!K183+'22.10.18'!K183+'29.10.18'!K183+'05.11.18'!K183+'12.11.18'!K183+'19.11.18'!K183+'26.11.18'!K183+'03.12.18'!K183+'10.12.18'!K183+'17.12.18'!K183+'26.12.18'!K183+'02.01.19'!K183</f>
        <v>28065.439999999999</v>
      </c>
      <c r="L183" s="271">
        <f>'09.01.18'!L183+'15.01.18'!L183+'22.01.18'!L183+'29.01.18'!L183+'05.02.18'!L183+'12.02.18'!L183+'19.02.18'!L183+'26.02.18'!L183+'05.03.18'!L183+'12.03.18'!L183+'19.03.18'!L183+'26.03.18'!L183+'02.04.18'!L183+'10.04.18'!L183+'16.04.18'!L183+'23.04.18'!L183+'02.05.18'!L183+'07.05.18'!L183+'14.05.18'!L183+'21.05.18'!L183+'29.05.18'!L183+'04.06.18'!L183+'11.06.18'!L183+'18.06.18'!L183+'25.06.18'!L183+'02.07.18'!L183+'09.07.18'!L183+'16.07.18'!L183+'23.07.18'!L183+'30.07.18'!L183+'06.08.18'!L183+'13.08.18'!L183+'20.08.18'!L183+'27.08.18'!L183+'03.09.18'!L183+'10.09.18'!L183+'17.09.18'!L183+'24.09.18'!L183+'01.10.18'!L183+'08.10.18'!L183+'16.10.18'!L183+'22.10.18'!L183+'29.10.18'!L183+'05.11.18'!L183+'12.11.18'!L183+'19.11.18'!L183+'26.11.18'!L183+'03.12.18'!L183+'10.12.18'!L183+'17.12.18'!L183+'26.12.18'!L183+'02.01.19'!L183</f>
        <v>28065.440000000002</v>
      </c>
      <c r="M183" s="259">
        <f t="shared" si="5"/>
        <v>0</v>
      </c>
      <c r="N183" s="270">
        <f>'09.01.18'!N183+'15.01.18'!N183+'22.01.18'!N183+'29.01.18'!N183+'05.02.18'!N183+'12.02.18'!N183+'19.02.18'!N183+'26.02.18'!N183+'05.03.18'!N183+'12.03.18'!N183+'19.03.18'!N183+'26.03.18'!N183+'02.04.18'!N183+'10.04.18'!N183+'16.04.18'!N183+'23.04.18'!N183+'02.05.18'!N183+'07.05.18'!N183+'14.05.18'!N183+'21.05.18'!N183+'29.05.18'!N183+'04.06.18'!N183+'11.06.18'!N183+'18.06.18'!N183+'25.06.18'!N183+'02.07.18'!N183+'09.07.18'!N183+'16.07.18'!N183+'23.07.18'!N183+'30.07.18'!N183+'06.08.18'!N183+'13.08.18'!N183+'20.08.18'!N183+'27.08.18'!N183+'03.09.18'!N183+'10.09.18'!N183+'17.09.18'!N183+'24.09.18'!N183+'01.10.18'!N183+'08.10.18'!N183+'16.10.18'!N183+'22.10.18'!N183+'29.10.18'!N183+'05.11.18'!N183+'12.11.18'!N183+'19.11.18'!N183+'26.11.18'!N183+'03.12.18'!N183+'10.12.18'!N183+'17.12.18'!N183+'26.12.18'!N183+'02.01.19'!N183</f>
        <v>18</v>
      </c>
      <c r="O183" s="271">
        <f>'09.01.18'!O183+'15.01.18'!O183+'22.01.18'!O183+'29.01.18'!O183+'05.02.18'!O183+'12.02.18'!O183+'19.02.18'!O183+'26.02.18'!O183+'05.03.18'!O183+'12.03.18'!O183+'19.03.18'!O183+'26.03.18'!O183+'02.04.18'!O183+'10.04.18'!O183+'16.04.18'!O183+'23.04.18'!O183+'02.05.18'!O183+'07.05.18'!O183+'14.05.18'!O183+'21.05.18'!O183+'29.05.18'!O183+'04.06.18'!O183+'11.06.18'!O183+'18.06.18'!O183+'25.06.18'!O183+'02.07.18'!O183+'09.07.18'!O183+'16.07.18'!O183+'23.07.18'!O183+'30.07.18'!O183+'06.08.18'!O183+'13.08.18'!O183+'20.08.18'!O183+'27.08.18'!O183+'03.09.18'!O183+'10.09.18'!O183+'17.09.18'!O183+'24.09.18'!O183+'01.10.18'!O183+'08.10.18'!O183+'16.10.18'!O183+'22.10.18'!O183+'29.10.18'!O183+'05.11.18'!O183+'12.11.18'!O183+'19.11.18'!O183+'26.11.18'!O183+'03.12.18'!O183+'10.12.18'!O183+'17.12.18'!O183+'26.12.18'!O183+'02.01.19'!O183</f>
        <v>18463.82</v>
      </c>
      <c r="P183" s="271">
        <f>'09.01.18'!P183+'15.01.18'!P183+'22.01.18'!P183+'29.01.18'!P183+'05.02.18'!P183+'12.02.18'!P183+'19.02.18'!P183+'26.02.18'!P183+'05.03.18'!P183+'12.03.18'!P183+'19.03.18'!P183+'26.03.18'!P183+'02.04.18'!P183+'10.04.18'!P183+'16.04.18'!P183+'23.04.18'!P183+'02.05.18'!P183+'07.05.18'!P183+'14.05.18'!P183+'21.05.18'!P183+'29.05.18'!P183+'04.06.18'!P183+'11.06.18'!P183+'18.06.18'!P183+'25.06.18'!P183+'02.07.18'!P183+'09.07.18'!P183+'16.07.18'!P183+'23.07.18'!P183+'30.07.18'!P183+'06.08.18'!P183+'13.08.18'!P183+'20.08.18'!P183+'27.08.18'!P183+'03.09.18'!P183+'10.09.18'!P183+'17.09.18'!P183+'24.09.18'!P183+'01.10.18'!P183+'08.10.18'!P183+'16.10.18'!P183+'22.10.18'!P183+'29.10.18'!P183+'05.11.18'!P183+'12.11.18'!P183+'19.11.18'!P183+'26.11.18'!P183+'03.12.18'!P183+'10.12.18'!P183+'17.12.18'!P183+'26.12.18'!P183+'02.01.19'!P183</f>
        <v>18463.82</v>
      </c>
      <c r="Q183" s="83">
        <f t="shared" si="6"/>
        <v>0</v>
      </c>
      <c r="R183" s="1"/>
      <c r="S183" s="1"/>
      <c r="T183" s="134"/>
      <c r="U183" s="134"/>
      <c r="V183" s="134"/>
      <c r="X183" s="40"/>
    </row>
    <row r="184" spans="1:24">
      <c r="A184" s="252">
        <v>175</v>
      </c>
      <c r="B184" s="29" t="s">
        <v>151</v>
      </c>
      <c r="C184" s="7" t="s">
        <v>19</v>
      </c>
      <c r="D184" s="7"/>
      <c r="E184" s="29" t="s">
        <v>26</v>
      </c>
      <c r="F184" s="103" t="s">
        <v>466</v>
      </c>
      <c r="G184" s="80" t="s">
        <v>33</v>
      </c>
      <c r="H184" s="274">
        <f>'09.01.18'!H184+'15.01.18'!H184+'22.01.18'!H184+'29.01.18'!H184+'05.02.18'!H184+'12.02.18'!H184+'19.02.18'!H184+'26.02.18'!H184+'05.03.18'!H184+'12.03.18'!H184+'19.03.18'!H184+'26.03.18'!H184+'02.04.18'!H184+'10.04.18'!H184+'16.04.18'!H184+'23.04.18'!H184+'02.05.18'!H184+'07.05.18'!H184+'14.05.18'!H184+'21.05.18'!H184+'29.05.18'!H184+'04.06.18'!H184+'11.06.18'!H184+'18.06.18'!H184+'25.06.18'!H184+'02.07.18'!H184+'09.07.18'!H184+'16.07.18'!H184+'23.07.18'!H184+'30.07.18'!H184+'06.08.18'!H184+'13.08.18'!H184+'20.08.18'!H184+'27.08.18'!H184+'03.09.18'!H184+'10.09.18'!H184+'17.09.18'!H184+'24.09.18'!H184+'01.10.18'!H184+'08.10.18'!H184+'16.10.18'!H184+'22.10.18'!H184+'29.10.18'!H184+'05.11.18'!H184+'12.11.18'!H184+'19.11.18'!H184+'26.11.18'!H184+'03.12.18'!H184+'10.12.18'!H184+'17.12.18'!H184+'26.12.18'!H184+'02.01.19'!H184</f>
        <v>11</v>
      </c>
      <c r="I184" s="254">
        <f>'09.01.18'!I184+'15.01.18'!I184+'22.01.18'!I184+'29.01.18'!I184+'05.02.18'!I184+'12.02.18'!I184+'19.02.18'!I184+'26.02.18'!I184+'05.03.18'!I184+'12.03.18'!I184+'19.03.18'!I184+'26.03.18'!I184+'02.04.18'!I184+'10.04.18'!I184+'16.04.18'!I184+'23.04.18'!I184+'02.05.18'!I184+'07.05.18'!I184+'14.05.18'!I184+'21.05.18'!I184+'29.05.18'!I184+'04.06.18'!I184+'11.06.18'!I184+'18.06.18'!I184+'25.06.18'!I184+'02.07.18'!I184+'09.07.18'!I184+'16.07.18'!I184+'23.07.18'!I184+'30.07.18'!I184+'06.08.18'!I184+'13.08.18'!I184+'20.08.18'!I184+'27.08.18'!I184+'03.09.18'!I184+'10.09.18'!I184+'17.09.18'!I184+'24.09.18'!I184+'01.10.18'!I184+'08.10.18'!I184+'16.10.18'!I184+'22.10.18'!I184+'29.10.18'!I184+'05.11.18'!I184+'12.11.18'!I184+'19.11.18'!I184+'26.11.18'!I184+'03.12.18'!I184+'10.12.18'!I184+'17.12.18'!I184+'26.12.18'!I184+'02.01.19'!I184</f>
        <v>3</v>
      </c>
      <c r="J184" s="254">
        <f>'09.01.18'!J184+'15.01.18'!J184+'22.01.18'!J184+'29.01.18'!J184+'05.02.18'!J184+'12.02.18'!J184+'19.02.18'!J184+'26.02.18'!J184+'05.03.18'!J184+'12.03.18'!J184+'19.03.18'!J184+'26.03.18'!J184+'02.04.18'!J184+'10.04.18'!J184+'16.04.18'!J184+'23.04.18'!J184+'02.05.18'!J184+'07.05.18'!J184+'14.05.18'!J184+'21.05.18'!J184+'29.05.18'!J184+'04.06.18'!J184+'11.06.18'!J184+'18.06.18'!J184+'25.06.18'!J184+'02.07.18'!J184+'09.07.18'!J184+'16.07.18'!J184+'23.07.18'!J184+'30.07.18'!J184+'06.08.18'!J184+'13.08.18'!J184+'20.08.18'!J184+'27.08.18'!J184+'03.09.18'!J184+'10.09.18'!J184+'17.09.18'!J184+'24.09.18'!J184+'01.10.18'!J184+'08.10.18'!J184+'16.10.18'!J184+'22.10.18'!J184+'29.10.18'!J184+'05.11.18'!J184+'12.11.18'!J184+'19.11.18'!J184+'26.11.18'!J184+'03.12.18'!J184+'10.12.18'!J184+'17.12.18'!J184+'26.12.18'!J184+'02.01.19'!J184</f>
        <v>3</v>
      </c>
      <c r="K184" s="271">
        <f>'09.01.18'!K184+'15.01.18'!K184+'22.01.18'!K184+'29.01.18'!K184+'05.02.18'!K184+'12.02.18'!K184+'19.02.18'!K184+'26.02.18'!K184+'05.03.18'!K184+'12.03.18'!K184+'19.03.18'!K184+'26.03.18'!K184+'02.04.18'!K184+'10.04.18'!K184+'16.04.18'!K184+'23.04.18'!K184+'02.05.18'!K184+'07.05.18'!K184+'14.05.18'!K184+'21.05.18'!K184+'29.05.18'!K184+'04.06.18'!K184+'11.06.18'!K184+'18.06.18'!K184+'25.06.18'!K184+'02.07.18'!K184+'09.07.18'!K184+'16.07.18'!K184+'23.07.18'!K184+'30.07.18'!K184+'06.08.18'!K184+'13.08.18'!K184+'20.08.18'!K184+'27.08.18'!K184+'03.09.18'!K184+'10.09.18'!K184+'17.09.18'!K184+'24.09.18'!K184+'01.10.18'!K184+'08.10.18'!K184+'16.10.18'!K184+'22.10.18'!K184+'29.10.18'!K184+'05.11.18'!K184+'12.11.18'!K184+'19.11.18'!K184+'26.11.18'!K184+'03.12.18'!K184+'10.12.18'!K184+'17.12.18'!K184+'26.12.18'!K184+'02.01.19'!K184</f>
        <v>5496.55</v>
      </c>
      <c r="L184" s="271">
        <f>'09.01.18'!L184+'15.01.18'!L184+'22.01.18'!L184+'29.01.18'!L184+'05.02.18'!L184+'12.02.18'!L184+'19.02.18'!L184+'26.02.18'!L184+'05.03.18'!L184+'12.03.18'!L184+'19.03.18'!L184+'26.03.18'!L184+'02.04.18'!L184+'10.04.18'!L184+'16.04.18'!L184+'23.04.18'!L184+'02.05.18'!L184+'07.05.18'!L184+'14.05.18'!L184+'21.05.18'!L184+'29.05.18'!L184+'04.06.18'!L184+'11.06.18'!L184+'18.06.18'!L184+'25.06.18'!L184+'02.07.18'!L184+'09.07.18'!L184+'16.07.18'!L184+'23.07.18'!L184+'30.07.18'!L184+'06.08.18'!L184+'13.08.18'!L184+'20.08.18'!L184+'27.08.18'!L184+'03.09.18'!L184+'10.09.18'!L184+'17.09.18'!L184+'24.09.18'!L184+'01.10.18'!L184+'08.10.18'!L184+'16.10.18'!L184+'22.10.18'!L184+'29.10.18'!L184+'05.11.18'!L184+'12.11.18'!L184+'19.11.18'!L184+'26.11.18'!L184+'03.12.18'!L184+'10.12.18'!L184+'17.12.18'!L184+'26.12.18'!L184+'02.01.19'!L184</f>
        <v>5496.55</v>
      </c>
      <c r="M184" s="259">
        <f t="shared" si="5"/>
        <v>0</v>
      </c>
      <c r="N184" s="270">
        <f>'09.01.18'!N184+'15.01.18'!N184+'22.01.18'!N184+'29.01.18'!N184+'05.02.18'!N184+'12.02.18'!N184+'19.02.18'!N184+'26.02.18'!N184+'05.03.18'!N184+'12.03.18'!N184+'19.03.18'!N184+'26.03.18'!N184+'02.04.18'!N184+'10.04.18'!N184+'16.04.18'!N184+'23.04.18'!N184+'02.05.18'!N184+'07.05.18'!N184+'14.05.18'!N184+'21.05.18'!N184+'29.05.18'!N184+'04.06.18'!N184+'11.06.18'!N184+'18.06.18'!N184+'25.06.18'!N184+'02.07.18'!N184+'09.07.18'!N184+'16.07.18'!N184+'23.07.18'!N184+'30.07.18'!N184+'06.08.18'!N184+'13.08.18'!N184+'20.08.18'!N184+'27.08.18'!N184+'03.09.18'!N184+'10.09.18'!N184+'17.09.18'!N184+'24.09.18'!N184+'01.10.18'!N184+'08.10.18'!N184+'16.10.18'!N184+'22.10.18'!N184+'29.10.18'!N184+'05.11.18'!N184+'12.11.18'!N184+'19.11.18'!N184+'26.11.18'!N184+'03.12.18'!N184+'10.12.18'!N184+'17.12.18'!N184+'26.12.18'!N184+'02.01.19'!N184</f>
        <v>7</v>
      </c>
      <c r="O184" s="271">
        <f>'09.01.18'!O184+'15.01.18'!O184+'22.01.18'!O184+'29.01.18'!O184+'05.02.18'!O184+'12.02.18'!O184+'19.02.18'!O184+'26.02.18'!O184+'05.03.18'!O184+'12.03.18'!O184+'19.03.18'!O184+'26.03.18'!O184+'02.04.18'!O184+'10.04.18'!O184+'16.04.18'!O184+'23.04.18'!O184+'02.05.18'!O184+'07.05.18'!O184+'14.05.18'!O184+'21.05.18'!O184+'29.05.18'!O184+'04.06.18'!O184+'11.06.18'!O184+'18.06.18'!O184+'25.06.18'!O184+'02.07.18'!O184+'09.07.18'!O184+'16.07.18'!O184+'23.07.18'!O184+'30.07.18'!O184+'06.08.18'!O184+'13.08.18'!O184+'20.08.18'!O184+'27.08.18'!O184+'03.09.18'!O184+'10.09.18'!O184+'17.09.18'!O184+'24.09.18'!O184+'01.10.18'!O184+'08.10.18'!O184+'16.10.18'!O184+'22.10.18'!O184+'29.10.18'!O184+'05.11.18'!O184+'12.11.18'!O184+'19.11.18'!O184+'26.11.18'!O184+'03.12.18'!O184+'10.12.18'!O184+'17.12.18'!O184+'26.12.18'!O184+'02.01.19'!O184</f>
        <v>14928.75</v>
      </c>
      <c r="P184" s="271">
        <f>'09.01.18'!P184+'15.01.18'!P184+'22.01.18'!P184+'29.01.18'!P184+'05.02.18'!P184+'12.02.18'!P184+'19.02.18'!P184+'26.02.18'!P184+'05.03.18'!P184+'12.03.18'!P184+'19.03.18'!P184+'26.03.18'!P184+'02.04.18'!P184+'10.04.18'!P184+'16.04.18'!P184+'23.04.18'!P184+'02.05.18'!P184+'07.05.18'!P184+'14.05.18'!P184+'21.05.18'!P184+'29.05.18'!P184+'04.06.18'!P184+'11.06.18'!P184+'18.06.18'!P184+'25.06.18'!P184+'02.07.18'!P184+'09.07.18'!P184+'16.07.18'!P184+'23.07.18'!P184+'30.07.18'!P184+'06.08.18'!P184+'13.08.18'!P184+'20.08.18'!P184+'27.08.18'!P184+'03.09.18'!P184+'10.09.18'!P184+'17.09.18'!P184+'24.09.18'!P184+'01.10.18'!P184+'08.10.18'!P184+'16.10.18'!P184+'22.10.18'!P184+'29.10.18'!P184+'05.11.18'!P184+'12.11.18'!P184+'19.11.18'!P184+'26.11.18'!P184+'03.12.18'!P184+'10.12.18'!P184+'17.12.18'!P184+'26.12.18'!P184+'02.01.19'!P184</f>
        <v>14928.75</v>
      </c>
      <c r="Q184" s="83">
        <f t="shared" si="6"/>
        <v>0</v>
      </c>
      <c r="R184" s="1"/>
      <c r="S184" s="1"/>
      <c r="T184" s="134"/>
      <c r="U184" s="134"/>
      <c r="V184" s="134"/>
      <c r="X184" s="40"/>
    </row>
    <row r="185" spans="1:24">
      <c r="A185" s="252">
        <v>176</v>
      </c>
      <c r="B185" s="29" t="s">
        <v>152</v>
      </c>
      <c r="C185" s="7" t="s">
        <v>19</v>
      </c>
      <c r="D185" s="7"/>
      <c r="E185" s="29" t="s">
        <v>26</v>
      </c>
      <c r="F185" s="103" t="s">
        <v>467</v>
      </c>
      <c r="G185" s="80" t="s">
        <v>33</v>
      </c>
      <c r="H185" s="274">
        <f>'09.01.18'!H185+'15.01.18'!H185+'22.01.18'!H185+'29.01.18'!H185+'05.02.18'!H185+'12.02.18'!H185+'19.02.18'!H185+'26.02.18'!H185+'05.03.18'!H185+'12.03.18'!H185+'19.03.18'!H185+'26.03.18'!H185+'02.04.18'!H185+'10.04.18'!H185+'16.04.18'!H185+'23.04.18'!H185+'02.05.18'!H185+'07.05.18'!H185+'14.05.18'!H185+'21.05.18'!H185+'29.05.18'!H185+'04.06.18'!H185+'11.06.18'!H185+'18.06.18'!H185+'25.06.18'!H185+'02.07.18'!H185+'09.07.18'!H185+'16.07.18'!H185+'23.07.18'!H185+'30.07.18'!H185+'06.08.18'!H185+'13.08.18'!H185+'20.08.18'!H185+'27.08.18'!H185+'03.09.18'!H185+'10.09.18'!H185+'17.09.18'!H185+'24.09.18'!H185+'01.10.18'!H185+'08.10.18'!H185+'16.10.18'!H185+'22.10.18'!H185+'29.10.18'!H185+'05.11.18'!H185+'12.11.18'!H185+'19.11.18'!H185+'26.11.18'!H185+'03.12.18'!H185+'10.12.18'!H185+'17.12.18'!H185+'26.12.18'!H185+'02.01.19'!H185</f>
        <v>27</v>
      </c>
      <c r="I185" s="254">
        <f>'09.01.18'!I185+'15.01.18'!I185+'22.01.18'!I185+'29.01.18'!I185+'05.02.18'!I185+'12.02.18'!I185+'19.02.18'!I185+'26.02.18'!I185+'05.03.18'!I185+'12.03.18'!I185+'19.03.18'!I185+'26.03.18'!I185+'02.04.18'!I185+'10.04.18'!I185+'16.04.18'!I185+'23.04.18'!I185+'02.05.18'!I185+'07.05.18'!I185+'14.05.18'!I185+'21.05.18'!I185+'29.05.18'!I185+'04.06.18'!I185+'11.06.18'!I185+'18.06.18'!I185+'25.06.18'!I185+'02.07.18'!I185+'09.07.18'!I185+'16.07.18'!I185+'23.07.18'!I185+'30.07.18'!I185+'06.08.18'!I185+'13.08.18'!I185+'20.08.18'!I185+'27.08.18'!I185+'03.09.18'!I185+'10.09.18'!I185+'17.09.18'!I185+'24.09.18'!I185+'01.10.18'!I185+'08.10.18'!I185+'16.10.18'!I185+'22.10.18'!I185+'29.10.18'!I185+'05.11.18'!I185+'12.11.18'!I185+'19.11.18'!I185+'26.11.18'!I185+'03.12.18'!I185+'10.12.18'!I185+'17.12.18'!I185+'26.12.18'!I185+'02.01.19'!I185</f>
        <v>8</v>
      </c>
      <c r="J185" s="254">
        <f>'09.01.18'!J185+'15.01.18'!J185+'22.01.18'!J185+'29.01.18'!J185+'05.02.18'!J185+'12.02.18'!J185+'19.02.18'!J185+'26.02.18'!J185+'05.03.18'!J185+'12.03.18'!J185+'19.03.18'!J185+'26.03.18'!J185+'02.04.18'!J185+'10.04.18'!J185+'16.04.18'!J185+'23.04.18'!J185+'02.05.18'!J185+'07.05.18'!J185+'14.05.18'!J185+'21.05.18'!J185+'29.05.18'!J185+'04.06.18'!J185+'11.06.18'!J185+'18.06.18'!J185+'25.06.18'!J185+'02.07.18'!J185+'09.07.18'!J185+'16.07.18'!J185+'23.07.18'!J185+'30.07.18'!J185+'06.08.18'!J185+'13.08.18'!J185+'20.08.18'!J185+'27.08.18'!J185+'03.09.18'!J185+'10.09.18'!J185+'17.09.18'!J185+'24.09.18'!J185+'01.10.18'!J185+'08.10.18'!J185+'16.10.18'!J185+'22.10.18'!J185+'29.10.18'!J185+'05.11.18'!J185+'12.11.18'!J185+'19.11.18'!J185+'26.11.18'!J185+'03.12.18'!J185+'10.12.18'!J185+'17.12.18'!J185+'26.12.18'!J185+'02.01.19'!J185</f>
        <v>8</v>
      </c>
      <c r="K185" s="271">
        <f>'09.01.18'!K185+'15.01.18'!K185+'22.01.18'!K185+'29.01.18'!K185+'05.02.18'!K185+'12.02.18'!K185+'19.02.18'!K185+'26.02.18'!K185+'05.03.18'!K185+'12.03.18'!K185+'19.03.18'!K185+'26.03.18'!K185+'02.04.18'!K185+'10.04.18'!K185+'16.04.18'!K185+'23.04.18'!K185+'02.05.18'!K185+'07.05.18'!K185+'14.05.18'!K185+'21.05.18'!K185+'29.05.18'!K185+'04.06.18'!K185+'11.06.18'!K185+'18.06.18'!K185+'25.06.18'!K185+'02.07.18'!K185+'09.07.18'!K185+'16.07.18'!K185+'23.07.18'!K185+'30.07.18'!K185+'06.08.18'!K185+'13.08.18'!K185+'20.08.18'!K185+'27.08.18'!K185+'03.09.18'!K185+'10.09.18'!K185+'17.09.18'!K185+'24.09.18'!K185+'01.10.18'!K185+'08.10.18'!K185+'16.10.18'!K185+'22.10.18'!K185+'29.10.18'!K185+'05.11.18'!K185+'12.11.18'!K185+'19.11.18'!K185+'26.11.18'!K185+'03.12.18'!K185+'10.12.18'!K185+'17.12.18'!K185+'26.12.18'!K185+'02.01.19'!K185</f>
        <v>12096.33</v>
      </c>
      <c r="L185" s="271">
        <f>'09.01.18'!L185+'15.01.18'!L185+'22.01.18'!L185+'29.01.18'!L185+'05.02.18'!L185+'12.02.18'!L185+'19.02.18'!L185+'26.02.18'!L185+'05.03.18'!L185+'12.03.18'!L185+'19.03.18'!L185+'26.03.18'!L185+'02.04.18'!L185+'10.04.18'!L185+'16.04.18'!L185+'23.04.18'!L185+'02.05.18'!L185+'07.05.18'!L185+'14.05.18'!L185+'21.05.18'!L185+'29.05.18'!L185+'04.06.18'!L185+'11.06.18'!L185+'18.06.18'!L185+'25.06.18'!L185+'02.07.18'!L185+'09.07.18'!L185+'16.07.18'!L185+'23.07.18'!L185+'30.07.18'!L185+'06.08.18'!L185+'13.08.18'!L185+'20.08.18'!L185+'27.08.18'!L185+'03.09.18'!L185+'10.09.18'!L185+'17.09.18'!L185+'24.09.18'!L185+'01.10.18'!L185+'08.10.18'!L185+'16.10.18'!L185+'22.10.18'!L185+'29.10.18'!L185+'05.11.18'!L185+'12.11.18'!L185+'19.11.18'!L185+'26.11.18'!L185+'03.12.18'!L185+'10.12.18'!L185+'17.12.18'!L185+'26.12.18'!L185+'02.01.19'!L185</f>
        <v>12096.33</v>
      </c>
      <c r="M185" s="259">
        <f t="shared" si="5"/>
        <v>0</v>
      </c>
      <c r="N185" s="270">
        <f>'09.01.18'!N185+'15.01.18'!N185+'22.01.18'!N185+'29.01.18'!N185+'05.02.18'!N185+'12.02.18'!N185+'19.02.18'!N185+'26.02.18'!N185+'05.03.18'!N185+'12.03.18'!N185+'19.03.18'!N185+'26.03.18'!N185+'02.04.18'!N185+'10.04.18'!N185+'16.04.18'!N185+'23.04.18'!N185+'02.05.18'!N185+'07.05.18'!N185+'14.05.18'!N185+'21.05.18'!N185+'29.05.18'!N185+'04.06.18'!N185+'11.06.18'!N185+'18.06.18'!N185+'25.06.18'!N185+'02.07.18'!N185+'09.07.18'!N185+'16.07.18'!N185+'23.07.18'!N185+'30.07.18'!N185+'06.08.18'!N185+'13.08.18'!N185+'20.08.18'!N185+'27.08.18'!N185+'03.09.18'!N185+'10.09.18'!N185+'17.09.18'!N185+'24.09.18'!N185+'01.10.18'!N185+'08.10.18'!N185+'16.10.18'!N185+'22.10.18'!N185+'29.10.18'!N185+'05.11.18'!N185+'12.11.18'!N185+'19.11.18'!N185+'26.11.18'!N185+'03.12.18'!N185+'10.12.18'!N185+'17.12.18'!N185+'26.12.18'!N185+'02.01.19'!N185</f>
        <v>20</v>
      </c>
      <c r="O185" s="271">
        <f>'09.01.18'!O185+'15.01.18'!O185+'22.01.18'!O185+'29.01.18'!O185+'05.02.18'!O185+'12.02.18'!O185+'19.02.18'!O185+'26.02.18'!O185+'05.03.18'!O185+'12.03.18'!O185+'19.03.18'!O185+'26.03.18'!O185+'02.04.18'!O185+'10.04.18'!O185+'16.04.18'!O185+'23.04.18'!O185+'02.05.18'!O185+'07.05.18'!O185+'14.05.18'!O185+'21.05.18'!O185+'29.05.18'!O185+'04.06.18'!O185+'11.06.18'!O185+'18.06.18'!O185+'25.06.18'!O185+'02.07.18'!O185+'09.07.18'!O185+'16.07.18'!O185+'23.07.18'!O185+'30.07.18'!O185+'06.08.18'!O185+'13.08.18'!O185+'20.08.18'!O185+'27.08.18'!O185+'03.09.18'!O185+'10.09.18'!O185+'17.09.18'!O185+'24.09.18'!O185+'01.10.18'!O185+'08.10.18'!O185+'16.10.18'!O185+'22.10.18'!O185+'29.10.18'!O185+'05.11.18'!O185+'12.11.18'!O185+'19.11.18'!O185+'26.11.18'!O185+'03.12.18'!O185+'10.12.18'!O185+'17.12.18'!O185+'26.12.18'!O185+'02.01.19'!O185</f>
        <v>35300.120000000003</v>
      </c>
      <c r="P185" s="271">
        <f>'09.01.18'!P185+'15.01.18'!P185+'22.01.18'!P185+'29.01.18'!P185+'05.02.18'!P185+'12.02.18'!P185+'19.02.18'!P185+'26.02.18'!P185+'05.03.18'!P185+'12.03.18'!P185+'19.03.18'!P185+'26.03.18'!P185+'02.04.18'!P185+'10.04.18'!P185+'16.04.18'!P185+'23.04.18'!P185+'02.05.18'!P185+'07.05.18'!P185+'14.05.18'!P185+'21.05.18'!P185+'29.05.18'!P185+'04.06.18'!P185+'11.06.18'!P185+'18.06.18'!P185+'25.06.18'!P185+'02.07.18'!P185+'09.07.18'!P185+'16.07.18'!P185+'23.07.18'!P185+'30.07.18'!P185+'06.08.18'!P185+'13.08.18'!P185+'20.08.18'!P185+'27.08.18'!P185+'03.09.18'!P185+'10.09.18'!P185+'17.09.18'!P185+'24.09.18'!P185+'01.10.18'!P185+'08.10.18'!P185+'16.10.18'!P185+'22.10.18'!P185+'29.10.18'!P185+'05.11.18'!P185+'12.11.18'!P185+'19.11.18'!P185+'26.11.18'!P185+'03.12.18'!P185+'10.12.18'!P185+'17.12.18'!P185+'26.12.18'!P185+'02.01.19'!P185</f>
        <v>35300.120000000003</v>
      </c>
      <c r="Q185" s="83">
        <f t="shared" si="6"/>
        <v>0</v>
      </c>
      <c r="R185" s="1"/>
      <c r="S185" s="1"/>
      <c r="T185" s="134"/>
      <c r="U185" s="134"/>
      <c r="V185" s="134"/>
      <c r="X185" s="40"/>
    </row>
    <row r="186" spans="1:24">
      <c r="A186" s="252">
        <v>177</v>
      </c>
      <c r="B186" s="29" t="s">
        <v>156</v>
      </c>
      <c r="C186" s="7" t="s">
        <v>19</v>
      </c>
      <c r="D186" s="7"/>
      <c r="E186" s="29" t="s">
        <v>26</v>
      </c>
      <c r="F186" s="103" t="s">
        <v>397</v>
      </c>
      <c r="G186" s="102" t="s">
        <v>21</v>
      </c>
      <c r="H186" s="274">
        <f>'09.01.18'!H186+'15.01.18'!H186+'22.01.18'!H186+'29.01.18'!H186+'05.02.18'!H186+'12.02.18'!H186+'19.02.18'!H186+'26.02.18'!H186+'05.03.18'!H186+'12.03.18'!H186+'19.03.18'!H186+'26.03.18'!H186+'02.04.18'!H186+'10.04.18'!H186+'16.04.18'!H186+'23.04.18'!H186+'02.05.18'!H186+'07.05.18'!H186+'14.05.18'!H186+'21.05.18'!H186+'29.05.18'!H186+'04.06.18'!H186+'11.06.18'!H186+'18.06.18'!H186+'25.06.18'!H186+'02.07.18'!H186+'09.07.18'!H186+'16.07.18'!H186+'23.07.18'!H186+'30.07.18'!H186+'06.08.18'!H186+'13.08.18'!H186+'20.08.18'!H186+'27.08.18'!H186+'03.09.18'!H186+'10.09.18'!H186+'17.09.18'!H186+'24.09.18'!H186+'01.10.18'!H186+'08.10.18'!H186+'16.10.18'!H186+'22.10.18'!H186+'29.10.18'!H186+'05.11.18'!H186+'12.11.18'!H186+'19.11.18'!H186+'26.11.18'!H186+'03.12.18'!H186+'10.12.18'!H186+'17.12.18'!H186+'26.12.18'!H186+'02.01.19'!H186</f>
        <v>27</v>
      </c>
      <c r="I186" s="254">
        <f>'09.01.18'!I186+'15.01.18'!I186+'22.01.18'!I186+'29.01.18'!I186+'05.02.18'!I186+'12.02.18'!I186+'19.02.18'!I186+'26.02.18'!I186+'05.03.18'!I186+'12.03.18'!I186+'19.03.18'!I186+'26.03.18'!I186+'02.04.18'!I186+'10.04.18'!I186+'16.04.18'!I186+'23.04.18'!I186+'02.05.18'!I186+'07.05.18'!I186+'14.05.18'!I186+'21.05.18'!I186+'29.05.18'!I186+'04.06.18'!I186+'11.06.18'!I186+'18.06.18'!I186+'25.06.18'!I186+'02.07.18'!I186+'09.07.18'!I186+'16.07.18'!I186+'23.07.18'!I186+'30.07.18'!I186+'06.08.18'!I186+'13.08.18'!I186+'20.08.18'!I186+'27.08.18'!I186+'03.09.18'!I186+'10.09.18'!I186+'17.09.18'!I186+'24.09.18'!I186+'01.10.18'!I186+'08.10.18'!I186+'16.10.18'!I186+'22.10.18'!I186+'29.10.18'!I186+'05.11.18'!I186+'12.11.18'!I186+'19.11.18'!I186+'26.11.18'!I186+'03.12.18'!I186+'10.12.18'!I186+'17.12.18'!I186+'26.12.18'!I186+'02.01.19'!I186</f>
        <v>17</v>
      </c>
      <c r="J186" s="254">
        <f>'09.01.18'!J186+'15.01.18'!J186+'22.01.18'!J186+'29.01.18'!J186+'05.02.18'!J186+'12.02.18'!J186+'19.02.18'!J186+'26.02.18'!J186+'05.03.18'!J186+'12.03.18'!J186+'19.03.18'!J186+'26.03.18'!J186+'02.04.18'!J186+'10.04.18'!J186+'16.04.18'!J186+'23.04.18'!J186+'02.05.18'!J186+'07.05.18'!J186+'14.05.18'!J186+'21.05.18'!J186+'29.05.18'!J186+'04.06.18'!J186+'11.06.18'!J186+'18.06.18'!J186+'25.06.18'!J186+'02.07.18'!J186+'09.07.18'!J186+'16.07.18'!J186+'23.07.18'!J186+'30.07.18'!J186+'06.08.18'!J186+'13.08.18'!J186+'20.08.18'!J186+'27.08.18'!J186+'03.09.18'!J186+'10.09.18'!J186+'17.09.18'!J186+'24.09.18'!J186+'01.10.18'!J186+'08.10.18'!J186+'16.10.18'!J186+'22.10.18'!J186+'29.10.18'!J186+'05.11.18'!J186+'12.11.18'!J186+'19.11.18'!J186+'26.11.18'!J186+'03.12.18'!J186+'10.12.18'!J186+'17.12.18'!J186+'26.12.18'!J186+'02.01.19'!J186</f>
        <v>22</v>
      </c>
      <c r="K186" s="271">
        <f>'09.01.18'!K186+'15.01.18'!K186+'22.01.18'!K186+'29.01.18'!K186+'05.02.18'!K186+'12.02.18'!K186+'19.02.18'!K186+'26.02.18'!K186+'05.03.18'!K186+'12.03.18'!K186+'19.03.18'!K186+'26.03.18'!K186+'02.04.18'!K186+'10.04.18'!K186+'16.04.18'!K186+'23.04.18'!K186+'02.05.18'!K186+'07.05.18'!K186+'14.05.18'!K186+'21.05.18'!K186+'29.05.18'!K186+'04.06.18'!K186+'11.06.18'!K186+'18.06.18'!K186+'25.06.18'!K186+'02.07.18'!K186+'09.07.18'!K186+'16.07.18'!K186+'23.07.18'!K186+'30.07.18'!K186+'06.08.18'!K186+'13.08.18'!K186+'20.08.18'!K186+'27.08.18'!K186+'03.09.18'!K186+'10.09.18'!K186+'17.09.18'!K186+'24.09.18'!K186+'01.10.18'!K186+'08.10.18'!K186+'16.10.18'!K186+'22.10.18'!K186+'29.10.18'!K186+'05.11.18'!K186+'12.11.18'!K186+'19.11.18'!K186+'26.11.18'!K186+'03.12.18'!K186+'10.12.18'!K186+'17.12.18'!K186+'26.12.18'!K186+'02.01.19'!K186</f>
        <v>30245.809999999998</v>
      </c>
      <c r="L186" s="271">
        <f>'09.01.18'!L186+'15.01.18'!L186+'22.01.18'!L186+'29.01.18'!L186+'05.02.18'!L186+'12.02.18'!L186+'19.02.18'!L186+'26.02.18'!L186+'05.03.18'!L186+'12.03.18'!L186+'19.03.18'!L186+'26.03.18'!L186+'02.04.18'!L186+'10.04.18'!L186+'16.04.18'!L186+'23.04.18'!L186+'02.05.18'!L186+'07.05.18'!L186+'14.05.18'!L186+'21.05.18'!L186+'29.05.18'!L186+'04.06.18'!L186+'11.06.18'!L186+'18.06.18'!L186+'25.06.18'!L186+'02.07.18'!L186+'09.07.18'!L186+'16.07.18'!L186+'23.07.18'!L186+'30.07.18'!L186+'06.08.18'!L186+'13.08.18'!L186+'20.08.18'!L186+'27.08.18'!L186+'03.09.18'!L186+'10.09.18'!L186+'17.09.18'!L186+'24.09.18'!L186+'01.10.18'!L186+'08.10.18'!L186+'16.10.18'!L186+'22.10.18'!L186+'29.10.18'!L186+'05.11.18'!L186+'12.11.18'!L186+'19.11.18'!L186+'26.11.18'!L186+'03.12.18'!L186+'10.12.18'!L186+'17.12.18'!L186+'26.12.18'!L186+'02.01.19'!L186</f>
        <v>30245.809999999998</v>
      </c>
      <c r="M186" s="259">
        <f t="shared" si="5"/>
        <v>0</v>
      </c>
      <c r="N186" s="270">
        <f>'09.01.18'!N186+'15.01.18'!N186+'22.01.18'!N186+'29.01.18'!N186+'05.02.18'!N186+'12.02.18'!N186+'19.02.18'!N186+'26.02.18'!N186+'05.03.18'!N186+'12.03.18'!N186+'19.03.18'!N186+'26.03.18'!N186+'02.04.18'!N186+'10.04.18'!N186+'16.04.18'!N186+'23.04.18'!N186+'02.05.18'!N186+'07.05.18'!N186+'14.05.18'!N186+'21.05.18'!N186+'29.05.18'!N186+'04.06.18'!N186+'11.06.18'!N186+'18.06.18'!N186+'25.06.18'!N186+'02.07.18'!N186+'09.07.18'!N186+'16.07.18'!N186+'23.07.18'!N186+'30.07.18'!N186+'06.08.18'!N186+'13.08.18'!N186+'20.08.18'!N186+'27.08.18'!N186+'03.09.18'!N186+'10.09.18'!N186+'17.09.18'!N186+'24.09.18'!N186+'01.10.18'!N186+'08.10.18'!N186+'16.10.18'!N186+'22.10.18'!N186+'29.10.18'!N186+'05.11.18'!N186+'12.11.18'!N186+'19.11.18'!N186+'26.11.18'!N186+'03.12.18'!N186+'10.12.18'!N186+'17.12.18'!N186+'26.12.18'!N186+'02.01.19'!N186</f>
        <v>11</v>
      </c>
      <c r="O186" s="271">
        <f>'09.01.18'!O186+'15.01.18'!O186+'22.01.18'!O186+'29.01.18'!O186+'05.02.18'!O186+'12.02.18'!O186+'19.02.18'!O186+'26.02.18'!O186+'05.03.18'!O186+'12.03.18'!O186+'19.03.18'!O186+'26.03.18'!O186+'02.04.18'!O186+'10.04.18'!O186+'16.04.18'!O186+'23.04.18'!O186+'02.05.18'!O186+'07.05.18'!O186+'14.05.18'!O186+'21.05.18'!O186+'29.05.18'!O186+'04.06.18'!O186+'11.06.18'!O186+'18.06.18'!O186+'25.06.18'!O186+'02.07.18'!O186+'09.07.18'!O186+'16.07.18'!O186+'23.07.18'!O186+'30.07.18'!O186+'06.08.18'!O186+'13.08.18'!O186+'20.08.18'!O186+'27.08.18'!O186+'03.09.18'!O186+'10.09.18'!O186+'17.09.18'!O186+'24.09.18'!O186+'01.10.18'!O186+'08.10.18'!O186+'16.10.18'!O186+'22.10.18'!O186+'29.10.18'!O186+'05.11.18'!O186+'12.11.18'!O186+'19.11.18'!O186+'26.11.18'!O186+'03.12.18'!O186+'10.12.18'!O186+'17.12.18'!O186+'26.12.18'!O186+'02.01.19'!O186</f>
        <v>15723.949999999999</v>
      </c>
      <c r="P186" s="271">
        <f>'09.01.18'!P186+'15.01.18'!P186+'22.01.18'!P186+'29.01.18'!P186+'05.02.18'!P186+'12.02.18'!P186+'19.02.18'!P186+'26.02.18'!P186+'05.03.18'!P186+'12.03.18'!P186+'19.03.18'!P186+'26.03.18'!P186+'02.04.18'!P186+'10.04.18'!P186+'16.04.18'!P186+'23.04.18'!P186+'02.05.18'!P186+'07.05.18'!P186+'14.05.18'!P186+'21.05.18'!P186+'29.05.18'!P186+'04.06.18'!P186+'11.06.18'!P186+'18.06.18'!P186+'25.06.18'!P186+'02.07.18'!P186+'09.07.18'!P186+'16.07.18'!P186+'23.07.18'!P186+'30.07.18'!P186+'06.08.18'!P186+'13.08.18'!P186+'20.08.18'!P186+'27.08.18'!P186+'03.09.18'!P186+'10.09.18'!P186+'17.09.18'!P186+'24.09.18'!P186+'01.10.18'!P186+'08.10.18'!P186+'16.10.18'!P186+'22.10.18'!P186+'29.10.18'!P186+'05.11.18'!P186+'12.11.18'!P186+'19.11.18'!P186+'26.11.18'!P186+'03.12.18'!P186+'10.12.18'!P186+'17.12.18'!P186+'26.12.18'!P186+'02.01.19'!P186</f>
        <v>15723.95</v>
      </c>
      <c r="Q186" s="83">
        <f t="shared" si="6"/>
        <v>0</v>
      </c>
      <c r="R186" s="1"/>
      <c r="S186" s="1"/>
      <c r="T186" s="134"/>
      <c r="U186" s="134"/>
      <c r="V186" s="134"/>
      <c r="X186" s="40"/>
    </row>
    <row r="187" spans="1:24" s="73" customFormat="1">
      <c r="A187" s="252">
        <v>178</v>
      </c>
      <c r="B187" s="29" t="s">
        <v>441</v>
      </c>
      <c r="C187" s="7" t="s">
        <v>19</v>
      </c>
      <c r="D187" s="7"/>
      <c r="E187" s="29" t="s">
        <v>26</v>
      </c>
      <c r="F187" s="103" t="s">
        <v>442</v>
      </c>
      <c r="G187" s="102" t="s">
        <v>21</v>
      </c>
      <c r="H187" s="274">
        <f>'09.01.18'!H187+'15.01.18'!H187+'22.01.18'!H187+'29.01.18'!H187+'05.02.18'!H187+'12.02.18'!H187+'19.02.18'!H187+'26.02.18'!H187+'05.03.18'!H187+'12.03.18'!H187+'19.03.18'!H187+'26.03.18'!H187+'02.04.18'!H187+'10.04.18'!H187+'16.04.18'!H187+'23.04.18'!H187+'02.05.18'!H187+'07.05.18'!H187+'14.05.18'!H187+'21.05.18'!H187+'29.05.18'!H187+'04.06.18'!H187+'11.06.18'!H187+'18.06.18'!H187+'25.06.18'!H187+'02.07.18'!H187+'09.07.18'!H187+'16.07.18'!H187+'23.07.18'!H187+'30.07.18'!H187+'06.08.18'!H187+'13.08.18'!H187+'20.08.18'!H187+'27.08.18'!H187+'03.09.18'!H187+'10.09.18'!H187+'17.09.18'!H187+'24.09.18'!H187+'01.10.18'!H187+'08.10.18'!H187+'16.10.18'!H187+'22.10.18'!H187+'29.10.18'!H187+'05.11.18'!H187+'12.11.18'!H187+'19.11.18'!H187+'26.11.18'!H187+'03.12.18'!H187+'10.12.18'!H187+'17.12.18'!H187+'26.12.18'!H187+'02.01.19'!H187</f>
        <v>13</v>
      </c>
      <c r="I187" s="254">
        <f>'09.01.18'!I187+'15.01.18'!I187+'22.01.18'!I187+'29.01.18'!I187+'05.02.18'!I187+'12.02.18'!I187+'19.02.18'!I187+'26.02.18'!I187+'05.03.18'!I187+'12.03.18'!I187+'19.03.18'!I187+'26.03.18'!I187+'02.04.18'!I187+'10.04.18'!I187+'16.04.18'!I187+'23.04.18'!I187+'02.05.18'!I187+'07.05.18'!I187+'14.05.18'!I187+'21.05.18'!I187+'29.05.18'!I187+'04.06.18'!I187+'11.06.18'!I187+'18.06.18'!I187+'25.06.18'!I187+'02.07.18'!I187+'09.07.18'!I187+'16.07.18'!I187+'23.07.18'!I187+'30.07.18'!I187+'06.08.18'!I187+'13.08.18'!I187+'20.08.18'!I187+'27.08.18'!I187+'03.09.18'!I187+'10.09.18'!I187+'17.09.18'!I187+'24.09.18'!I187+'01.10.18'!I187+'08.10.18'!I187+'16.10.18'!I187+'22.10.18'!I187+'29.10.18'!I187+'05.11.18'!I187+'12.11.18'!I187+'19.11.18'!I187+'26.11.18'!I187+'03.12.18'!I187+'10.12.18'!I187+'17.12.18'!I187+'26.12.18'!I187+'02.01.19'!I187</f>
        <v>6</v>
      </c>
      <c r="J187" s="254">
        <f>'09.01.18'!J187+'15.01.18'!J187+'22.01.18'!J187+'29.01.18'!J187+'05.02.18'!J187+'12.02.18'!J187+'19.02.18'!J187+'26.02.18'!J187+'05.03.18'!J187+'12.03.18'!J187+'19.03.18'!J187+'26.03.18'!J187+'02.04.18'!J187+'10.04.18'!J187+'16.04.18'!J187+'23.04.18'!J187+'02.05.18'!J187+'07.05.18'!J187+'14.05.18'!J187+'21.05.18'!J187+'29.05.18'!J187+'04.06.18'!J187+'11.06.18'!J187+'18.06.18'!J187+'25.06.18'!J187+'02.07.18'!J187+'09.07.18'!J187+'16.07.18'!J187+'23.07.18'!J187+'30.07.18'!J187+'06.08.18'!J187+'13.08.18'!J187+'20.08.18'!J187+'27.08.18'!J187+'03.09.18'!J187+'10.09.18'!J187+'17.09.18'!J187+'24.09.18'!J187+'01.10.18'!J187+'08.10.18'!J187+'16.10.18'!J187+'22.10.18'!J187+'29.10.18'!J187+'05.11.18'!J187+'12.11.18'!J187+'19.11.18'!J187+'26.11.18'!J187+'03.12.18'!J187+'10.12.18'!J187+'17.12.18'!J187+'26.12.18'!J187+'02.01.19'!J187</f>
        <v>9</v>
      </c>
      <c r="K187" s="271">
        <f>'09.01.18'!K187+'15.01.18'!K187+'22.01.18'!K187+'29.01.18'!K187+'05.02.18'!K187+'12.02.18'!K187+'19.02.18'!K187+'26.02.18'!K187+'05.03.18'!K187+'12.03.18'!K187+'19.03.18'!K187+'26.03.18'!K187+'02.04.18'!K187+'10.04.18'!K187+'16.04.18'!K187+'23.04.18'!K187+'02.05.18'!K187+'07.05.18'!K187+'14.05.18'!K187+'21.05.18'!K187+'29.05.18'!K187+'04.06.18'!K187+'11.06.18'!K187+'18.06.18'!K187+'25.06.18'!K187+'02.07.18'!K187+'09.07.18'!K187+'16.07.18'!K187+'23.07.18'!K187+'30.07.18'!K187+'06.08.18'!K187+'13.08.18'!K187+'20.08.18'!K187+'27.08.18'!K187+'03.09.18'!K187+'10.09.18'!K187+'17.09.18'!K187+'24.09.18'!K187+'01.10.18'!K187+'08.10.18'!K187+'16.10.18'!K187+'22.10.18'!K187+'29.10.18'!K187+'05.11.18'!K187+'12.11.18'!K187+'19.11.18'!K187+'26.11.18'!K187+'03.12.18'!K187+'10.12.18'!K187+'17.12.18'!K187+'26.12.18'!K187+'02.01.19'!K187</f>
        <v>20102.71</v>
      </c>
      <c r="L187" s="260">
        <f>'09.01.18'!L187+'15.01.18'!L187+'22.01.18'!L187+'29.01.18'!L187+'05.02.18'!L187+'12.02.18'!L187+'19.02.18'!L187+'26.02.18'!L187+'05.03.18'!L187+'12.03.18'!L187+'19.03.18'!L187+'26.03.18'!L187+'02.04.18'!L187+'10.04.18'!L187+'16.04.18'!L187+'23.04.18'!L187+'02.05.18'!L187+'07.05.18'!L187+'14.05.18'!L187+'21.05.18'!L187+'29.05.18'!L187+'04.06.18'!L187+'11.06.18'!L187+'18.06.18'!L187+'25.06.18'!L187+'02.07.18'!L187+'09.07.18'!L187+'16.07.18'!L187+'23.07.18'!L187+'30.07.18'!L187+'06.08.18'!L187+'13.08.18'!L187+'20.08.18'!L187+'27.08.18'!L187+'03.09.18'!L187+'10.09.18'!L187+'17.09.18'!L187+'24.09.18'!L187+'01.10.18'!L187+'08.10.18'!L187+'16.10.18'!L187+'22.10.18'!L187+'29.10.18'!L187+'05.11.18'!L187+'12.11.18'!L187+'19.11.18'!L187+'26.11.18'!L187+'03.12.18'!L187+'10.12.18'!L187+'17.12.18'!L187+'26.12.18'!L187+'02.01.19'!L187</f>
        <v>20102.71</v>
      </c>
      <c r="M187" s="259">
        <f t="shared" si="5"/>
        <v>0</v>
      </c>
      <c r="N187" s="270">
        <f>'09.01.18'!N187+'15.01.18'!N187+'22.01.18'!N187+'29.01.18'!N187+'05.02.18'!N187+'12.02.18'!N187+'19.02.18'!N187+'26.02.18'!N187+'05.03.18'!N187+'12.03.18'!N187+'19.03.18'!N187+'26.03.18'!N187+'02.04.18'!N187+'10.04.18'!N187+'16.04.18'!N187+'23.04.18'!N187+'02.05.18'!N187+'07.05.18'!N187+'14.05.18'!N187+'21.05.18'!N187+'29.05.18'!N187+'04.06.18'!N187+'11.06.18'!N187+'18.06.18'!N187+'25.06.18'!N187+'02.07.18'!N187+'09.07.18'!N187+'16.07.18'!N187+'23.07.18'!N187+'30.07.18'!N187+'06.08.18'!N187+'13.08.18'!N187+'20.08.18'!N187+'27.08.18'!N187+'03.09.18'!N187+'10.09.18'!N187+'17.09.18'!N187+'24.09.18'!N187+'01.10.18'!N187+'08.10.18'!N187+'16.10.18'!N187+'22.10.18'!N187+'29.10.18'!N187+'05.11.18'!N187+'12.11.18'!N187+'19.11.18'!N187+'26.11.18'!N187+'03.12.18'!N187+'10.12.18'!N187+'17.12.18'!N187+'26.12.18'!N187+'02.01.19'!N187</f>
        <v>0</v>
      </c>
      <c r="O187" s="260">
        <f>'09.01.18'!O187+'15.01.18'!O187+'22.01.18'!O187+'29.01.18'!O187+'05.02.18'!O187+'12.02.18'!O187+'19.02.18'!O187+'26.02.18'!O187+'05.03.18'!O187+'12.03.18'!O187+'19.03.18'!O187+'26.03.18'!O187+'02.04.18'!O187+'10.04.18'!O187+'16.04.18'!O187+'23.04.18'!O187+'02.05.18'!O187+'07.05.18'!O187+'14.05.18'!O187+'21.05.18'!O187+'29.05.18'!O187+'04.06.18'!O187+'11.06.18'!O187+'18.06.18'!O187+'25.06.18'!O187+'02.07.18'!O187+'09.07.18'!O187+'16.07.18'!O187+'23.07.18'!O187+'30.07.18'!O187+'06.08.18'!O187+'13.08.18'!O187+'20.08.18'!O187+'27.08.18'!O187+'03.09.18'!O187+'10.09.18'!O187+'17.09.18'!O187+'24.09.18'!O187+'01.10.18'!O187+'08.10.18'!O187+'16.10.18'!O187+'22.10.18'!O187+'29.10.18'!O187+'05.11.18'!O187+'12.11.18'!O187+'19.11.18'!O187+'26.11.18'!O187+'03.12.18'!O187+'10.12.18'!O187+'17.12.18'!O187+'26.12.18'!O187+'02.01.19'!O187</f>
        <v>0</v>
      </c>
      <c r="P187" s="271">
        <f>'09.01.18'!P187+'15.01.18'!P187+'22.01.18'!P187+'29.01.18'!P187+'05.02.18'!P187+'12.02.18'!P187+'19.02.18'!P187+'26.02.18'!P187+'05.03.18'!P187+'12.03.18'!P187+'19.03.18'!P187+'26.03.18'!P187+'02.04.18'!P187+'10.04.18'!P187+'16.04.18'!P187+'23.04.18'!P187+'02.05.18'!P187+'07.05.18'!P187+'14.05.18'!P187+'21.05.18'!P187+'29.05.18'!P187+'04.06.18'!P187+'11.06.18'!P187+'18.06.18'!P187+'25.06.18'!P187+'02.07.18'!P187+'09.07.18'!P187+'16.07.18'!P187+'23.07.18'!P187+'30.07.18'!P187+'06.08.18'!P187+'13.08.18'!P187+'20.08.18'!P187+'27.08.18'!P187+'03.09.18'!P187+'10.09.18'!P187+'17.09.18'!P187+'24.09.18'!P187+'01.10.18'!P187+'08.10.18'!P187+'16.10.18'!P187+'22.10.18'!P187+'29.10.18'!P187+'05.11.18'!P187+'12.11.18'!P187+'19.11.18'!P187+'26.11.18'!P187+'03.12.18'!P187+'10.12.18'!P187+'17.12.18'!P187+'26.12.18'!P187+'02.01.19'!P187</f>
        <v>0</v>
      </c>
      <c r="Q187" s="259">
        <f t="shared" ref="Q187:Q234" si="7">O187-P187</f>
        <v>0</v>
      </c>
      <c r="R187" s="1"/>
      <c r="S187" s="1"/>
      <c r="T187" s="134"/>
      <c r="U187" s="134"/>
      <c r="V187" s="134"/>
      <c r="X187" s="85"/>
    </row>
    <row r="188" spans="1:24" s="73" customFormat="1">
      <c r="A188" s="252">
        <v>179</v>
      </c>
      <c r="B188" s="29" t="s">
        <v>441</v>
      </c>
      <c r="C188" s="7" t="s">
        <v>19</v>
      </c>
      <c r="D188" s="7"/>
      <c r="E188" s="29" t="s">
        <v>26</v>
      </c>
      <c r="F188" s="103" t="s">
        <v>468</v>
      </c>
      <c r="G188" s="80" t="s">
        <v>33</v>
      </c>
      <c r="H188" s="274">
        <f>'19.02.18'!H188+'26.02.18'!H188+'05.03.18'!H188+'12.03.18'!H188+'19.03.18'!H188+'26.03.18'!H188+'02.04.18'!H188+'10.04.18'!H188+'16.04.18'!H188+'23.04.18'!H188+'02.05.18'!H188+'07.05.18'!H188+'14.05.18'!H188+'21.05.18'!H188+'29.05.18'!H188+'04.06.18'!H188+'11.06.18'!H188+'18.06.18'!H188+'25.06.18'!H188+'02.07.18'!H188+'09.07.18'!H188+'16.07.18'!H188+'23.07.18'!H188+'30.07.18'!H188+'06.08.18'!H188+'13.08.18'!H188+'20.08.18'!H188+'27.08.18'!H188+'03.09.18'!H188+'10.09.18'!H188+'17.09.18'!H188+'24.09.18'!H188+'01.10.18'!H188+'08.10.18'!H188+'16.10.18'!H188+'22.10.18'!H188+'29.10.18'!H188+'05.11.18'!H188+'12.11.18'!H188+'19.11.18'!H188+'26.11.18'!H188+'03.12.18'!H188+'10.12.18'!H188+'17.12.18'!H188+'26.12.18'!H188+'02.01.19'!H188</f>
        <v>4</v>
      </c>
      <c r="I188" s="254">
        <f>'19.02.18'!I188+'26.02.18'!I188+'05.03.18'!I188+'12.03.18'!I188+'19.03.18'!I188+'26.03.18'!I188+'02.04.18'!I188+'10.04.18'!I188+'16.04.18'!I188+'23.04.18'!I188+'02.05.18'!I188+'07.05.18'!I188+'14.05.18'!I188+'21.05.18'!I188+'29.05.18'!I188+'04.06.18'!I188+'11.06.18'!I188+'18.06.18'!I188+'25.06.18'!I188+'02.07.18'!I188+'09.07.18'!I188+'16.07.18'!I188+'23.07.18'!I188+'30.07.18'!I188+'06.08.18'!I188+'13.08.18'!I188+'20.08.18'!I188+'27.08.18'!I188+'03.09.18'!I188+'10.09.18'!I188+'17.09.18'!I188+'24.09.18'!I188+'01.10.18'!I188+'08.10.18'!I188+'16.10.18'!I188+'22.10.18'!I188+'29.10.18'!I188+'05.11.18'!I188+'12.11.18'!I188+'19.11.18'!I188+'26.11.18'!I188+'03.12.18'!I188+'10.12.18'!I188+'17.12.18'!I188+'26.12.18'!I188+'02.01.19'!I188</f>
        <v>1</v>
      </c>
      <c r="J188" s="254">
        <f>'19.02.18'!J188+'26.02.18'!J188+'05.03.18'!J188+'12.03.18'!J188+'19.03.18'!J188+'26.03.18'!J188+'02.04.18'!J188+'10.04.18'!J188+'16.04.18'!J188+'23.04.18'!J188+'02.05.18'!J188+'07.05.18'!J188+'14.05.18'!J188+'21.05.18'!J188+'29.05.18'!J188+'04.06.18'!J188+'11.06.18'!J188+'18.06.18'!J188+'25.06.18'!J188+'02.07.18'!J188+'09.07.18'!J188+'16.07.18'!J188+'23.07.18'!J188+'30.07.18'!J188+'06.08.18'!J188+'13.08.18'!J188+'20.08.18'!J188+'27.08.18'!J188+'03.09.18'!J188+'10.09.18'!J188+'17.09.18'!J188+'24.09.18'!J188+'01.10.18'!J188+'08.10.18'!J188+'16.10.18'!J188+'22.10.18'!J188+'29.10.18'!J188+'05.11.18'!J188+'12.11.18'!J188+'19.11.18'!J188+'26.11.18'!J188+'03.12.18'!J188+'10.12.18'!J188+'17.12.18'!J188+'26.12.18'!J188+'02.01.19'!J188</f>
        <v>1</v>
      </c>
      <c r="K188" s="271">
        <f>'19.02.18'!K188+'26.02.18'!K188+'05.03.18'!K188+'12.03.18'!K188+'19.03.18'!K188+'26.03.18'!K188+'02.04.18'!K188+'10.04.18'!K188+'16.04.18'!K188+'23.04.18'!K188+'02.05.18'!K188+'07.05.18'!K188+'14.05.18'!K188+'21.05.18'!K188+'29.05.18'!K188+'04.06.18'!K188+'11.06.18'!K188+'18.06.18'!K188+'25.06.18'!K188+'02.07.18'!K188+'09.07.18'!K188+'16.07.18'!K188+'23.07.18'!K188+'30.07.18'!K188+'06.08.18'!K188+'13.08.18'!K188+'20.08.18'!K188+'27.08.18'!K188+'03.09.18'!K188+'10.09.18'!K188+'17.09.18'!K188+'24.09.18'!K188+'01.10.18'!K188+'08.10.18'!K188+'16.10.18'!K188+'22.10.18'!K188+'29.10.18'!K188+'05.11.18'!K188+'12.11.18'!K188+'19.11.18'!K188+'26.11.18'!K188+'03.12.18'!K188+'10.12.18'!K188+'17.12.18'!K188+'26.12.18'!K188+'02.01.19'!K188</f>
        <v>1104.5999999999999</v>
      </c>
      <c r="L188" s="271">
        <f>'19.02.18'!L188+'26.02.18'!L188+'05.03.18'!L188+'12.03.18'!L188+'19.03.18'!L188+'26.03.18'!L188+'02.04.18'!L188+'10.04.18'!L188+'16.04.18'!L188+'23.04.18'!L188+'02.05.18'!L188+'07.05.18'!L188+'14.05.18'!L188+'21.05.18'!L188+'29.05.18'!L188+'04.06.18'!L188+'11.06.18'!L188+'18.06.18'!L188+'25.06.18'!L188+'02.07.18'!L188+'09.07.18'!L188+'16.07.18'!L188+'23.07.18'!L188+'30.07.18'!L188+'06.08.18'!L188+'13.08.18'!L188+'20.08.18'!L188+'27.08.18'!L188+'03.09.18'!L188+'10.09.18'!L188+'17.09.18'!L188+'24.09.18'!L188+'01.10.18'!L188+'08.10.18'!L188+'16.10.18'!L188+'22.10.18'!L188+'29.10.18'!L188+'05.11.18'!L188+'12.11.18'!L188+'19.11.18'!L188+'26.11.18'!L188+'03.12.18'!L188+'10.12.18'!L188+'17.12.18'!L188+'26.12.18'!L188+'02.01.19'!L188</f>
        <v>1104.5999999999999</v>
      </c>
      <c r="M188" s="259">
        <f t="shared" si="5"/>
        <v>0</v>
      </c>
      <c r="N188" s="270">
        <f>'19.02.18'!N188+'26.02.18'!N188+'05.03.18'!N188+'12.03.18'!N188+'19.03.18'!N188+'26.03.18'!N188+'02.04.18'!N188+'10.04.18'!N188+'16.04.18'!N188+'23.04.18'!N188+'02.05.18'!N188+'07.05.18'!N188+'14.05.18'!N188+'21.05.18'!N188+'29.05.18'!N188+'04.06.18'!N188+'11.06.18'!N188+'18.06.18'!N188+'25.06.18'!N188+'02.07.18'!N188+'09.07.18'!N188+'16.07.18'!N188+'23.07.18'!N188+'30.07.18'!N188+'06.08.18'!N188+'13.08.18'!N188+'20.08.18'!N188+'27.08.18'!N188+'03.09.18'!N188+'10.09.18'!N188+'17.09.18'!N188+'24.09.18'!N188+'01.10.18'!N188+'08.10.18'!N188+'16.10.18'!N188+'22.10.18'!N188+'29.10.18'!N188+'05.11.18'!N188+'12.11.18'!N188+'19.11.18'!N188+'26.11.18'!N188+'03.12.18'!N188+'10.12.18'!N188+'17.12.18'!N188+'26.12.18'!N188+'02.01.19'!N188</f>
        <v>0</v>
      </c>
      <c r="O188" s="271">
        <f>'19.02.18'!O188+'26.02.18'!O188+'05.03.18'!O188+'12.03.18'!O188+'19.03.18'!O188+'26.03.18'!O188+'02.04.18'!O188+'10.04.18'!O188+'16.04.18'!O188+'23.04.18'!O188+'02.05.18'!O188+'07.05.18'!O188+'14.05.18'!O188+'21.05.18'!O188+'29.05.18'!O188+'04.06.18'!O188+'11.06.18'!O188+'18.06.18'!O188+'25.06.18'!O188+'02.07.18'!O188+'09.07.18'!O188+'16.07.18'!O188+'23.07.18'!O188+'30.07.18'!O188+'06.08.18'!O188+'13.08.18'!O188+'20.08.18'!O188+'27.08.18'!O188+'03.09.18'!O188+'10.09.18'!O188+'17.09.18'!O188+'24.09.18'!O188+'01.10.18'!O188+'08.10.18'!O188+'16.10.18'!O188+'22.10.18'!O188+'29.10.18'!O188+'05.11.18'!O188+'12.11.18'!O188+'19.11.18'!O188+'26.11.18'!O188+'03.12.18'!O188+'10.12.18'!O188+'17.12.18'!O188+'26.12.18'!O188+'02.01.19'!O188</f>
        <v>0</v>
      </c>
      <c r="P188" s="271">
        <f>'19.02.18'!P188+'26.02.18'!P188+'05.03.18'!P188+'12.03.18'!P188+'19.03.18'!P188+'26.03.18'!P188+'02.04.18'!P188+'10.04.18'!P188+'16.04.18'!P188+'23.04.18'!P188+'02.05.18'!P188+'07.05.18'!P188+'14.05.18'!P188+'21.05.18'!P188+'29.05.18'!P188+'04.06.18'!P188+'11.06.18'!P188+'18.06.18'!P188+'25.06.18'!P188+'02.07.18'!P188+'09.07.18'!P188+'16.07.18'!P188+'23.07.18'!P188+'30.07.18'!P188+'06.08.18'!P188+'13.08.18'!P188+'20.08.18'!P188+'27.08.18'!P188+'03.09.18'!P188+'10.09.18'!P188+'17.09.18'!P188+'24.09.18'!P188+'01.10.18'!P188+'08.10.18'!P188+'16.10.18'!P188+'22.10.18'!P188+'29.10.18'!P188+'05.11.18'!P188+'12.11.18'!P188+'19.11.18'!P188+'26.11.18'!P188+'03.12.18'!P188+'10.12.18'!P188+'17.12.18'!P188+'26.12.18'!P188+'02.01.19'!P188</f>
        <v>0</v>
      </c>
      <c r="Q188" s="259">
        <f t="shared" si="7"/>
        <v>0</v>
      </c>
      <c r="R188" s="1"/>
      <c r="S188" s="1"/>
      <c r="T188" s="134"/>
      <c r="U188" s="134"/>
      <c r="V188" s="134"/>
      <c r="X188" s="85"/>
    </row>
    <row r="189" spans="1:24" s="73" customFormat="1">
      <c r="A189" s="252">
        <v>180</v>
      </c>
      <c r="B189" s="29" t="s">
        <v>470</v>
      </c>
      <c r="C189" s="7" t="s">
        <v>19</v>
      </c>
      <c r="D189" s="7"/>
      <c r="E189" s="29" t="s">
        <v>26</v>
      </c>
      <c r="F189" s="103" t="s">
        <v>503</v>
      </c>
      <c r="G189" s="102" t="s">
        <v>21</v>
      </c>
      <c r="H189" s="274">
        <f>'19.02.18'!H189+'26.02.18'!H189+'05.03.18'!H189+'12.03.18'!H189+'19.03.18'!H189+'26.03.18'!H189+'02.04.18'!H189+'10.04.18'!H189+'16.04.18'!H189+'23.04.18'!H189+'02.05.18'!H189+'07.05.18'!H189+'14.05.18'!H189+'21.05.18'!H189+'29.05.18'!H189+'04.06.18'!H189+'11.06.18'!H189+'18.06.18'!H189+'25.06.18'!H189+'02.07.18'!H189+'09.07.18'!H189+'16.07.18'!H189+'23.07.18'!H189+'30.07.18'!H189+'06.08.18'!H189+'13.08.18'!H189+'20.08.18'!H189+'27.08.18'!H189+'03.09.18'!H189+'10.09.18'!H189+'17.09.18'!H189+'24.09.18'!H189+'01.10.18'!H189+'08.10.18'!H189+'16.10.18'!H189+'22.10.18'!H189+'29.10.18'!H189+'05.11.18'!H189+'12.11.18'!H189+'19.11.18'!H189+'26.11.18'!H189+'03.12.18'!H189+'10.12.18'!H189+'17.12.18'!H189+'26.12.18'!H189+'02.01.19'!H189</f>
        <v>30</v>
      </c>
      <c r="I189" s="254">
        <f>'19.02.18'!I189+'26.02.18'!I189+'05.03.18'!I189+'12.03.18'!I189+'19.03.18'!I189+'26.03.18'!I189+'02.04.18'!I189+'10.04.18'!I189+'16.04.18'!I189+'23.04.18'!I189+'02.05.18'!I189+'07.05.18'!I189+'14.05.18'!I189+'21.05.18'!I189+'29.05.18'!I189+'04.06.18'!I189+'11.06.18'!I189+'18.06.18'!I189+'25.06.18'!I189+'02.07.18'!I189+'09.07.18'!I189+'16.07.18'!I189+'23.07.18'!I189+'30.07.18'!I189+'06.08.18'!I189+'13.08.18'!I189+'20.08.18'!I189+'27.08.18'!I189+'03.09.18'!I189+'10.09.18'!I189+'17.09.18'!I189+'24.09.18'!I189+'01.10.18'!I189+'08.10.18'!I189+'16.10.18'!I189+'22.10.18'!I189+'29.10.18'!I189+'05.11.18'!I189+'12.11.18'!I189+'19.11.18'!I189+'26.11.18'!I189+'03.12.18'!I189+'10.12.18'!I189+'17.12.18'!I189+'26.12.18'!I189+'02.01.19'!I189</f>
        <v>16</v>
      </c>
      <c r="J189" s="254">
        <f>'19.02.18'!J189+'26.02.18'!J189+'05.03.18'!J189+'12.03.18'!J189+'19.03.18'!J189+'26.03.18'!J189+'02.04.18'!J189+'10.04.18'!J189+'16.04.18'!J189+'23.04.18'!J189+'02.05.18'!J189+'07.05.18'!J189+'14.05.18'!J189+'21.05.18'!J189+'29.05.18'!J189+'04.06.18'!J189+'11.06.18'!J189+'18.06.18'!J189+'25.06.18'!J189+'02.07.18'!J189+'09.07.18'!J189+'16.07.18'!J189+'23.07.18'!J189+'30.07.18'!J189+'06.08.18'!J189+'13.08.18'!J189+'20.08.18'!J189+'27.08.18'!J189+'03.09.18'!J189+'10.09.18'!J189+'17.09.18'!J189+'24.09.18'!J189+'01.10.18'!J189+'08.10.18'!J189+'16.10.18'!J189+'22.10.18'!J189+'29.10.18'!J189+'05.11.18'!J189+'12.11.18'!J189+'19.11.18'!J189+'26.11.18'!J189+'03.12.18'!J189+'10.12.18'!J189+'17.12.18'!J189+'26.12.18'!J189+'02.01.19'!J189</f>
        <v>30</v>
      </c>
      <c r="K189" s="271">
        <f>'19.02.18'!K189+'26.02.18'!K189+'05.03.18'!K189+'12.03.18'!K189+'19.03.18'!K189+'26.03.18'!K189+'02.04.18'!K189+'10.04.18'!K189+'16.04.18'!K189+'23.04.18'!K189+'02.05.18'!K189+'07.05.18'!K189+'14.05.18'!K189+'21.05.18'!K189+'29.05.18'!K189+'04.06.18'!K189+'11.06.18'!K189+'18.06.18'!K189+'25.06.18'!K189+'02.07.18'!K189+'09.07.18'!K189+'16.07.18'!K189+'23.07.18'!K189+'30.07.18'!K189+'06.08.18'!K189+'13.08.18'!K189+'20.08.18'!K189+'27.08.18'!K189+'03.09.18'!K189+'10.09.18'!K189+'17.09.18'!K189+'24.09.18'!K189+'01.10.18'!K189+'08.10.18'!K189+'16.10.18'!K189+'22.10.18'!K189+'29.10.18'!K189+'05.11.18'!K189+'12.11.18'!K189+'19.11.18'!K189+'26.11.18'!K189+'03.12.18'!K189+'10.12.18'!K189+'17.12.18'!K189+'26.12.18'!K189+'02.01.19'!K189</f>
        <v>68683.069999999992</v>
      </c>
      <c r="L189" s="271">
        <f>'19.02.18'!L189+'26.02.18'!L189+'05.03.18'!L189+'12.03.18'!L189+'19.03.18'!L189+'26.03.18'!L189+'02.04.18'!L189+'10.04.18'!L189+'16.04.18'!L189+'23.04.18'!L189+'02.05.18'!L189+'07.05.18'!L189+'14.05.18'!L189+'21.05.18'!L189+'29.05.18'!L189+'04.06.18'!L189+'11.06.18'!L189+'18.06.18'!L189+'25.06.18'!L189+'02.07.18'!L189+'09.07.18'!L189+'16.07.18'!L189+'23.07.18'!L189+'30.07.18'!L189+'06.08.18'!L189+'13.08.18'!L189+'20.08.18'!L189+'27.08.18'!L189+'03.09.18'!L189+'10.09.18'!L189+'17.09.18'!L189+'24.09.18'!L189+'01.10.18'!L189+'08.10.18'!L189+'16.10.18'!L189+'22.10.18'!L189+'29.10.18'!L189+'05.11.18'!L189+'12.11.18'!L189+'19.11.18'!L189+'26.11.18'!L189+'03.12.18'!L189+'10.12.18'!L189+'17.12.18'!L189+'26.12.18'!L189+'02.01.19'!L189</f>
        <v>68683.069999999992</v>
      </c>
      <c r="M189" s="259">
        <f t="shared" si="5"/>
        <v>0</v>
      </c>
      <c r="N189" s="270">
        <f>'19.02.18'!N189+'26.02.18'!N189+'05.03.18'!N189+'12.03.18'!N189+'19.03.18'!N189+'26.03.18'!N189+'02.04.18'!N189+'10.04.18'!N189+'16.04.18'!N189+'23.04.18'!N189+'02.05.18'!N189+'07.05.18'!N189+'14.05.18'!N189+'21.05.18'!N189+'29.05.18'!N189+'04.06.18'!N189+'11.06.18'!N189+'18.06.18'!N189+'25.06.18'!N189+'02.07.18'!N189+'09.07.18'!N189+'16.07.18'!N189+'23.07.18'!N189+'30.07.18'!N189+'06.08.18'!N189+'13.08.18'!N189+'20.08.18'!N189+'27.08.18'!N189+'03.09.18'!N189+'10.09.18'!N189+'17.09.18'!N189+'24.09.18'!N189+'01.10.18'!N189+'08.10.18'!N189+'16.10.18'!N189+'22.10.18'!N189+'29.10.18'!N189+'05.11.18'!N189+'12.11.18'!N189+'19.11.18'!N189+'26.11.18'!N189+'03.12.18'!N189+'10.12.18'!N189+'17.12.18'!N189+'26.12.18'!N189+'02.01.19'!N189</f>
        <v>0</v>
      </c>
      <c r="O189" s="271">
        <f>'19.02.18'!O189+'26.02.18'!O189+'05.03.18'!O189+'12.03.18'!O189+'19.03.18'!O189+'26.03.18'!O189+'02.04.18'!O189+'10.04.18'!O189+'16.04.18'!O189+'23.04.18'!O189+'02.05.18'!O189+'07.05.18'!O189+'14.05.18'!O189+'21.05.18'!O189+'29.05.18'!O189+'04.06.18'!O189+'11.06.18'!O189+'18.06.18'!O189+'25.06.18'!O189+'02.07.18'!O189+'09.07.18'!O189+'16.07.18'!O189+'23.07.18'!O189+'30.07.18'!O189+'06.08.18'!O189+'13.08.18'!O189+'20.08.18'!O189+'27.08.18'!O189+'03.09.18'!O189+'10.09.18'!O189+'17.09.18'!O189+'24.09.18'!O189+'01.10.18'!O189+'08.10.18'!O189+'16.10.18'!O189+'22.10.18'!O189+'29.10.18'!O189+'05.11.18'!O189+'12.11.18'!O189+'19.11.18'!O189+'26.11.18'!O189+'03.12.18'!O189+'10.12.18'!O189+'17.12.18'!O189+'26.12.18'!O189+'02.01.19'!O189</f>
        <v>0</v>
      </c>
      <c r="P189" s="271">
        <f>'19.02.18'!P189+'26.02.18'!P189+'05.03.18'!P189+'12.03.18'!P189+'19.03.18'!P189+'26.03.18'!P189+'02.04.18'!P189+'10.04.18'!P189+'16.04.18'!P189+'23.04.18'!P189+'02.05.18'!P189+'07.05.18'!P189+'14.05.18'!P189+'21.05.18'!P189+'29.05.18'!P189+'04.06.18'!P189+'11.06.18'!P189+'18.06.18'!P189+'25.06.18'!P189+'02.07.18'!P189+'09.07.18'!P189+'16.07.18'!P189+'23.07.18'!P189+'30.07.18'!P189+'06.08.18'!P189+'13.08.18'!P189+'20.08.18'!P189+'27.08.18'!P189+'03.09.18'!P189+'10.09.18'!P189+'17.09.18'!P189+'24.09.18'!P189+'01.10.18'!P189+'08.10.18'!P189+'16.10.18'!P189+'22.10.18'!P189+'29.10.18'!P189+'05.11.18'!P189+'12.11.18'!P189+'19.11.18'!P189+'26.11.18'!P189+'03.12.18'!P189+'10.12.18'!P189+'17.12.18'!P189+'26.12.18'!P189+'02.01.19'!P189</f>
        <v>0</v>
      </c>
      <c r="Q189" s="83">
        <f t="shared" si="7"/>
        <v>0</v>
      </c>
      <c r="R189" s="1"/>
      <c r="S189" s="1"/>
      <c r="T189" s="134"/>
      <c r="U189" s="134"/>
      <c r="V189" s="134"/>
      <c r="X189" s="85"/>
    </row>
    <row r="190" spans="1:24" s="73" customFormat="1">
      <c r="A190" s="252">
        <v>181</v>
      </c>
      <c r="B190" s="29" t="s">
        <v>470</v>
      </c>
      <c r="C190" s="7" t="s">
        <v>19</v>
      </c>
      <c r="D190" s="7"/>
      <c r="E190" s="29" t="s">
        <v>26</v>
      </c>
      <c r="F190" s="103" t="s">
        <v>491</v>
      </c>
      <c r="G190" s="80" t="s">
        <v>33</v>
      </c>
      <c r="H190" s="274">
        <f>'19.02.18'!H190+'26.02.18'!H190+'05.03.18'!H190+'12.03.18'!H190+'19.03.18'!H190+'26.03.18'!H190+'02.04.18'!H190+'10.04.18'!H190+'16.04.18'!H190+'23.04.18'!H190+'02.05.18'!H190+'07.05.18'!H190+'14.05.18'!H190+'21.05.18'!H190+'29.05.18'!H190+'04.06.18'!H190+'11.06.18'!H190+'18.06.18'!H190+'25.06.18'!H190+'02.07.18'!H190+'09.07.18'!H190+'16.07.18'!H190+'23.07.18'!H190+'30.07.18'!H190+'06.08.18'!H190+'13.08.18'!H190+'20.08.18'!H190+'27.08.18'!H190+'03.09.18'!H190+'10.09.18'!H190+'17.09.18'!H190+'24.09.18'!H190+'01.10.18'!H190+'08.10.18'!H190+'16.10.18'!H190+'22.10.18'!H190+'29.10.18'!H190+'05.11.18'!H190+'12.11.18'!H190+'19.11.18'!H190+'26.11.18'!H190+'03.12.18'!H190+'10.12.18'!H190+'17.12.18'!H190+'26.12.18'!H190+'02.01.19'!H190</f>
        <v>7</v>
      </c>
      <c r="I190" s="254">
        <f>'19.02.18'!I190+'26.02.18'!I190+'05.03.18'!I190+'12.03.18'!I190+'19.03.18'!I190+'26.03.18'!I190+'02.04.18'!I190+'10.04.18'!I190+'16.04.18'!I190+'23.04.18'!I190+'02.05.18'!I190+'07.05.18'!I190+'14.05.18'!I190+'21.05.18'!I190+'29.05.18'!I190+'04.06.18'!I190+'11.06.18'!I190+'18.06.18'!I190+'25.06.18'!I190+'02.07.18'!I190+'09.07.18'!I190+'16.07.18'!I190+'23.07.18'!I190+'30.07.18'!I190+'06.08.18'!I190+'13.08.18'!I190+'20.08.18'!I190+'27.08.18'!I190+'03.09.18'!I190+'10.09.18'!I190+'17.09.18'!I190+'24.09.18'!I190+'01.10.18'!I190+'08.10.18'!I190+'16.10.18'!I190+'22.10.18'!I190+'29.10.18'!I190+'05.11.18'!I190+'12.11.18'!I190+'19.11.18'!I190+'26.11.18'!I190+'03.12.18'!I190+'10.12.18'!I190+'17.12.18'!I190+'26.12.18'!I190+'02.01.19'!I190</f>
        <v>1</v>
      </c>
      <c r="J190" s="254">
        <f>'19.02.18'!J190+'26.02.18'!J190+'05.03.18'!J190+'12.03.18'!J190+'19.03.18'!J190+'26.03.18'!J190+'02.04.18'!J190+'10.04.18'!J190+'16.04.18'!J190+'23.04.18'!J190+'02.05.18'!J190+'07.05.18'!J190+'14.05.18'!J190+'21.05.18'!J190+'29.05.18'!J190+'04.06.18'!J190+'11.06.18'!J190+'18.06.18'!J190+'25.06.18'!J190+'02.07.18'!J190+'09.07.18'!J190+'16.07.18'!J190+'23.07.18'!J190+'30.07.18'!J190+'06.08.18'!J190+'13.08.18'!J190+'20.08.18'!J190+'27.08.18'!J190+'03.09.18'!J190+'10.09.18'!J190+'17.09.18'!J190+'24.09.18'!J190+'01.10.18'!J190+'08.10.18'!J190+'16.10.18'!J190+'22.10.18'!J190+'29.10.18'!J190+'05.11.18'!J190+'12.11.18'!J190+'19.11.18'!J190+'26.11.18'!J190+'03.12.18'!J190+'10.12.18'!J190+'17.12.18'!J190+'26.12.18'!J190+'02.01.19'!J190</f>
        <v>1</v>
      </c>
      <c r="K190" s="271">
        <f>'19.02.18'!K190+'26.02.18'!K190+'05.03.18'!K190+'12.03.18'!K190+'19.03.18'!K190+'26.03.18'!K190+'02.04.18'!K190+'10.04.18'!K190+'16.04.18'!K190+'23.04.18'!K190+'02.05.18'!K190+'07.05.18'!K190+'14.05.18'!K190+'21.05.18'!K190+'29.05.18'!K190+'04.06.18'!K190+'11.06.18'!K190+'18.06.18'!K190+'25.06.18'!K190+'02.07.18'!K190+'09.07.18'!K190+'16.07.18'!K190+'23.07.18'!K190+'30.07.18'!K190+'06.08.18'!K190+'13.08.18'!K190+'20.08.18'!K190+'27.08.18'!K190+'03.09.18'!K190+'10.09.18'!K190+'17.09.18'!K190+'24.09.18'!K190+'01.10.18'!K190+'08.10.18'!K190+'16.10.18'!K190+'22.10.18'!K190+'29.10.18'!K190+'05.11.18'!K190+'12.11.18'!K190+'19.11.18'!K190+'26.11.18'!K190+'03.12.18'!K190+'10.12.18'!K190+'17.12.18'!K190+'26.12.18'!K190+'02.01.19'!K190</f>
        <v>1104.5999999999999</v>
      </c>
      <c r="L190" s="271">
        <f>'19.02.18'!L190+'26.02.18'!L190+'05.03.18'!L190+'12.03.18'!L190+'19.03.18'!L190+'26.03.18'!L190+'02.04.18'!L190+'10.04.18'!L190+'16.04.18'!L190+'23.04.18'!L190+'02.05.18'!L190+'07.05.18'!L190+'14.05.18'!L190+'21.05.18'!L190+'29.05.18'!L190+'04.06.18'!L190+'11.06.18'!L190+'18.06.18'!L190+'25.06.18'!L190+'02.07.18'!L190+'09.07.18'!L190+'16.07.18'!L190+'23.07.18'!L190+'30.07.18'!L190+'06.08.18'!L190+'13.08.18'!L190+'20.08.18'!L190+'27.08.18'!L190+'03.09.18'!L190+'10.09.18'!L190+'17.09.18'!L190+'24.09.18'!L190+'01.10.18'!L190+'08.10.18'!L190+'16.10.18'!L190+'22.10.18'!L190+'29.10.18'!L190+'05.11.18'!L190+'12.11.18'!L190+'19.11.18'!L190+'26.11.18'!L190+'03.12.18'!L190+'10.12.18'!L190+'17.12.18'!L190+'26.12.18'!L190+'02.01.19'!L190</f>
        <v>1104.5999999999999</v>
      </c>
      <c r="M190" s="259">
        <f t="shared" si="5"/>
        <v>0</v>
      </c>
      <c r="N190" s="270">
        <f>'19.02.18'!N190+'26.02.18'!N190+'05.03.18'!N190+'12.03.18'!N190+'19.03.18'!N190+'26.03.18'!N190+'02.04.18'!N190+'10.04.18'!N190+'16.04.18'!N190+'23.04.18'!N190+'02.05.18'!N190+'07.05.18'!N190+'14.05.18'!N190+'21.05.18'!N190+'29.05.18'!N190+'04.06.18'!N190+'11.06.18'!N190+'18.06.18'!N190+'25.06.18'!N190+'02.07.18'!N190+'09.07.18'!N190+'16.07.18'!N190+'23.07.18'!N190+'30.07.18'!N190+'06.08.18'!N190+'13.08.18'!N190+'20.08.18'!N190+'27.08.18'!N190+'03.09.18'!N190+'10.09.18'!N190+'17.09.18'!N190+'24.09.18'!N190+'01.10.18'!N190+'08.10.18'!N190+'16.10.18'!N190+'22.10.18'!N190+'29.10.18'!N190+'05.11.18'!N190+'12.11.18'!N190+'19.11.18'!N190+'26.11.18'!N190+'03.12.18'!N190+'10.12.18'!N190+'17.12.18'!N190+'26.12.18'!N190+'02.01.19'!N190</f>
        <v>0</v>
      </c>
      <c r="O190" s="271">
        <f>'19.02.18'!O190+'26.02.18'!O190+'05.03.18'!O190+'12.03.18'!O190+'19.03.18'!O190+'26.03.18'!O190+'02.04.18'!O190+'10.04.18'!O190+'16.04.18'!O190+'23.04.18'!O190+'02.05.18'!O190+'07.05.18'!O190+'14.05.18'!O190+'21.05.18'!O190+'29.05.18'!O190+'04.06.18'!O190+'11.06.18'!O190+'18.06.18'!O190+'25.06.18'!O190+'02.07.18'!O190+'09.07.18'!O190+'16.07.18'!O190+'23.07.18'!O190+'30.07.18'!O190+'06.08.18'!O190+'13.08.18'!O190+'20.08.18'!O190+'27.08.18'!O190+'03.09.18'!O190+'10.09.18'!O190+'17.09.18'!O190+'24.09.18'!O190+'01.10.18'!O190+'08.10.18'!O190+'16.10.18'!O190+'22.10.18'!O190+'29.10.18'!O190+'05.11.18'!O190+'12.11.18'!O190+'19.11.18'!O190+'26.11.18'!O190+'03.12.18'!O190+'10.12.18'!O190+'17.12.18'!O190+'26.12.18'!O190+'02.01.19'!O190</f>
        <v>0</v>
      </c>
      <c r="P190" s="271">
        <f>'19.02.18'!P190+'26.02.18'!P190+'05.03.18'!P190+'12.03.18'!P190+'19.03.18'!P190+'26.03.18'!P190+'02.04.18'!P190+'10.04.18'!P190+'16.04.18'!P190+'23.04.18'!P190+'02.05.18'!P190+'07.05.18'!P190+'14.05.18'!P190+'21.05.18'!P190+'29.05.18'!P190+'04.06.18'!P190+'11.06.18'!P190+'18.06.18'!P190+'25.06.18'!P190+'02.07.18'!P190+'09.07.18'!P190+'16.07.18'!P190+'23.07.18'!P190+'30.07.18'!P190+'06.08.18'!P190+'13.08.18'!P190+'20.08.18'!P190+'27.08.18'!P190+'03.09.18'!P190+'10.09.18'!P190+'17.09.18'!P190+'24.09.18'!P190+'01.10.18'!P190+'08.10.18'!P190+'16.10.18'!P190+'22.10.18'!P190+'29.10.18'!P190+'05.11.18'!P190+'12.11.18'!P190+'19.11.18'!P190+'26.11.18'!P190+'03.12.18'!P190+'10.12.18'!P190+'17.12.18'!P190+'26.12.18'!P190+'02.01.19'!P190</f>
        <v>0</v>
      </c>
      <c r="Q190" s="83">
        <f t="shared" si="7"/>
        <v>0</v>
      </c>
      <c r="R190" s="1"/>
      <c r="S190" s="1"/>
      <c r="T190" s="134"/>
      <c r="U190" s="134"/>
      <c r="V190" s="134"/>
      <c r="X190" s="85"/>
    </row>
    <row r="191" spans="1:24" s="73" customFormat="1">
      <c r="A191" s="252">
        <v>182</v>
      </c>
      <c r="B191" s="29" t="s">
        <v>471</v>
      </c>
      <c r="C191" s="7" t="s">
        <v>19</v>
      </c>
      <c r="D191" s="7"/>
      <c r="E191" s="29" t="s">
        <v>26</v>
      </c>
      <c r="F191" s="103" t="s">
        <v>504</v>
      </c>
      <c r="G191" s="102" t="s">
        <v>21</v>
      </c>
      <c r="H191" s="274">
        <f>'19.02.18'!H191+'26.02.18'!H191+'05.03.18'!H191+'12.03.18'!H191+'19.03.18'!H191+'26.03.18'!H191+'02.04.18'!H191+'10.04.18'!H191+'16.04.18'!H191+'23.04.18'!H191+'02.05.18'!H191+'07.05.18'!H191+'14.05.18'!H191+'21.05.18'!H191+'29.05.18'!H191+'04.06.18'!H191+'11.06.18'!H191+'18.06.18'!H191+'25.06.18'!H191+'02.07.18'!H191+'09.07.18'!H191+'16.07.18'!H191+'23.07.18'!H191+'30.07.18'!H191+'06.08.18'!H191+'13.08.18'!H191+'20.08.18'!H191+'27.08.18'!H191+'03.09.18'!H191+'10.09.18'!H191+'17.09.18'!H191+'24.09.18'!H191+'01.10.18'!H191+'08.10.18'!H191+'16.10.18'!H191+'22.10.18'!H191+'29.10.18'!H191+'05.11.18'!H191+'12.11.18'!H191+'19.11.18'!H191+'26.11.18'!H191+'03.12.18'!H191+'10.12.18'!H191+'17.12.18'!H191+'26.12.18'!H191+'02.01.19'!H191</f>
        <v>16</v>
      </c>
      <c r="I191" s="254">
        <f>'19.02.18'!I191+'26.02.18'!I191+'05.03.18'!I191+'12.03.18'!I191+'19.03.18'!I191+'26.03.18'!I191+'02.04.18'!I191+'10.04.18'!I191+'16.04.18'!I191+'23.04.18'!I191+'02.05.18'!I191+'07.05.18'!I191+'14.05.18'!I191+'21.05.18'!I191+'29.05.18'!I191+'04.06.18'!I191+'11.06.18'!I191+'18.06.18'!I191+'25.06.18'!I191+'02.07.18'!I191+'09.07.18'!I191+'16.07.18'!I191+'23.07.18'!I191+'30.07.18'!I191+'06.08.18'!I191+'13.08.18'!I191+'20.08.18'!I191+'27.08.18'!I191+'03.09.18'!I191+'10.09.18'!I191+'17.09.18'!I191+'24.09.18'!I191+'01.10.18'!I191+'08.10.18'!I191+'16.10.18'!I191+'22.10.18'!I191+'29.10.18'!I191+'05.11.18'!I191+'12.11.18'!I191+'19.11.18'!I191+'26.11.18'!I191+'03.12.18'!I191+'10.12.18'!I191+'17.12.18'!I191+'26.12.18'!I191+'02.01.19'!I191</f>
        <v>11</v>
      </c>
      <c r="J191" s="254">
        <f>'19.02.18'!J191+'26.02.18'!J191+'05.03.18'!J191+'12.03.18'!J191+'19.03.18'!J191+'26.03.18'!J191+'02.04.18'!J191+'10.04.18'!J191+'16.04.18'!J191+'23.04.18'!J191+'02.05.18'!J191+'07.05.18'!J191+'14.05.18'!J191+'21.05.18'!J191+'29.05.18'!J191+'04.06.18'!J191+'11.06.18'!J191+'18.06.18'!J191+'25.06.18'!J191+'02.07.18'!J191+'09.07.18'!J191+'16.07.18'!J191+'23.07.18'!J191+'30.07.18'!J191+'06.08.18'!J191+'13.08.18'!J191+'20.08.18'!J191+'27.08.18'!J191+'03.09.18'!J191+'10.09.18'!J191+'17.09.18'!J191+'24.09.18'!J191+'01.10.18'!J191+'08.10.18'!J191+'16.10.18'!J191+'22.10.18'!J191+'29.10.18'!J191+'05.11.18'!J191+'12.11.18'!J191+'19.11.18'!J191+'26.11.18'!J191+'03.12.18'!J191+'10.12.18'!J191+'17.12.18'!J191+'26.12.18'!J191+'02.01.19'!J191</f>
        <v>18</v>
      </c>
      <c r="K191" s="271">
        <f>'19.02.18'!K191+'26.02.18'!K191+'05.03.18'!K191+'12.03.18'!K191+'19.03.18'!K191+'26.03.18'!K191+'02.04.18'!K191+'10.04.18'!K191+'16.04.18'!K191+'23.04.18'!K191+'02.05.18'!K191+'07.05.18'!K191+'14.05.18'!K191+'21.05.18'!K191+'29.05.18'!K191+'04.06.18'!K191+'11.06.18'!K191+'18.06.18'!K191+'25.06.18'!K191+'02.07.18'!K191+'09.07.18'!K191+'16.07.18'!K191+'23.07.18'!K191+'30.07.18'!K191+'06.08.18'!K191+'13.08.18'!K191+'20.08.18'!K191+'27.08.18'!K191+'03.09.18'!K191+'10.09.18'!K191+'17.09.18'!K191+'24.09.18'!K191+'01.10.18'!K191+'08.10.18'!K191+'16.10.18'!K191+'22.10.18'!K191+'29.10.18'!K191+'05.11.18'!K191+'12.11.18'!K191+'19.11.18'!K191+'26.11.18'!K191+'03.12.18'!K191+'10.12.18'!K191+'17.12.18'!K191+'26.12.18'!K191+'02.01.19'!K191</f>
        <v>42813.21</v>
      </c>
      <c r="L191" s="271">
        <f>'19.02.18'!L191+'26.02.18'!L191+'05.03.18'!L191+'12.03.18'!L191+'19.03.18'!L191+'26.03.18'!L191+'02.04.18'!L191+'10.04.18'!L191+'16.04.18'!L191+'23.04.18'!L191+'02.05.18'!L191+'07.05.18'!L191+'14.05.18'!L191+'21.05.18'!L191+'29.05.18'!L191+'04.06.18'!L191+'11.06.18'!L191+'18.06.18'!L191+'25.06.18'!L191+'02.07.18'!L191+'09.07.18'!L191+'16.07.18'!L191+'23.07.18'!L191+'30.07.18'!L191+'06.08.18'!L191+'13.08.18'!L191+'20.08.18'!L191+'27.08.18'!L191+'03.09.18'!L191+'10.09.18'!L191+'17.09.18'!L191+'24.09.18'!L191+'01.10.18'!L191+'08.10.18'!L191+'16.10.18'!L191+'22.10.18'!L191+'29.10.18'!L191+'05.11.18'!L191+'12.11.18'!L191+'19.11.18'!L191+'26.11.18'!L191+'03.12.18'!L191+'10.12.18'!L191+'17.12.18'!L191+'26.12.18'!L191+'02.01.19'!L191</f>
        <v>42813.21</v>
      </c>
      <c r="M191" s="259">
        <f t="shared" si="5"/>
        <v>0</v>
      </c>
      <c r="N191" s="270">
        <f>'19.02.18'!N191+'26.02.18'!N191+'05.03.18'!N191+'12.03.18'!N191+'19.03.18'!N191+'26.03.18'!N191+'02.04.18'!N191+'10.04.18'!N191+'16.04.18'!N191+'23.04.18'!N191+'02.05.18'!N191+'07.05.18'!N191+'14.05.18'!N191+'21.05.18'!N191+'29.05.18'!N191+'04.06.18'!N191+'11.06.18'!N191+'18.06.18'!N191+'25.06.18'!N191+'02.07.18'!N191+'09.07.18'!N191+'16.07.18'!N191+'23.07.18'!N191+'30.07.18'!N191+'06.08.18'!N191+'13.08.18'!N191+'20.08.18'!N191+'27.08.18'!N191+'03.09.18'!N191+'10.09.18'!N191+'17.09.18'!N191+'24.09.18'!N191+'01.10.18'!N191+'08.10.18'!N191+'16.10.18'!N191+'22.10.18'!N191+'29.10.18'!N191+'05.11.18'!N191+'12.11.18'!N191+'19.11.18'!N191+'26.11.18'!N191+'03.12.18'!N191+'10.12.18'!N191+'17.12.18'!N191+'26.12.18'!N191+'02.01.19'!N191</f>
        <v>0</v>
      </c>
      <c r="O191" s="271">
        <f>'19.02.18'!O191+'26.02.18'!O191+'05.03.18'!O191+'12.03.18'!O191+'19.03.18'!O191+'26.03.18'!O191+'02.04.18'!O191+'10.04.18'!O191+'16.04.18'!O191+'23.04.18'!O191+'02.05.18'!O191+'07.05.18'!O191+'14.05.18'!O191+'21.05.18'!O191+'29.05.18'!O191+'04.06.18'!O191+'11.06.18'!O191+'18.06.18'!O191+'25.06.18'!O191+'02.07.18'!O191+'09.07.18'!O191+'16.07.18'!O191+'23.07.18'!O191+'30.07.18'!O191+'06.08.18'!O191+'13.08.18'!O191+'20.08.18'!O191+'27.08.18'!O191+'03.09.18'!O191+'10.09.18'!O191+'17.09.18'!O191+'24.09.18'!O191+'01.10.18'!O191+'08.10.18'!O191+'16.10.18'!O191+'22.10.18'!O191+'29.10.18'!O191+'05.11.18'!O191+'12.11.18'!O191+'19.11.18'!O191+'26.11.18'!O191+'03.12.18'!O191+'10.12.18'!O191+'17.12.18'!O191+'26.12.18'!O191+'02.01.19'!O191</f>
        <v>0</v>
      </c>
      <c r="P191" s="271">
        <f>'19.02.18'!P191+'26.02.18'!P191+'05.03.18'!P191+'12.03.18'!P191+'19.03.18'!P191+'26.03.18'!P191+'02.04.18'!P191+'10.04.18'!P191+'16.04.18'!P191+'23.04.18'!P191+'02.05.18'!P191+'07.05.18'!P191+'14.05.18'!P191+'21.05.18'!P191+'29.05.18'!P191+'04.06.18'!P191+'11.06.18'!P191+'18.06.18'!P191+'25.06.18'!P191+'02.07.18'!P191+'09.07.18'!P191+'16.07.18'!P191+'23.07.18'!P191+'30.07.18'!P191+'06.08.18'!P191+'13.08.18'!P191+'20.08.18'!P191+'27.08.18'!P191+'03.09.18'!P191+'10.09.18'!P191+'17.09.18'!P191+'24.09.18'!P191+'01.10.18'!P191+'08.10.18'!P191+'16.10.18'!P191+'22.10.18'!P191+'29.10.18'!P191+'05.11.18'!P191+'12.11.18'!P191+'19.11.18'!P191+'26.11.18'!P191+'03.12.18'!P191+'10.12.18'!P191+'17.12.18'!P191+'26.12.18'!P191+'02.01.19'!P191</f>
        <v>0</v>
      </c>
      <c r="Q191" s="83">
        <f t="shared" si="7"/>
        <v>0</v>
      </c>
      <c r="R191" s="1"/>
      <c r="S191" s="1"/>
      <c r="T191" s="134"/>
      <c r="U191" s="134"/>
      <c r="V191" s="134"/>
      <c r="X191" s="85"/>
    </row>
    <row r="192" spans="1:24" s="73" customFormat="1">
      <c r="A192" s="252">
        <v>183</v>
      </c>
      <c r="B192" s="29" t="s">
        <v>471</v>
      </c>
      <c r="C192" s="7" t="s">
        <v>19</v>
      </c>
      <c r="D192" s="7"/>
      <c r="E192" s="29" t="s">
        <v>26</v>
      </c>
      <c r="F192" s="103" t="s">
        <v>479</v>
      </c>
      <c r="G192" s="80" t="s">
        <v>33</v>
      </c>
      <c r="H192" s="274">
        <f>'19.02.18'!H192+'26.02.18'!H192+'05.03.18'!H192+'12.03.18'!H192+'19.03.18'!H192+'26.03.18'!H192+'02.04.18'!H192+'10.04.18'!H192+'16.04.18'!H192+'23.04.18'!H192+'02.05.18'!H192+'07.05.18'!H192+'14.05.18'!H192+'21.05.18'!H192+'29.05.18'!H192+'04.06.18'!H192+'11.06.18'!H192+'18.06.18'!H192+'25.06.18'!H192+'02.07.18'!H192+'09.07.18'!H192+'16.07.18'!H192+'23.07.18'!H192+'30.07.18'!H192+'06.08.18'!H192+'13.08.18'!H192+'20.08.18'!H192+'27.08.18'!H192+'03.09.18'!H192+'10.09.18'!H192+'17.09.18'!H192+'24.09.18'!H192+'01.10.18'!H192+'08.10.18'!H192+'16.10.18'!H192+'22.10.18'!H192+'29.10.18'!H192+'05.11.18'!H192+'12.11.18'!H192+'19.11.18'!H192+'26.11.18'!H192+'03.12.18'!H192+'10.12.18'!H192+'17.12.18'!H192+'26.12.18'!H192+'02.01.19'!H192</f>
        <v>6</v>
      </c>
      <c r="I192" s="254">
        <f>'19.02.18'!I192+'26.02.18'!I192+'05.03.18'!I192+'12.03.18'!I192+'19.03.18'!I192+'26.03.18'!I192+'02.04.18'!I192+'10.04.18'!I192+'16.04.18'!I192+'23.04.18'!I192+'02.05.18'!I192+'07.05.18'!I192+'14.05.18'!I192+'21.05.18'!I192+'29.05.18'!I192+'04.06.18'!I192+'11.06.18'!I192+'18.06.18'!I192+'25.06.18'!I192+'02.07.18'!I192+'09.07.18'!I192+'16.07.18'!I192+'23.07.18'!I192+'30.07.18'!I192+'06.08.18'!I192+'13.08.18'!I192+'20.08.18'!I192+'27.08.18'!I192+'03.09.18'!I192+'10.09.18'!I192+'17.09.18'!I192+'24.09.18'!I192+'01.10.18'!I192+'08.10.18'!I192+'16.10.18'!I192+'22.10.18'!I192+'29.10.18'!I192+'05.11.18'!I192+'12.11.18'!I192+'19.11.18'!I192+'26.11.18'!I192+'03.12.18'!I192+'10.12.18'!I192+'17.12.18'!I192+'26.12.18'!I192+'02.01.19'!I192</f>
        <v>2</v>
      </c>
      <c r="J192" s="254">
        <f>'19.02.18'!J192+'26.02.18'!J192+'05.03.18'!J192+'12.03.18'!J192+'19.03.18'!J192+'26.03.18'!J192+'02.04.18'!J192+'10.04.18'!J192+'16.04.18'!J192+'23.04.18'!J192+'02.05.18'!J192+'07.05.18'!J192+'14.05.18'!J192+'21.05.18'!J192+'29.05.18'!J192+'04.06.18'!J192+'11.06.18'!J192+'18.06.18'!J192+'25.06.18'!J192+'02.07.18'!J192+'09.07.18'!J192+'16.07.18'!J192+'23.07.18'!J192+'30.07.18'!J192+'06.08.18'!J192+'13.08.18'!J192+'20.08.18'!J192+'27.08.18'!J192+'03.09.18'!J192+'10.09.18'!J192+'17.09.18'!J192+'24.09.18'!J192+'01.10.18'!J192+'08.10.18'!J192+'16.10.18'!J192+'22.10.18'!J192+'29.10.18'!J192+'05.11.18'!J192+'12.11.18'!J192+'19.11.18'!J192+'26.11.18'!J192+'03.12.18'!J192+'10.12.18'!J192+'17.12.18'!J192+'26.12.18'!J192+'02.01.19'!J192</f>
        <v>2</v>
      </c>
      <c r="K192" s="271">
        <f>'19.02.18'!K192+'26.02.18'!K192+'05.03.18'!K192+'12.03.18'!K192+'19.03.18'!K192+'26.03.18'!K192+'02.04.18'!K192+'10.04.18'!K192+'16.04.18'!K192+'23.04.18'!K192+'02.05.18'!K192+'07.05.18'!K192+'14.05.18'!K192+'21.05.18'!K192+'29.05.18'!K192+'04.06.18'!K192+'11.06.18'!K192+'18.06.18'!K192+'25.06.18'!K192+'02.07.18'!K192+'09.07.18'!K192+'16.07.18'!K192+'23.07.18'!K192+'30.07.18'!K192+'06.08.18'!K192+'13.08.18'!K192+'20.08.18'!K192+'27.08.18'!K192+'03.09.18'!K192+'10.09.18'!K192+'17.09.18'!K192+'24.09.18'!K192+'01.10.18'!K192+'08.10.18'!K192+'16.10.18'!K192+'22.10.18'!K192+'29.10.18'!K192+'05.11.18'!K192+'12.11.18'!K192+'19.11.18'!K192+'26.11.18'!K192+'03.12.18'!K192+'10.12.18'!K192+'17.12.18'!K192+'26.12.18'!K192+'02.01.19'!K192</f>
        <v>5428.2000000000007</v>
      </c>
      <c r="L192" s="271">
        <f>'19.02.18'!L192+'26.02.18'!L192+'05.03.18'!L192+'12.03.18'!L192+'19.03.18'!L192+'26.03.18'!L192+'02.04.18'!L192+'10.04.18'!L192+'16.04.18'!L192+'23.04.18'!L192+'02.05.18'!L192+'07.05.18'!L192+'14.05.18'!L192+'21.05.18'!L192+'29.05.18'!L192+'04.06.18'!L192+'11.06.18'!L192+'18.06.18'!L192+'25.06.18'!L192+'02.07.18'!L192+'09.07.18'!L192+'16.07.18'!L192+'23.07.18'!L192+'30.07.18'!L192+'06.08.18'!L192+'13.08.18'!L192+'20.08.18'!L192+'27.08.18'!L192+'03.09.18'!L192+'10.09.18'!L192+'17.09.18'!L192+'24.09.18'!L192+'01.10.18'!L192+'08.10.18'!L192+'16.10.18'!L192+'22.10.18'!L192+'29.10.18'!L192+'05.11.18'!L192+'12.11.18'!L192+'19.11.18'!L192+'26.11.18'!L192+'03.12.18'!L192+'10.12.18'!L192+'17.12.18'!L192+'26.12.18'!L192+'02.01.19'!L192</f>
        <v>5428.2000000000007</v>
      </c>
      <c r="M192" s="259">
        <f t="shared" si="5"/>
        <v>0</v>
      </c>
      <c r="N192" s="270">
        <f>'19.02.18'!N192+'26.02.18'!N192+'05.03.18'!N192+'12.03.18'!N192+'19.03.18'!N192+'26.03.18'!N192+'02.04.18'!N192+'10.04.18'!N192+'16.04.18'!N192+'23.04.18'!N192+'02.05.18'!N192+'07.05.18'!N192+'14.05.18'!N192+'21.05.18'!N192+'29.05.18'!N192+'04.06.18'!N192+'11.06.18'!N192+'18.06.18'!N192+'25.06.18'!N192+'02.07.18'!N192+'09.07.18'!N192+'16.07.18'!N192+'23.07.18'!N192+'30.07.18'!N192+'06.08.18'!N192+'13.08.18'!N192+'20.08.18'!N192+'27.08.18'!N192+'03.09.18'!N192+'10.09.18'!N192+'17.09.18'!N192+'24.09.18'!N192+'01.10.18'!N192+'08.10.18'!N192+'16.10.18'!N192+'22.10.18'!N192+'29.10.18'!N192+'05.11.18'!N192+'12.11.18'!N192+'19.11.18'!N192+'26.11.18'!N192+'03.12.18'!N192+'10.12.18'!N192+'17.12.18'!N192+'26.12.18'!N192+'02.01.19'!N192</f>
        <v>0</v>
      </c>
      <c r="O192" s="271">
        <f>'19.02.18'!O192+'26.02.18'!O192+'05.03.18'!O192+'12.03.18'!O192+'19.03.18'!O192+'26.03.18'!O192+'02.04.18'!O192+'10.04.18'!O192+'16.04.18'!O192+'23.04.18'!O192+'02.05.18'!O192+'07.05.18'!O192+'14.05.18'!O192+'21.05.18'!O192+'29.05.18'!O192+'04.06.18'!O192+'11.06.18'!O192+'18.06.18'!O192+'25.06.18'!O192+'02.07.18'!O192+'09.07.18'!O192+'16.07.18'!O192+'23.07.18'!O192+'30.07.18'!O192+'06.08.18'!O192+'13.08.18'!O192+'20.08.18'!O192+'27.08.18'!O192+'03.09.18'!O192+'10.09.18'!O192+'17.09.18'!O192+'24.09.18'!O192+'01.10.18'!O192+'08.10.18'!O192+'16.10.18'!O192+'22.10.18'!O192+'29.10.18'!O192+'05.11.18'!O192+'12.11.18'!O192+'19.11.18'!O192+'26.11.18'!O192+'03.12.18'!O192+'10.12.18'!O192+'17.12.18'!O192+'26.12.18'!O192+'02.01.19'!O192</f>
        <v>0</v>
      </c>
      <c r="P192" s="271">
        <f>'19.02.18'!P192+'26.02.18'!P192+'05.03.18'!P192+'12.03.18'!P192+'19.03.18'!P192+'26.03.18'!P192+'02.04.18'!P192+'10.04.18'!P192+'16.04.18'!P192+'23.04.18'!P192+'02.05.18'!P192+'07.05.18'!P192+'14.05.18'!P192+'21.05.18'!P192+'29.05.18'!P192+'04.06.18'!P192+'11.06.18'!P192+'18.06.18'!P192+'25.06.18'!P192+'02.07.18'!P192+'09.07.18'!P192+'16.07.18'!P192+'23.07.18'!P192+'30.07.18'!P192+'06.08.18'!P192+'13.08.18'!P192+'20.08.18'!P192+'27.08.18'!P192+'03.09.18'!P192+'10.09.18'!P192+'17.09.18'!P192+'24.09.18'!P192+'01.10.18'!P192+'08.10.18'!P192+'16.10.18'!P192+'22.10.18'!P192+'29.10.18'!P192+'05.11.18'!P192+'12.11.18'!P192+'19.11.18'!P192+'26.11.18'!P192+'03.12.18'!P192+'10.12.18'!P192+'17.12.18'!P192+'26.12.18'!P192+'02.01.19'!P192</f>
        <v>0</v>
      </c>
      <c r="Q192" s="83">
        <f t="shared" si="7"/>
        <v>0</v>
      </c>
      <c r="R192" s="1"/>
      <c r="S192" s="1"/>
      <c r="T192" s="134"/>
      <c r="U192" s="134"/>
      <c r="V192" s="134"/>
      <c r="X192" s="85"/>
    </row>
    <row r="193" spans="1:24" s="73" customFormat="1">
      <c r="A193" s="252">
        <v>184</v>
      </c>
      <c r="B193" s="29" t="s">
        <v>482</v>
      </c>
      <c r="C193" s="7" t="s">
        <v>19</v>
      </c>
      <c r="D193" s="7"/>
      <c r="E193" s="29" t="s">
        <v>26</v>
      </c>
      <c r="F193" s="103" t="s">
        <v>505</v>
      </c>
      <c r="G193" s="102" t="s">
        <v>21</v>
      </c>
      <c r="H193" s="274">
        <f>'19.02.18'!H193+'26.02.18'!H193+'05.03.18'!H193+'12.03.18'!H193+'19.03.18'!H193+'26.03.18'!H193+'02.04.18'!H193+'10.04.18'!H193+'16.04.18'!H193+'23.04.18'!H193+'02.05.18'!H193+'07.05.18'!H193+'14.05.18'!H193+'21.05.18'!H193+'29.05.18'!H193+'04.06.18'!H193+'11.06.18'!H193+'18.06.18'!H193+'25.06.18'!H193+'02.07.18'!H193+'09.07.18'!H193+'16.07.18'!H193+'23.07.18'!H193+'30.07.18'!H193+'06.08.18'!H193+'13.08.18'!H193+'20.08.18'!H193+'27.08.18'!H193+'03.09.18'!H193+'10.09.18'!H193+'17.09.18'!H193+'24.09.18'!H193+'01.10.18'!H193+'08.10.18'!H193+'16.10.18'!H193+'22.10.18'!H193+'29.10.18'!H193+'05.11.18'!H193+'12.11.18'!H193+'19.11.18'!H193+'26.11.18'!H193+'03.12.18'!H193+'10.12.18'!H193+'17.12.18'!H193+'26.12.18'!H193+'02.01.19'!H193</f>
        <v>20</v>
      </c>
      <c r="I193" s="254">
        <f>'19.02.18'!I193+'26.02.18'!I193+'05.03.18'!I193+'12.03.18'!I193+'19.03.18'!I193+'26.03.18'!I193+'02.04.18'!I193+'10.04.18'!I193+'16.04.18'!I193+'23.04.18'!I193+'02.05.18'!I193+'07.05.18'!I193+'14.05.18'!I193+'21.05.18'!I193+'29.05.18'!I193+'04.06.18'!I193+'11.06.18'!I193+'18.06.18'!I193+'25.06.18'!I193+'02.07.18'!I193+'09.07.18'!I193+'16.07.18'!I193+'23.07.18'!I193+'30.07.18'!I193+'06.08.18'!I193+'13.08.18'!I193+'20.08.18'!I193+'27.08.18'!I193+'03.09.18'!I193+'10.09.18'!I193+'17.09.18'!I193+'24.09.18'!I193+'01.10.18'!I193+'08.10.18'!I193+'16.10.18'!I193+'22.10.18'!I193+'29.10.18'!I193+'05.11.18'!I193+'12.11.18'!I193+'19.11.18'!I193+'26.11.18'!I193+'03.12.18'!I193+'10.12.18'!I193+'17.12.18'!I193+'26.12.18'!I193+'02.01.19'!I193</f>
        <v>8</v>
      </c>
      <c r="J193" s="254">
        <f>'19.02.18'!J193+'26.02.18'!J193+'05.03.18'!J193+'12.03.18'!J193+'19.03.18'!J193+'26.03.18'!J193+'02.04.18'!J193+'10.04.18'!J193+'16.04.18'!J193+'23.04.18'!J193+'02.05.18'!J193+'07.05.18'!J193+'14.05.18'!J193+'21.05.18'!J193+'29.05.18'!J193+'04.06.18'!J193+'11.06.18'!J193+'18.06.18'!J193+'25.06.18'!J193+'02.07.18'!J193+'09.07.18'!J193+'16.07.18'!J193+'23.07.18'!J193+'30.07.18'!J193+'06.08.18'!J193+'13.08.18'!J193+'20.08.18'!J193+'27.08.18'!J193+'03.09.18'!J193+'10.09.18'!J193+'17.09.18'!J193+'24.09.18'!J193+'01.10.18'!J193+'08.10.18'!J193+'16.10.18'!J193+'22.10.18'!J193+'29.10.18'!J193+'05.11.18'!J193+'12.11.18'!J193+'19.11.18'!J193+'26.11.18'!J193+'03.12.18'!J193+'10.12.18'!J193+'17.12.18'!J193+'26.12.18'!J193+'02.01.19'!J193</f>
        <v>10</v>
      </c>
      <c r="K193" s="271">
        <f>'19.02.18'!K193+'26.02.18'!K193+'05.03.18'!K193+'12.03.18'!K193+'19.03.18'!K193+'26.03.18'!K193+'02.04.18'!K193+'10.04.18'!K193+'16.04.18'!K193+'23.04.18'!K193+'02.05.18'!K193+'07.05.18'!K193+'14.05.18'!K193+'21.05.18'!K193+'29.05.18'!K193+'04.06.18'!K193+'11.06.18'!K193+'18.06.18'!K193+'25.06.18'!K193+'02.07.18'!K193+'09.07.18'!K193+'16.07.18'!K193+'23.07.18'!K193+'30.07.18'!K193+'06.08.18'!K193+'13.08.18'!K193+'20.08.18'!K193+'27.08.18'!K193+'03.09.18'!K193+'10.09.18'!K193+'17.09.18'!K193+'24.09.18'!K193+'01.10.18'!K193+'08.10.18'!K193+'16.10.18'!K193+'22.10.18'!K193+'29.10.18'!K193+'05.11.18'!K193+'12.11.18'!K193+'19.11.18'!K193+'26.11.18'!K193+'03.12.18'!K193+'10.12.18'!K193+'17.12.18'!K193+'26.12.18'!K193+'02.01.19'!K193</f>
        <v>12071.439999999999</v>
      </c>
      <c r="L193" s="271">
        <f>'19.02.18'!L193+'26.02.18'!L193+'05.03.18'!L193+'12.03.18'!L193+'19.03.18'!L193+'26.03.18'!L193+'02.04.18'!L193+'10.04.18'!L193+'16.04.18'!L193+'23.04.18'!L193+'02.05.18'!L193+'07.05.18'!L193+'14.05.18'!L193+'21.05.18'!L193+'29.05.18'!L193+'04.06.18'!L193+'11.06.18'!L193+'18.06.18'!L193+'25.06.18'!L193+'02.07.18'!L193+'09.07.18'!L193+'16.07.18'!L193+'23.07.18'!L193+'30.07.18'!L193+'06.08.18'!L193+'13.08.18'!L193+'20.08.18'!L193+'27.08.18'!L193+'03.09.18'!L193+'10.09.18'!L193+'17.09.18'!L193+'24.09.18'!L193+'01.10.18'!L193+'08.10.18'!L193+'16.10.18'!L193+'22.10.18'!L193+'29.10.18'!L193+'05.11.18'!L193+'12.11.18'!L193+'19.11.18'!L193+'26.11.18'!L193+'03.12.18'!L193+'10.12.18'!L193+'17.12.18'!L193+'26.12.18'!L193+'02.01.19'!L193</f>
        <v>12071.439999999999</v>
      </c>
      <c r="M193" s="259">
        <f t="shared" si="5"/>
        <v>0</v>
      </c>
      <c r="N193" s="270">
        <f>'19.02.18'!N193+'26.02.18'!N193+'05.03.18'!N193+'12.03.18'!N193+'19.03.18'!N193+'26.03.18'!N193+'02.04.18'!N193+'10.04.18'!N193+'16.04.18'!N193+'23.04.18'!N193+'02.05.18'!N193+'07.05.18'!N193+'14.05.18'!N193+'21.05.18'!N193+'29.05.18'!N193+'04.06.18'!N193+'11.06.18'!N193+'18.06.18'!N193+'25.06.18'!N193+'02.07.18'!N193+'09.07.18'!N193+'16.07.18'!N193+'23.07.18'!N193+'30.07.18'!N193+'06.08.18'!N193+'13.08.18'!N193+'20.08.18'!N193+'27.08.18'!N193+'03.09.18'!N193+'10.09.18'!N193+'17.09.18'!N193+'24.09.18'!N193+'01.10.18'!N193+'08.10.18'!N193+'16.10.18'!N193+'22.10.18'!N193+'29.10.18'!N193+'05.11.18'!N193+'12.11.18'!N193+'19.11.18'!N193+'26.11.18'!N193+'03.12.18'!N193+'10.12.18'!N193+'17.12.18'!N193+'26.12.18'!N193+'02.01.19'!N193</f>
        <v>0</v>
      </c>
      <c r="O193" s="271">
        <f>'19.02.18'!O193+'26.02.18'!O193+'05.03.18'!O193+'12.03.18'!O193+'19.03.18'!O193+'26.03.18'!O193+'02.04.18'!O193+'10.04.18'!O193+'16.04.18'!O193+'23.04.18'!O193+'02.05.18'!O193+'07.05.18'!O193+'14.05.18'!O193+'21.05.18'!O193+'29.05.18'!O193+'04.06.18'!O193+'11.06.18'!O193+'18.06.18'!O193+'25.06.18'!O193+'02.07.18'!O193+'09.07.18'!O193+'16.07.18'!O193+'23.07.18'!O193+'30.07.18'!O193+'06.08.18'!O193+'13.08.18'!O193+'20.08.18'!O193+'27.08.18'!O193+'03.09.18'!O193+'10.09.18'!O193+'17.09.18'!O193+'24.09.18'!O193+'01.10.18'!O193+'08.10.18'!O193+'16.10.18'!O193+'22.10.18'!O193+'29.10.18'!O193+'05.11.18'!O193+'12.11.18'!O193+'19.11.18'!O193+'26.11.18'!O193+'03.12.18'!O193+'10.12.18'!O193+'17.12.18'!O193+'26.12.18'!O193+'02.01.19'!O193</f>
        <v>0</v>
      </c>
      <c r="P193" s="271">
        <f>'19.02.18'!P193+'26.02.18'!P193+'05.03.18'!P193+'12.03.18'!P193+'19.03.18'!P193+'26.03.18'!P193+'02.04.18'!P193+'10.04.18'!P193+'16.04.18'!P193+'23.04.18'!P193+'02.05.18'!P193+'07.05.18'!P193+'14.05.18'!P193+'21.05.18'!P193+'29.05.18'!P193+'04.06.18'!P193+'11.06.18'!P193+'18.06.18'!P193+'25.06.18'!P193+'02.07.18'!P193+'09.07.18'!P193+'16.07.18'!P193+'23.07.18'!P193+'30.07.18'!P193+'06.08.18'!P193+'13.08.18'!P193+'20.08.18'!P193+'27.08.18'!P193+'03.09.18'!P193+'10.09.18'!P193+'17.09.18'!P193+'24.09.18'!P193+'01.10.18'!P193+'08.10.18'!P193+'16.10.18'!P193+'22.10.18'!P193+'29.10.18'!P193+'05.11.18'!P193+'12.11.18'!P193+'19.11.18'!P193+'26.11.18'!P193+'03.12.18'!P193+'10.12.18'!P193+'17.12.18'!P193+'26.12.18'!P193+'02.01.19'!P193</f>
        <v>0</v>
      </c>
      <c r="Q193" s="83">
        <f t="shared" si="7"/>
        <v>0</v>
      </c>
      <c r="R193" s="1"/>
      <c r="S193" s="1"/>
      <c r="T193" s="134"/>
      <c r="U193" s="134"/>
      <c r="V193" s="134"/>
      <c r="X193" s="85"/>
    </row>
    <row r="194" spans="1:24" s="73" customFormat="1">
      <c r="A194" s="252">
        <v>185</v>
      </c>
      <c r="B194" s="29" t="s">
        <v>482</v>
      </c>
      <c r="C194" s="7" t="s">
        <v>19</v>
      </c>
      <c r="D194" s="7"/>
      <c r="E194" s="29" t="s">
        <v>26</v>
      </c>
      <c r="F194" s="103" t="s">
        <v>485</v>
      </c>
      <c r="G194" s="16" t="s">
        <v>22</v>
      </c>
      <c r="H194" s="274">
        <f>'19.02.18'!H194+'26.02.18'!H194+'05.03.18'!H194+'12.03.18'!H194+'19.03.18'!H194+'26.03.18'!H194+'02.04.18'!H194+'10.04.18'!H194+'16.04.18'!H194+'23.04.18'!H194+'02.05.18'!H194+'07.05.18'!H194+'14.05.18'!H194+'21.05.18'!H194+'29.05.18'!H194+'04.06.18'!H194+'11.06.18'!H194+'18.06.18'!H194+'25.06.18'!H194+'02.07.18'!H194+'09.07.18'!H194+'16.07.18'!H194+'23.07.18'!H194+'30.07.18'!H194+'06.08.18'!H194+'13.08.18'!H194+'20.08.18'!H194+'27.08.18'!H194+'03.09.18'!H194+'10.09.18'!H194+'17.09.18'!H194+'24.09.18'!H194+'01.10.18'!H194+'08.10.18'!H194+'16.10.18'!H194+'22.10.18'!H194+'29.10.18'!H194+'05.11.18'!H194+'12.11.18'!H194+'19.11.18'!H194+'26.11.18'!H194+'03.12.18'!H194+'10.12.18'!H194+'17.12.18'!H194+'26.12.18'!H194+'02.01.19'!H194</f>
        <v>26</v>
      </c>
      <c r="I194" s="254">
        <f>'19.02.18'!I194+'26.02.18'!I194+'05.03.18'!I194+'12.03.18'!I194+'19.03.18'!I194+'26.03.18'!I194+'02.04.18'!I194+'10.04.18'!I194+'16.04.18'!I194+'23.04.18'!I194+'02.05.18'!I194+'07.05.18'!I194+'14.05.18'!I194+'21.05.18'!I194+'29.05.18'!I194+'04.06.18'!I194+'11.06.18'!I194+'18.06.18'!I194+'25.06.18'!I194+'02.07.18'!I194+'09.07.18'!I194+'16.07.18'!I194+'23.07.18'!I194+'30.07.18'!I194+'06.08.18'!I194+'13.08.18'!I194+'20.08.18'!I194+'27.08.18'!I194+'03.09.18'!I194+'10.09.18'!I194+'17.09.18'!I194+'24.09.18'!I194+'01.10.18'!I194+'08.10.18'!I194+'16.10.18'!I194+'22.10.18'!I194+'29.10.18'!I194+'05.11.18'!I194+'12.11.18'!I194+'19.11.18'!I194+'26.11.18'!I194+'03.12.18'!I194+'10.12.18'!I194+'17.12.18'!I194+'26.12.18'!I194+'02.01.19'!I194</f>
        <v>6</v>
      </c>
      <c r="J194" s="254">
        <f>'19.02.18'!J194+'26.02.18'!J194+'05.03.18'!J194+'12.03.18'!J194+'19.03.18'!J194+'26.03.18'!J194+'02.04.18'!J194+'10.04.18'!J194+'16.04.18'!J194+'23.04.18'!J194+'02.05.18'!J194+'07.05.18'!J194+'14.05.18'!J194+'21.05.18'!J194+'29.05.18'!J194+'04.06.18'!J194+'11.06.18'!J194+'18.06.18'!J194+'25.06.18'!J194+'02.07.18'!J194+'09.07.18'!J194+'16.07.18'!J194+'23.07.18'!J194+'30.07.18'!J194+'06.08.18'!J194+'13.08.18'!J194+'20.08.18'!J194+'27.08.18'!J194+'03.09.18'!J194+'10.09.18'!J194+'17.09.18'!J194+'24.09.18'!J194+'01.10.18'!J194+'08.10.18'!J194+'16.10.18'!J194+'22.10.18'!J194+'29.10.18'!J194+'05.11.18'!J194+'12.11.18'!J194+'19.11.18'!J194+'26.11.18'!J194+'03.12.18'!J194+'10.12.18'!J194+'17.12.18'!J194+'26.12.18'!J194+'02.01.19'!J194</f>
        <v>8</v>
      </c>
      <c r="K194" s="271">
        <f>'19.02.18'!K194+'26.02.18'!K194+'05.03.18'!K194+'12.03.18'!K194+'19.03.18'!K194+'26.03.18'!K194+'02.04.18'!K194+'10.04.18'!K194+'16.04.18'!K194+'23.04.18'!K194+'02.05.18'!K194+'07.05.18'!K194+'14.05.18'!K194+'21.05.18'!K194+'29.05.18'!K194+'04.06.18'!K194+'11.06.18'!K194+'18.06.18'!K194+'25.06.18'!K194+'02.07.18'!K194+'09.07.18'!K194+'16.07.18'!K194+'23.07.18'!K194+'30.07.18'!K194+'06.08.18'!K194+'13.08.18'!K194+'20.08.18'!K194+'27.08.18'!K194+'03.09.18'!K194+'10.09.18'!K194+'17.09.18'!K194+'24.09.18'!K194+'01.10.18'!K194+'08.10.18'!K194+'16.10.18'!K194+'22.10.18'!K194+'29.10.18'!K194+'05.11.18'!K194+'12.11.18'!K194+'19.11.18'!K194+'26.11.18'!K194+'03.12.18'!K194+'10.12.18'!K194+'17.12.18'!K194+'26.12.18'!K194+'02.01.19'!K194</f>
        <v>8319.4700000000012</v>
      </c>
      <c r="L194" s="271">
        <f>'19.02.18'!L194+'26.02.18'!L194+'05.03.18'!L194+'12.03.18'!L194+'19.03.18'!L194+'26.03.18'!L194+'02.04.18'!L194+'10.04.18'!L194+'16.04.18'!L194+'23.04.18'!L194+'02.05.18'!L194+'07.05.18'!L194+'14.05.18'!L194+'21.05.18'!L194+'29.05.18'!L194+'04.06.18'!L194+'11.06.18'!L194+'18.06.18'!L194+'25.06.18'!L194+'02.07.18'!L194+'09.07.18'!L194+'16.07.18'!L194+'23.07.18'!L194+'30.07.18'!L194+'06.08.18'!L194+'13.08.18'!L194+'20.08.18'!L194+'27.08.18'!L194+'03.09.18'!L194+'10.09.18'!L194+'17.09.18'!L194+'24.09.18'!L194+'01.10.18'!L194+'08.10.18'!L194+'16.10.18'!L194+'22.10.18'!L194+'29.10.18'!L194+'05.11.18'!L194+'12.11.18'!L194+'19.11.18'!L194+'26.11.18'!L194+'03.12.18'!L194+'10.12.18'!L194+'17.12.18'!L194+'26.12.18'!L194+'02.01.19'!L194</f>
        <v>8319.4700000000012</v>
      </c>
      <c r="M194" s="259">
        <f t="shared" si="5"/>
        <v>0</v>
      </c>
      <c r="N194" s="270">
        <f>'19.02.18'!N194+'26.02.18'!N194+'05.03.18'!N194+'12.03.18'!N194+'19.03.18'!N194+'26.03.18'!N194+'02.04.18'!N194+'10.04.18'!N194+'16.04.18'!N194+'23.04.18'!N194+'02.05.18'!N194+'07.05.18'!N194+'14.05.18'!N194+'21.05.18'!N194+'29.05.18'!N194+'04.06.18'!N194+'11.06.18'!N194+'18.06.18'!N194+'25.06.18'!N194+'02.07.18'!N194+'09.07.18'!N194+'16.07.18'!N194+'23.07.18'!N194+'30.07.18'!N194+'06.08.18'!N194+'13.08.18'!N194+'20.08.18'!N194+'27.08.18'!N194+'03.09.18'!N194+'10.09.18'!N194+'17.09.18'!N194+'24.09.18'!N194+'01.10.18'!N194+'08.10.18'!N194+'16.10.18'!N194+'22.10.18'!N194+'29.10.18'!N194+'05.11.18'!N194+'12.11.18'!N194+'19.11.18'!N194+'26.11.18'!N194+'03.12.18'!N194+'10.12.18'!N194+'17.12.18'!N194+'26.12.18'!N194+'02.01.19'!N194</f>
        <v>0</v>
      </c>
      <c r="O194" s="271">
        <f>'19.02.18'!O194+'26.02.18'!O194+'05.03.18'!O194+'12.03.18'!O194+'19.03.18'!O194+'26.03.18'!O194+'02.04.18'!O194+'10.04.18'!O194+'16.04.18'!O194+'23.04.18'!O194+'02.05.18'!O194+'07.05.18'!O194+'14.05.18'!O194+'21.05.18'!O194+'29.05.18'!O194+'04.06.18'!O194+'11.06.18'!O194+'18.06.18'!O194+'25.06.18'!O194+'02.07.18'!O194+'09.07.18'!O194+'16.07.18'!O194+'23.07.18'!O194+'30.07.18'!O194+'06.08.18'!O194+'13.08.18'!O194+'20.08.18'!O194+'27.08.18'!O194+'03.09.18'!O194+'10.09.18'!O194+'17.09.18'!O194+'24.09.18'!O194+'01.10.18'!O194+'08.10.18'!O194+'16.10.18'!O194+'22.10.18'!O194+'29.10.18'!O194+'05.11.18'!O194+'12.11.18'!O194+'19.11.18'!O194+'26.11.18'!O194+'03.12.18'!O194+'10.12.18'!O194+'17.12.18'!O194+'26.12.18'!O194+'02.01.19'!O194</f>
        <v>0</v>
      </c>
      <c r="P194" s="271">
        <f>'19.02.18'!P194+'26.02.18'!P194+'05.03.18'!P194+'12.03.18'!P194+'19.03.18'!P194+'26.03.18'!P194+'02.04.18'!P194+'10.04.18'!P194+'16.04.18'!P194+'23.04.18'!P194+'02.05.18'!P194+'07.05.18'!P194+'14.05.18'!P194+'21.05.18'!P194+'29.05.18'!P194+'04.06.18'!P194+'11.06.18'!P194+'18.06.18'!P194+'25.06.18'!P194+'02.07.18'!P194+'09.07.18'!P194+'16.07.18'!P194+'23.07.18'!P194+'30.07.18'!P194+'06.08.18'!P194+'13.08.18'!P194+'20.08.18'!P194+'27.08.18'!P194+'03.09.18'!P194+'10.09.18'!P194+'17.09.18'!P194+'24.09.18'!P194+'01.10.18'!P194+'08.10.18'!P194+'16.10.18'!P194+'22.10.18'!P194+'29.10.18'!P194+'05.11.18'!P194+'12.11.18'!P194+'19.11.18'!P194+'26.11.18'!P194+'03.12.18'!P194+'10.12.18'!P194+'17.12.18'!P194+'26.12.18'!P194+'02.01.19'!P194</f>
        <v>0</v>
      </c>
      <c r="Q194" s="83">
        <f t="shared" si="7"/>
        <v>0</v>
      </c>
      <c r="R194" s="1"/>
      <c r="S194" s="1"/>
      <c r="T194" s="134"/>
      <c r="U194" s="134"/>
      <c r="V194" s="134"/>
      <c r="X194" s="85"/>
    </row>
    <row r="195" spans="1:24" s="73" customFormat="1">
      <c r="A195" s="252">
        <v>186</v>
      </c>
      <c r="B195" s="153" t="s">
        <v>483</v>
      </c>
      <c r="C195" s="148" t="s">
        <v>19</v>
      </c>
      <c r="D195" s="148"/>
      <c r="E195" s="149" t="s">
        <v>94</v>
      </c>
      <c r="F195" s="194" t="s">
        <v>543</v>
      </c>
      <c r="G195" s="14" t="s">
        <v>21</v>
      </c>
      <c r="H195" s="274">
        <f>'19.02.18'!H195+'26.02.18'!H195+'05.03.18'!H195+'12.03.18'!H195+'19.03.18'!H195+'26.03.18'!H195+'02.04.18'!H195+'10.04.18'!H195+'16.04.18'!H195+'23.04.18'!H195+'02.05.18'!H195+'07.05.18'!H195+'14.05.18'!H195+'21.05.18'!H195+'29.05.18'!H195+'04.06.18'!H195+'11.06.18'!H195+'18.06.18'!H195+'25.06.18'!H195+'02.07.18'!H195+'09.07.18'!H195+'16.07.18'!H195+'23.07.18'!H195+'30.07.18'!H195+'06.08.18'!H195+'13.08.18'!H195+'20.08.18'!H195+'27.08.18'!H195+'03.09.18'!H195+'10.09.18'!H195+'17.09.18'!H195+'24.09.18'!H195+'01.10.18'!H195+'08.10.18'!H195+'16.10.18'!H195+'22.10.18'!H195+'29.10.18'!H195+'05.11.18'!H195+'12.11.18'!H195+'19.11.18'!H195+'26.11.18'!H195+'03.12.18'!H195+'10.12.18'!H195+'17.12.18'!H195+'26.12.18'!H195+'02.01.19'!H195</f>
        <v>8</v>
      </c>
      <c r="I195" s="254">
        <f>'19.02.18'!I195+'26.02.18'!I195+'05.03.18'!I195+'12.03.18'!I195+'19.03.18'!I195+'26.03.18'!I195+'02.04.18'!I195+'10.04.18'!I195+'16.04.18'!I195+'23.04.18'!I195+'02.05.18'!I195+'07.05.18'!I195+'14.05.18'!I195+'21.05.18'!I195+'29.05.18'!I195+'04.06.18'!I195+'11.06.18'!I195+'18.06.18'!I195+'25.06.18'!I195+'02.07.18'!I195+'09.07.18'!I195+'16.07.18'!I195+'23.07.18'!I195+'30.07.18'!I195+'06.08.18'!I195+'13.08.18'!I195+'20.08.18'!I195+'27.08.18'!I195+'03.09.18'!I195+'10.09.18'!I195+'17.09.18'!I195+'24.09.18'!I195+'01.10.18'!I195+'08.10.18'!I195+'16.10.18'!I195+'22.10.18'!I195+'29.10.18'!I195+'05.11.18'!I195+'12.11.18'!I195+'19.11.18'!I195+'26.11.18'!I195+'03.12.18'!I195+'10.12.18'!I195+'17.12.18'!I195+'26.12.18'!I195+'02.01.19'!I195</f>
        <v>7</v>
      </c>
      <c r="J195" s="254">
        <f>'19.02.18'!J195+'26.02.18'!J195+'05.03.18'!J195+'12.03.18'!J195+'19.03.18'!J195+'26.03.18'!J195+'02.04.18'!J195+'10.04.18'!J195+'16.04.18'!J195+'23.04.18'!J195+'02.05.18'!J195+'07.05.18'!J195+'14.05.18'!J195+'21.05.18'!J195+'29.05.18'!J195+'04.06.18'!J195+'11.06.18'!J195+'18.06.18'!J195+'25.06.18'!J195+'02.07.18'!J195+'09.07.18'!J195+'16.07.18'!J195+'23.07.18'!J195+'30.07.18'!J195+'06.08.18'!J195+'13.08.18'!J195+'20.08.18'!J195+'27.08.18'!J195+'03.09.18'!J195+'10.09.18'!J195+'17.09.18'!J195+'24.09.18'!J195+'01.10.18'!J195+'08.10.18'!J195+'16.10.18'!J195+'22.10.18'!J195+'29.10.18'!J195+'05.11.18'!J195+'12.11.18'!J195+'19.11.18'!J195+'26.11.18'!J195+'03.12.18'!J195+'10.12.18'!J195+'17.12.18'!J195+'26.12.18'!J195+'02.01.19'!J195</f>
        <v>12</v>
      </c>
      <c r="K195" s="271">
        <f>'19.02.18'!K195+'26.02.18'!K195+'05.03.18'!K195+'12.03.18'!K195+'19.03.18'!K195+'26.03.18'!K195+'02.04.18'!K195+'10.04.18'!K195+'16.04.18'!K195+'23.04.18'!K195+'02.05.18'!K195+'07.05.18'!K195+'14.05.18'!K195+'21.05.18'!K195+'29.05.18'!K195+'04.06.18'!K195+'11.06.18'!K195+'18.06.18'!K195+'25.06.18'!K195+'02.07.18'!K195+'09.07.18'!K195+'16.07.18'!K195+'23.07.18'!K195+'30.07.18'!K195+'06.08.18'!K195+'13.08.18'!K195+'20.08.18'!K195+'27.08.18'!K195+'03.09.18'!K195+'10.09.18'!K195+'17.09.18'!K195+'24.09.18'!K195+'01.10.18'!K195+'08.10.18'!K195+'16.10.18'!K195+'22.10.18'!K195+'29.10.18'!K195+'05.11.18'!K195+'12.11.18'!K195+'19.11.18'!K195+'26.11.18'!K195+'03.12.18'!K195+'10.12.18'!K195+'17.12.18'!K195+'26.12.18'!K195+'02.01.19'!K195</f>
        <v>18948.399999999998</v>
      </c>
      <c r="L195" s="271">
        <f>'19.02.18'!L195+'26.02.18'!L195+'05.03.18'!L195+'12.03.18'!L195+'19.03.18'!L195+'26.03.18'!L195+'02.04.18'!L195+'10.04.18'!L195+'16.04.18'!L195+'23.04.18'!L195+'02.05.18'!L195+'07.05.18'!L195+'14.05.18'!L195+'21.05.18'!L195+'29.05.18'!L195+'04.06.18'!L195+'11.06.18'!L195+'18.06.18'!L195+'25.06.18'!L195+'02.07.18'!L195+'09.07.18'!L195+'16.07.18'!L195+'23.07.18'!L195+'30.07.18'!L195+'06.08.18'!L195+'13.08.18'!L195+'20.08.18'!L195+'27.08.18'!L195+'03.09.18'!L195+'10.09.18'!L195+'17.09.18'!L195+'24.09.18'!L195+'01.10.18'!L195+'08.10.18'!L195+'16.10.18'!L195+'22.10.18'!L195+'29.10.18'!L195+'05.11.18'!L195+'12.11.18'!L195+'19.11.18'!L195+'26.11.18'!L195+'03.12.18'!L195+'10.12.18'!L195+'17.12.18'!L195+'26.12.18'!L195+'02.01.19'!L195</f>
        <v>18948.399999999998</v>
      </c>
      <c r="M195" s="259">
        <f t="shared" si="5"/>
        <v>0</v>
      </c>
      <c r="N195" s="270">
        <f>'19.02.18'!N195+'26.02.18'!N195+'05.03.18'!N195+'12.03.18'!N195+'19.03.18'!N195+'26.03.18'!N195+'02.04.18'!N195+'10.04.18'!N195+'16.04.18'!N195+'23.04.18'!N195+'02.05.18'!N195+'07.05.18'!N195+'14.05.18'!N195+'21.05.18'!N195+'29.05.18'!N195+'04.06.18'!N195+'11.06.18'!N195+'18.06.18'!N195+'25.06.18'!N195+'02.07.18'!N195+'09.07.18'!N195+'16.07.18'!N195+'23.07.18'!N195+'30.07.18'!N195+'06.08.18'!N195+'13.08.18'!N195+'20.08.18'!N195+'27.08.18'!N195+'03.09.18'!N195+'10.09.18'!N195+'17.09.18'!N195+'24.09.18'!N195+'01.10.18'!N195+'08.10.18'!N195+'16.10.18'!N195+'22.10.18'!N195+'29.10.18'!N195+'05.11.18'!N195+'12.11.18'!N195+'19.11.18'!N195+'26.11.18'!N195+'03.12.18'!N195+'10.12.18'!N195+'17.12.18'!N195+'26.12.18'!N195+'02.01.19'!N195</f>
        <v>0</v>
      </c>
      <c r="O195" s="271">
        <f>'19.02.18'!O195+'26.02.18'!O195+'05.03.18'!O195+'12.03.18'!O195+'19.03.18'!O195+'26.03.18'!O195+'02.04.18'!O195+'10.04.18'!O195+'16.04.18'!O195+'23.04.18'!O195+'02.05.18'!O195+'07.05.18'!O195+'14.05.18'!O195+'21.05.18'!O195+'29.05.18'!O195+'04.06.18'!O195+'11.06.18'!O195+'18.06.18'!O195+'25.06.18'!O195+'02.07.18'!O195+'09.07.18'!O195+'16.07.18'!O195+'23.07.18'!O195+'30.07.18'!O195+'06.08.18'!O195+'13.08.18'!O195+'20.08.18'!O195+'27.08.18'!O195+'03.09.18'!O195+'10.09.18'!O195+'17.09.18'!O195+'24.09.18'!O195+'01.10.18'!O195+'08.10.18'!O195+'16.10.18'!O195+'22.10.18'!O195+'29.10.18'!O195+'05.11.18'!O195+'12.11.18'!O195+'19.11.18'!O195+'26.11.18'!O195+'03.12.18'!O195+'10.12.18'!O195+'17.12.18'!O195+'26.12.18'!O195+'02.01.19'!O195</f>
        <v>0</v>
      </c>
      <c r="P195" s="271">
        <f>'19.02.18'!P195+'26.02.18'!P195+'05.03.18'!P195+'12.03.18'!P195+'19.03.18'!P195+'26.03.18'!P195+'02.04.18'!P195+'10.04.18'!P195+'16.04.18'!P195+'23.04.18'!P195+'02.05.18'!P195+'07.05.18'!P195+'14.05.18'!P195+'21.05.18'!P195+'29.05.18'!P195+'04.06.18'!P195+'11.06.18'!P195+'18.06.18'!P195+'25.06.18'!P195+'02.07.18'!P195+'09.07.18'!P195+'16.07.18'!P195+'23.07.18'!P195+'30.07.18'!P195+'06.08.18'!P195+'13.08.18'!P195+'20.08.18'!P195+'27.08.18'!P195+'03.09.18'!P195+'10.09.18'!P195+'17.09.18'!P195+'24.09.18'!P195+'01.10.18'!P195+'08.10.18'!P195+'16.10.18'!P195+'22.10.18'!P195+'29.10.18'!P195+'05.11.18'!P195+'12.11.18'!P195+'19.11.18'!P195+'26.11.18'!P195+'03.12.18'!P195+'10.12.18'!P195+'17.12.18'!P195+'26.12.18'!P195+'02.01.19'!P195</f>
        <v>0</v>
      </c>
      <c r="Q195" s="152">
        <f t="shared" si="7"/>
        <v>0</v>
      </c>
      <c r="R195" s="1"/>
      <c r="S195" s="1"/>
      <c r="T195" s="134"/>
      <c r="U195" s="134"/>
      <c r="V195" s="134"/>
      <c r="X195" s="85"/>
    </row>
    <row r="196" spans="1:24" s="73" customFormat="1">
      <c r="A196" s="252">
        <v>187</v>
      </c>
      <c r="B196" s="29" t="s">
        <v>483</v>
      </c>
      <c r="C196" s="7" t="s">
        <v>19</v>
      </c>
      <c r="D196" s="7"/>
      <c r="E196" s="78" t="s">
        <v>94</v>
      </c>
      <c r="F196" s="103" t="s">
        <v>492</v>
      </c>
      <c r="G196" s="16" t="s">
        <v>22</v>
      </c>
      <c r="H196" s="274">
        <f>'19.02.18'!H196+'26.02.18'!H196+'05.03.18'!H196+'12.03.18'!H196+'19.03.18'!H196+'26.03.18'!H196+'02.04.18'!H196+'10.04.18'!H196+'16.04.18'!H196+'23.04.18'!H196+'02.05.18'!H196+'07.05.18'!H196+'14.05.18'!H196+'21.05.18'!H196+'29.05.18'!H196+'04.06.18'!H196+'11.06.18'!H196+'18.06.18'!H196+'25.06.18'!H196+'02.07.18'!H196+'09.07.18'!H196+'16.07.18'!H196+'23.07.18'!H196+'30.07.18'!H196+'06.08.18'!H196+'13.08.18'!H196+'20.08.18'!H196+'27.08.18'!H196+'03.09.18'!H196+'10.09.18'!H196+'17.09.18'!H196+'24.09.18'!H196+'01.10.18'!H196+'08.10.18'!H196+'16.10.18'!H196+'22.10.18'!H196+'29.10.18'!H196+'05.11.18'!H196+'12.11.18'!H196+'19.11.18'!H196+'26.11.18'!H196+'03.12.18'!H196+'10.12.18'!H196+'17.12.18'!H196+'26.12.18'!H196+'02.01.19'!H196</f>
        <v>4</v>
      </c>
      <c r="I196" s="254">
        <f>'19.02.18'!I196+'26.02.18'!I196+'05.03.18'!I196+'12.03.18'!I196+'19.03.18'!I196+'26.03.18'!I196+'02.04.18'!I196+'10.04.18'!I196+'16.04.18'!I196+'23.04.18'!I196+'02.05.18'!I196+'07.05.18'!I196+'14.05.18'!I196+'21.05.18'!I196+'29.05.18'!I196+'04.06.18'!I196+'11.06.18'!I196+'18.06.18'!I196+'25.06.18'!I196+'02.07.18'!I196+'09.07.18'!I196+'16.07.18'!I196+'23.07.18'!I196+'30.07.18'!I196+'06.08.18'!I196+'13.08.18'!I196+'20.08.18'!I196+'27.08.18'!I196+'03.09.18'!I196+'10.09.18'!I196+'17.09.18'!I196+'24.09.18'!I196+'01.10.18'!I196+'08.10.18'!I196+'16.10.18'!I196+'22.10.18'!I196+'29.10.18'!I196+'05.11.18'!I196+'12.11.18'!I196+'19.11.18'!I196+'26.11.18'!I196+'03.12.18'!I196+'10.12.18'!I196+'17.12.18'!I196+'26.12.18'!I196+'02.01.19'!I196</f>
        <v>4</v>
      </c>
      <c r="J196" s="254">
        <f>'19.02.18'!J196+'26.02.18'!J196+'05.03.18'!J196+'12.03.18'!J196+'19.03.18'!J196+'26.03.18'!J196+'02.04.18'!J196+'10.04.18'!J196+'16.04.18'!J196+'23.04.18'!J196+'02.05.18'!J196+'07.05.18'!J196+'14.05.18'!J196+'21.05.18'!J196+'29.05.18'!J196+'04.06.18'!J196+'11.06.18'!J196+'18.06.18'!J196+'25.06.18'!J196+'02.07.18'!J196+'09.07.18'!J196+'16.07.18'!J196+'23.07.18'!J196+'30.07.18'!J196+'06.08.18'!J196+'13.08.18'!J196+'20.08.18'!J196+'27.08.18'!J196+'03.09.18'!J196+'10.09.18'!J196+'17.09.18'!J196+'24.09.18'!J196+'01.10.18'!J196+'08.10.18'!J196+'16.10.18'!J196+'22.10.18'!J196+'29.10.18'!J196+'05.11.18'!J196+'12.11.18'!J196+'19.11.18'!J196+'26.11.18'!J196+'03.12.18'!J196+'10.12.18'!J196+'17.12.18'!J196+'26.12.18'!J196+'02.01.19'!J196</f>
        <v>4</v>
      </c>
      <c r="K196" s="271">
        <f>'19.02.18'!K196+'26.02.18'!K196+'05.03.18'!K196+'12.03.18'!K196+'19.03.18'!K196+'26.03.18'!K196+'02.04.18'!K196+'10.04.18'!K196+'16.04.18'!K196+'23.04.18'!K196+'02.05.18'!K196+'07.05.18'!K196+'14.05.18'!K196+'21.05.18'!K196+'29.05.18'!K196+'04.06.18'!K196+'11.06.18'!K196+'18.06.18'!K196+'25.06.18'!K196+'02.07.18'!K196+'09.07.18'!K196+'16.07.18'!K196+'23.07.18'!K196+'30.07.18'!K196+'06.08.18'!K196+'13.08.18'!K196+'20.08.18'!K196+'27.08.18'!K196+'03.09.18'!K196+'10.09.18'!K196+'17.09.18'!K196+'24.09.18'!K196+'01.10.18'!K196+'08.10.18'!K196+'16.10.18'!K196+'22.10.18'!K196+'29.10.18'!K196+'05.11.18'!K196+'12.11.18'!K196+'19.11.18'!K196+'26.11.18'!K196+'03.12.18'!K196+'10.12.18'!K196+'17.12.18'!K196+'26.12.18'!K196+'02.01.19'!K196</f>
        <v>7993.1299999999992</v>
      </c>
      <c r="L196" s="271">
        <f>'19.02.18'!L196+'26.02.18'!L196+'05.03.18'!L196+'12.03.18'!L196+'19.03.18'!L196+'26.03.18'!L196+'02.04.18'!L196+'10.04.18'!L196+'16.04.18'!L196+'23.04.18'!L196+'02.05.18'!L196+'07.05.18'!L196+'14.05.18'!L196+'21.05.18'!L196+'29.05.18'!L196+'04.06.18'!L196+'11.06.18'!L196+'18.06.18'!L196+'25.06.18'!L196+'02.07.18'!L196+'09.07.18'!L196+'16.07.18'!L196+'23.07.18'!L196+'30.07.18'!L196+'06.08.18'!L196+'13.08.18'!L196+'20.08.18'!L196+'27.08.18'!L196+'03.09.18'!L196+'10.09.18'!L196+'17.09.18'!L196+'24.09.18'!L196+'01.10.18'!L196+'08.10.18'!L196+'16.10.18'!L196+'22.10.18'!L196+'29.10.18'!L196+'05.11.18'!L196+'12.11.18'!L196+'19.11.18'!L196+'26.11.18'!L196+'03.12.18'!L196+'10.12.18'!L196+'17.12.18'!L196+'26.12.18'!L196+'02.01.19'!L196</f>
        <v>7993.1299999999992</v>
      </c>
      <c r="M196" s="259">
        <f t="shared" si="5"/>
        <v>0</v>
      </c>
      <c r="N196" s="270">
        <f>'19.02.18'!N196+'26.02.18'!N196+'05.03.18'!N196+'12.03.18'!N196+'19.03.18'!N196+'26.03.18'!N196+'02.04.18'!N196+'10.04.18'!N196+'16.04.18'!N196+'23.04.18'!N196+'02.05.18'!N196+'07.05.18'!N196+'14.05.18'!N196+'21.05.18'!N196+'29.05.18'!N196+'04.06.18'!N196+'11.06.18'!N196+'18.06.18'!N196+'25.06.18'!N196+'02.07.18'!N196+'09.07.18'!N196+'16.07.18'!N196+'23.07.18'!N196+'30.07.18'!N196+'06.08.18'!N196+'13.08.18'!N196+'20.08.18'!N196+'27.08.18'!N196+'03.09.18'!N196+'10.09.18'!N196+'17.09.18'!N196+'24.09.18'!N196+'01.10.18'!N196+'08.10.18'!N196+'16.10.18'!N196+'22.10.18'!N196+'29.10.18'!N196+'05.11.18'!N196+'12.11.18'!N196+'19.11.18'!N196+'26.11.18'!N196+'03.12.18'!N196+'10.12.18'!N196+'17.12.18'!N196+'26.12.18'!N196+'02.01.19'!N196</f>
        <v>0</v>
      </c>
      <c r="O196" s="271">
        <f>'19.02.18'!O196+'26.02.18'!O196+'05.03.18'!O196+'12.03.18'!O196+'19.03.18'!O196+'26.03.18'!O196+'02.04.18'!O196+'10.04.18'!O196+'16.04.18'!O196+'23.04.18'!O196+'02.05.18'!O196+'07.05.18'!O196+'14.05.18'!O196+'21.05.18'!O196+'29.05.18'!O196+'04.06.18'!O196+'11.06.18'!O196+'18.06.18'!O196+'25.06.18'!O196+'02.07.18'!O196+'09.07.18'!O196+'16.07.18'!O196+'23.07.18'!O196+'30.07.18'!O196+'06.08.18'!O196+'13.08.18'!O196+'20.08.18'!O196+'27.08.18'!O196+'03.09.18'!O196+'10.09.18'!O196+'17.09.18'!O196+'24.09.18'!O196+'01.10.18'!O196+'08.10.18'!O196+'16.10.18'!O196+'22.10.18'!O196+'29.10.18'!O196+'05.11.18'!O196+'12.11.18'!O196+'19.11.18'!O196+'26.11.18'!O196+'03.12.18'!O196+'10.12.18'!O196+'17.12.18'!O196+'26.12.18'!O196+'02.01.19'!O196</f>
        <v>0</v>
      </c>
      <c r="P196" s="271">
        <f>'19.02.18'!P196+'26.02.18'!P196+'05.03.18'!P196+'12.03.18'!P196+'19.03.18'!P196+'26.03.18'!P196+'02.04.18'!P196+'10.04.18'!P196+'16.04.18'!P196+'23.04.18'!P196+'02.05.18'!P196+'07.05.18'!P196+'14.05.18'!P196+'21.05.18'!P196+'29.05.18'!P196+'04.06.18'!P196+'11.06.18'!P196+'18.06.18'!P196+'25.06.18'!P196+'02.07.18'!P196+'09.07.18'!P196+'16.07.18'!P196+'23.07.18'!P196+'30.07.18'!P196+'06.08.18'!P196+'13.08.18'!P196+'20.08.18'!P196+'27.08.18'!P196+'03.09.18'!P196+'10.09.18'!P196+'17.09.18'!P196+'24.09.18'!P196+'01.10.18'!P196+'08.10.18'!P196+'16.10.18'!P196+'22.10.18'!P196+'29.10.18'!P196+'05.11.18'!P196+'12.11.18'!P196+'19.11.18'!P196+'26.11.18'!P196+'03.12.18'!P196+'10.12.18'!P196+'17.12.18'!P196+'26.12.18'!P196+'02.01.19'!P196</f>
        <v>0</v>
      </c>
      <c r="Q196" s="152">
        <f t="shared" si="7"/>
        <v>0</v>
      </c>
      <c r="R196" s="1"/>
      <c r="S196" s="1"/>
      <c r="T196" s="134"/>
      <c r="U196" s="134"/>
      <c r="V196" s="134"/>
      <c r="X196" s="85"/>
    </row>
    <row r="197" spans="1:24" s="73" customFormat="1">
      <c r="A197" s="252">
        <v>188</v>
      </c>
      <c r="B197" s="29" t="s">
        <v>473</v>
      </c>
      <c r="C197" s="7" t="s">
        <v>19</v>
      </c>
      <c r="D197" s="7"/>
      <c r="E197" s="29" t="s">
        <v>26</v>
      </c>
      <c r="F197" s="103" t="s">
        <v>506</v>
      </c>
      <c r="G197" s="102" t="s">
        <v>21</v>
      </c>
      <c r="H197" s="274">
        <f>'19.02.18'!H197+'26.02.18'!H197+'05.03.18'!H197+'12.03.18'!H197+'19.03.18'!H197+'26.03.18'!H197+'02.04.18'!H197+'10.04.18'!H197+'16.04.18'!H197+'23.04.18'!H197+'02.05.18'!H197+'07.05.18'!H197+'14.05.18'!H197+'21.05.18'!H197+'29.05.18'!H197+'04.06.18'!H197+'11.06.18'!H197+'18.06.18'!H197+'25.06.18'!H197+'02.07.18'!H197+'09.07.18'!H197+'16.07.18'!H197+'23.07.18'!H197+'30.07.18'!H197+'06.08.18'!H197+'13.08.18'!H197+'20.08.18'!H197+'27.08.18'!H197+'03.09.18'!H197+'10.09.18'!H197+'17.09.18'!H197+'24.09.18'!H197+'01.10.18'!H197+'08.10.18'!H197+'16.10.18'!H197+'22.10.18'!H197+'29.10.18'!H197+'05.11.18'!H197+'12.11.18'!H197+'19.11.18'!H197+'26.11.18'!H197+'03.12.18'!H197+'10.12.18'!H197+'17.12.18'!H197+'26.12.18'!H197+'02.01.19'!H197</f>
        <v>19</v>
      </c>
      <c r="I197" s="254">
        <f>'19.02.18'!I197+'26.02.18'!I197+'05.03.18'!I197+'12.03.18'!I197+'19.03.18'!I197+'26.03.18'!I197+'02.04.18'!I197+'10.04.18'!I197+'16.04.18'!I197+'23.04.18'!I197+'02.05.18'!I197+'07.05.18'!I197+'14.05.18'!I197+'21.05.18'!I197+'29.05.18'!I197+'04.06.18'!I197+'11.06.18'!I197+'18.06.18'!I197+'25.06.18'!I197+'02.07.18'!I197+'09.07.18'!I197+'16.07.18'!I197+'23.07.18'!I197+'30.07.18'!I197+'06.08.18'!I197+'13.08.18'!I197+'20.08.18'!I197+'27.08.18'!I197+'03.09.18'!I197+'10.09.18'!I197+'17.09.18'!I197+'24.09.18'!I197+'01.10.18'!I197+'08.10.18'!I197+'16.10.18'!I197+'22.10.18'!I197+'29.10.18'!I197+'05.11.18'!I197+'12.11.18'!I197+'19.11.18'!I197+'26.11.18'!I197+'03.12.18'!I197+'10.12.18'!I197+'17.12.18'!I197+'26.12.18'!I197+'02.01.19'!I197</f>
        <v>18</v>
      </c>
      <c r="J197" s="254">
        <f>'19.02.18'!J197+'26.02.18'!J197+'05.03.18'!J197+'12.03.18'!J197+'19.03.18'!J197+'26.03.18'!J197+'02.04.18'!J197+'10.04.18'!J197+'16.04.18'!J197+'23.04.18'!J197+'02.05.18'!J197+'07.05.18'!J197+'14.05.18'!J197+'21.05.18'!J197+'29.05.18'!J197+'04.06.18'!J197+'11.06.18'!J197+'18.06.18'!J197+'25.06.18'!J197+'02.07.18'!J197+'09.07.18'!J197+'16.07.18'!J197+'23.07.18'!J197+'30.07.18'!J197+'06.08.18'!J197+'13.08.18'!J197+'20.08.18'!J197+'27.08.18'!J197+'03.09.18'!J197+'10.09.18'!J197+'17.09.18'!J197+'24.09.18'!J197+'01.10.18'!J197+'08.10.18'!J197+'16.10.18'!J197+'22.10.18'!J197+'29.10.18'!J197+'05.11.18'!J197+'12.11.18'!J197+'19.11.18'!J197+'26.11.18'!J197+'03.12.18'!J197+'10.12.18'!J197+'17.12.18'!J197+'26.12.18'!J197+'02.01.19'!J197</f>
        <v>20</v>
      </c>
      <c r="K197" s="271">
        <f>'19.02.18'!K197+'26.02.18'!K197+'05.03.18'!K197+'12.03.18'!K197+'19.03.18'!K197+'26.03.18'!K197+'02.04.18'!K197+'10.04.18'!K197+'16.04.18'!K197+'23.04.18'!K197+'02.05.18'!K197+'07.05.18'!K197+'14.05.18'!K197+'21.05.18'!K197+'29.05.18'!K197+'04.06.18'!K197+'11.06.18'!K197+'18.06.18'!K197+'25.06.18'!K197+'02.07.18'!K197+'09.07.18'!K197+'16.07.18'!K197+'23.07.18'!K197+'30.07.18'!K197+'06.08.18'!K197+'13.08.18'!K197+'20.08.18'!K197+'27.08.18'!K197+'03.09.18'!K197+'10.09.18'!K197+'17.09.18'!K197+'24.09.18'!K197+'01.10.18'!K197+'08.10.18'!K197+'16.10.18'!K197+'22.10.18'!K197+'29.10.18'!K197+'05.11.18'!K197+'12.11.18'!K197+'19.11.18'!K197+'26.11.18'!K197+'03.12.18'!K197+'10.12.18'!K197+'17.12.18'!K197+'26.12.18'!K197+'02.01.19'!K197</f>
        <v>27633.97</v>
      </c>
      <c r="L197" s="271">
        <f>'19.02.18'!L197+'26.02.18'!L197+'05.03.18'!L197+'12.03.18'!L197+'19.03.18'!L197+'26.03.18'!L197+'02.04.18'!L197+'10.04.18'!L197+'16.04.18'!L197+'23.04.18'!L197+'02.05.18'!L197+'07.05.18'!L197+'14.05.18'!L197+'21.05.18'!L197+'29.05.18'!L197+'04.06.18'!L197+'11.06.18'!L197+'18.06.18'!L197+'25.06.18'!L197+'02.07.18'!L197+'09.07.18'!L197+'16.07.18'!L197+'23.07.18'!L197+'30.07.18'!L197+'06.08.18'!L197+'13.08.18'!L197+'20.08.18'!L197+'27.08.18'!L197+'03.09.18'!L197+'10.09.18'!L197+'17.09.18'!L197+'24.09.18'!L197+'01.10.18'!L197+'08.10.18'!L197+'16.10.18'!L197+'22.10.18'!L197+'29.10.18'!L197+'05.11.18'!L197+'12.11.18'!L197+'19.11.18'!L197+'26.11.18'!L197+'03.12.18'!L197+'10.12.18'!L197+'17.12.18'!L197+'26.12.18'!L197+'02.01.19'!L197</f>
        <v>27633.969999999998</v>
      </c>
      <c r="M197" s="259">
        <f t="shared" si="5"/>
        <v>0</v>
      </c>
      <c r="N197" s="270">
        <f>'19.02.18'!N197+'26.02.18'!N197+'05.03.18'!N197+'12.03.18'!N197+'19.03.18'!N197+'26.03.18'!N197+'02.04.18'!N197+'10.04.18'!N197+'16.04.18'!N197+'23.04.18'!N197+'02.05.18'!N197+'07.05.18'!N197+'14.05.18'!N197+'21.05.18'!N197+'29.05.18'!N197+'04.06.18'!N197+'11.06.18'!N197+'18.06.18'!N197+'25.06.18'!N197+'02.07.18'!N197+'09.07.18'!N197+'16.07.18'!N197+'23.07.18'!N197+'30.07.18'!N197+'06.08.18'!N197+'13.08.18'!N197+'20.08.18'!N197+'27.08.18'!N197+'03.09.18'!N197+'10.09.18'!N197+'17.09.18'!N197+'24.09.18'!N197+'01.10.18'!N197+'08.10.18'!N197+'16.10.18'!N197+'22.10.18'!N197+'29.10.18'!N197+'05.11.18'!N197+'12.11.18'!N197+'19.11.18'!N197+'26.11.18'!N197+'03.12.18'!N197+'10.12.18'!N197+'17.12.18'!N197+'26.12.18'!N197+'02.01.19'!N197</f>
        <v>0</v>
      </c>
      <c r="O197" s="271">
        <f>'19.02.18'!O197+'26.02.18'!O197+'05.03.18'!O197+'12.03.18'!O197+'19.03.18'!O197+'26.03.18'!O197+'02.04.18'!O197+'10.04.18'!O197+'16.04.18'!O197+'23.04.18'!O197+'02.05.18'!O197+'07.05.18'!O197+'14.05.18'!O197+'21.05.18'!O197+'29.05.18'!O197+'04.06.18'!O197+'11.06.18'!O197+'18.06.18'!O197+'25.06.18'!O197+'02.07.18'!O197+'09.07.18'!O197+'16.07.18'!O197+'23.07.18'!O197+'30.07.18'!O197+'06.08.18'!O197+'13.08.18'!O197+'20.08.18'!O197+'27.08.18'!O197+'03.09.18'!O197+'10.09.18'!O197+'17.09.18'!O197+'24.09.18'!O197+'01.10.18'!O197+'08.10.18'!O197+'16.10.18'!O197+'22.10.18'!O197+'29.10.18'!O197+'05.11.18'!O197+'12.11.18'!O197+'19.11.18'!O197+'26.11.18'!O197+'03.12.18'!O197+'10.12.18'!O197+'17.12.18'!O197+'26.12.18'!O197+'02.01.19'!O197</f>
        <v>0</v>
      </c>
      <c r="P197" s="271">
        <f>'19.02.18'!P197+'26.02.18'!P197+'05.03.18'!P197+'12.03.18'!P197+'19.03.18'!P197+'26.03.18'!P197+'02.04.18'!P197+'10.04.18'!P197+'16.04.18'!P197+'23.04.18'!P197+'02.05.18'!P197+'07.05.18'!P197+'14.05.18'!P197+'21.05.18'!P197+'29.05.18'!P197+'04.06.18'!P197+'11.06.18'!P197+'18.06.18'!P197+'25.06.18'!P197+'02.07.18'!P197+'09.07.18'!P197+'16.07.18'!P197+'23.07.18'!P197+'30.07.18'!P197+'06.08.18'!P197+'13.08.18'!P197+'20.08.18'!P197+'27.08.18'!P197+'03.09.18'!P197+'10.09.18'!P197+'17.09.18'!P197+'24.09.18'!P197+'01.10.18'!P197+'08.10.18'!P197+'16.10.18'!P197+'22.10.18'!P197+'29.10.18'!P197+'05.11.18'!P197+'12.11.18'!P197+'19.11.18'!P197+'26.11.18'!P197+'03.12.18'!P197+'10.12.18'!P197+'17.12.18'!P197+'26.12.18'!P197+'02.01.19'!P197</f>
        <v>0</v>
      </c>
      <c r="Q197" s="152">
        <f t="shared" si="7"/>
        <v>0</v>
      </c>
      <c r="R197" s="1"/>
      <c r="S197" s="1"/>
      <c r="T197" s="134"/>
      <c r="U197" s="134"/>
      <c r="V197" s="134"/>
      <c r="X197" s="85"/>
    </row>
    <row r="198" spans="1:24" s="73" customFormat="1">
      <c r="A198" s="252">
        <v>189</v>
      </c>
      <c r="B198" s="29" t="s">
        <v>473</v>
      </c>
      <c r="C198" s="7" t="s">
        <v>19</v>
      </c>
      <c r="D198" s="7"/>
      <c r="E198" s="29" t="s">
        <v>26</v>
      </c>
      <c r="F198" s="103" t="s">
        <v>472</v>
      </c>
      <c r="G198" s="80" t="s">
        <v>33</v>
      </c>
      <c r="H198" s="274">
        <f>'19.02.18'!H198+'26.02.18'!H198+'05.03.18'!H198+'12.03.18'!H198+'19.03.18'!H198+'26.03.18'!H198+'02.04.18'!H198+'10.04.18'!H198+'16.04.18'!H198+'23.04.18'!H198+'02.05.18'!H198+'07.05.18'!H198+'14.05.18'!H198+'21.05.18'!H198+'29.05.18'!H198+'04.06.18'!H198+'11.06.18'!H198+'18.06.18'!H198+'25.06.18'!H198+'02.07.18'!H198+'09.07.18'!H198+'16.07.18'!H198+'23.07.18'!H198+'30.07.18'!H198+'06.08.18'!H198+'13.08.18'!H198+'20.08.18'!H198+'27.08.18'!H198+'03.09.18'!H198+'10.09.18'!H198+'17.09.18'!H198+'24.09.18'!H198+'01.10.18'!H198+'08.10.18'!H198+'16.10.18'!H198+'22.10.18'!H198+'29.10.18'!H198+'05.11.18'!H198+'12.11.18'!H198+'19.11.18'!H198+'26.11.18'!H198+'03.12.18'!H198+'10.12.18'!H198+'17.12.18'!H198+'26.12.18'!H198+'02.01.19'!H198</f>
        <v>12</v>
      </c>
      <c r="I198" s="254">
        <f>'19.02.18'!I198+'26.02.18'!I198+'05.03.18'!I198+'12.03.18'!I198+'19.03.18'!I198+'26.03.18'!I198+'02.04.18'!I198+'10.04.18'!I198+'16.04.18'!I198+'23.04.18'!I198+'02.05.18'!I198+'07.05.18'!I198+'14.05.18'!I198+'21.05.18'!I198+'29.05.18'!I198+'04.06.18'!I198+'11.06.18'!I198+'18.06.18'!I198+'25.06.18'!I198+'02.07.18'!I198+'09.07.18'!I198+'16.07.18'!I198+'23.07.18'!I198+'30.07.18'!I198+'06.08.18'!I198+'13.08.18'!I198+'20.08.18'!I198+'27.08.18'!I198+'03.09.18'!I198+'10.09.18'!I198+'17.09.18'!I198+'24.09.18'!I198+'01.10.18'!I198+'08.10.18'!I198+'16.10.18'!I198+'22.10.18'!I198+'29.10.18'!I198+'05.11.18'!I198+'12.11.18'!I198+'19.11.18'!I198+'26.11.18'!I198+'03.12.18'!I198+'10.12.18'!I198+'17.12.18'!I198+'26.12.18'!I198+'02.01.19'!I198</f>
        <v>6</v>
      </c>
      <c r="J198" s="254">
        <f>'19.02.18'!J198+'26.02.18'!J198+'05.03.18'!J198+'12.03.18'!J198+'19.03.18'!J198+'26.03.18'!J198+'02.04.18'!J198+'10.04.18'!J198+'16.04.18'!J198+'23.04.18'!J198+'02.05.18'!J198+'07.05.18'!J198+'14.05.18'!J198+'21.05.18'!J198+'29.05.18'!J198+'04.06.18'!J198+'11.06.18'!J198+'18.06.18'!J198+'25.06.18'!J198+'02.07.18'!J198+'09.07.18'!J198+'16.07.18'!J198+'23.07.18'!J198+'30.07.18'!J198+'06.08.18'!J198+'13.08.18'!J198+'20.08.18'!J198+'27.08.18'!J198+'03.09.18'!J198+'10.09.18'!J198+'17.09.18'!J198+'24.09.18'!J198+'01.10.18'!J198+'08.10.18'!J198+'16.10.18'!J198+'22.10.18'!J198+'29.10.18'!J198+'05.11.18'!J198+'12.11.18'!J198+'19.11.18'!J198+'26.11.18'!J198+'03.12.18'!J198+'10.12.18'!J198+'17.12.18'!J198+'26.12.18'!J198+'02.01.19'!J198</f>
        <v>6</v>
      </c>
      <c r="K198" s="271">
        <f>'19.02.18'!K198+'26.02.18'!K198+'05.03.18'!K198+'12.03.18'!K198+'19.03.18'!K198+'26.03.18'!K198+'02.04.18'!K198+'10.04.18'!K198+'16.04.18'!K198+'23.04.18'!K198+'02.05.18'!K198+'07.05.18'!K198+'14.05.18'!K198+'21.05.18'!K198+'29.05.18'!K198+'04.06.18'!K198+'11.06.18'!K198+'18.06.18'!K198+'25.06.18'!K198+'02.07.18'!K198+'09.07.18'!K198+'16.07.18'!K198+'23.07.18'!K198+'30.07.18'!K198+'06.08.18'!K198+'13.08.18'!K198+'20.08.18'!K198+'27.08.18'!K198+'03.09.18'!K198+'10.09.18'!K198+'17.09.18'!K198+'24.09.18'!K198+'01.10.18'!K198+'08.10.18'!K198+'16.10.18'!K198+'22.10.18'!K198+'29.10.18'!K198+'05.11.18'!K198+'12.11.18'!K198+'19.11.18'!K198+'26.11.18'!K198+'03.12.18'!K198+'10.12.18'!K198+'17.12.18'!K198+'26.12.18'!K198+'02.01.19'!K198</f>
        <v>10945.7</v>
      </c>
      <c r="L198" s="271">
        <f>'19.02.18'!L198+'26.02.18'!L198+'05.03.18'!L198+'12.03.18'!L198+'19.03.18'!L198+'26.03.18'!L198+'02.04.18'!L198+'10.04.18'!L198+'16.04.18'!L198+'23.04.18'!L198+'02.05.18'!L198+'07.05.18'!L198+'14.05.18'!L198+'21.05.18'!L198+'29.05.18'!L198+'04.06.18'!L198+'11.06.18'!L198+'18.06.18'!L198+'25.06.18'!L198+'02.07.18'!L198+'09.07.18'!L198+'16.07.18'!L198+'23.07.18'!L198+'30.07.18'!L198+'06.08.18'!L198+'13.08.18'!L198+'20.08.18'!L198+'27.08.18'!L198+'03.09.18'!L198+'10.09.18'!L198+'17.09.18'!L198+'24.09.18'!L198+'01.10.18'!L198+'08.10.18'!L198+'16.10.18'!L198+'22.10.18'!L198+'29.10.18'!L198+'05.11.18'!L198+'12.11.18'!L198+'19.11.18'!L198+'26.11.18'!L198+'03.12.18'!L198+'10.12.18'!L198+'17.12.18'!L198+'26.12.18'!L198+'02.01.19'!L198</f>
        <v>10945.7</v>
      </c>
      <c r="M198" s="259">
        <f t="shared" si="5"/>
        <v>0</v>
      </c>
      <c r="N198" s="270">
        <f>'19.02.18'!N198+'26.02.18'!N198+'05.03.18'!N198+'12.03.18'!N198+'19.03.18'!N198+'26.03.18'!N198+'02.04.18'!N198+'10.04.18'!N198+'16.04.18'!N198+'23.04.18'!N198+'02.05.18'!N198+'07.05.18'!N198+'14.05.18'!N198+'21.05.18'!N198+'29.05.18'!N198+'04.06.18'!N198+'11.06.18'!N198+'18.06.18'!N198+'25.06.18'!N198+'02.07.18'!N198+'09.07.18'!N198+'16.07.18'!N198+'23.07.18'!N198+'30.07.18'!N198+'06.08.18'!N198+'13.08.18'!N198+'20.08.18'!N198+'27.08.18'!N198+'03.09.18'!N198+'10.09.18'!N198+'17.09.18'!N198+'24.09.18'!N198+'01.10.18'!N198+'08.10.18'!N198+'16.10.18'!N198+'22.10.18'!N198+'29.10.18'!N198+'05.11.18'!N198+'12.11.18'!N198+'19.11.18'!N198+'26.11.18'!N198+'03.12.18'!N198+'10.12.18'!N198+'17.12.18'!N198+'26.12.18'!N198+'02.01.19'!N198</f>
        <v>0</v>
      </c>
      <c r="O198" s="271">
        <f>'19.02.18'!O198+'26.02.18'!O198+'05.03.18'!O198+'12.03.18'!O198+'19.03.18'!O198+'26.03.18'!O198+'02.04.18'!O198+'10.04.18'!O198+'16.04.18'!O198+'23.04.18'!O198+'02.05.18'!O198+'07.05.18'!O198+'14.05.18'!O198+'21.05.18'!O198+'29.05.18'!O198+'04.06.18'!O198+'11.06.18'!O198+'18.06.18'!O198+'25.06.18'!O198+'02.07.18'!O198+'09.07.18'!O198+'16.07.18'!O198+'23.07.18'!O198+'30.07.18'!O198+'06.08.18'!O198+'13.08.18'!O198+'20.08.18'!O198+'27.08.18'!O198+'03.09.18'!O198+'10.09.18'!O198+'17.09.18'!O198+'24.09.18'!O198+'01.10.18'!O198+'08.10.18'!O198+'16.10.18'!O198+'22.10.18'!O198+'29.10.18'!O198+'05.11.18'!O198+'12.11.18'!O198+'19.11.18'!O198+'26.11.18'!O198+'03.12.18'!O198+'10.12.18'!O198+'17.12.18'!O198+'26.12.18'!O198+'02.01.19'!O198</f>
        <v>0</v>
      </c>
      <c r="P198" s="271">
        <f>'19.02.18'!P198+'26.02.18'!P198+'05.03.18'!P198+'12.03.18'!P198+'19.03.18'!P198+'26.03.18'!P198+'02.04.18'!P198+'10.04.18'!P198+'16.04.18'!P198+'23.04.18'!P198+'02.05.18'!P198+'07.05.18'!P198+'14.05.18'!P198+'21.05.18'!P198+'29.05.18'!P198+'04.06.18'!P198+'11.06.18'!P198+'18.06.18'!P198+'25.06.18'!P198+'02.07.18'!P198+'09.07.18'!P198+'16.07.18'!P198+'23.07.18'!P198+'30.07.18'!P198+'06.08.18'!P198+'13.08.18'!P198+'20.08.18'!P198+'27.08.18'!P198+'03.09.18'!P198+'10.09.18'!P198+'17.09.18'!P198+'24.09.18'!P198+'01.10.18'!P198+'08.10.18'!P198+'16.10.18'!P198+'22.10.18'!P198+'29.10.18'!P198+'05.11.18'!P198+'12.11.18'!P198+'19.11.18'!P198+'26.11.18'!P198+'03.12.18'!P198+'10.12.18'!P198+'17.12.18'!P198+'26.12.18'!P198+'02.01.19'!P198</f>
        <v>0</v>
      </c>
      <c r="Q198" s="152">
        <f t="shared" si="7"/>
        <v>0</v>
      </c>
      <c r="R198" s="1"/>
      <c r="S198" s="1"/>
      <c r="T198" s="134"/>
      <c r="U198" s="134"/>
      <c r="V198" s="134"/>
      <c r="X198" s="85"/>
    </row>
    <row r="199" spans="1:24" s="73" customFormat="1" ht="63.75">
      <c r="A199" s="252">
        <v>190</v>
      </c>
      <c r="B199" s="29" t="s">
        <v>484</v>
      </c>
      <c r="C199" s="7" t="s">
        <v>487</v>
      </c>
      <c r="D199" s="7" t="s">
        <v>486</v>
      </c>
      <c r="E199" s="29" t="s">
        <v>20</v>
      </c>
      <c r="F199" s="103" t="s">
        <v>507</v>
      </c>
      <c r="G199" s="102" t="s">
        <v>21</v>
      </c>
      <c r="H199" s="274">
        <f>'19.02.18'!H199+'26.02.18'!H199+'05.03.18'!H199+'12.03.18'!H199+'19.03.18'!H199+'26.03.18'!H199+'02.04.18'!H199+'10.04.18'!H199+'16.04.18'!H199+'23.04.18'!H199+'02.05.18'!H199+'07.05.18'!H199+'14.05.18'!H199+'21.05.18'!H199+'29.05.18'!H199+'04.06.18'!H199+'11.06.18'!H199+'18.06.18'!H199+'25.06.18'!H199+'02.07.18'!H199+'09.07.18'!H199+'16.07.18'!H199+'23.07.18'!H199+'30.07.18'!H199+'06.08.18'!H199+'13.08.18'!H199+'20.08.18'!H199+'27.08.18'!H199+'03.09.18'!H199+'10.09.18'!H199+'17.09.18'!H199+'24.09.18'!H199+'01.10.18'!H199+'08.10.18'!H199+'16.10.18'!H199+'22.10.18'!H199+'29.10.18'!H199+'05.11.18'!H199+'12.11.18'!H199+'19.11.18'!H199+'26.11.18'!H199+'03.12.18'!H199+'10.12.18'!H199+'17.12.18'!H199+'26.12.18'!H199+'02.01.19'!H199</f>
        <v>13</v>
      </c>
      <c r="I199" s="254">
        <f>'19.02.18'!I199+'26.02.18'!I199+'05.03.18'!I199+'12.03.18'!I199+'19.03.18'!I199+'26.03.18'!I199+'02.04.18'!I199+'10.04.18'!I199+'16.04.18'!I199+'23.04.18'!I199+'02.05.18'!I199+'07.05.18'!I199+'14.05.18'!I199+'21.05.18'!I199+'29.05.18'!I199+'04.06.18'!I199+'11.06.18'!I199+'18.06.18'!I199+'25.06.18'!I199+'02.07.18'!I199+'09.07.18'!I199+'16.07.18'!I199+'23.07.18'!I199+'30.07.18'!I199+'06.08.18'!I199+'13.08.18'!I199+'20.08.18'!I199+'27.08.18'!I199+'03.09.18'!I199+'10.09.18'!I199+'17.09.18'!I199+'24.09.18'!I199+'01.10.18'!I199+'08.10.18'!I199+'16.10.18'!I199+'22.10.18'!I199+'29.10.18'!I199+'05.11.18'!I199+'12.11.18'!I199+'19.11.18'!I199+'26.11.18'!I199+'03.12.18'!I199+'10.12.18'!I199+'17.12.18'!I199+'26.12.18'!I199+'02.01.19'!I199</f>
        <v>10</v>
      </c>
      <c r="J199" s="254">
        <f>'19.02.18'!J199+'26.02.18'!J199+'05.03.18'!J199+'12.03.18'!J199+'19.03.18'!J199+'26.03.18'!J199+'02.04.18'!J199+'10.04.18'!J199+'16.04.18'!J199+'23.04.18'!J199+'02.05.18'!J199+'07.05.18'!J199+'14.05.18'!J199+'21.05.18'!J199+'29.05.18'!J199+'04.06.18'!J199+'11.06.18'!J199+'18.06.18'!J199+'25.06.18'!J199+'02.07.18'!J199+'09.07.18'!J199+'16.07.18'!J199+'23.07.18'!J199+'30.07.18'!J199+'06.08.18'!J199+'13.08.18'!J199+'20.08.18'!J199+'27.08.18'!J199+'03.09.18'!J199+'10.09.18'!J199+'17.09.18'!J199+'24.09.18'!J199+'01.10.18'!J199+'08.10.18'!J199+'16.10.18'!J199+'22.10.18'!J199+'29.10.18'!J199+'05.11.18'!J199+'12.11.18'!J199+'19.11.18'!J199+'26.11.18'!J199+'03.12.18'!J199+'10.12.18'!J199+'17.12.18'!J199+'26.12.18'!J199+'02.01.19'!J199</f>
        <v>11</v>
      </c>
      <c r="K199" s="271">
        <f>'19.02.18'!K199+'26.02.18'!K199+'05.03.18'!K199+'12.03.18'!K199+'19.03.18'!K199+'26.03.18'!K199+'02.04.18'!K199+'10.04.18'!K199+'16.04.18'!K199+'23.04.18'!K199+'02.05.18'!K199+'07.05.18'!K199+'14.05.18'!K199+'21.05.18'!K199+'29.05.18'!K199+'04.06.18'!K199+'11.06.18'!K199+'18.06.18'!K199+'25.06.18'!K199+'02.07.18'!K199+'09.07.18'!K199+'16.07.18'!K199+'23.07.18'!K199+'30.07.18'!K199+'06.08.18'!K199+'13.08.18'!K199+'20.08.18'!K199+'27.08.18'!K199+'03.09.18'!K199+'10.09.18'!K199+'17.09.18'!K199+'24.09.18'!K199+'01.10.18'!K199+'08.10.18'!K199+'16.10.18'!K199+'22.10.18'!K199+'29.10.18'!K199+'05.11.18'!K199+'12.11.18'!K199+'19.11.18'!K199+'26.11.18'!K199+'03.12.18'!K199+'10.12.18'!K199+'17.12.18'!K199+'26.12.18'!K199+'02.01.19'!K199</f>
        <v>12213.029999999999</v>
      </c>
      <c r="L199" s="271">
        <f>'19.02.18'!L199+'26.02.18'!L199+'05.03.18'!L199+'12.03.18'!L199+'19.03.18'!L199+'26.03.18'!L199+'02.04.18'!L199+'10.04.18'!L199+'16.04.18'!L199+'23.04.18'!L199+'02.05.18'!L199+'07.05.18'!L199+'14.05.18'!L199+'21.05.18'!L199+'29.05.18'!L199+'04.06.18'!L199+'11.06.18'!L199+'18.06.18'!L199+'25.06.18'!L199+'02.07.18'!L199+'09.07.18'!L199+'16.07.18'!L199+'23.07.18'!L199+'30.07.18'!L199+'06.08.18'!L199+'13.08.18'!L199+'20.08.18'!L199+'27.08.18'!L199+'03.09.18'!L199+'10.09.18'!L199+'17.09.18'!L199+'24.09.18'!L199+'01.10.18'!L199+'08.10.18'!L199+'16.10.18'!L199+'22.10.18'!L199+'29.10.18'!L199+'05.11.18'!L199+'12.11.18'!L199+'19.11.18'!L199+'26.11.18'!L199+'03.12.18'!L199+'10.12.18'!L199+'17.12.18'!L199+'26.12.18'!L199+'02.01.19'!L199</f>
        <v>12213.029999999999</v>
      </c>
      <c r="M199" s="259">
        <f t="shared" si="5"/>
        <v>0</v>
      </c>
      <c r="N199" s="270">
        <f>'19.02.18'!N199+'26.02.18'!N199+'05.03.18'!N199+'12.03.18'!N199+'19.03.18'!N199+'26.03.18'!N199+'02.04.18'!N199+'10.04.18'!N199+'16.04.18'!N199+'23.04.18'!N199+'02.05.18'!N199+'07.05.18'!N199+'14.05.18'!N199+'21.05.18'!N199+'29.05.18'!N199+'04.06.18'!N199+'11.06.18'!N199+'18.06.18'!N199+'25.06.18'!N199+'02.07.18'!N199+'09.07.18'!N199+'16.07.18'!N199+'23.07.18'!N199+'30.07.18'!N199+'06.08.18'!N199+'13.08.18'!N199+'20.08.18'!N199+'27.08.18'!N199+'03.09.18'!N199+'10.09.18'!N199+'17.09.18'!N199+'24.09.18'!N199+'01.10.18'!N199+'08.10.18'!N199+'16.10.18'!N199+'22.10.18'!N199+'29.10.18'!N199+'05.11.18'!N199+'12.11.18'!N199+'19.11.18'!N199+'26.11.18'!N199+'03.12.18'!N199+'10.12.18'!N199+'17.12.18'!N199+'26.12.18'!N199+'02.01.19'!N199</f>
        <v>0</v>
      </c>
      <c r="O199" s="271">
        <f>'19.02.18'!O199+'26.02.18'!O199+'05.03.18'!O199+'12.03.18'!O199+'19.03.18'!O199+'26.03.18'!O199+'02.04.18'!O199+'10.04.18'!O199+'16.04.18'!O199+'23.04.18'!O199+'02.05.18'!O199+'07.05.18'!O199+'14.05.18'!O199+'21.05.18'!O199+'29.05.18'!O199+'04.06.18'!O199+'11.06.18'!O199+'18.06.18'!O199+'25.06.18'!O199+'02.07.18'!O199+'09.07.18'!O199+'16.07.18'!O199+'23.07.18'!O199+'30.07.18'!O199+'06.08.18'!O199+'13.08.18'!O199+'20.08.18'!O199+'27.08.18'!O199+'03.09.18'!O199+'10.09.18'!O199+'17.09.18'!O199+'24.09.18'!O199+'01.10.18'!O199+'08.10.18'!O199+'16.10.18'!O199+'22.10.18'!O199+'29.10.18'!O199+'05.11.18'!O199+'12.11.18'!O199+'19.11.18'!O199+'26.11.18'!O199+'03.12.18'!O199+'10.12.18'!O199+'17.12.18'!O199+'26.12.18'!O199+'02.01.19'!O199</f>
        <v>0</v>
      </c>
      <c r="P199" s="271">
        <f>'19.02.18'!P199+'26.02.18'!P199+'05.03.18'!P199+'12.03.18'!P199+'19.03.18'!P199+'26.03.18'!P199+'02.04.18'!P199+'10.04.18'!P199+'16.04.18'!P199+'23.04.18'!P199+'02.05.18'!P199+'07.05.18'!P199+'14.05.18'!P199+'21.05.18'!P199+'29.05.18'!P199+'04.06.18'!P199+'11.06.18'!P199+'18.06.18'!P199+'25.06.18'!P199+'02.07.18'!P199+'09.07.18'!P199+'16.07.18'!P199+'23.07.18'!P199+'30.07.18'!P199+'06.08.18'!P199+'13.08.18'!P199+'20.08.18'!P199+'27.08.18'!P199+'03.09.18'!P199+'10.09.18'!P199+'17.09.18'!P199+'24.09.18'!P199+'01.10.18'!P199+'08.10.18'!P199+'16.10.18'!P199+'22.10.18'!P199+'29.10.18'!P199+'05.11.18'!P199+'12.11.18'!P199+'19.11.18'!P199+'26.11.18'!P199+'03.12.18'!P199+'10.12.18'!P199+'17.12.18'!P199+'26.12.18'!P199+'02.01.19'!P199</f>
        <v>0</v>
      </c>
      <c r="Q199" s="152">
        <f t="shared" si="7"/>
        <v>0</v>
      </c>
      <c r="R199" s="1"/>
      <c r="S199" s="1"/>
      <c r="T199" s="134"/>
      <c r="U199" s="134"/>
      <c r="V199" s="134"/>
      <c r="X199" s="85"/>
    </row>
    <row r="200" spans="1:24" s="73" customFormat="1" ht="63.75">
      <c r="A200" s="252">
        <v>191</v>
      </c>
      <c r="B200" s="29" t="s">
        <v>484</v>
      </c>
      <c r="C200" s="7" t="s">
        <v>487</v>
      </c>
      <c r="D200" s="7" t="s">
        <v>486</v>
      </c>
      <c r="E200" s="29" t="s">
        <v>20</v>
      </c>
      <c r="F200" s="103" t="s">
        <v>493</v>
      </c>
      <c r="G200" s="16" t="s">
        <v>22</v>
      </c>
      <c r="H200" s="274">
        <f>'19.02.18'!H200+'26.02.18'!H200+'05.03.18'!H200+'12.03.18'!H200+'19.03.18'!H200+'26.03.18'!H200+'02.04.18'!H200+'10.04.18'!H200+'16.04.18'!H200+'23.04.18'!H200+'02.05.18'!H200+'07.05.18'!H200+'14.05.18'!H200+'21.05.18'!H200+'29.05.18'!H200+'04.06.18'!H200+'11.06.18'!H200+'18.06.18'!H200+'25.06.18'!H200+'02.07.18'!H200+'09.07.18'!H200+'16.07.18'!H200+'23.07.18'!H200+'30.07.18'!H200+'06.08.18'!H200+'13.08.18'!H200+'20.08.18'!H200+'27.08.18'!H200+'03.09.18'!H200+'10.09.18'!H200+'17.09.18'!H200+'24.09.18'!H200+'01.10.18'!H200+'08.10.18'!H200+'16.10.18'!H200+'22.10.18'!H200+'29.10.18'!H200+'05.11.18'!H200+'12.11.18'!H200+'19.11.18'!H200+'26.11.18'!H200+'03.12.18'!H200+'10.12.18'!H200+'17.12.18'!H200+'26.12.18'!H200+'02.01.19'!H200</f>
        <v>9</v>
      </c>
      <c r="I200" s="254">
        <f>'19.02.18'!I200+'26.02.18'!I200+'05.03.18'!I200+'12.03.18'!I200+'19.03.18'!I200+'26.03.18'!I200+'02.04.18'!I200+'10.04.18'!I200+'16.04.18'!I200+'23.04.18'!I200+'02.05.18'!I200+'07.05.18'!I200+'14.05.18'!I200+'21.05.18'!I200+'29.05.18'!I200+'04.06.18'!I200+'11.06.18'!I200+'18.06.18'!I200+'25.06.18'!I200+'02.07.18'!I200+'09.07.18'!I200+'16.07.18'!I200+'23.07.18'!I200+'30.07.18'!I200+'06.08.18'!I200+'13.08.18'!I200+'20.08.18'!I200+'27.08.18'!I200+'03.09.18'!I200+'10.09.18'!I200+'17.09.18'!I200+'24.09.18'!I200+'01.10.18'!I200+'08.10.18'!I200+'16.10.18'!I200+'22.10.18'!I200+'29.10.18'!I200+'05.11.18'!I200+'12.11.18'!I200+'19.11.18'!I200+'26.11.18'!I200+'03.12.18'!I200+'10.12.18'!I200+'17.12.18'!I200+'26.12.18'!I200+'02.01.19'!I200</f>
        <v>4</v>
      </c>
      <c r="J200" s="254">
        <f>'19.02.18'!J200+'26.02.18'!J200+'05.03.18'!J200+'12.03.18'!J200+'19.03.18'!J200+'26.03.18'!J200+'02.04.18'!J200+'10.04.18'!J200+'16.04.18'!J200+'23.04.18'!J200+'02.05.18'!J200+'07.05.18'!J200+'14.05.18'!J200+'21.05.18'!J200+'29.05.18'!J200+'04.06.18'!J200+'11.06.18'!J200+'18.06.18'!J200+'25.06.18'!J200+'02.07.18'!J200+'09.07.18'!J200+'16.07.18'!J200+'23.07.18'!J200+'30.07.18'!J200+'06.08.18'!J200+'13.08.18'!J200+'20.08.18'!J200+'27.08.18'!J200+'03.09.18'!J200+'10.09.18'!J200+'17.09.18'!J200+'24.09.18'!J200+'01.10.18'!J200+'08.10.18'!J200+'16.10.18'!J200+'22.10.18'!J200+'29.10.18'!J200+'05.11.18'!J200+'12.11.18'!J200+'19.11.18'!J200+'26.11.18'!J200+'03.12.18'!J200+'10.12.18'!J200+'17.12.18'!J200+'26.12.18'!J200+'02.01.19'!J200</f>
        <v>6</v>
      </c>
      <c r="K200" s="271">
        <f>'19.02.18'!K200+'26.02.18'!K200+'05.03.18'!K200+'12.03.18'!K200+'19.03.18'!K200+'26.03.18'!K200+'02.04.18'!K200+'10.04.18'!K200+'16.04.18'!K200+'23.04.18'!K200+'02.05.18'!K200+'07.05.18'!K200+'14.05.18'!K200+'21.05.18'!K200+'29.05.18'!K200+'04.06.18'!K200+'11.06.18'!K200+'18.06.18'!K200+'25.06.18'!K200+'02.07.18'!K200+'09.07.18'!K200+'16.07.18'!K200+'23.07.18'!K200+'30.07.18'!K200+'06.08.18'!K200+'13.08.18'!K200+'20.08.18'!K200+'27.08.18'!K200+'03.09.18'!K200+'10.09.18'!K200+'17.09.18'!K200+'24.09.18'!K200+'01.10.18'!K200+'08.10.18'!K200+'16.10.18'!K200+'22.10.18'!K200+'29.10.18'!K200+'05.11.18'!K200+'12.11.18'!K200+'19.11.18'!K200+'26.11.18'!K200+'03.12.18'!K200+'10.12.18'!K200+'17.12.18'!K200+'26.12.18'!K200+'02.01.19'!K200</f>
        <v>16034.900000000001</v>
      </c>
      <c r="L200" s="271">
        <f>'19.02.18'!L200+'26.02.18'!L200+'05.03.18'!L200+'12.03.18'!L200+'19.03.18'!L200+'26.03.18'!L200+'02.04.18'!L200+'10.04.18'!L200+'16.04.18'!L200+'23.04.18'!L200+'02.05.18'!L200+'07.05.18'!L200+'14.05.18'!L200+'21.05.18'!L200+'29.05.18'!L200+'04.06.18'!L200+'11.06.18'!L200+'18.06.18'!L200+'25.06.18'!L200+'02.07.18'!L200+'09.07.18'!L200+'16.07.18'!L200+'23.07.18'!L200+'30.07.18'!L200+'06.08.18'!L200+'13.08.18'!L200+'20.08.18'!L200+'27.08.18'!L200+'03.09.18'!L200+'10.09.18'!L200+'17.09.18'!L200+'24.09.18'!L200+'01.10.18'!L200+'08.10.18'!L200+'16.10.18'!L200+'22.10.18'!L200+'29.10.18'!L200+'05.11.18'!L200+'12.11.18'!L200+'19.11.18'!L200+'26.11.18'!L200+'03.12.18'!L200+'10.12.18'!L200+'17.12.18'!L200+'26.12.18'!L200+'02.01.19'!L200</f>
        <v>16034.900000000001</v>
      </c>
      <c r="M200" s="259">
        <f t="shared" si="5"/>
        <v>0</v>
      </c>
      <c r="N200" s="270">
        <f>'19.02.18'!N200+'26.02.18'!N200+'05.03.18'!N200+'12.03.18'!N200+'19.03.18'!N200+'26.03.18'!N200+'02.04.18'!N200+'10.04.18'!N200+'16.04.18'!N200+'23.04.18'!N200+'02.05.18'!N200+'07.05.18'!N200+'14.05.18'!N200+'21.05.18'!N200+'29.05.18'!N200+'04.06.18'!N200+'11.06.18'!N200+'18.06.18'!N200+'25.06.18'!N200+'02.07.18'!N200+'09.07.18'!N200+'16.07.18'!N200+'23.07.18'!N200+'30.07.18'!N200+'06.08.18'!N200+'13.08.18'!N200+'20.08.18'!N200+'27.08.18'!N200+'03.09.18'!N200+'10.09.18'!N200+'17.09.18'!N200+'24.09.18'!N200+'01.10.18'!N200+'08.10.18'!N200+'16.10.18'!N200+'22.10.18'!N200+'29.10.18'!N200+'05.11.18'!N200+'12.11.18'!N200+'19.11.18'!N200+'26.11.18'!N200+'03.12.18'!N200+'10.12.18'!N200+'17.12.18'!N200+'26.12.18'!N200+'02.01.19'!N200</f>
        <v>0</v>
      </c>
      <c r="O200" s="271">
        <f>'19.02.18'!O200+'26.02.18'!O200+'05.03.18'!O200+'12.03.18'!O200+'19.03.18'!O200+'26.03.18'!O200+'02.04.18'!O200+'10.04.18'!O200+'16.04.18'!O200+'23.04.18'!O200+'02.05.18'!O200+'07.05.18'!O200+'14.05.18'!O200+'21.05.18'!O200+'29.05.18'!O200+'04.06.18'!O200+'11.06.18'!O200+'18.06.18'!O200+'25.06.18'!O200+'02.07.18'!O200+'09.07.18'!O200+'16.07.18'!O200+'23.07.18'!O200+'30.07.18'!O200+'06.08.18'!O200+'13.08.18'!O200+'20.08.18'!O200+'27.08.18'!O200+'03.09.18'!O200+'10.09.18'!O200+'17.09.18'!O200+'24.09.18'!O200+'01.10.18'!O200+'08.10.18'!O200+'16.10.18'!O200+'22.10.18'!O200+'29.10.18'!O200+'05.11.18'!O200+'12.11.18'!O200+'19.11.18'!O200+'26.11.18'!O200+'03.12.18'!O200+'10.12.18'!O200+'17.12.18'!O200+'26.12.18'!O200+'02.01.19'!O200</f>
        <v>0</v>
      </c>
      <c r="P200" s="271">
        <f>'19.02.18'!P200+'26.02.18'!P200+'05.03.18'!P200+'12.03.18'!P200+'19.03.18'!P200+'26.03.18'!P200+'02.04.18'!P200+'10.04.18'!P200+'16.04.18'!P200+'23.04.18'!P200+'02.05.18'!P200+'07.05.18'!P200+'14.05.18'!P200+'21.05.18'!P200+'29.05.18'!P200+'04.06.18'!P200+'11.06.18'!P200+'18.06.18'!P200+'25.06.18'!P200+'02.07.18'!P200+'09.07.18'!P200+'16.07.18'!P200+'23.07.18'!P200+'30.07.18'!P200+'06.08.18'!P200+'13.08.18'!P200+'20.08.18'!P200+'27.08.18'!P200+'03.09.18'!P200+'10.09.18'!P200+'17.09.18'!P200+'24.09.18'!P200+'01.10.18'!P200+'08.10.18'!P200+'16.10.18'!P200+'22.10.18'!P200+'29.10.18'!P200+'05.11.18'!P200+'12.11.18'!P200+'19.11.18'!P200+'26.11.18'!P200+'03.12.18'!P200+'10.12.18'!P200+'17.12.18'!P200+'26.12.18'!P200+'02.01.19'!P200</f>
        <v>0</v>
      </c>
      <c r="Q200" s="152">
        <f t="shared" si="7"/>
        <v>0</v>
      </c>
      <c r="R200" s="1"/>
      <c r="S200" s="1"/>
      <c r="T200" s="134"/>
      <c r="U200" s="134"/>
      <c r="V200" s="134"/>
      <c r="X200" s="85"/>
    </row>
    <row r="201" spans="1:24" s="73" customFormat="1">
      <c r="A201" s="252">
        <v>192</v>
      </c>
      <c r="B201" s="29" t="s">
        <v>480</v>
      </c>
      <c r="C201" s="7" t="s">
        <v>19</v>
      </c>
      <c r="D201" s="7"/>
      <c r="E201" s="29" t="s">
        <v>26</v>
      </c>
      <c r="F201" s="103" t="s">
        <v>476</v>
      </c>
      <c r="G201" s="80" t="s">
        <v>33</v>
      </c>
      <c r="H201" s="274">
        <f>'19.02.18'!H201+'26.02.18'!H201+'05.03.18'!H201+'12.03.18'!H201+'19.03.18'!H201+'26.03.18'!H201+'02.04.18'!H201+'10.04.18'!H201+'16.04.18'!H201+'23.04.18'!H201+'02.05.18'!H201+'07.05.18'!H201+'14.05.18'!H201+'21.05.18'!H201+'29.05.18'!H201+'04.06.18'!H201+'11.06.18'!H201+'18.06.18'!H201+'25.06.18'!H201+'02.07.18'!H201+'09.07.18'!H201+'16.07.18'!H201+'23.07.18'!H201+'30.07.18'!H201+'06.08.18'!H201+'13.08.18'!H201+'20.08.18'!H201+'27.08.18'!H201+'03.09.18'!H201+'10.09.18'!H201+'17.09.18'!H201+'24.09.18'!H201+'01.10.18'!H201+'08.10.18'!H201+'16.10.18'!H201+'22.10.18'!H201+'29.10.18'!H201+'05.11.18'!H201+'12.11.18'!H201+'19.11.18'!H201+'26.11.18'!H201+'03.12.18'!H201+'10.12.18'!H201+'17.12.18'!H201+'26.12.18'!H201+'02.01.19'!H201</f>
        <v>13</v>
      </c>
      <c r="I201" s="254">
        <f>'19.02.18'!I201+'26.02.18'!I201+'05.03.18'!I201+'12.03.18'!I201+'19.03.18'!I201+'26.03.18'!I201+'02.04.18'!I201+'10.04.18'!I201+'16.04.18'!I201+'23.04.18'!I201+'02.05.18'!I201+'07.05.18'!I201+'14.05.18'!I201+'21.05.18'!I201+'29.05.18'!I201+'04.06.18'!I201+'11.06.18'!I201+'18.06.18'!I201+'25.06.18'!I201+'02.07.18'!I201+'09.07.18'!I201+'16.07.18'!I201+'23.07.18'!I201+'30.07.18'!I201+'06.08.18'!I201+'13.08.18'!I201+'20.08.18'!I201+'27.08.18'!I201+'03.09.18'!I201+'10.09.18'!I201+'17.09.18'!I201+'24.09.18'!I201+'01.10.18'!I201+'08.10.18'!I201+'16.10.18'!I201+'22.10.18'!I201+'29.10.18'!I201+'05.11.18'!I201+'12.11.18'!I201+'19.11.18'!I201+'26.11.18'!I201+'03.12.18'!I201+'10.12.18'!I201+'17.12.18'!I201+'26.12.18'!I201+'02.01.19'!I201</f>
        <v>1</v>
      </c>
      <c r="J201" s="254">
        <f>'19.02.18'!J201+'26.02.18'!J201+'05.03.18'!J201+'12.03.18'!J201+'19.03.18'!J201+'26.03.18'!J201+'02.04.18'!J201+'10.04.18'!J201+'16.04.18'!J201+'23.04.18'!J201+'02.05.18'!J201+'07.05.18'!J201+'14.05.18'!J201+'21.05.18'!J201+'29.05.18'!J201+'04.06.18'!J201+'11.06.18'!J201+'18.06.18'!J201+'25.06.18'!J201+'02.07.18'!J201+'09.07.18'!J201+'16.07.18'!J201+'23.07.18'!J201+'30.07.18'!J201+'06.08.18'!J201+'13.08.18'!J201+'20.08.18'!J201+'27.08.18'!J201+'03.09.18'!J201+'10.09.18'!J201+'17.09.18'!J201+'24.09.18'!J201+'01.10.18'!J201+'08.10.18'!J201+'16.10.18'!J201+'22.10.18'!J201+'29.10.18'!J201+'05.11.18'!J201+'12.11.18'!J201+'19.11.18'!J201+'26.11.18'!J201+'03.12.18'!J201+'10.12.18'!J201+'17.12.18'!J201+'26.12.18'!J201+'02.01.19'!J201</f>
        <v>1</v>
      </c>
      <c r="K201" s="271">
        <f>'19.02.18'!K201+'26.02.18'!K201+'05.03.18'!K201+'12.03.18'!K201+'19.03.18'!K201+'26.03.18'!K201+'02.04.18'!K201+'10.04.18'!K201+'16.04.18'!K201+'23.04.18'!K201+'02.05.18'!K201+'07.05.18'!K201+'14.05.18'!K201+'21.05.18'!K201+'29.05.18'!K201+'04.06.18'!K201+'11.06.18'!K201+'18.06.18'!K201+'25.06.18'!K201+'02.07.18'!K201+'09.07.18'!K201+'16.07.18'!K201+'23.07.18'!K201+'30.07.18'!K201+'06.08.18'!K201+'13.08.18'!K201+'20.08.18'!K201+'27.08.18'!K201+'03.09.18'!K201+'10.09.18'!K201+'17.09.18'!K201+'24.09.18'!K201+'01.10.18'!K201+'08.10.18'!K201+'16.10.18'!K201+'22.10.18'!K201+'29.10.18'!K201+'05.11.18'!K201+'12.11.18'!K201+'19.11.18'!K201+'26.11.18'!K201+'03.12.18'!K201+'10.12.18'!K201+'17.12.18'!K201+'26.12.18'!K201+'02.01.19'!K201</f>
        <v>1585.8</v>
      </c>
      <c r="L201" s="271">
        <f>'19.02.18'!L201+'26.02.18'!L201+'05.03.18'!L201+'12.03.18'!L201+'19.03.18'!L201+'26.03.18'!L201+'02.04.18'!L201+'10.04.18'!L201+'16.04.18'!L201+'23.04.18'!L201+'02.05.18'!L201+'07.05.18'!L201+'14.05.18'!L201+'21.05.18'!L201+'29.05.18'!L201+'04.06.18'!L201+'11.06.18'!L201+'18.06.18'!L201+'25.06.18'!L201+'02.07.18'!L201+'09.07.18'!L201+'16.07.18'!L201+'23.07.18'!L201+'30.07.18'!L201+'06.08.18'!L201+'13.08.18'!L201+'20.08.18'!L201+'27.08.18'!L201+'03.09.18'!L201+'10.09.18'!L201+'17.09.18'!L201+'24.09.18'!L201+'01.10.18'!L201+'08.10.18'!L201+'16.10.18'!L201+'22.10.18'!L201+'29.10.18'!L201+'05.11.18'!L201+'12.11.18'!L201+'19.11.18'!L201+'26.11.18'!L201+'03.12.18'!L201+'10.12.18'!L201+'17.12.18'!L201+'26.12.18'!L201+'02.01.19'!L201</f>
        <v>1585.8</v>
      </c>
      <c r="M201" s="259">
        <f t="shared" si="5"/>
        <v>0</v>
      </c>
      <c r="N201" s="270">
        <f>'19.02.18'!N201+'26.02.18'!N201+'05.03.18'!N201+'12.03.18'!N201+'19.03.18'!N201+'26.03.18'!N201+'02.04.18'!N201+'10.04.18'!N201+'16.04.18'!N201+'23.04.18'!N201+'02.05.18'!N201+'07.05.18'!N201+'14.05.18'!N201+'21.05.18'!N201+'29.05.18'!N201+'04.06.18'!N201+'11.06.18'!N201+'18.06.18'!N201+'25.06.18'!N201+'02.07.18'!N201+'09.07.18'!N201+'16.07.18'!N201+'23.07.18'!N201+'30.07.18'!N201+'06.08.18'!N201+'13.08.18'!N201+'20.08.18'!N201+'27.08.18'!N201+'03.09.18'!N201+'10.09.18'!N201+'17.09.18'!N201+'24.09.18'!N201+'01.10.18'!N201+'08.10.18'!N201+'16.10.18'!N201+'22.10.18'!N201+'29.10.18'!N201+'05.11.18'!N201+'12.11.18'!N201+'19.11.18'!N201+'26.11.18'!N201+'03.12.18'!N201+'10.12.18'!N201+'17.12.18'!N201+'26.12.18'!N201+'02.01.19'!N201</f>
        <v>0</v>
      </c>
      <c r="O201" s="271">
        <f>'19.02.18'!O201+'26.02.18'!O201+'05.03.18'!O201+'12.03.18'!O201+'19.03.18'!O201+'26.03.18'!O201+'02.04.18'!O201+'10.04.18'!O201+'16.04.18'!O201+'23.04.18'!O201+'02.05.18'!O201+'07.05.18'!O201+'14.05.18'!O201+'21.05.18'!O201+'29.05.18'!O201+'04.06.18'!O201+'11.06.18'!O201+'18.06.18'!O201+'25.06.18'!O201+'02.07.18'!O201+'09.07.18'!O201+'16.07.18'!O201+'23.07.18'!O201+'30.07.18'!O201+'06.08.18'!O201+'13.08.18'!O201+'20.08.18'!O201+'27.08.18'!O201+'03.09.18'!O201+'10.09.18'!O201+'17.09.18'!O201+'24.09.18'!O201+'01.10.18'!O201+'08.10.18'!O201+'16.10.18'!O201+'22.10.18'!O201+'29.10.18'!O201+'05.11.18'!O201+'12.11.18'!O201+'19.11.18'!O201+'26.11.18'!O201+'03.12.18'!O201+'10.12.18'!O201+'17.12.18'!O201+'26.12.18'!O201+'02.01.19'!O201</f>
        <v>0</v>
      </c>
      <c r="P201" s="271">
        <f>'19.02.18'!P201+'26.02.18'!P201+'05.03.18'!P201+'12.03.18'!P201+'19.03.18'!P201+'26.03.18'!P201+'02.04.18'!P201+'10.04.18'!P201+'16.04.18'!P201+'23.04.18'!P201+'02.05.18'!P201+'07.05.18'!P201+'14.05.18'!P201+'21.05.18'!P201+'29.05.18'!P201+'04.06.18'!P201+'11.06.18'!P201+'18.06.18'!P201+'25.06.18'!P201+'02.07.18'!P201+'09.07.18'!P201+'16.07.18'!P201+'23.07.18'!P201+'30.07.18'!P201+'06.08.18'!P201+'13.08.18'!P201+'20.08.18'!P201+'27.08.18'!P201+'03.09.18'!P201+'10.09.18'!P201+'17.09.18'!P201+'24.09.18'!P201+'01.10.18'!P201+'08.10.18'!P201+'16.10.18'!P201+'22.10.18'!P201+'29.10.18'!P201+'05.11.18'!P201+'12.11.18'!P201+'19.11.18'!P201+'26.11.18'!P201+'03.12.18'!P201+'10.12.18'!P201+'17.12.18'!P201+'26.12.18'!P201+'02.01.19'!P201</f>
        <v>0</v>
      </c>
      <c r="Q201" s="152">
        <f t="shared" si="7"/>
        <v>0</v>
      </c>
      <c r="R201" s="1"/>
      <c r="S201" s="1"/>
      <c r="T201" s="134"/>
      <c r="U201" s="134"/>
      <c r="V201" s="134"/>
      <c r="X201" s="85"/>
    </row>
    <row r="202" spans="1:24" s="73" customFormat="1">
      <c r="A202" s="252">
        <v>193</v>
      </c>
      <c r="B202" s="29" t="s">
        <v>477</v>
      </c>
      <c r="C202" s="7" t="s">
        <v>19</v>
      </c>
      <c r="D202" s="7"/>
      <c r="E202" s="29" t="s">
        <v>26</v>
      </c>
      <c r="F202" s="103" t="s">
        <v>515</v>
      </c>
      <c r="G202" s="14" t="s">
        <v>21</v>
      </c>
      <c r="H202" s="274">
        <f>'19.02.18'!H202+'26.02.18'!H202+'05.03.18'!H202+'12.03.18'!H202+'19.03.18'!H202+'26.03.18'!H202+'02.04.18'!H202+'10.04.18'!H202+'16.04.18'!H202+'23.04.18'!H202+'02.05.18'!H202+'07.05.18'!H202+'14.05.18'!H202+'21.05.18'!H202+'29.05.18'!H202+'04.06.18'!H202+'11.06.18'!H202+'18.06.18'!H202+'25.06.18'!H202+'02.07.18'!H202+'09.07.18'!H202+'16.07.18'!H202+'23.07.18'!H202+'30.07.18'!H202+'06.08.18'!H202+'13.08.18'!H202+'20.08.18'!H202+'27.08.18'!H202+'03.09.18'!H202+'10.09.18'!H202+'17.09.18'!H202+'24.09.18'!H202+'01.10.18'!H202+'08.10.18'!H202+'16.10.18'!H202+'22.10.18'!H202+'29.10.18'!H202+'05.11.18'!H202+'12.11.18'!H202+'19.11.18'!H202+'26.11.18'!H202+'03.12.18'!H202+'10.12.18'!H202+'17.12.18'!H202+'26.12.18'!H202+'02.01.19'!H202</f>
        <v>23</v>
      </c>
      <c r="I202" s="254">
        <f>'19.02.18'!I202+'26.02.18'!I202+'05.03.18'!I202+'12.03.18'!I202+'19.03.18'!I202+'26.03.18'!I202+'02.04.18'!I202+'10.04.18'!I202+'16.04.18'!I202+'23.04.18'!I202+'02.05.18'!I202+'07.05.18'!I202+'14.05.18'!I202+'21.05.18'!I202+'29.05.18'!I202+'04.06.18'!I202+'11.06.18'!I202+'18.06.18'!I202+'25.06.18'!I202+'02.07.18'!I202+'09.07.18'!I202+'16.07.18'!I202+'23.07.18'!I202+'30.07.18'!I202+'06.08.18'!I202+'13.08.18'!I202+'20.08.18'!I202+'27.08.18'!I202+'03.09.18'!I202+'10.09.18'!I202+'17.09.18'!I202+'24.09.18'!I202+'01.10.18'!I202+'08.10.18'!I202+'16.10.18'!I202+'22.10.18'!I202+'29.10.18'!I202+'05.11.18'!I202+'12.11.18'!I202+'19.11.18'!I202+'26.11.18'!I202+'03.12.18'!I202+'10.12.18'!I202+'17.12.18'!I202+'26.12.18'!I202+'02.01.19'!I202</f>
        <v>20</v>
      </c>
      <c r="J202" s="254">
        <f>'19.02.18'!J202+'26.02.18'!J202+'05.03.18'!J202+'12.03.18'!J202+'19.03.18'!J202+'26.03.18'!J202+'02.04.18'!J202+'10.04.18'!J202+'16.04.18'!J202+'23.04.18'!J202+'02.05.18'!J202+'07.05.18'!J202+'14.05.18'!J202+'21.05.18'!J202+'29.05.18'!J202+'04.06.18'!J202+'11.06.18'!J202+'18.06.18'!J202+'25.06.18'!J202+'02.07.18'!J202+'09.07.18'!J202+'16.07.18'!J202+'23.07.18'!J202+'30.07.18'!J202+'06.08.18'!J202+'13.08.18'!J202+'20.08.18'!J202+'27.08.18'!J202+'03.09.18'!J202+'10.09.18'!J202+'17.09.18'!J202+'24.09.18'!J202+'01.10.18'!J202+'08.10.18'!J202+'16.10.18'!J202+'22.10.18'!J202+'29.10.18'!J202+'05.11.18'!J202+'12.11.18'!J202+'19.11.18'!J202+'26.11.18'!J202+'03.12.18'!J202+'10.12.18'!J202+'17.12.18'!J202+'26.12.18'!J202+'02.01.19'!J202</f>
        <v>27</v>
      </c>
      <c r="K202" s="271">
        <f>'19.02.18'!K202+'26.02.18'!K202+'05.03.18'!K202+'12.03.18'!K202+'19.03.18'!K202+'26.03.18'!K202+'02.04.18'!K202+'10.04.18'!K202+'16.04.18'!K202+'23.04.18'!K202+'02.05.18'!K202+'07.05.18'!K202+'14.05.18'!K202+'21.05.18'!K202+'29.05.18'!K202+'04.06.18'!K202+'11.06.18'!K202+'18.06.18'!K202+'25.06.18'!K202+'02.07.18'!K202+'09.07.18'!K202+'16.07.18'!K202+'23.07.18'!K202+'30.07.18'!K202+'06.08.18'!K202+'13.08.18'!K202+'20.08.18'!K202+'27.08.18'!K202+'03.09.18'!K202+'10.09.18'!K202+'17.09.18'!K202+'24.09.18'!K202+'01.10.18'!K202+'08.10.18'!K202+'16.10.18'!K202+'22.10.18'!K202+'29.10.18'!K202+'05.11.18'!K202+'12.11.18'!K202+'19.11.18'!K202+'26.11.18'!K202+'03.12.18'!K202+'10.12.18'!K202+'17.12.18'!K202+'26.12.18'!K202+'02.01.19'!K202</f>
        <v>35326.79</v>
      </c>
      <c r="L202" s="271">
        <f>'19.02.18'!L202+'26.02.18'!L202+'05.03.18'!L202+'12.03.18'!L202+'19.03.18'!L202+'26.03.18'!L202+'02.04.18'!L202+'10.04.18'!L202+'16.04.18'!L202+'23.04.18'!L202+'02.05.18'!L202+'07.05.18'!L202+'14.05.18'!L202+'21.05.18'!L202+'29.05.18'!L202+'04.06.18'!L202+'11.06.18'!L202+'18.06.18'!L202+'25.06.18'!L202+'02.07.18'!L202+'09.07.18'!L202+'16.07.18'!L202+'23.07.18'!L202+'30.07.18'!L202+'06.08.18'!L202+'13.08.18'!L202+'20.08.18'!L202+'27.08.18'!L202+'03.09.18'!L202+'10.09.18'!L202+'17.09.18'!L202+'24.09.18'!L202+'01.10.18'!L202+'08.10.18'!L202+'16.10.18'!L202+'22.10.18'!L202+'29.10.18'!L202+'05.11.18'!L202+'12.11.18'!L202+'19.11.18'!L202+'26.11.18'!L202+'03.12.18'!L202+'10.12.18'!L202+'17.12.18'!L202+'26.12.18'!L202+'02.01.19'!L202</f>
        <v>35326.79</v>
      </c>
      <c r="M202" s="259">
        <f t="shared" si="5"/>
        <v>0</v>
      </c>
      <c r="N202" s="270">
        <f>'19.02.18'!N202+'26.02.18'!N202+'05.03.18'!N202+'12.03.18'!N202+'19.03.18'!N202+'26.03.18'!N202+'02.04.18'!N202+'10.04.18'!N202+'16.04.18'!N202+'23.04.18'!N202+'02.05.18'!N202+'07.05.18'!N202+'14.05.18'!N202+'21.05.18'!N202+'29.05.18'!N202+'04.06.18'!N202+'11.06.18'!N202+'18.06.18'!N202+'25.06.18'!N202+'02.07.18'!N202+'09.07.18'!N202+'16.07.18'!N202+'23.07.18'!N202+'30.07.18'!N202+'06.08.18'!N202+'13.08.18'!N202+'20.08.18'!N202+'27.08.18'!N202+'03.09.18'!N202+'10.09.18'!N202+'17.09.18'!N202+'24.09.18'!N202+'01.10.18'!N202+'08.10.18'!N202+'16.10.18'!N202+'22.10.18'!N202+'29.10.18'!N202+'05.11.18'!N202+'12.11.18'!N202+'19.11.18'!N202+'26.11.18'!N202+'03.12.18'!N202+'10.12.18'!N202+'17.12.18'!N202+'26.12.18'!N202+'02.01.19'!N202</f>
        <v>0</v>
      </c>
      <c r="O202" s="271">
        <f>'19.02.18'!O202+'26.02.18'!O202+'05.03.18'!O202+'12.03.18'!O202+'19.03.18'!O202+'26.03.18'!O202+'02.04.18'!O202+'10.04.18'!O202+'16.04.18'!O202+'23.04.18'!O202+'02.05.18'!O202+'07.05.18'!O202+'14.05.18'!O202+'21.05.18'!O202+'29.05.18'!O202+'04.06.18'!O202+'11.06.18'!O202+'18.06.18'!O202+'25.06.18'!O202+'02.07.18'!O202+'09.07.18'!O202+'16.07.18'!O202+'23.07.18'!O202+'30.07.18'!O202+'06.08.18'!O202+'13.08.18'!O202+'20.08.18'!O202+'27.08.18'!O202+'03.09.18'!O202+'10.09.18'!O202+'17.09.18'!O202+'24.09.18'!O202+'01.10.18'!O202+'08.10.18'!O202+'16.10.18'!O202+'22.10.18'!O202+'29.10.18'!O202+'05.11.18'!O202+'12.11.18'!O202+'19.11.18'!O202+'26.11.18'!O202+'03.12.18'!O202+'10.12.18'!O202+'17.12.18'!O202+'26.12.18'!O202+'02.01.19'!O202</f>
        <v>0</v>
      </c>
      <c r="P202" s="271">
        <f>'19.02.18'!P202+'26.02.18'!P202+'05.03.18'!P202+'12.03.18'!P202+'19.03.18'!P202+'26.03.18'!P202+'02.04.18'!P202+'10.04.18'!P202+'16.04.18'!P202+'23.04.18'!P202+'02.05.18'!P202+'07.05.18'!P202+'14.05.18'!P202+'21.05.18'!P202+'29.05.18'!P202+'04.06.18'!P202+'11.06.18'!P202+'18.06.18'!P202+'25.06.18'!P202+'02.07.18'!P202+'09.07.18'!P202+'16.07.18'!P202+'23.07.18'!P202+'30.07.18'!P202+'06.08.18'!P202+'13.08.18'!P202+'20.08.18'!P202+'27.08.18'!P202+'03.09.18'!P202+'10.09.18'!P202+'17.09.18'!P202+'24.09.18'!P202+'01.10.18'!P202+'08.10.18'!P202+'16.10.18'!P202+'22.10.18'!P202+'29.10.18'!P202+'05.11.18'!P202+'12.11.18'!P202+'19.11.18'!P202+'26.11.18'!P202+'03.12.18'!P202+'10.12.18'!P202+'17.12.18'!P202+'26.12.18'!P202+'02.01.19'!P202</f>
        <v>0</v>
      </c>
      <c r="Q202" s="152">
        <f t="shared" si="7"/>
        <v>0</v>
      </c>
      <c r="R202" s="1"/>
      <c r="S202" s="1"/>
      <c r="T202" s="134"/>
      <c r="U202" s="134"/>
      <c r="V202" s="134"/>
      <c r="X202" s="85"/>
    </row>
    <row r="203" spans="1:24" s="73" customFormat="1">
      <c r="A203" s="252">
        <v>194</v>
      </c>
      <c r="B203" s="29" t="s">
        <v>477</v>
      </c>
      <c r="C203" s="7" t="s">
        <v>19</v>
      </c>
      <c r="D203" s="7"/>
      <c r="E203" s="29" t="s">
        <v>26</v>
      </c>
      <c r="F203" s="103" t="s">
        <v>475</v>
      </c>
      <c r="G203" s="80" t="s">
        <v>33</v>
      </c>
      <c r="H203" s="274">
        <f>'19.02.18'!H203+'26.02.18'!H203+'05.03.18'!H203+'12.03.18'!H203+'19.03.18'!H203+'26.03.18'!H203+'02.04.18'!H203+'10.04.18'!H203+'16.04.18'!H203+'23.04.18'!H203+'02.05.18'!H203+'07.05.18'!H203+'14.05.18'!H203+'21.05.18'!H203+'29.05.18'!H203+'04.06.18'!H203+'11.06.18'!H203+'18.06.18'!H203+'25.06.18'!H203+'02.07.18'!H203+'09.07.18'!H203+'16.07.18'!H203+'23.07.18'!H203+'30.07.18'!H203+'06.08.18'!H203+'13.08.18'!H203+'20.08.18'!H203+'27.08.18'!H203+'03.09.18'!H203+'10.09.18'!H203+'17.09.18'!H203+'24.09.18'!H203+'01.10.18'!H203+'08.10.18'!H203+'16.10.18'!H203+'22.10.18'!H203+'29.10.18'!H203+'05.11.18'!H203+'12.11.18'!H203+'19.11.18'!H203+'26.11.18'!H203+'03.12.18'!H203+'10.12.18'!H203+'17.12.18'!H203+'26.12.18'!H203+'02.01.19'!H203</f>
        <v>10</v>
      </c>
      <c r="I203" s="254">
        <f>'19.02.18'!I203+'26.02.18'!I203+'05.03.18'!I203+'12.03.18'!I203+'19.03.18'!I203+'26.03.18'!I203+'02.04.18'!I203+'10.04.18'!I203+'16.04.18'!I203+'23.04.18'!I203+'02.05.18'!I203+'07.05.18'!I203+'14.05.18'!I203+'21.05.18'!I203+'29.05.18'!I203+'04.06.18'!I203+'11.06.18'!I203+'18.06.18'!I203+'25.06.18'!I203+'02.07.18'!I203+'09.07.18'!I203+'16.07.18'!I203+'23.07.18'!I203+'30.07.18'!I203+'06.08.18'!I203+'13.08.18'!I203+'20.08.18'!I203+'27.08.18'!I203+'03.09.18'!I203+'10.09.18'!I203+'17.09.18'!I203+'24.09.18'!I203+'01.10.18'!I203+'08.10.18'!I203+'16.10.18'!I203+'22.10.18'!I203+'29.10.18'!I203+'05.11.18'!I203+'12.11.18'!I203+'19.11.18'!I203+'26.11.18'!I203+'03.12.18'!I203+'10.12.18'!I203+'17.12.18'!I203+'26.12.18'!I203+'02.01.19'!I203</f>
        <v>6</v>
      </c>
      <c r="J203" s="254">
        <f>'19.02.18'!J203+'26.02.18'!J203+'05.03.18'!J203+'12.03.18'!J203+'19.03.18'!J203+'26.03.18'!J203+'02.04.18'!J203+'10.04.18'!J203+'16.04.18'!J203+'23.04.18'!J203+'02.05.18'!J203+'07.05.18'!J203+'14.05.18'!J203+'21.05.18'!J203+'29.05.18'!J203+'04.06.18'!J203+'11.06.18'!J203+'18.06.18'!J203+'25.06.18'!J203+'02.07.18'!J203+'09.07.18'!J203+'16.07.18'!J203+'23.07.18'!J203+'30.07.18'!J203+'06.08.18'!J203+'13.08.18'!J203+'20.08.18'!J203+'27.08.18'!J203+'03.09.18'!J203+'10.09.18'!J203+'17.09.18'!J203+'24.09.18'!J203+'01.10.18'!J203+'08.10.18'!J203+'16.10.18'!J203+'22.10.18'!J203+'29.10.18'!J203+'05.11.18'!J203+'12.11.18'!J203+'19.11.18'!J203+'26.11.18'!J203+'03.12.18'!J203+'10.12.18'!J203+'17.12.18'!J203+'26.12.18'!J203+'02.01.19'!J203</f>
        <v>6</v>
      </c>
      <c r="K203" s="271">
        <f>'19.02.18'!K203+'26.02.18'!K203+'05.03.18'!K203+'12.03.18'!K203+'19.03.18'!K203+'26.03.18'!K203+'02.04.18'!K203+'10.04.18'!K203+'16.04.18'!K203+'23.04.18'!K203+'02.05.18'!K203+'07.05.18'!K203+'14.05.18'!K203+'21.05.18'!K203+'29.05.18'!K203+'04.06.18'!K203+'11.06.18'!K203+'18.06.18'!K203+'25.06.18'!K203+'02.07.18'!K203+'09.07.18'!K203+'16.07.18'!K203+'23.07.18'!K203+'30.07.18'!K203+'06.08.18'!K203+'13.08.18'!K203+'20.08.18'!K203+'27.08.18'!K203+'03.09.18'!K203+'10.09.18'!K203+'17.09.18'!K203+'24.09.18'!K203+'01.10.18'!K203+'08.10.18'!K203+'16.10.18'!K203+'22.10.18'!K203+'29.10.18'!K203+'05.11.18'!K203+'12.11.18'!K203+'19.11.18'!K203+'26.11.18'!K203+'03.12.18'!K203+'10.12.18'!K203+'17.12.18'!K203+'26.12.18'!K203+'02.01.19'!K203</f>
        <v>6254.52</v>
      </c>
      <c r="L203" s="271">
        <f>'19.02.18'!L203+'26.02.18'!L203+'05.03.18'!L203+'12.03.18'!L203+'19.03.18'!L203+'26.03.18'!L203+'02.04.18'!L203+'10.04.18'!L203+'16.04.18'!L203+'23.04.18'!L203+'02.05.18'!L203+'07.05.18'!L203+'14.05.18'!L203+'21.05.18'!L203+'29.05.18'!L203+'04.06.18'!L203+'11.06.18'!L203+'18.06.18'!L203+'25.06.18'!L203+'02.07.18'!L203+'09.07.18'!L203+'16.07.18'!L203+'23.07.18'!L203+'30.07.18'!L203+'06.08.18'!L203+'13.08.18'!L203+'20.08.18'!L203+'27.08.18'!L203+'03.09.18'!L203+'10.09.18'!L203+'17.09.18'!L203+'24.09.18'!L203+'01.10.18'!L203+'08.10.18'!L203+'16.10.18'!L203+'22.10.18'!L203+'29.10.18'!L203+'05.11.18'!L203+'12.11.18'!L203+'19.11.18'!L203+'26.11.18'!L203+'03.12.18'!L203+'10.12.18'!L203+'17.12.18'!L203+'26.12.18'!L203+'02.01.19'!L203</f>
        <v>6254.52</v>
      </c>
      <c r="M203" s="259">
        <f t="shared" ref="M203:M234" si="8">K203-L203</f>
        <v>0</v>
      </c>
      <c r="N203" s="270">
        <f>'19.02.18'!N203+'26.02.18'!N203+'05.03.18'!N203+'12.03.18'!N203+'19.03.18'!N203+'26.03.18'!N203+'02.04.18'!N203+'10.04.18'!N203+'16.04.18'!N203+'23.04.18'!N203+'02.05.18'!N203+'07.05.18'!N203+'14.05.18'!N203+'21.05.18'!N203+'29.05.18'!N203+'04.06.18'!N203+'11.06.18'!N203+'18.06.18'!N203+'25.06.18'!N203+'02.07.18'!N203+'09.07.18'!N203+'16.07.18'!N203+'23.07.18'!N203+'30.07.18'!N203+'06.08.18'!N203+'13.08.18'!N203+'20.08.18'!N203+'27.08.18'!N203+'03.09.18'!N203+'10.09.18'!N203+'17.09.18'!N203+'24.09.18'!N203+'01.10.18'!N203+'08.10.18'!N203+'16.10.18'!N203+'22.10.18'!N203+'29.10.18'!N203+'05.11.18'!N203+'12.11.18'!N203+'19.11.18'!N203+'26.11.18'!N203+'03.12.18'!N203+'10.12.18'!N203+'17.12.18'!N203+'26.12.18'!N203+'02.01.19'!N203</f>
        <v>0</v>
      </c>
      <c r="O203" s="271">
        <f>'19.02.18'!O203+'26.02.18'!O203+'05.03.18'!O203+'12.03.18'!O203+'19.03.18'!O203+'26.03.18'!O203+'02.04.18'!O203+'10.04.18'!O203+'16.04.18'!O203+'23.04.18'!O203+'02.05.18'!O203+'07.05.18'!O203+'14.05.18'!O203+'21.05.18'!O203+'29.05.18'!O203+'04.06.18'!O203+'11.06.18'!O203+'18.06.18'!O203+'25.06.18'!O203+'02.07.18'!O203+'09.07.18'!O203+'16.07.18'!O203+'23.07.18'!O203+'30.07.18'!O203+'06.08.18'!O203+'13.08.18'!O203+'20.08.18'!O203+'27.08.18'!O203+'03.09.18'!O203+'10.09.18'!O203+'17.09.18'!O203+'24.09.18'!O203+'01.10.18'!O203+'08.10.18'!O203+'16.10.18'!O203+'22.10.18'!O203+'29.10.18'!O203+'05.11.18'!O203+'12.11.18'!O203+'19.11.18'!O203+'26.11.18'!O203+'03.12.18'!O203+'10.12.18'!O203+'17.12.18'!O203+'26.12.18'!O203+'02.01.19'!O203</f>
        <v>0</v>
      </c>
      <c r="P203" s="271">
        <f>'19.02.18'!P203+'26.02.18'!P203+'05.03.18'!P203+'12.03.18'!P203+'19.03.18'!P203+'26.03.18'!P203+'02.04.18'!P203+'10.04.18'!P203+'16.04.18'!P203+'23.04.18'!P203+'02.05.18'!P203+'07.05.18'!P203+'14.05.18'!P203+'21.05.18'!P203+'29.05.18'!P203+'04.06.18'!P203+'11.06.18'!P203+'18.06.18'!P203+'25.06.18'!P203+'02.07.18'!P203+'09.07.18'!P203+'16.07.18'!P203+'23.07.18'!P203+'30.07.18'!P203+'06.08.18'!P203+'13.08.18'!P203+'20.08.18'!P203+'27.08.18'!P203+'03.09.18'!P203+'10.09.18'!P203+'17.09.18'!P203+'24.09.18'!P203+'01.10.18'!P203+'08.10.18'!P203+'16.10.18'!P203+'22.10.18'!P203+'29.10.18'!P203+'05.11.18'!P203+'12.11.18'!P203+'19.11.18'!P203+'26.11.18'!P203+'03.12.18'!P203+'10.12.18'!P203+'17.12.18'!P203+'26.12.18'!P203+'02.01.19'!P203</f>
        <v>0</v>
      </c>
      <c r="Q203" s="152">
        <f t="shared" si="7"/>
        <v>0</v>
      </c>
      <c r="R203" s="1"/>
      <c r="S203" s="1"/>
      <c r="T203" s="134"/>
      <c r="U203" s="134"/>
      <c r="V203" s="134"/>
      <c r="X203" s="85"/>
    </row>
    <row r="204" spans="1:24" s="73" customFormat="1">
      <c r="A204" s="252">
        <v>195</v>
      </c>
      <c r="B204" s="29" t="s">
        <v>481</v>
      </c>
      <c r="C204" s="7" t="s">
        <v>19</v>
      </c>
      <c r="D204" s="7"/>
      <c r="E204" s="29" t="s">
        <v>26</v>
      </c>
      <c r="F204" s="103" t="s">
        <v>490</v>
      </c>
      <c r="G204" s="80" t="s">
        <v>33</v>
      </c>
      <c r="H204" s="274">
        <f>'19.02.18'!H204+'26.02.18'!H204+'05.03.18'!H204+'12.03.18'!H204+'19.03.18'!H204+'26.03.18'!H204+'02.04.18'!H204+'10.04.18'!H204+'16.04.18'!H204+'23.04.18'!H204+'02.05.18'!H204+'07.05.18'!H204+'14.05.18'!H204+'21.05.18'!H204+'29.05.18'!H204+'04.06.18'!H204+'11.06.18'!H204+'18.06.18'!H204+'25.06.18'!H204+'02.07.18'!H204+'09.07.18'!H204+'16.07.18'!H204+'23.07.18'!H204+'30.07.18'!H204+'06.08.18'!H204+'13.08.18'!H204+'20.08.18'!H204+'27.08.18'!H204+'03.09.18'!H204+'10.09.18'!H204+'17.09.18'!H204+'24.09.18'!H204+'01.10.18'!H204+'08.10.18'!H204+'16.10.18'!H204+'22.10.18'!H204+'29.10.18'!H204+'05.11.18'!H204+'12.11.18'!H204+'19.11.18'!H204+'26.11.18'!H204+'03.12.18'!H204+'10.12.18'!H204+'17.12.18'!H204+'26.12.18'!H204+'02.01.19'!H204</f>
        <v>6</v>
      </c>
      <c r="I204" s="254">
        <f>'19.02.18'!I204+'26.02.18'!I204+'05.03.18'!I204+'12.03.18'!I204+'19.03.18'!I204+'26.03.18'!I204+'02.04.18'!I204+'10.04.18'!I204+'16.04.18'!I204+'23.04.18'!I204+'02.05.18'!I204+'07.05.18'!I204+'14.05.18'!I204+'21.05.18'!I204+'29.05.18'!I204+'04.06.18'!I204+'11.06.18'!I204+'18.06.18'!I204+'25.06.18'!I204+'02.07.18'!I204+'09.07.18'!I204+'16.07.18'!I204+'23.07.18'!I204+'30.07.18'!I204+'06.08.18'!I204+'13.08.18'!I204+'20.08.18'!I204+'27.08.18'!I204+'03.09.18'!I204+'10.09.18'!I204+'17.09.18'!I204+'24.09.18'!I204+'01.10.18'!I204+'08.10.18'!I204+'16.10.18'!I204+'22.10.18'!I204+'29.10.18'!I204+'05.11.18'!I204+'12.11.18'!I204+'19.11.18'!I204+'26.11.18'!I204+'03.12.18'!I204+'10.12.18'!I204+'17.12.18'!I204+'26.12.18'!I204+'02.01.19'!I204</f>
        <v>2</v>
      </c>
      <c r="J204" s="254">
        <f>'19.02.18'!J204+'26.02.18'!J204+'05.03.18'!J204+'12.03.18'!J204+'19.03.18'!J204+'26.03.18'!J204+'02.04.18'!J204+'10.04.18'!J204+'16.04.18'!J204+'23.04.18'!J204+'02.05.18'!J204+'07.05.18'!J204+'14.05.18'!J204+'21.05.18'!J204+'29.05.18'!J204+'04.06.18'!J204+'11.06.18'!J204+'18.06.18'!J204+'25.06.18'!J204+'02.07.18'!J204+'09.07.18'!J204+'16.07.18'!J204+'23.07.18'!J204+'30.07.18'!J204+'06.08.18'!J204+'13.08.18'!J204+'20.08.18'!J204+'27.08.18'!J204+'03.09.18'!J204+'10.09.18'!J204+'17.09.18'!J204+'24.09.18'!J204+'01.10.18'!J204+'08.10.18'!J204+'16.10.18'!J204+'22.10.18'!J204+'29.10.18'!J204+'05.11.18'!J204+'12.11.18'!J204+'19.11.18'!J204+'26.11.18'!J204+'03.12.18'!J204+'10.12.18'!J204+'17.12.18'!J204+'26.12.18'!J204+'02.01.19'!J204</f>
        <v>2</v>
      </c>
      <c r="K204" s="271">
        <f>'19.02.18'!K204+'26.02.18'!K204+'05.03.18'!K204+'12.03.18'!K204+'19.03.18'!K204+'26.03.18'!K204+'02.04.18'!K204+'10.04.18'!K204+'16.04.18'!K204+'23.04.18'!K204+'02.05.18'!K204+'07.05.18'!K204+'14.05.18'!K204+'21.05.18'!K204+'29.05.18'!K204+'04.06.18'!K204+'11.06.18'!K204+'18.06.18'!K204+'25.06.18'!K204+'02.07.18'!K204+'09.07.18'!K204+'16.07.18'!K204+'23.07.18'!K204+'30.07.18'!K204+'06.08.18'!K204+'13.08.18'!K204+'20.08.18'!K204+'27.08.18'!K204+'03.09.18'!K204+'10.09.18'!K204+'17.09.18'!K204+'24.09.18'!K204+'01.10.18'!K204+'08.10.18'!K204+'16.10.18'!K204+'22.10.18'!K204+'29.10.18'!K204+'05.11.18'!K204+'12.11.18'!K204+'19.11.18'!K204+'26.11.18'!K204+'03.12.18'!K204+'10.12.18'!K204+'17.12.18'!K204+'26.12.18'!K204+'02.01.19'!K204</f>
        <v>1057.2</v>
      </c>
      <c r="L204" s="271">
        <f>'19.02.18'!L204+'26.02.18'!L204+'05.03.18'!L204+'12.03.18'!L204+'19.03.18'!L204+'26.03.18'!L204+'02.04.18'!L204+'10.04.18'!L204+'16.04.18'!L204+'23.04.18'!L204+'02.05.18'!L204+'07.05.18'!L204+'14.05.18'!L204+'21.05.18'!L204+'29.05.18'!L204+'04.06.18'!L204+'11.06.18'!L204+'18.06.18'!L204+'25.06.18'!L204+'02.07.18'!L204+'09.07.18'!L204+'16.07.18'!L204+'23.07.18'!L204+'30.07.18'!L204+'06.08.18'!L204+'13.08.18'!L204+'20.08.18'!L204+'27.08.18'!L204+'03.09.18'!L204+'10.09.18'!L204+'17.09.18'!L204+'24.09.18'!L204+'01.10.18'!L204+'08.10.18'!L204+'16.10.18'!L204+'22.10.18'!L204+'29.10.18'!L204+'05.11.18'!L204+'12.11.18'!L204+'19.11.18'!L204+'26.11.18'!L204+'03.12.18'!L204+'10.12.18'!L204+'17.12.18'!L204+'26.12.18'!L204+'02.01.19'!L204</f>
        <v>1057.2</v>
      </c>
      <c r="M204" s="259">
        <f t="shared" si="8"/>
        <v>0</v>
      </c>
      <c r="N204" s="270">
        <f>'19.02.18'!N204+'26.02.18'!N204+'05.03.18'!N204+'12.03.18'!N204+'19.03.18'!N204+'26.03.18'!N204+'02.04.18'!N204+'10.04.18'!N204+'16.04.18'!N204+'23.04.18'!N204+'02.05.18'!N204+'07.05.18'!N204+'14.05.18'!N204+'21.05.18'!N204+'29.05.18'!N204+'04.06.18'!N204+'11.06.18'!N204+'18.06.18'!N204+'25.06.18'!N204+'02.07.18'!N204+'09.07.18'!N204+'16.07.18'!N204+'23.07.18'!N204+'30.07.18'!N204+'06.08.18'!N204+'13.08.18'!N204+'20.08.18'!N204+'27.08.18'!N204+'03.09.18'!N204+'10.09.18'!N204+'17.09.18'!N204+'24.09.18'!N204+'01.10.18'!N204+'08.10.18'!N204+'16.10.18'!N204+'22.10.18'!N204+'29.10.18'!N204+'05.11.18'!N204+'12.11.18'!N204+'19.11.18'!N204+'26.11.18'!N204+'03.12.18'!N204+'10.12.18'!N204+'17.12.18'!N204+'26.12.18'!N204+'02.01.19'!N204</f>
        <v>0</v>
      </c>
      <c r="O204" s="271">
        <f>'19.02.18'!O204+'26.02.18'!O204+'05.03.18'!O204+'12.03.18'!O204+'19.03.18'!O204+'26.03.18'!O204+'02.04.18'!O204+'10.04.18'!O204+'16.04.18'!O204+'23.04.18'!O204+'02.05.18'!O204+'07.05.18'!O204+'14.05.18'!O204+'21.05.18'!O204+'29.05.18'!O204+'04.06.18'!O204+'11.06.18'!O204+'18.06.18'!O204+'25.06.18'!O204+'02.07.18'!O204+'09.07.18'!O204+'16.07.18'!O204+'23.07.18'!O204+'30.07.18'!O204+'06.08.18'!O204+'13.08.18'!O204+'20.08.18'!O204+'27.08.18'!O204+'03.09.18'!O204+'10.09.18'!O204+'17.09.18'!O204+'24.09.18'!O204+'01.10.18'!O204+'08.10.18'!O204+'16.10.18'!O204+'22.10.18'!O204+'29.10.18'!O204+'05.11.18'!O204+'12.11.18'!O204+'19.11.18'!O204+'26.11.18'!O204+'03.12.18'!O204+'10.12.18'!O204+'17.12.18'!O204+'26.12.18'!O204+'02.01.19'!O204</f>
        <v>0</v>
      </c>
      <c r="P204" s="271">
        <f>'19.02.18'!P204+'26.02.18'!P204+'05.03.18'!P204+'12.03.18'!P204+'19.03.18'!P204+'26.03.18'!P204+'02.04.18'!P204+'10.04.18'!P204+'16.04.18'!P204+'23.04.18'!P204+'02.05.18'!P204+'07.05.18'!P204+'14.05.18'!P204+'21.05.18'!P204+'29.05.18'!P204+'04.06.18'!P204+'11.06.18'!P204+'18.06.18'!P204+'25.06.18'!P204+'02.07.18'!P204+'09.07.18'!P204+'16.07.18'!P204+'23.07.18'!P204+'30.07.18'!P204+'06.08.18'!P204+'13.08.18'!P204+'20.08.18'!P204+'27.08.18'!P204+'03.09.18'!P204+'10.09.18'!P204+'17.09.18'!P204+'24.09.18'!P204+'01.10.18'!P204+'08.10.18'!P204+'16.10.18'!P204+'22.10.18'!P204+'29.10.18'!P204+'05.11.18'!P204+'12.11.18'!P204+'19.11.18'!P204+'26.11.18'!P204+'03.12.18'!P204+'10.12.18'!P204+'17.12.18'!P204+'26.12.18'!P204+'02.01.19'!P204</f>
        <v>0</v>
      </c>
      <c r="Q204" s="152">
        <f t="shared" si="7"/>
        <v>0</v>
      </c>
      <c r="R204" s="1"/>
      <c r="S204" s="1"/>
      <c r="T204" s="134"/>
      <c r="U204" s="134"/>
      <c r="V204" s="134"/>
      <c r="X204" s="85"/>
    </row>
    <row r="205" spans="1:24" s="73" customFormat="1" ht="51">
      <c r="A205" s="252">
        <v>196</v>
      </c>
      <c r="B205" s="29" t="s">
        <v>478</v>
      </c>
      <c r="C205" s="148" t="s">
        <v>547</v>
      </c>
      <c r="D205" s="7" t="s">
        <v>548</v>
      </c>
      <c r="E205" s="29" t="s">
        <v>26</v>
      </c>
      <c r="F205" s="103" t="s">
        <v>508</v>
      </c>
      <c r="G205" s="14" t="s">
        <v>21</v>
      </c>
      <c r="H205" s="274">
        <f>'19.02.18'!H205+'26.02.18'!H205+'05.03.18'!H205+'12.03.18'!H205+'19.03.18'!H205+'26.03.18'!H205+'02.04.18'!H205+'10.04.18'!H205+'16.04.18'!H205+'23.04.18'!H205+'02.05.18'!H205+'07.05.18'!H205+'14.05.18'!H205+'21.05.18'!H205+'29.05.18'!H205+'04.06.18'!H205+'11.06.18'!H205+'18.06.18'!H205+'25.06.18'!H205+'02.07.18'!H205+'09.07.18'!H205+'16.07.18'!H205+'23.07.18'!H205+'30.07.18'!H205+'06.08.18'!H205+'13.08.18'!H205+'20.08.18'!H205+'27.08.18'!H205+'03.09.18'!H205+'10.09.18'!H205+'17.09.18'!H205+'24.09.18'!H205+'01.10.18'!H205+'08.10.18'!H205+'16.10.18'!H205+'22.10.18'!H205+'29.10.18'!H205+'05.11.18'!H205+'12.11.18'!H205+'19.11.18'!H205+'26.11.18'!H205+'03.12.18'!H205+'10.12.18'!H205+'17.12.18'!H205+'26.12.18'!H205+'02.01.19'!H205</f>
        <v>16</v>
      </c>
      <c r="I205" s="254">
        <f>'19.02.18'!I205+'26.02.18'!I205+'05.03.18'!I205+'12.03.18'!I205+'19.03.18'!I205+'26.03.18'!I205+'02.04.18'!I205+'10.04.18'!I205+'16.04.18'!I205+'23.04.18'!I205+'02.05.18'!I205+'07.05.18'!I205+'14.05.18'!I205+'21.05.18'!I205+'29.05.18'!I205+'04.06.18'!I205+'11.06.18'!I205+'18.06.18'!I205+'25.06.18'!I205+'02.07.18'!I205+'09.07.18'!I205+'16.07.18'!I205+'23.07.18'!I205+'30.07.18'!I205+'06.08.18'!I205+'13.08.18'!I205+'20.08.18'!I205+'27.08.18'!I205+'03.09.18'!I205+'10.09.18'!I205+'17.09.18'!I205+'24.09.18'!I205+'01.10.18'!I205+'08.10.18'!I205+'16.10.18'!I205+'22.10.18'!I205+'29.10.18'!I205+'05.11.18'!I205+'12.11.18'!I205+'19.11.18'!I205+'26.11.18'!I205+'03.12.18'!I205+'10.12.18'!I205+'17.12.18'!I205+'26.12.18'!I205+'02.01.19'!I205</f>
        <v>15</v>
      </c>
      <c r="J205" s="254">
        <f>'19.02.18'!J205+'26.02.18'!J205+'05.03.18'!J205+'12.03.18'!J205+'19.03.18'!J205+'26.03.18'!J205+'02.04.18'!J205+'10.04.18'!J205+'16.04.18'!J205+'23.04.18'!J205+'02.05.18'!J205+'07.05.18'!J205+'14.05.18'!J205+'21.05.18'!J205+'29.05.18'!J205+'04.06.18'!J205+'11.06.18'!J205+'18.06.18'!J205+'25.06.18'!J205+'02.07.18'!J205+'09.07.18'!J205+'16.07.18'!J205+'23.07.18'!J205+'30.07.18'!J205+'06.08.18'!J205+'13.08.18'!J205+'20.08.18'!J205+'27.08.18'!J205+'03.09.18'!J205+'10.09.18'!J205+'17.09.18'!J205+'24.09.18'!J205+'01.10.18'!J205+'08.10.18'!J205+'16.10.18'!J205+'22.10.18'!J205+'29.10.18'!J205+'05.11.18'!J205+'12.11.18'!J205+'19.11.18'!J205+'26.11.18'!J205+'03.12.18'!J205+'10.12.18'!J205+'17.12.18'!J205+'26.12.18'!J205+'02.01.19'!J205</f>
        <v>18</v>
      </c>
      <c r="K205" s="271">
        <f>'19.02.18'!K205+'26.02.18'!K205+'05.03.18'!K205+'12.03.18'!K205+'19.03.18'!K205+'26.03.18'!K205+'02.04.18'!K205+'10.04.18'!K205+'16.04.18'!K205+'23.04.18'!K205+'02.05.18'!K205+'07.05.18'!K205+'14.05.18'!K205+'21.05.18'!K205+'29.05.18'!K205+'04.06.18'!K205+'11.06.18'!K205+'18.06.18'!K205+'25.06.18'!K205+'02.07.18'!K205+'09.07.18'!K205+'16.07.18'!K205+'23.07.18'!K205+'30.07.18'!K205+'06.08.18'!K205+'13.08.18'!K205+'20.08.18'!K205+'27.08.18'!K205+'03.09.18'!K205+'10.09.18'!K205+'17.09.18'!K205+'24.09.18'!K205+'01.10.18'!K205+'08.10.18'!K205+'16.10.18'!K205+'22.10.18'!K205+'29.10.18'!K205+'05.11.18'!K205+'12.11.18'!K205+'19.11.18'!K205+'26.11.18'!K205+'03.12.18'!K205+'10.12.18'!K205+'17.12.18'!K205+'26.12.18'!K205+'02.01.19'!K205</f>
        <v>40415.29</v>
      </c>
      <c r="L205" s="271">
        <f>'19.02.18'!L205+'26.02.18'!L205+'05.03.18'!L205+'12.03.18'!L205+'19.03.18'!L205+'26.03.18'!L205+'02.04.18'!L205+'10.04.18'!L205+'16.04.18'!L205+'23.04.18'!L205+'02.05.18'!L205+'07.05.18'!L205+'14.05.18'!L205+'21.05.18'!L205+'29.05.18'!L205+'04.06.18'!L205+'11.06.18'!L205+'18.06.18'!L205+'25.06.18'!L205+'02.07.18'!L205+'09.07.18'!L205+'16.07.18'!L205+'23.07.18'!L205+'30.07.18'!L205+'06.08.18'!L205+'13.08.18'!L205+'20.08.18'!L205+'27.08.18'!L205+'03.09.18'!L205+'10.09.18'!L205+'17.09.18'!L205+'24.09.18'!L205+'01.10.18'!L205+'08.10.18'!L205+'16.10.18'!L205+'22.10.18'!L205+'29.10.18'!L205+'05.11.18'!L205+'12.11.18'!L205+'19.11.18'!L205+'26.11.18'!L205+'03.12.18'!L205+'10.12.18'!L205+'17.12.18'!L205+'26.12.18'!L205+'02.01.19'!L205</f>
        <v>40415.29</v>
      </c>
      <c r="M205" s="259">
        <f t="shared" si="8"/>
        <v>0</v>
      </c>
      <c r="N205" s="270">
        <f>'19.02.18'!N205+'26.02.18'!N205+'05.03.18'!N205+'12.03.18'!N205+'19.03.18'!N205+'26.03.18'!N205+'02.04.18'!N205+'10.04.18'!N205+'16.04.18'!N205+'23.04.18'!N205+'02.05.18'!N205+'07.05.18'!N205+'14.05.18'!N205+'21.05.18'!N205+'29.05.18'!N205+'04.06.18'!N205+'11.06.18'!N205+'18.06.18'!N205+'25.06.18'!N205+'02.07.18'!N205+'09.07.18'!N205+'16.07.18'!N205+'23.07.18'!N205+'30.07.18'!N205+'06.08.18'!N205+'13.08.18'!N205+'20.08.18'!N205+'27.08.18'!N205+'03.09.18'!N205+'10.09.18'!N205+'17.09.18'!N205+'24.09.18'!N205+'01.10.18'!N205+'08.10.18'!N205+'16.10.18'!N205+'22.10.18'!N205+'29.10.18'!N205+'05.11.18'!N205+'12.11.18'!N205+'19.11.18'!N205+'26.11.18'!N205+'03.12.18'!N205+'10.12.18'!N205+'17.12.18'!N205+'26.12.18'!N205+'02.01.19'!N205</f>
        <v>0</v>
      </c>
      <c r="O205" s="271">
        <f>'19.02.18'!O205+'26.02.18'!O205+'05.03.18'!O205+'12.03.18'!O205+'19.03.18'!O205+'26.03.18'!O205+'02.04.18'!O205+'10.04.18'!O205+'16.04.18'!O205+'23.04.18'!O205+'02.05.18'!O205+'07.05.18'!O205+'14.05.18'!O205+'21.05.18'!O205+'29.05.18'!O205+'04.06.18'!O205+'11.06.18'!O205+'18.06.18'!O205+'25.06.18'!O205+'02.07.18'!O205+'09.07.18'!O205+'16.07.18'!O205+'23.07.18'!O205+'30.07.18'!O205+'06.08.18'!O205+'13.08.18'!O205+'20.08.18'!O205+'27.08.18'!O205+'03.09.18'!O205+'10.09.18'!O205+'17.09.18'!O205+'24.09.18'!O205+'01.10.18'!O205+'08.10.18'!O205+'16.10.18'!O205+'22.10.18'!O205+'29.10.18'!O205+'05.11.18'!O205+'12.11.18'!O205+'19.11.18'!O205+'26.11.18'!O205+'03.12.18'!O205+'10.12.18'!O205+'17.12.18'!O205+'26.12.18'!O205+'02.01.19'!O205</f>
        <v>0</v>
      </c>
      <c r="P205" s="271">
        <f>'19.02.18'!P205+'26.02.18'!P205+'05.03.18'!P205+'12.03.18'!P205+'19.03.18'!P205+'26.03.18'!P205+'02.04.18'!P205+'10.04.18'!P205+'16.04.18'!P205+'23.04.18'!P205+'02.05.18'!P205+'07.05.18'!P205+'14.05.18'!P205+'21.05.18'!P205+'29.05.18'!P205+'04.06.18'!P205+'11.06.18'!P205+'18.06.18'!P205+'25.06.18'!P205+'02.07.18'!P205+'09.07.18'!P205+'16.07.18'!P205+'23.07.18'!P205+'30.07.18'!P205+'06.08.18'!P205+'13.08.18'!P205+'20.08.18'!P205+'27.08.18'!P205+'03.09.18'!P205+'10.09.18'!P205+'17.09.18'!P205+'24.09.18'!P205+'01.10.18'!P205+'08.10.18'!P205+'16.10.18'!P205+'22.10.18'!P205+'29.10.18'!P205+'05.11.18'!P205+'12.11.18'!P205+'19.11.18'!P205+'26.11.18'!P205+'03.12.18'!P205+'10.12.18'!P205+'17.12.18'!P205+'26.12.18'!P205+'02.01.19'!P205</f>
        <v>0</v>
      </c>
      <c r="Q205" s="152">
        <f t="shared" si="7"/>
        <v>0</v>
      </c>
      <c r="R205" s="1"/>
      <c r="S205" s="1"/>
      <c r="T205" s="134"/>
      <c r="U205" s="134"/>
      <c r="V205" s="134"/>
      <c r="X205" s="85"/>
    </row>
    <row r="206" spans="1:24" s="73" customFormat="1">
      <c r="A206" s="252">
        <v>197</v>
      </c>
      <c r="B206" s="29" t="s">
        <v>488</v>
      </c>
      <c r="C206" s="7" t="s">
        <v>19</v>
      </c>
      <c r="D206" s="7"/>
      <c r="E206" s="29" t="s">
        <v>26</v>
      </c>
      <c r="F206" s="103" t="s">
        <v>509</v>
      </c>
      <c r="G206" s="14" t="s">
        <v>21</v>
      </c>
      <c r="H206" s="274">
        <f>'19.02.18'!H206+'26.02.18'!H206+'05.03.18'!H206+'12.03.18'!H206+'19.03.18'!H206+'26.03.18'!H206+'02.04.18'!H206+'10.04.18'!H206+'16.04.18'!H206+'23.04.18'!H206+'02.05.18'!H206+'07.05.18'!H206+'14.05.18'!H206+'21.05.18'!H206+'29.05.18'!H206+'04.06.18'!H206+'11.06.18'!H206+'18.06.18'!H206+'25.06.18'!H206+'02.07.18'!H206+'09.07.18'!H206+'16.07.18'!H206+'23.07.18'!H206+'30.07.18'!H206+'06.08.18'!H206+'13.08.18'!H206+'20.08.18'!H206+'27.08.18'!H206+'03.09.18'!H206+'10.09.18'!H206+'17.09.18'!H206+'24.09.18'!H206+'01.10.18'!H206+'08.10.18'!H206+'16.10.18'!H206+'22.10.18'!H206+'29.10.18'!H206+'05.11.18'!H206+'12.11.18'!H206+'19.11.18'!H206+'26.11.18'!H206+'03.12.18'!H206+'10.12.18'!H206+'17.12.18'!H206+'26.12.18'!H206+'02.01.19'!H206</f>
        <v>28</v>
      </c>
      <c r="I206" s="254">
        <f>'19.02.18'!I206+'26.02.18'!I206+'05.03.18'!I206+'12.03.18'!I206+'19.03.18'!I206+'26.03.18'!I206+'02.04.18'!I206+'10.04.18'!I206+'16.04.18'!I206+'23.04.18'!I206+'02.05.18'!I206+'07.05.18'!I206+'14.05.18'!I206+'21.05.18'!I206+'29.05.18'!I206+'04.06.18'!I206+'11.06.18'!I206+'18.06.18'!I206+'25.06.18'!I206+'02.07.18'!I206+'09.07.18'!I206+'16.07.18'!I206+'23.07.18'!I206+'30.07.18'!I206+'06.08.18'!I206+'13.08.18'!I206+'20.08.18'!I206+'27.08.18'!I206+'03.09.18'!I206+'10.09.18'!I206+'17.09.18'!I206+'24.09.18'!I206+'01.10.18'!I206+'08.10.18'!I206+'16.10.18'!I206+'22.10.18'!I206+'29.10.18'!I206+'05.11.18'!I206+'12.11.18'!I206+'19.11.18'!I206+'26.11.18'!I206+'03.12.18'!I206+'10.12.18'!I206+'17.12.18'!I206+'26.12.18'!I206+'02.01.19'!I206</f>
        <v>22</v>
      </c>
      <c r="J206" s="254">
        <f>'19.02.18'!J206+'26.02.18'!J206+'05.03.18'!J206+'12.03.18'!J206+'19.03.18'!J206+'26.03.18'!J206+'02.04.18'!J206+'10.04.18'!J206+'16.04.18'!J206+'23.04.18'!J206+'02.05.18'!J206+'07.05.18'!J206+'14.05.18'!J206+'21.05.18'!J206+'29.05.18'!J206+'04.06.18'!J206+'11.06.18'!J206+'18.06.18'!J206+'25.06.18'!J206+'02.07.18'!J206+'09.07.18'!J206+'16.07.18'!J206+'23.07.18'!J206+'30.07.18'!J206+'06.08.18'!J206+'13.08.18'!J206+'20.08.18'!J206+'27.08.18'!J206+'03.09.18'!J206+'10.09.18'!J206+'17.09.18'!J206+'24.09.18'!J206+'01.10.18'!J206+'08.10.18'!J206+'16.10.18'!J206+'22.10.18'!J206+'29.10.18'!J206+'05.11.18'!J206+'12.11.18'!J206+'19.11.18'!J206+'26.11.18'!J206+'03.12.18'!J206+'10.12.18'!J206+'17.12.18'!J206+'26.12.18'!J206+'02.01.19'!J206</f>
        <v>24</v>
      </c>
      <c r="K206" s="271">
        <f>'19.02.18'!K206+'26.02.18'!K206+'05.03.18'!K206+'12.03.18'!K206+'19.03.18'!K206+'26.03.18'!K206+'02.04.18'!K206+'10.04.18'!K206+'16.04.18'!K206+'23.04.18'!K206+'02.05.18'!K206+'07.05.18'!K206+'14.05.18'!K206+'21.05.18'!K206+'29.05.18'!K206+'04.06.18'!K206+'11.06.18'!K206+'18.06.18'!K206+'25.06.18'!K206+'02.07.18'!K206+'09.07.18'!K206+'16.07.18'!K206+'23.07.18'!K206+'30.07.18'!K206+'06.08.18'!K206+'13.08.18'!K206+'20.08.18'!K206+'27.08.18'!K206+'03.09.18'!K206+'10.09.18'!K206+'17.09.18'!K206+'24.09.18'!K206+'01.10.18'!K206+'08.10.18'!K206+'16.10.18'!K206+'22.10.18'!K206+'29.10.18'!K206+'05.11.18'!K206+'12.11.18'!K206+'19.11.18'!K206+'26.11.18'!K206+'03.12.18'!K206+'10.12.18'!K206+'17.12.18'!K206+'26.12.18'!K206+'02.01.19'!K206</f>
        <v>34591.22</v>
      </c>
      <c r="L206" s="271">
        <f>'19.02.18'!L206+'26.02.18'!L206+'05.03.18'!L206+'12.03.18'!L206+'19.03.18'!L206+'26.03.18'!L206+'02.04.18'!L206+'10.04.18'!L206+'16.04.18'!L206+'23.04.18'!L206+'02.05.18'!L206+'07.05.18'!L206+'14.05.18'!L206+'21.05.18'!L206+'29.05.18'!L206+'04.06.18'!L206+'11.06.18'!L206+'18.06.18'!L206+'25.06.18'!L206+'02.07.18'!L206+'09.07.18'!L206+'16.07.18'!L206+'23.07.18'!L206+'30.07.18'!L206+'06.08.18'!L206+'13.08.18'!L206+'20.08.18'!L206+'27.08.18'!L206+'03.09.18'!L206+'10.09.18'!L206+'17.09.18'!L206+'24.09.18'!L206+'01.10.18'!L206+'08.10.18'!L206+'16.10.18'!L206+'22.10.18'!L206+'29.10.18'!L206+'05.11.18'!L206+'12.11.18'!L206+'19.11.18'!L206+'26.11.18'!L206+'03.12.18'!L206+'10.12.18'!L206+'17.12.18'!L206+'26.12.18'!L206+'02.01.19'!L206</f>
        <v>34591.22</v>
      </c>
      <c r="M206" s="259">
        <f t="shared" si="8"/>
        <v>0</v>
      </c>
      <c r="N206" s="270">
        <f>'19.02.18'!N206+'26.02.18'!N206+'05.03.18'!N206+'12.03.18'!N206+'19.03.18'!N206+'26.03.18'!N206+'02.04.18'!N206+'10.04.18'!N206+'16.04.18'!N206+'23.04.18'!N206+'02.05.18'!N206+'07.05.18'!N206+'14.05.18'!N206+'21.05.18'!N206+'29.05.18'!N206+'04.06.18'!N206+'11.06.18'!N206+'18.06.18'!N206+'25.06.18'!N206+'02.07.18'!N206+'09.07.18'!N206+'16.07.18'!N206+'23.07.18'!N206+'30.07.18'!N206+'06.08.18'!N206+'13.08.18'!N206+'20.08.18'!N206+'27.08.18'!N206+'03.09.18'!N206+'10.09.18'!N206+'17.09.18'!N206+'24.09.18'!N206+'01.10.18'!N206+'08.10.18'!N206+'16.10.18'!N206+'22.10.18'!N206+'29.10.18'!N206+'05.11.18'!N206+'12.11.18'!N206+'19.11.18'!N206+'26.11.18'!N206+'03.12.18'!N206+'10.12.18'!N206+'17.12.18'!N206+'26.12.18'!N206+'02.01.19'!N206</f>
        <v>0</v>
      </c>
      <c r="O206" s="271">
        <f>'19.02.18'!O206+'26.02.18'!O206+'05.03.18'!O206+'12.03.18'!O206+'19.03.18'!O206+'26.03.18'!O206+'02.04.18'!O206+'10.04.18'!O206+'16.04.18'!O206+'23.04.18'!O206+'02.05.18'!O206+'07.05.18'!O206+'14.05.18'!O206+'21.05.18'!O206+'29.05.18'!O206+'04.06.18'!O206+'11.06.18'!O206+'18.06.18'!O206+'25.06.18'!O206+'02.07.18'!O206+'09.07.18'!O206+'16.07.18'!O206+'23.07.18'!O206+'30.07.18'!O206+'06.08.18'!O206+'13.08.18'!O206+'20.08.18'!O206+'27.08.18'!O206+'03.09.18'!O206+'10.09.18'!O206+'17.09.18'!O206+'24.09.18'!O206+'01.10.18'!O206+'08.10.18'!O206+'16.10.18'!O206+'22.10.18'!O206+'29.10.18'!O206+'05.11.18'!O206+'12.11.18'!O206+'19.11.18'!O206+'26.11.18'!O206+'03.12.18'!O206+'10.12.18'!O206+'17.12.18'!O206+'26.12.18'!O206+'02.01.19'!O206</f>
        <v>0</v>
      </c>
      <c r="P206" s="271">
        <f>'19.02.18'!P206+'26.02.18'!P206+'05.03.18'!P206+'12.03.18'!P206+'19.03.18'!P206+'26.03.18'!P206+'02.04.18'!P206+'10.04.18'!P206+'16.04.18'!P206+'23.04.18'!P206+'02.05.18'!P206+'07.05.18'!P206+'14.05.18'!P206+'21.05.18'!P206+'29.05.18'!P206+'04.06.18'!P206+'11.06.18'!P206+'18.06.18'!P206+'25.06.18'!P206+'02.07.18'!P206+'09.07.18'!P206+'16.07.18'!P206+'23.07.18'!P206+'30.07.18'!P206+'06.08.18'!P206+'13.08.18'!P206+'20.08.18'!P206+'27.08.18'!P206+'03.09.18'!P206+'10.09.18'!P206+'17.09.18'!P206+'24.09.18'!P206+'01.10.18'!P206+'08.10.18'!P206+'16.10.18'!P206+'22.10.18'!P206+'29.10.18'!P206+'05.11.18'!P206+'12.11.18'!P206+'19.11.18'!P206+'26.11.18'!P206+'03.12.18'!P206+'10.12.18'!P206+'17.12.18'!P206+'26.12.18'!P206+'02.01.19'!P206</f>
        <v>0</v>
      </c>
      <c r="Q206" s="152">
        <f t="shared" si="7"/>
        <v>0</v>
      </c>
      <c r="R206" s="1"/>
      <c r="S206" s="1"/>
      <c r="T206" s="134"/>
      <c r="U206" s="134"/>
      <c r="V206" s="134"/>
      <c r="X206" s="85"/>
    </row>
    <row r="207" spans="1:24" s="73" customFormat="1">
      <c r="A207" s="252">
        <v>198</v>
      </c>
      <c r="B207" s="29" t="s">
        <v>495</v>
      </c>
      <c r="C207" s="7" t="s">
        <v>19</v>
      </c>
      <c r="D207" s="7"/>
      <c r="E207" s="29" t="s">
        <v>104</v>
      </c>
      <c r="F207" s="103" t="s">
        <v>494</v>
      </c>
      <c r="G207" s="19" t="s">
        <v>36</v>
      </c>
      <c r="H207" s="274">
        <f>'19.02.18'!H207+'26.02.18'!H207+'05.03.18'!H207+'12.03.18'!H207+'19.03.18'!H207+'26.03.18'!H207+'02.04.18'!H207+'10.04.18'!H207+'16.04.18'!H207+'23.04.18'!H207+'02.05.18'!H207+'07.05.18'!H207+'14.05.18'!H207+'21.05.18'!H207+'29.05.18'!H207+'04.06.18'!H207+'11.06.18'!H207+'18.06.18'!H207+'25.06.18'!H207+'02.07.18'!H207+'09.07.18'!H207+'16.07.18'!H207+'23.07.18'!H207+'30.07.18'!H207+'06.08.18'!H207+'13.08.18'!H207+'20.08.18'!H207+'27.08.18'!H207+'03.09.18'!H207+'10.09.18'!H207+'17.09.18'!H207+'24.09.18'!H207+'01.10.18'!H207+'08.10.18'!H207+'16.10.18'!H207+'22.10.18'!H207+'29.10.18'!H207+'05.11.18'!H207+'12.11.18'!H207+'19.11.18'!H207+'26.11.18'!H207+'03.12.18'!H207+'10.12.18'!H207+'17.12.18'!H207+'26.12.18'!H207+'02.01.19'!H207</f>
        <v>2</v>
      </c>
      <c r="I207" s="254">
        <f>'19.02.18'!I207+'26.02.18'!I207+'05.03.18'!I207+'12.03.18'!I207+'19.03.18'!I207+'26.03.18'!I207+'02.04.18'!I207+'10.04.18'!I207+'16.04.18'!I207+'23.04.18'!I207+'02.05.18'!I207+'07.05.18'!I207+'14.05.18'!I207+'21.05.18'!I207+'29.05.18'!I207+'04.06.18'!I207+'11.06.18'!I207+'18.06.18'!I207+'25.06.18'!I207+'02.07.18'!I207+'09.07.18'!I207+'16.07.18'!I207+'23.07.18'!I207+'30.07.18'!I207+'06.08.18'!I207+'13.08.18'!I207+'20.08.18'!I207+'27.08.18'!I207+'03.09.18'!I207+'10.09.18'!I207+'17.09.18'!I207+'24.09.18'!I207+'01.10.18'!I207+'08.10.18'!I207+'16.10.18'!I207+'22.10.18'!I207+'29.10.18'!I207+'05.11.18'!I207+'12.11.18'!I207+'19.11.18'!I207+'26.11.18'!I207+'03.12.18'!I207+'10.12.18'!I207+'17.12.18'!I207+'26.12.18'!I207+'02.01.19'!I207</f>
        <v>0</v>
      </c>
      <c r="J207" s="254">
        <f>'19.02.18'!J207+'26.02.18'!J207+'05.03.18'!J207+'12.03.18'!J207+'19.03.18'!J207+'26.03.18'!J207+'02.04.18'!J207+'10.04.18'!J207+'16.04.18'!J207+'23.04.18'!J207+'02.05.18'!J207+'07.05.18'!J207+'14.05.18'!J207+'21.05.18'!J207+'29.05.18'!J207+'04.06.18'!J207+'11.06.18'!J207+'18.06.18'!J207+'25.06.18'!J207+'02.07.18'!J207+'09.07.18'!J207+'16.07.18'!J207+'23.07.18'!J207+'30.07.18'!J207+'06.08.18'!J207+'13.08.18'!J207+'20.08.18'!J207+'27.08.18'!J207+'03.09.18'!J207+'10.09.18'!J207+'17.09.18'!J207+'24.09.18'!J207+'01.10.18'!J207+'08.10.18'!J207+'16.10.18'!J207+'22.10.18'!J207+'29.10.18'!J207+'05.11.18'!J207+'12.11.18'!J207+'19.11.18'!J207+'26.11.18'!J207+'03.12.18'!J207+'10.12.18'!J207+'17.12.18'!J207+'26.12.18'!J207+'02.01.19'!J207</f>
        <v>0</v>
      </c>
      <c r="K207" s="271">
        <f>'19.02.18'!K207+'26.02.18'!K207+'05.03.18'!K207+'12.03.18'!K207+'19.03.18'!K207+'26.03.18'!K207+'02.04.18'!K207+'10.04.18'!K207+'16.04.18'!K207+'23.04.18'!K207+'02.05.18'!K207+'07.05.18'!K207+'14.05.18'!K207+'21.05.18'!K207+'29.05.18'!K207+'04.06.18'!K207+'11.06.18'!K207+'18.06.18'!K207+'25.06.18'!K207+'02.07.18'!K207+'09.07.18'!K207+'16.07.18'!K207+'23.07.18'!K207+'30.07.18'!K207+'06.08.18'!K207+'13.08.18'!K207+'20.08.18'!K207+'27.08.18'!K207+'03.09.18'!K207+'10.09.18'!K207+'17.09.18'!K207+'24.09.18'!K207+'01.10.18'!K207+'08.10.18'!K207+'16.10.18'!K207+'22.10.18'!K207+'29.10.18'!K207+'05.11.18'!K207+'12.11.18'!K207+'19.11.18'!K207+'26.11.18'!K207+'03.12.18'!K207+'10.12.18'!K207+'17.12.18'!K207+'26.12.18'!K207+'02.01.19'!K207</f>
        <v>0</v>
      </c>
      <c r="L207" s="271">
        <f>'19.02.18'!L207+'26.02.18'!L207+'05.03.18'!L207+'12.03.18'!L207+'19.03.18'!L207+'26.03.18'!L207+'02.04.18'!L207+'10.04.18'!L207+'16.04.18'!L207+'23.04.18'!L207+'02.05.18'!L207+'07.05.18'!L207+'14.05.18'!L207+'21.05.18'!L207+'29.05.18'!L207+'04.06.18'!L207+'11.06.18'!L207+'18.06.18'!L207+'25.06.18'!L207+'02.07.18'!L207+'09.07.18'!L207+'16.07.18'!L207+'23.07.18'!L207+'30.07.18'!L207+'06.08.18'!L207+'13.08.18'!L207+'20.08.18'!L207+'27.08.18'!L207+'03.09.18'!L207+'10.09.18'!L207+'17.09.18'!L207+'24.09.18'!L207+'01.10.18'!L207+'08.10.18'!L207+'16.10.18'!L207+'22.10.18'!L207+'29.10.18'!L207+'05.11.18'!L207+'12.11.18'!L207+'19.11.18'!L207+'26.11.18'!L207+'03.12.18'!L207+'10.12.18'!L207+'17.12.18'!L207+'26.12.18'!L207+'02.01.19'!L207</f>
        <v>0</v>
      </c>
      <c r="M207" s="259">
        <f t="shared" si="8"/>
        <v>0</v>
      </c>
      <c r="N207" s="270">
        <f>'19.02.18'!N207+'26.02.18'!N207+'05.03.18'!N207+'12.03.18'!N207+'19.03.18'!N207+'26.03.18'!N207+'02.04.18'!N207+'10.04.18'!N207+'16.04.18'!N207+'23.04.18'!N207+'02.05.18'!N207+'07.05.18'!N207+'14.05.18'!N207+'21.05.18'!N207+'29.05.18'!N207+'04.06.18'!N207+'11.06.18'!N207+'18.06.18'!N207+'25.06.18'!N207+'02.07.18'!N207+'09.07.18'!N207+'16.07.18'!N207+'23.07.18'!N207+'30.07.18'!N207+'06.08.18'!N207+'13.08.18'!N207+'20.08.18'!N207+'27.08.18'!N207+'03.09.18'!N207+'10.09.18'!N207+'17.09.18'!N207+'24.09.18'!N207+'01.10.18'!N207+'08.10.18'!N207+'16.10.18'!N207+'22.10.18'!N207+'29.10.18'!N207+'05.11.18'!N207+'12.11.18'!N207+'19.11.18'!N207+'26.11.18'!N207+'03.12.18'!N207+'10.12.18'!N207+'17.12.18'!N207+'26.12.18'!N207+'02.01.19'!N207</f>
        <v>0</v>
      </c>
      <c r="O207" s="271">
        <f>'19.02.18'!O207+'26.02.18'!O207+'05.03.18'!O207+'12.03.18'!O207+'19.03.18'!O207+'26.03.18'!O207+'02.04.18'!O207+'10.04.18'!O207+'16.04.18'!O207+'23.04.18'!O207+'02.05.18'!O207+'07.05.18'!O207+'14.05.18'!O207+'21.05.18'!O207+'29.05.18'!O207+'04.06.18'!O207+'11.06.18'!O207+'18.06.18'!O207+'25.06.18'!O207+'02.07.18'!O207+'09.07.18'!O207+'16.07.18'!O207+'23.07.18'!O207+'30.07.18'!O207+'06.08.18'!O207+'13.08.18'!O207+'20.08.18'!O207+'27.08.18'!O207+'03.09.18'!O207+'10.09.18'!O207+'17.09.18'!O207+'24.09.18'!O207+'01.10.18'!O207+'08.10.18'!O207+'16.10.18'!O207+'22.10.18'!O207+'29.10.18'!O207+'05.11.18'!O207+'12.11.18'!O207+'19.11.18'!O207+'26.11.18'!O207+'03.12.18'!O207+'10.12.18'!O207+'17.12.18'!O207+'26.12.18'!O207+'02.01.19'!O207</f>
        <v>0</v>
      </c>
      <c r="P207" s="271">
        <f>'19.02.18'!P207+'26.02.18'!P207+'05.03.18'!P207+'12.03.18'!P207+'19.03.18'!P207+'26.03.18'!P207+'02.04.18'!P207+'10.04.18'!P207+'16.04.18'!P207+'23.04.18'!P207+'02.05.18'!P207+'07.05.18'!P207+'14.05.18'!P207+'21.05.18'!P207+'29.05.18'!P207+'04.06.18'!P207+'11.06.18'!P207+'18.06.18'!P207+'25.06.18'!P207+'02.07.18'!P207+'09.07.18'!P207+'16.07.18'!P207+'23.07.18'!P207+'30.07.18'!P207+'06.08.18'!P207+'13.08.18'!P207+'20.08.18'!P207+'27.08.18'!P207+'03.09.18'!P207+'10.09.18'!P207+'17.09.18'!P207+'24.09.18'!P207+'01.10.18'!P207+'08.10.18'!P207+'16.10.18'!P207+'22.10.18'!P207+'29.10.18'!P207+'05.11.18'!P207+'12.11.18'!P207+'19.11.18'!P207+'26.11.18'!P207+'03.12.18'!P207+'10.12.18'!P207+'17.12.18'!P207+'26.12.18'!P207+'02.01.19'!P207</f>
        <v>0</v>
      </c>
      <c r="Q207" s="152">
        <f t="shared" si="7"/>
        <v>0</v>
      </c>
      <c r="R207" s="1"/>
      <c r="S207" s="1"/>
      <c r="T207" s="134"/>
      <c r="U207" s="134"/>
      <c r="V207" s="134"/>
      <c r="X207" s="85"/>
    </row>
    <row r="208" spans="1:24" s="73" customFormat="1" ht="51">
      <c r="A208" s="252">
        <v>199</v>
      </c>
      <c r="B208" s="29" t="s">
        <v>496</v>
      </c>
      <c r="C208" s="7" t="s">
        <v>500</v>
      </c>
      <c r="D208" s="7" t="s">
        <v>501</v>
      </c>
      <c r="E208" s="29" t="s">
        <v>26</v>
      </c>
      <c r="F208" s="194" t="s">
        <v>502</v>
      </c>
      <c r="G208" s="14" t="s">
        <v>21</v>
      </c>
      <c r="H208" s="274">
        <f>'19.02.18'!H208+'26.02.18'!H208+'05.03.18'!H208+'12.03.18'!H208+'19.03.18'!H208+'26.03.18'!H208+'02.04.18'!H208+'10.04.18'!H208+'16.04.18'!H208+'23.04.18'!H208+'02.05.18'!H208+'07.05.18'!H208+'14.05.18'!H208+'21.05.18'!H208+'29.05.18'!H208+'04.06.18'!H208+'11.06.18'!H208+'18.06.18'!H208+'25.06.18'!H208+'02.07.18'!H208+'09.07.18'!H208+'16.07.18'!H208+'23.07.18'!H208+'30.07.18'!H208+'06.08.18'!H208+'13.08.18'!H208+'20.08.18'!H208+'27.08.18'!H208+'03.09.18'!H208+'10.09.18'!H208+'17.09.18'!H208+'24.09.18'!H208+'01.10.18'!H208+'08.10.18'!H208+'16.10.18'!H208+'22.10.18'!H208+'29.10.18'!H208+'05.11.18'!H208+'12.11.18'!H208+'19.11.18'!H208+'26.11.18'!H208+'03.12.18'!H208+'10.12.18'!H208+'17.12.18'!H208+'26.12.18'!H208+'02.01.19'!H208</f>
        <v>16</v>
      </c>
      <c r="I208" s="254">
        <f>'19.02.18'!I208+'26.02.18'!I208+'05.03.18'!I208+'12.03.18'!I208+'19.03.18'!I208+'26.03.18'!I208+'02.04.18'!I208+'10.04.18'!I208+'16.04.18'!I208+'23.04.18'!I208+'02.05.18'!I208+'07.05.18'!I208+'14.05.18'!I208+'21.05.18'!I208+'29.05.18'!I208+'04.06.18'!I208+'11.06.18'!I208+'18.06.18'!I208+'25.06.18'!I208+'02.07.18'!I208+'09.07.18'!I208+'16.07.18'!I208+'23.07.18'!I208+'30.07.18'!I208+'06.08.18'!I208+'13.08.18'!I208+'20.08.18'!I208+'27.08.18'!I208+'03.09.18'!I208+'10.09.18'!I208+'17.09.18'!I208+'24.09.18'!I208+'01.10.18'!I208+'08.10.18'!I208+'16.10.18'!I208+'22.10.18'!I208+'29.10.18'!I208+'05.11.18'!I208+'12.11.18'!I208+'19.11.18'!I208+'26.11.18'!I208+'03.12.18'!I208+'10.12.18'!I208+'17.12.18'!I208+'26.12.18'!I208+'02.01.19'!I208</f>
        <v>11</v>
      </c>
      <c r="J208" s="254">
        <f>'19.02.18'!J208+'26.02.18'!J208+'05.03.18'!J208+'12.03.18'!J208+'19.03.18'!J208+'26.03.18'!J208+'02.04.18'!J208+'10.04.18'!J208+'16.04.18'!J208+'23.04.18'!J208+'02.05.18'!J208+'07.05.18'!J208+'14.05.18'!J208+'21.05.18'!J208+'29.05.18'!J208+'04.06.18'!J208+'11.06.18'!J208+'18.06.18'!J208+'25.06.18'!J208+'02.07.18'!J208+'09.07.18'!J208+'16.07.18'!J208+'23.07.18'!J208+'30.07.18'!J208+'06.08.18'!J208+'13.08.18'!J208+'20.08.18'!J208+'27.08.18'!J208+'03.09.18'!J208+'10.09.18'!J208+'17.09.18'!J208+'24.09.18'!J208+'01.10.18'!J208+'08.10.18'!J208+'16.10.18'!J208+'22.10.18'!J208+'29.10.18'!J208+'05.11.18'!J208+'12.11.18'!J208+'19.11.18'!J208+'26.11.18'!J208+'03.12.18'!J208+'10.12.18'!J208+'17.12.18'!J208+'26.12.18'!J208+'02.01.19'!J208</f>
        <v>15</v>
      </c>
      <c r="K208" s="271">
        <f>'19.02.18'!K208+'26.02.18'!K208+'05.03.18'!K208+'12.03.18'!K208+'19.03.18'!K208+'26.03.18'!K208+'02.04.18'!K208+'10.04.18'!K208+'16.04.18'!K208+'23.04.18'!K208+'02.05.18'!K208+'07.05.18'!K208+'14.05.18'!K208+'21.05.18'!K208+'29.05.18'!K208+'04.06.18'!K208+'11.06.18'!K208+'18.06.18'!K208+'25.06.18'!K208+'02.07.18'!K208+'09.07.18'!K208+'16.07.18'!K208+'23.07.18'!K208+'30.07.18'!K208+'06.08.18'!K208+'13.08.18'!K208+'20.08.18'!K208+'27.08.18'!K208+'03.09.18'!K208+'10.09.18'!K208+'17.09.18'!K208+'24.09.18'!K208+'01.10.18'!K208+'08.10.18'!K208+'16.10.18'!K208+'22.10.18'!K208+'29.10.18'!K208+'05.11.18'!K208+'12.11.18'!K208+'19.11.18'!K208+'26.11.18'!K208+'03.12.18'!K208+'10.12.18'!K208+'17.12.18'!K208+'26.12.18'!K208+'02.01.19'!K208</f>
        <v>22940.21</v>
      </c>
      <c r="L208" s="271">
        <f>'19.02.18'!L208+'26.02.18'!L208+'05.03.18'!L208+'12.03.18'!L208+'19.03.18'!L208+'26.03.18'!L208+'02.04.18'!L208+'10.04.18'!L208+'16.04.18'!L208+'23.04.18'!L208+'02.05.18'!L208+'07.05.18'!L208+'14.05.18'!L208+'21.05.18'!L208+'29.05.18'!L208+'04.06.18'!L208+'11.06.18'!L208+'18.06.18'!L208+'25.06.18'!L208+'02.07.18'!L208+'09.07.18'!L208+'16.07.18'!L208+'23.07.18'!L208+'30.07.18'!L208+'06.08.18'!L208+'13.08.18'!L208+'20.08.18'!L208+'27.08.18'!L208+'03.09.18'!L208+'10.09.18'!L208+'17.09.18'!L208+'24.09.18'!L208+'01.10.18'!L208+'08.10.18'!L208+'16.10.18'!L208+'22.10.18'!L208+'29.10.18'!L208+'05.11.18'!L208+'12.11.18'!L208+'19.11.18'!L208+'26.11.18'!L208+'03.12.18'!L208+'10.12.18'!L208+'17.12.18'!L208+'26.12.18'!L208+'02.01.19'!L208</f>
        <v>22940.21</v>
      </c>
      <c r="M208" s="259">
        <f t="shared" si="8"/>
        <v>0</v>
      </c>
      <c r="N208" s="270">
        <f>'19.02.18'!N208+'26.02.18'!N208+'05.03.18'!N208+'12.03.18'!N208+'19.03.18'!N208+'26.03.18'!N208+'02.04.18'!N208+'10.04.18'!N208+'16.04.18'!N208+'23.04.18'!N208+'02.05.18'!N208+'07.05.18'!N208+'14.05.18'!N208+'21.05.18'!N208+'29.05.18'!N208+'04.06.18'!N208+'11.06.18'!N208+'18.06.18'!N208+'25.06.18'!N208+'02.07.18'!N208+'09.07.18'!N208+'16.07.18'!N208+'23.07.18'!N208+'30.07.18'!N208+'06.08.18'!N208+'13.08.18'!N208+'20.08.18'!N208+'27.08.18'!N208+'03.09.18'!N208+'10.09.18'!N208+'17.09.18'!N208+'24.09.18'!N208+'01.10.18'!N208+'08.10.18'!N208+'16.10.18'!N208+'22.10.18'!N208+'29.10.18'!N208+'05.11.18'!N208+'12.11.18'!N208+'19.11.18'!N208+'26.11.18'!N208+'03.12.18'!N208+'10.12.18'!N208+'17.12.18'!N208+'26.12.18'!N208+'02.01.19'!N208</f>
        <v>0</v>
      </c>
      <c r="O208" s="271">
        <f>'19.02.18'!O208+'26.02.18'!O208+'05.03.18'!O208+'12.03.18'!O208+'19.03.18'!O208+'26.03.18'!O208+'02.04.18'!O208+'10.04.18'!O208+'16.04.18'!O208+'23.04.18'!O208+'02.05.18'!O208+'07.05.18'!O208+'14.05.18'!O208+'21.05.18'!O208+'29.05.18'!O208+'04.06.18'!O208+'11.06.18'!O208+'18.06.18'!O208+'25.06.18'!O208+'02.07.18'!O208+'09.07.18'!O208+'16.07.18'!O208+'23.07.18'!O208+'30.07.18'!O208+'06.08.18'!O208+'13.08.18'!O208+'20.08.18'!O208+'27.08.18'!O208+'03.09.18'!O208+'10.09.18'!O208+'17.09.18'!O208+'24.09.18'!O208+'01.10.18'!O208+'08.10.18'!O208+'16.10.18'!O208+'22.10.18'!O208+'29.10.18'!O208+'05.11.18'!O208+'12.11.18'!O208+'19.11.18'!O208+'26.11.18'!O208+'03.12.18'!O208+'10.12.18'!O208+'17.12.18'!O208+'26.12.18'!O208+'02.01.19'!O208</f>
        <v>0</v>
      </c>
      <c r="P208" s="271">
        <f>'19.02.18'!P208+'26.02.18'!P208+'05.03.18'!P208+'12.03.18'!P208+'19.03.18'!P208+'26.03.18'!P208+'02.04.18'!P208+'10.04.18'!P208+'16.04.18'!P208+'23.04.18'!P208+'02.05.18'!P208+'07.05.18'!P208+'14.05.18'!P208+'21.05.18'!P208+'29.05.18'!P208+'04.06.18'!P208+'11.06.18'!P208+'18.06.18'!P208+'25.06.18'!P208+'02.07.18'!P208+'09.07.18'!P208+'16.07.18'!P208+'23.07.18'!P208+'30.07.18'!P208+'06.08.18'!P208+'13.08.18'!P208+'20.08.18'!P208+'27.08.18'!P208+'03.09.18'!P208+'10.09.18'!P208+'17.09.18'!P208+'24.09.18'!P208+'01.10.18'!P208+'08.10.18'!P208+'16.10.18'!P208+'22.10.18'!P208+'29.10.18'!P208+'05.11.18'!P208+'12.11.18'!P208+'19.11.18'!P208+'26.11.18'!P208+'03.12.18'!P208+'10.12.18'!P208+'17.12.18'!P208+'26.12.18'!P208+'02.01.19'!P208</f>
        <v>0</v>
      </c>
      <c r="Q208" s="152">
        <f t="shared" si="7"/>
        <v>0</v>
      </c>
      <c r="R208" s="1"/>
      <c r="S208" s="1"/>
      <c r="T208" s="134"/>
      <c r="U208" s="134"/>
      <c r="V208" s="134"/>
      <c r="X208" s="85"/>
    </row>
    <row r="209" spans="1:24" s="73" customFormat="1" ht="51">
      <c r="A209" s="252">
        <v>200</v>
      </c>
      <c r="B209" s="29" t="s">
        <v>496</v>
      </c>
      <c r="C209" s="7" t="s">
        <v>500</v>
      </c>
      <c r="D209" s="7" t="s">
        <v>501</v>
      </c>
      <c r="E209" s="29" t="s">
        <v>26</v>
      </c>
      <c r="F209" s="194" t="s">
        <v>499</v>
      </c>
      <c r="G209" s="80" t="s">
        <v>33</v>
      </c>
      <c r="H209" s="274">
        <f>'19.02.18'!H209+'26.02.18'!H209+'05.03.18'!H209+'12.03.18'!H209+'19.03.18'!H209+'26.03.18'!H209+'02.04.18'!H209+'10.04.18'!H209+'16.04.18'!H209+'23.04.18'!H209+'02.05.18'!H209+'07.05.18'!H209+'14.05.18'!H209+'21.05.18'!H209+'29.05.18'!H209+'04.06.18'!H209+'11.06.18'!H209+'18.06.18'!H209+'25.06.18'!H209+'02.07.18'!H209+'09.07.18'!H209+'16.07.18'!H209+'23.07.18'!H209+'30.07.18'!H209+'06.08.18'!H209+'13.08.18'!H209+'20.08.18'!H209+'27.08.18'!H209+'03.09.18'!H209+'10.09.18'!H209+'17.09.18'!H209+'24.09.18'!H209+'01.10.18'!H209+'08.10.18'!H209+'16.10.18'!H209+'22.10.18'!H209+'29.10.18'!H209+'05.11.18'!H209+'12.11.18'!H209+'19.11.18'!H209+'26.11.18'!H209+'03.12.18'!H209+'10.12.18'!H209+'17.12.18'!H209+'26.12.18'!H209+'02.01.19'!H209</f>
        <v>32</v>
      </c>
      <c r="I209" s="254">
        <f>'19.02.18'!I209+'26.02.18'!I209+'05.03.18'!I209+'12.03.18'!I209+'19.03.18'!I209+'26.03.18'!I209+'02.04.18'!I209+'10.04.18'!I209+'16.04.18'!I209+'23.04.18'!I209+'02.05.18'!I209+'07.05.18'!I209+'14.05.18'!I209+'21.05.18'!I209+'29.05.18'!I209+'04.06.18'!I209+'11.06.18'!I209+'18.06.18'!I209+'25.06.18'!I209+'02.07.18'!I209+'09.07.18'!I209+'16.07.18'!I209+'23.07.18'!I209+'30.07.18'!I209+'06.08.18'!I209+'13.08.18'!I209+'20.08.18'!I209+'27.08.18'!I209+'03.09.18'!I209+'10.09.18'!I209+'17.09.18'!I209+'24.09.18'!I209+'01.10.18'!I209+'08.10.18'!I209+'16.10.18'!I209+'22.10.18'!I209+'29.10.18'!I209+'05.11.18'!I209+'12.11.18'!I209+'19.11.18'!I209+'26.11.18'!I209+'03.12.18'!I209+'10.12.18'!I209+'17.12.18'!I209+'26.12.18'!I209+'02.01.19'!I209</f>
        <v>10</v>
      </c>
      <c r="J209" s="254">
        <f>'19.02.18'!J209+'26.02.18'!J209+'05.03.18'!J209+'12.03.18'!J209+'19.03.18'!J209+'26.03.18'!J209+'02.04.18'!J209+'10.04.18'!J209+'16.04.18'!J209+'23.04.18'!J209+'02.05.18'!J209+'07.05.18'!J209+'14.05.18'!J209+'21.05.18'!J209+'29.05.18'!J209+'04.06.18'!J209+'11.06.18'!J209+'18.06.18'!J209+'25.06.18'!J209+'02.07.18'!J209+'09.07.18'!J209+'16.07.18'!J209+'23.07.18'!J209+'30.07.18'!J209+'06.08.18'!J209+'13.08.18'!J209+'20.08.18'!J209+'27.08.18'!J209+'03.09.18'!J209+'10.09.18'!J209+'17.09.18'!J209+'24.09.18'!J209+'01.10.18'!J209+'08.10.18'!J209+'16.10.18'!J209+'22.10.18'!J209+'29.10.18'!J209+'05.11.18'!J209+'12.11.18'!J209+'19.11.18'!J209+'26.11.18'!J209+'03.12.18'!J209+'10.12.18'!J209+'17.12.18'!J209+'26.12.18'!J209+'02.01.19'!J209</f>
        <v>11</v>
      </c>
      <c r="K209" s="271">
        <f>'19.02.18'!K209+'26.02.18'!K209+'05.03.18'!K209+'12.03.18'!K209+'19.03.18'!K209+'26.03.18'!K209+'02.04.18'!K209+'10.04.18'!K209+'16.04.18'!K209+'23.04.18'!K209+'02.05.18'!K209+'07.05.18'!K209+'14.05.18'!K209+'21.05.18'!K209+'29.05.18'!K209+'04.06.18'!K209+'11.06.18'!K209+'18.06.18'!K209+'25.06.18'!K209+'02.07.18'!K209+'09.07.18'!K209+'16.07.18'!K209+'23.07.18'!K209+'30.07.18'!K209+'06.08.18'!K209+'13.08.18'!K209+'20.08.18'!K209+'27.08.18'!K209+'03.09.18'!K209+'10.09.18'!K209+'17.09.18'!K209+'24.09.18'!K209+'01.10.18'!K209+'08.10.18'!K209+'16.10.18'!K209+'22.10.18'!K209+'29.10.18'!K209+'05.11.18'!K209+'12.11.18'!K209+'19.11.18'!K209+'26.11.18'!K209+'03.12.18'!K209+'10.12.18'!K209+'17.12.18'!K209+'26.12.18'!K209+'02.01.19'!K209</f>
        <v>16847.2</v>
      </c>
      <c r="L209" s="271">
        <f>'19.02.18'!L209+'26.02.18'!L209+'05.03.18'!L209+'12.03.18'!L209+'19.03.18'!L209+'26.03.18'!L209+'02.04.18'!L209+'10.04.18'!L209+'16.04.18'!L209+'23.04.18'!L209+'02.05.18'!L209+'07.05.18'!L209+'14.05.18'!L209+'21.05.18'!L209+'29.05.18'!L209+'04.06.18'!L209+'11.06.18'!L209+'18.06.18'!L209+'25.06.18'!L209+'02.07.18'!L209+'09.07.18'!L209+'16.07.18'!L209+'23.07.18'!L209+'30.07.18'!L209+'06.08.18'!L209+'13.08.18'!L209+'20.08.18'!L209+'27.08.18'!L209+'03.09.18'!L209+'10.09.18'!L209+'17.09.18'!L209+'24.09.18'!L209+'01.10.18'!L209+'08.10.18'!L209+'16.10.18'!L209+'22.10.18'!L209+'29.10.18'!L209+'05.11.18'!L209+'12.11.18'!L209+'19.11.18'!L209+'26.11.18'!L209+'03.12.18'!L209+'10.12.18'!L209+'17.12.18'!L209+'26.12.18'!L209+'02.01.19'!L209</f>
        <v>16847.2</v>
      </c>
      <c r="M209" s="259">
        <f t="shared" si="8"/>
        <v>0</v>
      </c>
      <c r="N209" s="270">
        <f>'19.02.18'!N209+'26.02.18'!N209+'05.03.18'!N209+'12.03.18'!N209+'19.03.18'!N209+'26.03.18'!N209+'02.04.18'!N209+'10.04.18'!N209+'16.04.18'!N209+'23.04.18'!N209+'02.05.18'!N209+'07.05.18'!N209+'14.05.18'!N209+'21.05.18'!N209+'29.05.18'!N209+'04.06.18'!N209+'11.06.18'!N209+'18.06.18'!N209+'25.06.18'!N209+'02.07.18'!N209+'09.07.18'!N209+'16.07.18'!N209+'23.07.18'!N209+'30.07.18'!N209+'06.08.18'!N209+'13.08.18'!N209+'20.08.18'!N209+'27.08.18'!N209+'03.09.18'!N209+'10.09.18'!N209+'17.09.18'!N209+'24.09.18'!N209+'01.10.18'!N209+'08.10.18'!N209+'16.10.18'!N209+'22.10.18'!N209+'29.10.18'!N209+'05.11.18'!N209+'12.11.18'!N209+'19.11.18'!N209+'26.11.18'!N209+'03.12.18'!N209+'10.12.18'!N209+'17.12.18'!N209+'26.12.18'!N209+'02.01.19'!N209</f>
        <v>0</v>
      </c>
      <c r="O209" s="271">
        <f>'19.02.18'!O209+'26.02.18'!O209+'05.03.18'!O209+'12.03.18'!O209+'19.03.18'!O209+'26.03.18'!O209+'02.04.18'!O209+'10.04.18'!O209+'16.04.18'!O209+'23.04.18'!O209+'02.05.18'!O209+'07.05.18'!O209+'14.05.18'!O209+'21.05.18'!O209+'29.05.18'!O209+'04.06.18'!O209+'11.06.18'!O209+'18.06.18'!O209+'25.06.18'!O209+'02.07.18'!O209+'09.07.18'!O209+'16.07.18'!O209+'23.07.18'!O209+'30.07.18'!O209+'06.08.18'!O209+'13.08.18'!O209+'20.08.18'!O209+'27.08.18'!O209+'03.09.18'!O209+'10.09.18'!O209+'17.09.18'!O209+'24.09.18'!O209+'01.10.18'!O209+'08.10.18'!O209+'16.10.18'!O209+'22.10.18'!O209+'29.10.18'!O209+'05.11.18'!O209+'12.11.18'!O209+'19.11.18'!O209+'26.11.18'!O209+'03.12.18'!O209+'10.12.18'!O209+'17.12.18'!O209+'26.12.18'!O209+'02.01.19'!O209</f>
        <v>0</v>
      </c>
      <c r="P209" s="271">
        <f>'19.02.18'!P209+'26.02.18'!P209+'05.03.18'!P209+'12.03.18'!P209+'19.03.18'!P209+'26.03.18'!P209+'02.04.18'!P209+'10.04.18'!P209+'16.04.18'!P209+'23.04.18'!P209+'02.05.18'!P209+'07.05.18'!P209+'14.05.18'!P209+'21.05.18'!P209+'29.05.18'!P209+'04.06.18'!P209+'11.06.18'!P209+'18.06.18'!P209+'25.06.18'!P209+'02.07.18'!P209+'09.07.18'!P209+'16.07.18'!P209+'23.07.18'!P209+'30.07.18'!P209+'06.08.18'!P209+'13.08.18'!P209+'20.08.18'!P209+'27.08.18'!P209+'03.09.18'!P209+'10.09.18'!P209+'17.09.18'!P209+'24.09.18'!P209+'01.10.18'!P209+'08.10.18'!P209+'16.10.18'!P209+'22.10.18'!P209+'29.10.18'!P209+'05.11.18'!P209+'12.11.18'!P209+'19.11.18'!P209+'26.11.18'!P209+'03.12.18'!P209+'10.12.18'!P209+'17.12.18'!P209+'26.12.18'!P209+'02.01.19'!P209</f>
        <v>0</v>
      </c>
      <c r="Q209" s="152">
        <f t="shared" si="7"/>
        <v>0</v>
      </c>
      <c r="R209" s="1"/>
      <c r="S209" s="1"/>
      <c r="T209" s="134"/>
      <c r="U209" s="134"/>
      <c r="V209" s="134"/>
      <c r="X209" s="85"/>
    </row>
    <row r="210" spans="1:24" s="73" customFormat="1">
      <c r="A210" s="252">
        <v>201</v>
      </c>
      <c r="B210" s="153" t="s">
        <v>498</v>
      </c>
      <c r="C210" s="148" t="s">
        <v>19</v>
      </c>
      <c r="D210" s="148"/>
      <c r="E210" s="153" t="s">
        <v>26</v>
      </c>
      <c r="F210" s="194" t="s">
        <v>551</v>
      </c>
      <c r="G210" s="14" t="s">
        <v>21</v>
      </c>
      <c r="H210" s="274">
        <f>'19.02.18'!H210+'26.02.18'!H210+'05.03.18'!H210+'12.03.18'!H210+'19.03.18'!H210+'26.03.18'!H210+'02.04.18'!H210+'10.04.18'!H210+'16.04.18'!H210+'23.04.18'!H210+'02.05.18'!H210+'07.05.18'!H210+'14.05.18'!H210+'21.05.18'!H210+'29.05.18'!H210+'04.06.18'!H210+'11.06.18'!H210+'18.06.18'!H210+'25.06.18'!H210+'02.07.18'!H210+'09.07.18'!H210+'16.07.18'!H210+'23.07.18'!H210+'30.07.18'!H210+'06.08.18'!H210+'13.08.18'!H210+'20.08.18'!H210+'27.08.18'!H210+'03.09.18'!H210+'10.09.18'!H210+'17.09.18'!H210+'24.09.18'!H210+'01.10.18'!H210+'08.10.18'!H210+'16.10.18'!H210+'22.10.18'!H210+'29.10.18'!H210+'05.11.18'!H210+'12.11.18'!H210+'19.11.18'!H210+'26.11.18'!H210+'03.12.18'!H210+'10.12.18'!H210+'17.12.18'!H210+'26.12.18'!H210+'02.01.19'!H210</f>
        <v>8</v>
      </c>
      <c r="I210" s="254">
        <f>'19.02.18'!I210+'26.02.18'!I210+'05.03.18'!I210+'12.03.18'!I210+'19.03.18'!I210+'26.03.18'!I210+'02.04.18'!I210+'10.04.18'!I210+'16.04.18'!I210+'23.04.18'!I210+'02.05.18'!I210+'07.05.18'!I210+'14.05.18'!I210+'21.05.18'!I210+'29.05.18'!I210+'04.06.18'!I210+'11.06.18'!I210+'18.06.18'!I210+'25.06.18'!I210+'02.07.18'!I210+'09.07.18'!I210+'16.07.18'!I210+'23.07.18'!I210+'30.07.18'!I210+'06.08.18'!I210+'13.08.18'!I210+'20.08.18'!I210+'27.08.18'!I210+'03.09.18'!I210+'10.09.18'!I210+'17.09.18'!I210+'24.09.18'!I210+'01.10.18'!I210+'08.10.18'!I210+'16.10.18'!I210+'22.10.18'!I210+'29.10.18'!I210+'05.11.18'!I210+'12.11.18'!I210+'19.11.18'!I210+'26.11.18'!I210+'03.12.18'!I210+'10.12.18'!I210+'17.12.18'!I210+'26.12.18'!I210+'02.01.19'!I210</f>
        <v>5</v>
      </c>
      <c r="J210" s="254">
        <f>'19.02.18'!J210+'26.02.18'!J210+'05.03.18'!J210+'12.03.18'!J210+'19.03.18'!J210+'26.03.18'!J210+'02.04.18'!J210+'10.04.18'!J210+'16.04.18'!J210+'23.04.18'!J210+'02.05.18'!J210+'07.05.18'!J210+'14.05.18'!J210+'21.05.18'!J210+'29.05.18'!J210+'04.06.18'!J210+'11.06.18'!J210+'18.06.18'!J210+'25.06.18'!J210+'02.07.18'!J210+'09.07.18'!J210+'16.07.18'!J210+'23.07.18'!J210+'30.07.18'!J210+'06.08.18'!J210+'13.08.18'!J210+'20.08.18'!J210+'27.08.18'!J210+'03.09.18'!J210+'10.09.18'!J210+'17.09.18'!J210+'24.09.18'!J210+'01.10.18'!J210+'08.10.18'!J210+'16.10.18'!J210+'22.10.18'!J210+'29.10.18'!J210+'05.11.18'!J210+'12.11.18'!J210+'19.11.18'!J210+'26.11.18'!J210+'03.12.18'!J210+'10.12.18'!J210+'17.12.18'!J210+'26.12.18'!J210+'02.01.19'!J210</f>
        <v>5</v>
      </c>
      <c r="K210" s="271">
        <f>'19.02.18'!K210+'26.02.18'!K210+'05.03.18'!K210+'12.03.18'!K210+'19.03.18'!K210+'26.03.18'!K210+'02.04.18'!K210+'10.04.18'!K210+'16.04.18'!K210+'23.04.18'!K210+'02.05.18'!K210+'07.05.18'!K210+'14.05.18'!K210+'21.05.18'!K210+'29.05.18'!K210+'04.06.18'!K210+'11.06.18'!K210+'18.06.18'!K210+'25.06.18'!K210+'02.07.18'!K210+'09.07.18'!K210+'16.07.18'!K210+'23.07.18'!K210+'30.07.18'!K210+'06.08.18'!K210+'13.08.18'!K210+'20.08.18'!K210+'27.08.18'!K210+'03.09.18'!K210+'10.09.18'!K210+'17.09.18'!K210+'24.09.18'!K210+'01.10.18'!K210+'08.10.18'!K210+'16.10.18'!K210+'22.10.18'!K210+'29.10.18'!K210+'05.11.18'!K210+'12.11.18'!K210+'19.11.18'!K210+'26.11.18'!K210+'03.12.18'!K210+'10.12.18'!K210+'17.12.18'!K210+'26.12.18'!K210+'02.01.19'!K210</f>
        <v>3604.4100000000003</v>
      </c>
      <c r="L210" s="271">
        <f>'19.02.18'!L210+'26.02.18'!L210+'05.03.18'!L210+'12.03.18'!L210+'19.03.18'!L210+'26.03.18'!L210+'02.04.18'!L210+'10.04.18'!L210+'16.04.18'!L210+'23.04.18'!L210+'02.05.18'!L210+'07.05.18'!L210+'14.05.18'!L210+'21.05.18'!L210+'29.05.18'!L210+'04.06.18'!L210+'11.06.18'!L210+'18.06.18'!L210+'25.06.18'!L210+'02.07.18'!L210+'09.07.18'!L210+'16.07.18'!L210+'23.07.18'!L210+'30.07.18'!L210+'06.08.18'!L210+'13.08.18'!L210+'20.08.18'!L210+'27.08.18'!L210+'03.09.18'!L210+'10.09.18'!L210+'17.09.18'!L210+'24.09.18'!L210+'01.10.18'!L210+'08.10.18'!L210+'16.10.18'!L210+'22.10.18'!L210+'29.10.18'!L210+'05.11.18'!L210+'12.11.18'!L210+'19.11.18'!L210+'26.11.18'!L210+'03.12.18'!L210+'10.12.18'!L210+'17.12.18'!L210+'26.12.18'!L210+'02.01.19'!L210</f>
        <v>3604.4100000000003</v>
      </c>
      <c r="M210" s="259">
        <f t="shared" si="8"/>
        <v>0</v>
      </c>
      <c r="N210" s="270">
        <f>'19.02.18'!N210+'26.02.18'!N210+'05.03.18'!N210+'12.03.18'!N210+'19.03.18'!N210+'26.03.18'!N210+'02.04.18'!N210+'10.04.18'!N210+'16.04.18'!N210+'23.04.18'!N210+'02.05.18'!N210+'07.05.18'!N210+'14.05.18'!N210+'21.05.18'!N210+'29.05.18'!N210+'04.06.18'!N210+'11.06.18'!N210+'18.06.18'!N210+'25.06.18'!N210+'02.07.18'!N210+'09.07.18'!N210+'16.07.18'!N210+'23.07.18'!N210+'30.07.18'!N210+'06.08.18'!N210+'13.08.18'!N210+'20.08.18'!N210+'27.08.18'!N210+'03.09.18'!N210+'10.09.18'!N210+'17.09.18'!N210+'24.09.18'!N210+'01.10.18'!N210+'08.10.18'!N210+'16.10.18'!N210+'22.10.18'!N210+'29.10.18'!N210+'05.11.18'!N210+'12.11.18'!N210+'19.11.18'!N210+'26.11.18'!N210+'03.12.18'!N210+'10.12.18'!N210+'17.12.18'!N210+'26.12.18'!N210+'02.01.19'!N210</f>
        <v>0</v>
      </c>
      <c r="O210" s="271">
        <f>'19.02.18'!O210+'26.02.18'!O210+'05.03.18'!O210+'12.03.18'!O210+'19.03.18'!O210+'26.03.18'!O210+'02.04.18'!O210+'10.04.18'!O210+'16.04.18'!O210+'23.04.18'!O210+'02.05.18'!O210+'07.05.18'!O210+'14.05.18'!O210+'21.05.18'!O210+'29.05.18'!O210+'04.06.18'!O210+'11.06.18'!O210+'18.06.18'!O210+'25.06.18'!O210+'02.07.18'!O210+'09.07.18'!O210+'16.07.18'!O210+'23.07.18'!O210+'30.07.18'!O210+'06.08.18'!O210+'13.08.18'!O210+'20.08.18'!O210+'27.08.18'!O210+'03.09.18'!O210+'10.09.18'!O210+'17.09.18'!O210+'24.09.18'!O210+'01.10.18'!O210+'08.10.18'!O210+'16.10.18'!O210+'22.10.18'!O210+'29.10.18'!O210+'05.11.18'!O210+'12.11.18'!O210+'19.11.18'!O210+'26.11.18'!O210+'03.12.18'!O210+'10.12.18'!O210+'17.12.18'!O210+'26.12.18'!O210+'02.01.19'!O210</f>
        <v>0</v>
      </c>
      <c r="P210" s="271">
        <f>'19.02.18'!P210+'26.02.18'!P210+'05.03.18'!P210+'12.03.18'!P210+'19.03.18'!P210+'26.03.18'!P210+'02.04.18'!P210+'10.04.18'!P210+'16.04.18'!P210+'23.04.18'!P210+'02.05.18'!P210+'07.05.18'!P210+'14.05.18'!P210+'21.05.18'!P210+'29.05.18'!P210+'04.06.18'!P210+'11.06.18'!P210+'18.06.18'!P210+'25.06.18'!P210+'02.07.18'!P210+'09.07.18'!P210+'16.07.18'!P210+'23.07.18'!P210+'30.07.18'!P210+'06.08.18'!P210+'13.08.18'!P210+'20.08.18'!P210+'27.08.18'!P210+'03.09.18'!P210+'10.09.18'!P210+'17.09.18'!P210+'24.09.18'!P210+'01.10.18'!P210+'08.10.18'!P210+'16.10.18'!P210+'22.10.18'!P210+'29.10.18'!P210+'05.11.18'!P210+'12.11.18'!P210+'19.11.18'!P210+'26.11.18'!P210+'03.12.18'!P210+'10.12.18'!P210+'17.12.18'!P210+'26.12.18'!P210+'02.01.19'!P210</f>
        <v>0</v>
      </c>
      <c r="Q210" s="152">
        <f t="shared" si="7"/>
        <v>0</v>
      </c>
      <c r="R210" s="1"/>
      <c r="S210" s="1"/>
      <c r="T210" s="134"/>
      <c r="U210" s="134"/>
      <c r="V210" s="134"/>
      <c r="X210" s="85"/>
    </row>
    <row r="211" spans="1:24" s="73" customFormat="1">
      <c r="A211" s="252">
        <v>202</v>
      </c>
      <c r="B211" s="29" t="s">
        <v>498</v>
      </c>
      <c r="C211" s="7" t="s">
        <v>19</v>
      </c>
      <c r="D211" s="7"/>
      <c r="E211" s="29" t="s">
        <v>26</v>
      </c>
      <c r="F211" s="194" t="s">
        <v>514</v>
      </c>
      <c r="G211" s="80" t="s">
        <v>33</v>
      </c>
      <c r="H211" s="274">
        <f>'19.02.18'!H211+'26.02.18'!H211+'05.03.18'!H211+'12.03.18'!H211+'19.03.18'!H211+'26.03.18'!H211+'02.04.18'!H211+'10.04.18'!H211+'16.04.18'!H211+'23.04.18'!H211+'02.05.18'!H211+'07.05.18'!H211+'14.05.18'!H211+'21.05.18'!H211+'29.05.18'!H211+'04.06.18'!H211+'11.06.18'!H211+'18.06.18'!H211+'25.06.18'!H211+'02.07.18'!H211+'09.07.18'!H211+'16.07.18'!H211+'23.07.18'!H211+'30.07.18'!H211+'06.08.18'!H211+'13.08.18'!H211+'20.08.18'!H211+'27.08.18'!H211+'03.09.18'!H211+'10.09.18'!H211+'17.09.18'!H211+'24.09.18'!H211+'01.10.18'!H211+'08.10.18'!H211+'16.10.18'!H211+'22.10.18'!H211+'29.10.18'!H211+'05.11.18'!H211+'12.11.18'!H211+'19.11.18'!H211+'26.11.18'!H211+'03.12.18'!H211+'10.12.18'!H211+'17.12.18'!H211+'26.12.18'!H211+'02.01.19'!H211</f>
        <v>7</v>
      </c>
      <c r="I211" s="254">
        <f>'19.02.18'!I211+'26.02.18'!I211+'05.03.18'!I211+'12.03.18'!I211+'19.03.18'!I211+'26.03.18'!I211+'02.04.18'!I211+'10.04.18'!I211+'16.04.18'!I211+'23.04.18'!I211+'02.05.18'!I211+'07.05.18'!I211+'14.05.18'!I211+'21.05.18'!I211+'29.05.18'!I211+'04.06.18'!I211+'11.06.18'!I211+'18.06.18'!I211+'25.06.18'!I211+'02.07.18'!I211+'09.07.18'!I211+'16.07.18'!I211+'23.07.18'!I211+'30.07.18'!I211+'06.08.18'!I211+'13.08.18'!I211+'20.08.18'!I211+'27.08.18'!I211+'03.09.18'!I211+'10.09.18'!I211+'17.09.18'!I211+'24.09.18'!I211+'01.10.18'!I211+'08.10.18'!I211+'16.10.18'!I211+'22.10.18'!I211+'29.10.18'!I211+'05.11.18'!I211+'12.11.18'!I211+'19.11.18'!I211+'26.11.18'!I211+'03.12.18'!I211+'10.12.18'!I211+'17.12.18'!I211+'26.12.18'!I211+'02.01.19'!I211</f>
        <v>4</v>
      </c>
      <c r="J211" s="254">
        <f>'19.02.18'!J211+'26.02.18'!J211+'05.03.18'!J211+'12.03.18'!J211+'19.03.18'!J211+'26.03.18'!J211+'02.04.18'!J211+'10.04.18'!J211+'16.04.18'!J211+'23.04.18'!J211+'02.05.18'!J211+'07.05.18'!J211+'14.05.18'!J211+'21.05.18'!J211+'29.05.18'!J211+'04.06.18'!J211+'11.06.18'!J211+'18.06.18'!J211+'25.06.18'!J211+'02.07.18'!J211+'09.07.18'!J211+'16.07.18'!J211+'23.07.18'!J211+'30.07.18'!J211+'06.08.18'!J211+'13.08.18'!J211+'20.08.18'!J211+'27.08.18'!J211+'03.09.18'!J211+'10.09.18'!J211+'17.09.18'!J211+'24.09.18'!J211+'01.10.18'!J211+'08.10.18'!J211+'16.10.18'!J211+'22.10.18'!J211+'29.10.18'!J211+'05.11.18'!J211+'12.11.18'!J211+'19.11.18'!J211+'26.11.18'!J211+'03.12.18'!J211+'10.12.18'!J211+'17.12.18'!J211+'26.12.18'!J211+'02.01.19'!J211</f>
        <v>6</v>
      </c>
      <c r="K211" s="271">
        <f>'19.02.18'!K211+'26.02.18'!K211+'05.03.18'!K211+'12.03.18'!K211+'19.03.18'!K211+'26.03.18'!K211+'02.04.18'!K211+'10.04.18'!K211+'16.04.18'!K211+'23.04.18'!K211+'02.05.18'!K211+'07.05.18'!K211+'14.05.18'!K211+'21.05.18'!K211+'29.05.18'!K211+'04.06.18'!K211+'11.06.18'!K211+'18.06.18'!K211+'25.06.18'!K211+'02.07.18'!K211+'09.07.18'!K211+'16.07.18'!K211+'23.07.18'!K211+'30.07.18'!K211+'06.08.18'!K211+'13.08.18'!K211+'20.08.18'!K211+'27.08.18'!K211+'03.09.18'!K211+'10.09.18'!K211+'17.09.18'!K211+'24.09.18'!K211+'01.10.18'!K211+'08.10.18'!K211+'16.10.18'!K211+'22.10.18'!K211+'29.10.18'!K211+'05.11.18'!K211+'12.11.18'!K211+'19.11.18'!K211+'26.11.18'!K211+'03.12.18'!K211+'10.12.18'!K211+'17.12.18'!K211+'26.12.18'!K211+'02.01.19'!K211</f>
        <v>13370.599999999999</v>
      </c>
      <c r="L211" s="271">
        <f>'19.02.18'!L211+'26.02.18'!L211+'05.03.18'!L211+'12.03.18'!L211+'19.03.18'!L211+'26.03.18'!L211+'02.04.18'!L211+'10.04.18'!L211+'16.04.18'!L211+'23.04.18'!L211+'02.05.18'!L211+'07.05.18'!L211+'14.05.18'!L211+'21.05.18'!L211+'29.05.18'!L211+'04.06.18'!L211+'11.06.18'!L211+'18.06.18'!L211+'25.06.18'!L211+'02.07.18'!L211+'09.07.18'!L211+'16.07.18'!L211+'23.07.18'!L211+'30.07.18'!L211+'06.08.18'!L211+'13.08.18'!L211+'20.08.18'!L211+'27.08.18'!L211+'03.09.18'!L211+'10.09.18'!L211+'17.09.18'!L211+'24.09.18'!L211+'01.10.18'!L211+'08.10.18'!L211+'16.10.18'!L211+'22.10.18'!L211+'29.10.18'!L211+'05.11.18'!L211+'12.11.18'!L211+'19.11.18'!L211+'26.11.18'!L211+'03.12.18'!L211+'10.12.18'!L211+'17.12.18'!L211+'26.12.18'!L211+'02.01.19'!L211</f>
        <v>13370.599999999999</v>
      </c>
      <c r="M211" s="259">
        <f t="shared" si="8"/>
        <v>0</v>
      </c>
      <c r="N211" s="270">
        <f>'19.02.18'!N211+'26.02.18'!N211+'05.03.18'!N211+'12.03.18'!N211+'19.03.18'!N211+'26.03.18'!N211+'02.04.18'!N211+'10.04.18'!N211+'16.04.18'!N211+'23.04.18'!N211+'02.05.18'!N211+'07.05.18'!N211+'14.05.18'!N211+'21.05.18'!N211+'29.05.18'!N211+'04.06.18'!N211+'11.06.18'!N211+'18.06.18'!N211+'25.06.18'!N211+'02.07.18'!N211+'09.07.18'!N211+'16.07.18'!N211+'23.07.18'!N211+'30.07.18'!N211+'06.08.18'!N211+'13.08.18'!N211+'20.08.18'!N211+'27.08.18'!N211+'03.09.18'!N211+'10.09.18'!N211+'17.09.18'!N211+'24.09.18'!N211+'01.10.18'!N211+'08.10.18'!N211+'16.10.18'!N211+'22.10.18'!N211+'29.10.18'!N211+'05.11.18'!N211+'12.11.18'!N211+'19.11.18'!N211+'26.11.18'!N211+'03.12.18'!N211+'10.12.18'!N211+'17.12.18'!N211+'26.12.18'!N211+'02.01.19'!N211</f>
        <v>0</v>
      </c>
      <c r="O211" s="271">
        <f>'19.02.18'!O211+'26.02.18'!O211+'05.03.18'!O211+'12.03.18'!O211+'19.03.18'!O211+'26.03.18'!O211+'02.04.18'!O211+'10.04.18'!O211+'16.04.18'!O211+'23.04.18'!O211+'02.05.18'!O211+'07.05.18'!O211+'14.05.18'!O211+'21.05.18'!O211+'29.05.18'!O211+'04.06.18'!O211+'11.06.18'!O211+'18.06.18'!O211+'25.06.18'!O211+'02.07.18'!O211+'09.07.18'!O211+'16.07.18'!O211+'23.07.18'!O211+'30.07.18'!O211+'06.08.18'!O211+'13.08.18'!O211+'20.08.18'!O211+'27.08.18'!O211+'03.09.18'!O211+'10.09.18'!O211+'17.09.18'!O211+'24.09.18'!O211+'01.10.18'!O211+'08.10.18'!O211+'16.10.18'!O211+'22.10.18'!O211+'29.10.18'!O211+'05.11.18'!O211+'12.11.18'!O211+'19.11.18'!O211+'26.11.18'!O211+'03.12.18'!O211+'10.12.18'!O211+'17.12.18'!O211+'26.12.18'!O211+'02.01.19'!O211</f>
        <v>0</v>
      </c>
      <c r="P211" s="271">
        <f>'19.02.18'!P211+'26.02.18'!P211+'05.03.18'!P211+'12.03.18'!P211+'19.03.18'!P211+'26.03.18'!P211+'02.04.18'!P211+'10.04.18'!P211+'16.04.18'!P211+'23.04.18'!P211+'02.05.18'!P211+'07.05.18'!P211+'14.05.18'!P211+'21.05.18'!P211+'29.05.18'!P211+'04.06.18'!P211+'11.06.18'!P211+'18.06.18'!P211+'25.06.18'!P211+'02.07.18'!P211+'09.07.18'!P211+'16.07.18'!P211+'23.07.18'!P211+'30.07.18'!P211+'06.08.18'!P211+'13.08.18'!P211+'20.08.18'!P211+'27.08.18'!P211+'03.09.18'!P211+'10.09.18'!P211+'17.09.18'!P211+'24.09.18'!P211+'01.10.18'!P211+'08.10.18'!P211+'16.10.18'!P211+'22.10.18'!P211+'29.10.18'!P211+'05.11.18'!P211+'12.11.18'!P211+'19.11.18'!P211+'26.11.18'!P211+'03.12.18'!P211+'10.12.18'!P211+'17.12.18'!P211+'26.12.18'!P211+'02.01.19'!P211</f>
        <v>0</v>
      </c>
      <c r="Q211" s="152">
        <f t="shared" si="7"/>
        <v>0</v>
      </c>
      <c r="R211" s="1"/>
      <c r="S211" s="1"/>
      <c r="T211" s="134"/>
      <c r="U211" s="134"/>
      <c r="V211" s="134"/>
      <c r="X211" s="85"/>
    </row>
    <row r="212" spans="1:24" s="73" customFormat="1">
      <c r="A212" s="252">
        <v>203</v>
      </c>
      <c r="B212" s="29" t="s">
        <v>511</v>
      </c>
      <c r="C212" s="7" t="s">
        <v>19</v>
      </c>
      <c r="D212" s="7"/>
      <c r="E212" s="78" t="s">
        <v>30</v>
      </c>
      <c r="F212" s="194" t="s">
        <v>510</v>
      </c>
      <c r="G212" s="14" t="s">
        <v>21</v>
      </c>
      <c r="H212" s="274">
        <f>'19.02.18'!H212+'26.02.18'!H212+'05.03.18'!H212+'12.03.18'!H212+'19.03.18'!H212+'26.03.18'!H212+'02.04.18'!H212+'10.04.18'!H212+'16.04.18'!H212+'23.04.18'!H212+'02.05.18'!H212+'07.05.18'!H212+'14.05.18'!H212+'21.05.18'!H212+'29.05.18'!H212+'04.06.18'!H212+'11.06.18'!H212+'18.06.18'!H212+'25.06.18'!H212+'02.07.18'!H212+'09.07.18'!H212+'16.07.18'!H212+'23.07.18'!H212+'30.07.18'!H212+'06.08.18'!H212+'13.08.18'!H212+'20.08.18'!H212+'27.08.18'!H212+'03.09.18'!H212+'10.09.18'!H212+'17.09.18'!H212+'24.09.18'!H212+'01.10.18'!H212+'08.10.18'!H212+'16.10.18'!H212+'22.10.18'!H212+'29.10.18'!H212+'05.11.18'!H212+'12.11.18'!H212+'19.11.18'!H212+'26.11.18'!H212+'03.12.18'!H212+'10.12.18'!H212+'17.12.18'!H212+'26.12.18'!H212+'02.01.19'!H212</f>
        <v>33</v>
      </c>
      <c r="I212" s="254">
        <f>'19.02.18'!I212+'26.02.18'!I212+'05.03.18'!I212+'12.03.18'!I212+'19.03.18'!I212+'26.03.18'!I212+'02.04.18'!I212+'10.04.18'!I212+'16.04.18'!I212+'23.04.18'!I212+'02.05.18'!I212+'07.05.18'!I212+'14.05.18'!I212+'21.05.18'!I212+'29.05.18'!I212+'04.06.18'!I212+'11.06.18'!I212+'18.06.18'!I212+'25.06.18'!I212+'02.07.18'!I212+'09.07.18'!I212+'16.07.18'!I212+'23.07.18'!I212+'30.07.18'!I212+'06.08.18'!I212+'13.08.18'!I212+'20.08.18'!I212+'27.08.18'!I212+'03.09.18'!I212+'10.09.18'!I212+'17.09.18'!I212+'24.09.18'!I212+'01.10.18'!I212+'08.10.18'!I212+'16.10.18'!I212+'22.10.18'!I212+'29.10.18'!I212+'05.11.18'!I212+'12.11.18'!I212+'19.11.18'!I212+'26.11.18'!I212+'03.12.18'!I212+'10.12.18'!I212+'17.12.18'!I212+'26.12.18'!I212+'02.01.19'!I212</f>
        <v>16</v>
      </c>
      <c r="J212" s="254">
        <f>'19.02.18'!J212+'26.02.18'!J212+'05.03.18'!J212+'12.03.18'!J212+'19.03.18'!J212+'26.03.18'!J212+'02.04.18'!J212+'10.04.18'!J212+'16.04.18'!J212+'23.04.18'!J212+'02.05.18'!J212+'07.05.18'!J212+'14.05.18'!J212+'21.05.18'!J212+'29.05.18'!J212+'04.06.18'!J212+'11.06.18'!J212+'18.06.18'!J212+'25.06.18'!J212+'02.07.18'!J212+'09.07.18'!J212+'16.07.18'!J212+'23.07.18'!J212+'30.07.18'!J212+'06.08.18'!J212+'13.08.18'!J212+'20.08.18'!J212+'27.08.18'!J212+'03.09.18'!J212+'10.09.18'!J212+'17.09.18'!J212+'24.09.18'!J212+'01.10.18'!J212+'08.10.18'!J212+'16.10.18'!J212+'22.10.18'!J212+'29.10.18'!J212+'05.11.18'!J212+'12.11.18'!J212+'19.11.18'!J212+'26.11.18'!J212+'03.12.18'!J212+'10.12.18'!J212+'17.12.18'!J212+'26.12.18'!J212+'02.01.19'!J212</f>
        <v>17</v>
      </c>
      <c r="K212" s="271">
        <f>'19.02.18'!K212+'26.02.18'!K212+'05.03.18'!K212+'12.03.18'!K212+'19.03.18'!K212+'26.03.18'!K212+'02.04.18'!K212+'10.04.18'!K212+'16.04.18'!K212+'23.04.18'!K212+'02.05.18'!K212+'07.05.18'!K212+'14.05.18'!K212+'21.05.18'!K212+'29.05.18'!K212+'04.06.18'!K212+'11.06.18'!K212+'18.06.18'!K212+'25.06.18'!K212+'02.07.18'!K212+'09.07.18'!K212+'16.07.18'!K212+'23.07.18'!K212+'30.07.18'!K212+'06.08.18'!K212+'13.08.18'!K212+'20.08.18'!K212+'27.08.18'!K212+'03.09.18'!K212+'10.09.18'!K212+'17.09.18'!K212+'24.09.18'!K212+'01.10.18'!K212+'08.10.18'!K212+'16.10.18'!K212+'22.10.18'!K212+'29.10.18'!K212+'05.11.18'!K212+'12.11.18'!K212+'19.11.18'!K212+'26.11.18'!K212+'03.12.18'!K212+'10.12.18'!K212+'17.12.18'!K212+'26.12.18'!K212+'02.01.19'!K212</f>
        <v>20661.78</v>
      </c>
      <c r="L212" s="271">
        <f>'19.02.18'!L212+'26.02.18'!L212+'05.03.18'!L212+'12.03.18'!L212+'19.03.18'!L212+'26.03.18'!L212+'02.04.18'!L212+'10.04.18'!L212+'16.04.18'!L212+'23.04.18'!L212+'02.05.18'!L212+'07.05.18'!L212+'14.05.18'!L212+'21.05.18'!L212+'29.05.18'!L212+'04.06.18'!L212+'11.06.18'!L212+'18.06.18'!L212+'25.06.18'!L212+'02.07.18'!L212+'09.07.18'!L212+'16.07.18'!L212+'23.07.18'!L212+'30.07.18'!L212+'06.08.18'!L212+'13.08.18'!L212+'20.08.18'!L212+'27.08.18'!L212+'03.09.18'!L212+'10.09.18'!L212+'17.09.18'!L212+'24.09.18'!L212+'01.10.18'!L212+'08.10.18'!L212+'16.10.18'!L212+'22.10.18'!L212+'29.10.18'!L212+'05.11.18'!L212+'12.11.18'!L212+'19.11.18'!L212+'26.11.18'!L212+'03.12.18'!L212+'10.12.18'!L212+'17.12.18'!L212+'26.12.18'!L212+'02.01.19'!L212</f>
        <v>20661.78</v>
      </c>
      <c r="M212" s="259">
        <f t="shared" si="8"/>
        <v>0</v>
      </c>
      <c r="N212" s="270">
        <f>'19.02.18'!N212+'26.02.18'!N212+'05.03.18'!N212+'12.03.18'!N212+'19.03.18'!N212+'26.03.18'!N212+'02.04.18'!N212+'10.04.18'!N212+'16.04.18'!N212+'23.04.18'!N212+'02.05.18'!N212+'07.05.18'!N212+'14.05.18'!N212+'21.05.18'!N212+'29.05.18'!N212+'04.06.18'!N212+'11.06.18'!N212+'18.06.18'!N212+'25.06.18'!N212+'02.07.18'!N212+'09.07.18'!N212+'16.07.18'!N212+'23.07.18'!N212+'30.07.18'!N212+'06.08.18'!N212+'13.08.18'!N212+'20.08.18'!N212+'27.08.18'!N212+'03.09.18'!N212+'10.09.18'!N212+'17.09.18'!N212+'24.09.18'!N212+'01.10.18'!N212+'08.10.18'!N212+'16.10.18'!N212+'22.10.18'!N212+'29.10.18'!N212+'05.11.18'!N212+'12.11.18'!N212+'19.11.18'!N212+'26.11.18'!N212+'03.12.18'!N212+'10.12.18'!N212+'17.12.18'!N212+'26.12.18'!N212+'02.01.19'!N212</f>
        <v>0</v>
      </c>
      <c r="O212" s="271">
        <f>'19.02.18'!O212+'26.02.18'!O212+'05.03.18'!O212+'12.03.18'!O212+'19.03.18'!O212+'26.03.18'!O212+'02.04.18'!O212+'10.04.18'!O212+'16.04.18'!O212+'23.04.18'!O212+'02.05.18'!O212+'07.05.18'!O212+'14.05.18'!O212+'21.05.18'!O212+'29.05.18'!O212+'04.06.18'!O212+'11.06.18'!O212+'18.06.18'!O212+'25.06.18'!O212+'02.07.18'!O212+'09.07.18'!O212+'16.07.18'!O212+'23.07.18'!O212+'30.07.18'!O212+'06.08.18'!O212+'13.08.18'!O212+'20.08.18'!O212+'27.08.18'!O212+'03.09.18'!O212+'10.09.18'!O212+'17.09.18'!O212+'24.09.18'!O212+'01.10.18'!O212+'08.10.18'!O212+'16.10.18'!O212+'22.10.18'!O212+'29.10.18'!O212+'05.11.18'!O212+'12.11.18'!O212+'19.11.18'!O212+'26.11.18'!O212+'03.12.18'!O212+'10.12.18'!O212+'17.12.18'!O212+'26.12.18'!O212+'02.01.19'!O212</f>
        <v>0</v>
      </c>
      <c r="P212" s="271">
        <f>'19.02.18'!P212+'26.02.18'!P212+'05.03.18'!P212+'12.03.18'!P212+'19.03.18'!P212+'26.03.18'!P212+'02.04.18'!P212+'10.04.18'!P212+'16.04.18'!P212+'23.04.18'!P212+'02.05.18'!P212+'07.05.18'!P212+'14.05.18'!P212+'21.05.18'!P212+'29.05.18'!P212+'04.06.18'!P212+'11.06.18'!P212+'18.06.18'!P212+'25.06.18'!P212+'02.07.18'!P212+'09.07.18'!P212+'16.07.18'!P212+'23.07.18'!P212+'30.07.18'!P212+'06.08.18'!P212+'13.08.18'!P212+'20.08.18'!P212+'27.08.18'!P212+'03.09.18'!P212+'10.09.18'!P212+'17.09.18'!P212+'24.09.18'!P212+'01.10.18'!P212+'08.10.18'!P212+'16.10.18'!P212+'22.10.18'!P212+'29.10.18'!P212+'05.11.18'!P212+'12.11.18'!P212+'19.11.18'!P212+'26.11.18'!P212+'03.12.18'!P212+'10.12.18'!P212+'17.12.18'!P212+'26.12.18'!P212+'02.01.19'!P212</f>
        <v>0</v>
      </c>
      <c r="Q212" s="152">
        <f t="shared" si="7"/>
        <v>0</v>
      </c>
      <c r="R212" s="1"/>
      <c r="S212" s="1"/>
      <c r="T212" s="134"/>
      <c r="U212" s="134"/>
      <c r="V212" s="134"/>
      <c r="X212" s="85"/>
    </row>
    <row r="213" spans="1:24" s="73" customFormat="1">
      <c r="A213" s="252">
        <v>204</v>
      </c>
      <c r="B213" s="29" t="s">
        <v>511</v>
      </c>
      <c r="C213" s="7" t="s">
        <v>19</v>
      </c>
      <c r="D213" s="7"/>
      <c r="E213" s="78" t="s">
        <v>30</v>
      </c>
      <c r="F213" s="194" t="s">
        <v>519</v>
      </c>
      <c r="G213" s="37" t="s">
        <v>31</v>
      </c>
      <c r="H213" s="274">
        <f>'19.02.18'!H213+'26.02.18'!H213+'05.03.18'!H213+'12.03.18'!H213+'19.03.18'!H213+'26.03.18'!H213+'02.04.18'!H213+'10.04.18'!H213+'16.04.18'!H213+'23.04.18'!H213+'02.05.18'!H213+'07.05.18'!H213+'14.05.18'!H213+'21.05.18'!H213+'29.05.18'!H213+'04.06.18'!H213+'11.06.18'!H213+'18.06.18'!H213+'25.06.18'!H213+'02.07.18'!H213+'09.07.18'!H213+'16.07.18'!H213+'23.07.18'!H213+'30.07.18'!H213+'06.08.18'!H213+'13.08.18'!H213+'20.08.18'!H213+'27.08.18'!H213+'03.09.18'!H213+'10.09.18'!H213+'17.09.18'!H213+'24.09.18'!H213+'01.10.18'!H213+'08.10.18'!H213+'16.10.18'!H213+'22.10.18'!H213+'29.10.18'!H213+'05.11.18'!H213+'12.11.18'!H213+'19.11.18'!H213+'26.11.18'!H213+'03.12.18'!H213+'10.12.18'!H213+'17.12.18'!H213+'26.12.18'!H213+'02.01.19'!H213</f>
        <v>10</v>
      </c>
      <c r="I213" s="254">
        <f>'19.02.18'!I213+'26.02.18'!I213+'05.03.18'!I213+'12.03.18'!I213+'19.03.18'!I213+'26.03.18'!I213+'02.04.18'!I213+'10.04.18'!I213+'16.04.18'!I213+'23.04.18'!I213+'02.05.18'!I213+'07.05.18'!I213+'14.05.18'!I213+'21.05.18'!I213+'29.05.18'!I213+'04.06.18'!I213+'11.06.18'!I213+'18.06.18'!I213+'25.06.18'!I213+'02.07.18'!I213+'09.07.18'!I213+'16.07.18'!I213+'23.07.18'!I213+'30.07.18'!I213+'06.08.18'!I213+'13.08.18'!I213+'20.08.18'!I213+'27.08.18'!I213+'03.09.18'!I213+'10.09.18'!I213+'17.09.18'!I213+'24.09.18'!I213+'01.10.18'!I213+'08.10.18'!I213+'16.10.18'!I213+'22.10.18'!I213+'29.10.18'!I213+'05.11.18'!I213+'12.11.18'!I213+'19.11.18'!I213+'26.11.18'!I213+'03.12.18'!I213+'10.12.18'!I213+'17.12.18'!I213+'26.12.18'!I213+'02.01.19'!I213</f>
        <v>8</v>
      </c>
      <c r="J213" s="254">
        <f>'19.02.18'!J213+'26.02.18'!J213+'05.03.18'!J213+'12.03.18'!J213+'19.03.18'!J213+'26.03.18'!J213+'02.04.18'!J213+'10.04.18'!J213+'16.04.18'!J213+'23.04.18'!J213+'02.05.18'!J213+'07.05.18'!J213+'14.05.18'!J213+'21.05.18'!J213+'29.05.18'!J213+'04.06.18'!J213+'11.06.18'!J213+'18.06.18'!J213+'25.06.18'!J213+'02.07.18'!J213+'09.07.18'!J213+'16.07.18'!J213+'23.07.18'!J213+'30.07.18'!J213+'06.08.18'!J213+'13.08.18'!J213+'20.08.18'!J213+'27.08.18'!J213+'03.09.18'!J213+'10.09.18'!J213+'17.09.18'!J213+'24.09.18'!J213+'01.10.18'!J213+'08.10.18'!J213+'16.10.18'!J213+'22.10.18'!J213+'29.10.18'!J213+'05.11.18'!J213+'12.11.18'!J213+'19.11.18'!J213+'26.11.18'!J213+'03.12.18'!J213+'10.12.18'!J213+'17.12.18'!J213+'26.12.18'!J213+'02.01.19'!J213</f>
        <v>8</v>
      </c>
      <c r="K213" s="271">
        <f>'19.02.18'!K213+'26.02.18'!K213+'05.03.18'!K213+'12.03.18'!K213+'19.03.18'!K213+'26.03.18'!K213+'02.04.18'!K213+'10.04.18'!K213+'16.04.18'!K213+'23.04.18'!K213+'02.05.18'!K213+'07.05.18'!K213+'14.05.18'!K213+'21.05.18'!K213+'29.05.18'!K213+'04.06.18'!K213+'11.06.18'!K213+'18.06.18'!K213+'25.06.18'!K213+'02.07.18'!K213+'09.07.18'!K213+'16.07.18'!K213+'23.07.18'!K213+'30.07.18'!K213+'06.08.18'!K213+'13.08.18'!K213+'20.08.18'!K213+'27.08.18'!K213+'03.09.18'!K213+'10.09.18'!K213+'17.09.18'!K213+'24.09.18'!K213+'01.10.18'!K213+'08.10.18'!K213+'16.10.18'!K213+'22.10.18'!K213+'29.10.18'!K213+'05.11.18'!K213+'12.11.18'!K213+'19.11.18'!K213+'26.11.18'!K213+'03.12.18'!K213+'10.12.18'!K213+'17.12.18'!K213+'26.12.18'!K213+'02.01.19'!K213</f>
        <v>12795.21</v>
      </c>
      <c r="L213" s="271">
        <f>'19.02.18'!L213+'26.02.18'!L213+'05.03.18'!L213+'12.03.18'!L213+'19.03.18'!L213+'26.03.18'!L213+'02.04.18'!L213+'10.04.18'!L213+'16.04.18'!L213+'23.04.18'!L213+'02.05.18'!L213+'07.05.18'!L213+'14.05.18'!L213+'21.05.18'!L213+'29.05.18'!L213+'04.06.18'!L213+'11.06.18'!L213+'18.06.18'!L213+'25.06.18'!L213+'02.07.18'!L213+'09.07.18'!L213+'16.07.18'!L213+'23.07.18'!L213+'30.07.18'!L213+'06.08.18'!L213+'13.08.18'!L213+'20.08.18'!L213+'27.08.18'!L213+'03.09.18'!L213+'10.09.18'!L213+'17.09.18'!L213+'24.09.18'!L213+'01.10.18'!L213+'08.10.18'!L213+'16.10.18'!L213+'22.10.18'!L213+'29.10.18'!L213+'05.11.18'!L213+'12.11.18'!L213+'19.11.18'!L213+'26.11.18'!L213+'03.12.18'!L213+'10.12.18'!L213+'17.12.18'!L213+'26.12.18'!L213+'02.01.19'!L213</f>
        <v>12795.21</v>
      </c>
      <c r="M213" s="259">
        <f t="shared" si="8"/>
        <v>0</v>
      </c>
      <c r="N213" s="270">
        <f>'19.02.18'!N213+'26.02.18'!N213+'05.03.18'!N213+'12.03.18'!N213+'19.03.18'!N213+'26.03.18'!N213+'02.04.18'!N213+'10.04.18'!N213+'16.04.18'!N213+'23.04.18'!N213+'02.05.18'!N213+'07.05.18'!N213+'14.05.18'!N213+'21.05.18'!N213+'29.05.18'!N213+'04.06.18'!N213+'11.06.18'!N213+'18.06.18'!N213+'25.06.18'!N213+'02.07.18'!N213+'09.07.18'!N213+'16.07.18'!N213+'23.07.18'!N213+'30.07.18'!N213+'06.08.18'!N213+'13.08.18'!N213+'20.08.18'!N213+'27.08.18'!N213+'03.09.18'!N213+'10.09.18'!N213+'17.09.18'!N213+'24.09.18'!N213+'01.10.18'!N213+'08.10.18'!N213+'16.10.18'!N213+'22.10.18'!N213+'29.10.18'!N213+'05.11.18'!N213+'12.11.18'!N213+'19.11.18'!N213+'26.11.18'!N213+'03.12.18'!N213+'10.12.18'!N213+'17.12.18'!N213+'26.12.18'!N213+'02.01.19'!N213</f>
        <v>0</v>
      </c>
      <c r="O213" s="271">
        <f>'19.02.18'!O213+'26.02.18'!O213+'05.03.18'!O213+'12.03.18'!O213+'19.03.18'!O213+'26.03.18'!O213+'02.04.18'!O213+'10.04.18'!O213+'16.04.18'!O213+'23.04.18'!O213+'02.05.18'!O213+'07.05.18'!O213+'14.05.18'!O213+'21.05.18'!O213+'29.05.18'!O213+'04.06.18'!O213+'11.06.18'!O213+'18.06.18'!O213+'25.06.18'!O213+'02.07.18'!O213+'09.07.18'!O213+'16.07.18'!O213+'23.07.18'!O213+'30.07.18'!O213+'06.08.18'!O213+'13.08.18'!O213+'20.08.18'!O213+'27.08.18'!O213+'03.09.18'!O213+'10.09.18'!O213+'17.09.18'!O213+'24.09.18'!O213+'01.10.18'!O213+'08.10.18'!O213+'16.10.18'!O213+'22.10.18'!O213+'29.10.18'!O213+'05.11.18'!O213+'12.11.18'!O213+'19.11.18'!O213+'26.11.18'!O213+'03.12.18'!O213+'10.12.18'!O213+'17.12.18'!O213+'26.12.18'!O213+'02.01.19'!O213</f>
        <v>0</v>
      </c>
      <c r="P213" s="271">
        <f>'19.02.18'!P213+'26.02.18'!P213+'05.03.18'!P213+'12.03.18'!P213+'19.03.18'!P213+'26.03.18'!P213+'02.04.18'!P213+'10.04.18'!P213+'16.04.18'!P213+'23.04.18'!P213+'02.05.18'!P213+'07.05.18'!P213+'14.05.18'!P213+'21.05.18'!P213+'29.05.18'!P213+'04.06.18'!P213+'11.06.18'!P213+'18.06.18'!P213+'25.06.18'!P213+'02.07.18'!P213+'09.07.18'!P213+'16.07.18'!P213+'23.07.18'!P213+'30.07.18'!P213+'06.08.18'!P213+'13.08.18'!P213+'20.08.18'!P213+'27.08.18'!P213+'03.09.18'!P213+'10.09.18'!P213+'17.09.18'!P213+'24.09.18'!P213+'01.10.18'!P213+'08.10.18'!P213+'16.10.18'!P213+'22.10.18'!P213+'29.10.18'!P213+'05.11.18'!P213+'12.11.18'!P213+'19.11.18'!P213+'26.11.18'!P213+'03.12.18'!P213+'10.12.18'!P213+'17.12.18'!P213+'26.12.18'!P213+'02.01.19'!P213</f>
        <v>0</v>
      </c>
      <c r="Q213" s="152">
        <f t="shared" si="7"/>
        <v>0</v>
      </c>
      <c r="R213" s="1"/>
      <c r="S213" s="1"/>
      <c r="T213" s="134"/>
      <c r="U213" s="134"/>
      <c r="V213" s="134"/>
      <c r="X213" s="85"/>
    </row>
    <row r="214" spans="1:24" s="73" customFormat="1">
      <c r="A214" s="252">
        <v>205</v>
      </c>
      <c r="B214" s="29" t="s">
        <v>512</v>
      </c>
      <c r="C214" s="7" t="s">
        <v>19</v>
      </c>
      <c r="D214" s="7"/>
      <c r="E214" s="29" t="s">
        <v>26</v>
      </c>
      <c r="F214" s="194" t="s">
        <v>513</v>
      </c>
      <c r="G214" s="14" t="s">
        <v>21</v>
      </c>
      <c r="H214" s="274">
        <f>'19.02.18'!H214+'26.02.18'!H214+'05.03.18'!H214+'12.03.18'!H214+'19.03.18'!H214+'26.03.18'!H214+'02.04.18'!H214+'10.04.18'!H214+'16.04.18'!H214+'23.04.18'!H214+'02.05.18'!H214+'07.05.18'!H214+'14.05.18'!H214+'21.05.18'!H214+'29.05.18'!H214+'04.06.18'!H214+'11.06.18'!H214+'18.06.18'!H214+'25.06.18'!H214+'02.07.18'!H214+'09.07.18'!H214+'16.07.18'!H214+'23.07.18'!H214+'30.07.18'!H214+'06.08.18'!H214+'13.08.18'!H214+'20.08.18'!H214+'27.08.18'!H214+'03.09.18'!H214+'10.09.18'!H214+'17.09.18'!H214+'24.09.18'!H214+'01.10.18'!H214+'08.10.18'!H214+'16.10.18'!H214+'22.10.18'!H214+'29.10.18'!H214+'05.11.18'!H214+'12.11.18'!H214+'19.11.18'!H214+'26.11.18'!H214+'03.12.18'!H214+'10.12.18'!H214+'17.12.18'!H214+'26.12.18'!H214+'02.01.19'!H214</f>
        <v>29</v>
      </c>
      <c r="I214" s="254">
        <f>'19.02.18'!I214+'26.02.18'!I214+'05.03.18'!I214+'12.03.18'!I214+'19.03.18'!I214+'26.03.18'!I214+'02.04.18'!I214+'10.04.18'!I214+'16.04.18'!I214+'23.04.18'!I214+'02.05.18'!I214+'07.05.18'!I214+'14.05.18'!I214+'21.05.18'!I214+'29.05.18'!I214+'04.06.18'!I214+'11.06.18'!I214+'18.06.18'!I214+'25.06.18'!I214+'02.07.18'!I214+'09.07.18'!I214+'16.07.18'!I214+'23.07.18'!I214+'30.07.18'!I214+'06.08.18'!I214+'13.08.18'!I214+'20.08.18'!I214+'27.08.18'!I214+'03.09.18'!I214+'10.09.18'!I214+'17.09.18'!I214+'24.09.18'!I214+'01.10.18'!I214+'08.10.18'!I214+'16.10.18'!I214+'22.10.18'!I214+'29.10.18'!I214+'05.11.18'!I214+'12.11.18'!I214+'19.11.18'!I214+'26.11.18'!I214+'03.12.18'!I214+'10.12.18'!I214+'17.12.18'!I214+'26.12.18'!I214+'02.01.19'!I214</f>
        <v>19</v>
      </c>
      <c r="J214" s="254">
        <f>'19.02.18'!J214+'26.02.18'!J214+'05.03.18'!J214+'12.03.18'!J214+'19.03.18'!J214+'26.03.18'!J214+'02.04.18'!J214+'10.04.18'!J214+'16.04.18'!J214+'23.04.18'!J214+'02.05.18'!J214+'07.05.18'!J214+'14.05.18'!J214+'21.05.18'!J214+'29.05.18'!J214+'04.06.18'!J214+'11.06.18'!J214+'18.06.18'!J214+'25.06.18'!J214+'02.07.18'!J214+'09.07.18'!J214+'16.07.18'!J214+'23.07.18'!J214+'30.07.18'!J214+'06.08.18'!J214+'13.08.18'!J214+'20.08.18'!J214+'27.08.18'!J214+'03.09.18'!J214+'10.09.18'!J214+'17.09.18'!J214+'24.09.18'!J214+'01.10.18'!J214+'08.10.18'!J214+'16.10.18'!J214+'22.10.18'!J214+'29.10.18'!J214+'05.11.18'!J214+'12.11.18'!J214+'19.11.18'!J214+'26.11.18'!J214+'03.12.18'!J214+'10.12.18'!J214+'17.12.18'!J214+'26.12.18'!J214+'02.01.19'!J214</f>
        <v>21</v>
      </c>
      <c r="K214" s="271">
        <f>'19.02.18'!K214+'26.02.18'!K214+'05.03.18'!K214+'12.03.18'!K214+'19.03.18'!K214+'26.03.18'!K214+'02.04.18'!K214+'10.04.18'!K214+'16.04.18'!K214+'23.04.18'!K214+'02.05.18'!K214+'07.05.18'!K214+'14.05.18'!K214+'21.05.18'!K214+'29.05.18'!K214+'04.06.18'!K214+'11.06.18'!K214+'18.06.18'!K214+'25.06.18'!K214+'02.07.18'!K214+'09.07.18'!K214+'16.07.18'!K214+'23.07.18'!K214+'30.07.18'!K214+'06.08.18'!K214+'13.08.18'!K214+'20.08.18'!K214+'27.08.18'!K214+'03.09.18'!K214+'10.09.18'!K214+'17.09.18'!K214+'24.09.18'!K214+'01.10.18'!K214+'08.10.18'!K214+'16.10.18'!K214+'22.10.18'!K214+'29.10.18'!K214+'05.11.18'!K214+'12.11.18'!K214+'19.11.18'!K214+'26.11.18'!K214+'03.12.18'!K214+'10.12.18'!K214+'17.12.18'!K214+'26.12.18'!K214+'02.01.19'!K214</f>
        <v>31117.68</v>
      </c>
      <c r="L214" s="271">
        <f>'19.02.18'!L214+'26.02.18'!L214+'05.03.18'!L214+'12.03.18'!L214+'19.03.18'!L214+'26.03.18'!L214+'02.04.18'!L214+'10.04.18'!L214+'16.04.18'!L214+'23.04.18'!L214+'02.05.18'!L214+'07.05.18'!L214+'14.05.18'!L214+'21.05.18'!L214+'29.05.18'!L214+'04.06.18'!L214+'11.06.18'!L214+'18.06.18'!L214+'25.06.18'!L214+'02.07.18'!L214+'09.07.18'!L214+'16.07.18'!L214+'23.07.18'!L214+'30.07.18'!L214+'06.08.18'!L214+'13.08.18'!L214+'20.08.18'!L214+'27.08.18'!L214+'03.09.18'!L214+'10.09.18'!L214+'17.09.18'!L214+'24.09.18'!L214+'01.10.18'!L214+'08.10.18'!L214+'16.10.18'!L214+'22.10.18'!L214+'29.10.18'!L214+'05.11.18'!L214+'12.11.18'!L214+'19.11.18'!L214+'26.11.18'!L214+'03.12.18'!L214+'10.12.18'!L214+'17.12.18'!L214+'26.12.18'!L214+'02.01.19'!L214</f>
        <v>31117.68</v>
      </c>
      <c r="M214" s="259">
        <f t="shared" si="8"/>
        <v>0</v>
      </c>
      <c r="N214" s="270">
        <f>'19.02.18'!N214+'26.02.18'!N214+'05.03.18'!N214+'12.03.18'!N214+'19.03.18'!N214+'26.03.18'!N214+'02.04.18'!N214+'10.04.18'!N214+'16.04.18'!N214+'23.04.18'!N214+'02.05.18'!N214+'07.05.18'!N214+'14.05.18'!N214+'21.05.18'!N214+'29.05.18'!N214+'04.06.18'!N214+'11.06.18'!N214+'18.06.18'!N214+'25.06.18'!N214+'02.07.18'!N214+'09.07.18'!N214+'16.07.18'!N214+'23.07.18'!N214+'30.07.18'!N214+'06.08.18'!N214+'13.08.18'!N214+'20.08.18'!N214+'27.08.18'!N214+'03.09.18'!N214+'10.09.18'!N214+'17.09.18'!N214+'24.09.18'!N214+'01.10.18'!N214+'08.10.18'!N214+'16.10.18'!N214+'22.10.18'!N214+'29.10.18'!N214+'05.11.18'!N214+'12.11.18'!N214+'19.11.18'!N214+'26.11.18'!N214+'03.12.18'!N214+'10.12.18'!N214+'17.12.18'!N214+'26.12.18'!N214+'02.01.19'!N214</f>
        <v>0</v>
      </c>
      <c r="O214" s="271">
        <f>'19.02.18'!O214+'26.02.18'!O214+'05.03.18'!O214+'12.03.18'!O214+'19.03.18'!O214+'26.03.18'!O214+'02.04.18'!O214+'10.04.18'!O214+'16.04.18'!O214+'23.04.18'!O214+'02.05.18'!O214+'07.05.18'!O214+'14.05.18'!O214+'21.05.18'!O214+'29.05.18'!O214+'04.06.18'!O214+'11.06.18'!O214+'18.06.18'!O214+'25.06.18'!O214+'02.07.18'!O214+'09.07.18'!O214+'16.07.18'!O214+'23.07.18'!O214+'30.07.18'!O214+'06.08.18'!O214+'13.08.18'!O214+'20.08.18'!O214+'27.08.18'!O214+'03.09.18'!O214+'10.09.18'!O214+'17.09.18'!O214+'24.09.18'!O214+'01.10.18'!O214+'08.10.18'!O214+'16.10.18'!O214+'22.10.18'!O214+'29.10.18'!O214+'05.11.18'!O214+'12.11.18'!O214+'19.11.18'!O214+'26.11.18'!O214+'03.12.18'!O214+'10.12.18'!O214+'17.12.18'!O214+'26.12.18'!O214+'02.01.19'!O214</f>
        <v>0</v>
      </c>
      <c r="P214" s="271">
        <f>'19.02.18'!P214+'26.02.18'!P214+'05.03.18'!P214+'12.03.18'!P214+'19.03.18'!P214+'26.03.18'!P214+'02.04.18'!P214+'10.04.18'!P214+'16.04.18'!P214+'23.04.18'!P214+'02.05.18'!P214+'07.05.18'!P214+'14.05.18'!P214+'21.05.18'!P214+'29.05.18'!P214+'04.06.18'!P214+'11.06.18'!P214+'18.06.18'!P214+'25.06.18'!P214+'02.07.18'!P214+'09.07.18'!P214+'16.07.18'!P214+'23.07.18'!P214+'30.07.18'!P214+'06.08.18'!P214+'13.08.18'!P214+'20.08.18'!P214+'27.08.18'!P214+'03.09.18'!P214+'10.09.18'!P214+'17.09.18'!P214+'24.09.18'!P214+'01.10.18'!P214+'08.10.18'!P214+'16.10.18'!P214+'22.10.18'!P214+'29.10.18'!P214+'05.11.18'!P214+'12.11.18'!P214+'19.11.18'!P214+'26.11.18'!P214+'03.12.18'!P214+'10.12.18'!P214+'17.12.18'!P214+'26.12.18'!P214+'02.01.19'!P214</f>
        <v>0</v>
      </c>
      <c r="Q214" s="152">
        <f t="shared" si="7"/>
        <v>0</v>
      </c>
      <c r="R214" s="1"/>
      <c r="S214" s="1"/>
      <c r="T214" s="134"/>
      <c r="U214" s="134"/>
      <c r="V214" s="134"/>
      <c r="X214" s="85"/>
    </row>
    <row r="215" spans="1:24" s="73" customFormat="1">
      <c r="A215" s="252">
        <v>206</v>
      </c>
      <c r="B215" s="29" t="s">
        <v>512</v>
      </c>
      <c r="C215" s="7" t="s">
        <v>19</v>
      </c>
      <c r="D215" s="119"/>
      <c r="E215" s="29" t="s">
        <v>26</v>
      </c>
      <c r="F215" s="194" t="s">
        <v>518</v>
      </c>
      <c r="G215" s="80" t="s">
        <v>33</v>
      </c>
      <c r="H215" s="274">
        <f>'19.02.18'!H215+'26.02.18'!H215+'05.03.18'!H215+'12.03.18'!H215+'19.03.18'!H215+'26.03.18'!H215+'02.04.18'!H215+'10.04.18'!H215+'16.04.18'!H215+'23.04.18'!H215+'02.05.18'!H215+'07.05.18'!H215+'14.05.18'!H215+'21.05.18'!H215+'29.05.18'!H215+'04.06.18'!H215+'11.06.18'!H215+'18.06.18'!H215+'25.06.18'!H215+'02.07.18'!H215+'09.07.18'!H215+'16.07.18'!H215+'23.07.18'!H215+'30.07.18'!H215+'06.08.18'!H215+'13.08.18'!H215+'20.08.18'!H215+'27.08.18'!H215+'03.09.18'!H215+'10.09.18'!H215+'17.09.18'!H215+'24.09.18'!H215+'01.10.18'!H215+'08.10.18'!H215+'16.10.18'!H215+'22.10.18'!H215+'29.10.18'!H215+'05.11.18'!H215+'12.11.18'!H215+'19.11.18'!H215+'26.11.18'!H215+'03.12.18'!H215+'10.12.18'!H215+'17.12.18'!H215+'26.12.18'!H215+'02.01.19'!H215</f>
        <v>9</v>
      </c>
      <c r="I215" s="254">
        <f>'19.02.18'!I215+'26.02.18'!I215+'05.03.18'!I215+'12.03.18'!I215+'19.03.18'!I215+'26.03.18'!I215+'02.04.18'!I215+'10.04.18'!I215+'16.04.18'!I215+'23.04.18'!I215+'02.05.18'!I215+'07.05.18'!I215+'14.05.18'!I215+'21.05.18'!I215+'29.05.18'!I215+'04.06.18'!I215+'11.06.18'!I215+'18.06.18'!I215+'25.06.18'!I215+'02.07.18'!I215+'09.07.18'!I215+'16.07.18'!I215+'23.07.18'!I215+'30.07.18'!I215+'06.08.18'!I215+'13.08.18'!I215+'20.08.18'!I215+'27.08.18'!I215+'03.09.18'!I215+'10.09.18'!I215+'17.09.18'!I215+'24.09.18'!I215+'01.10.18'!I215+'08.10.18'!I215+'16.10.18'!I215+'22.10.18'!I215+'29.10.18'!I215+'05.11.18'!I215+'12.11.18'!I215+'19.11.18'!I215+'26.11.18'!I215+'03.12.18'!I215+'10.12.18'!I215+'17.12.18'!I215+'26.12.18'!I215+'02.01.19'!I215</f>
        <v>8</v>
      </c>
      <c r="J215" s="254">
        <f>'19.02.18'!J215+'26.02.18'!J215+'05.03.18'!J215+'12.03.18'!J215+'19.03.18'!J215+'26.03.18'!J215+'02.04.18'!J215+'10.04.18'!J215+'16.04.18'!J215+'23.04.18'!J215+'02.05.18'!J215+'07.05.18'!J215+'14.05.18'!J215+'21.05.18'!J215+'29.05.18'!J215+'04.06.18'!J215+'11.06.18'!J215+'18.06.18'!J215+'25.06.18'!J215+'02.07.18'!J215+'09.07.18'!J215+'16.07.18'!J215+'23.07.18'!J215+'30.07.18'!J215+'06.08.18'!J215+'13.08.18'!J215+'20.08.18'!J215+'27.08.18'!J215+'03.09.18'!J215+'10.09.18'!J215+'17.09.18'!J215+'24.09.18'!J215+'01.10.18'!J215+'08.10.18'!J215+'16.10.18'!J215+'22.10.18'!J215+'29.10.18'!J215+'05.11.18'!J215+'12.11.18'!J215+'19.11.18'!J215+'26.11.18'!J215+'03.12.18'!J215+'10.12.18'!J215+'17.12.18'!J215+'26.12.18'!J215+'02.01.19'!J215</f>
        <v>8</v>
      </c>
      <c r="K215" s="271">
        <f>'19.02.18'!K215+'26.02.18'!K215+'05.03.18'!K215+'12.03.18'!K215+'19.03.18'!K215+'26.03.18'!K215+'02.04.18'!K215+'10.04.18'!K215+'16.04.18'!K215+'23.04.18'!K215+'02.05.18'!K215+'07.05.18'!K215+'14.05.18'!K215+'21.05.18'!K215+'29.05.18'!K215+'04.06.18'!K215+'11.06.18'!K215+'18.06.18'!K215+'25.06.18'!K215+'02.07.18'!K215+'09.07.18'!K215+'16.07.18'!K215+'23.07.18'!K215+'30.07.18'!K215+'06.08.18'!K215+'13.08.18'!K215+'20.08.18'!K215+'27.08.18'!K215+'03.09.18'!K215+'10.09.18'!K215+'17.09.18'!K215+'24.09.18'!K215+'01.10.18'!K215+'08.10.18'!K215+'16.10.18'!K215+'22.10.18'!K215+'29.10.18'!K215+'05.11.18'!K215+'12.11.18'!K215+'19.11.18'!K215+'26.11.18'!K215+'03.12.18'!K215+'10.12.18'!K215+'17.12.18'!K215+'26.12.18'!K215+'02.01.19'!K215</f>
        <v>19253.03</v>
      </c>
      <c r="L215" s="271">
        <f>'19.02.18'!L215+'26.02.18'!L215+'05.03.18'!L215+'12.03.18'!L215+'19.03.18'!L215+'26.03.18'!L215+'02.04.18'!L215+'10.04.18'!L215+'16.04.18'!L215+'23.04.18'!L215+'02.05.18'!L215+'07.05.18'!L215+'14.05.18'!L215+'21.05.18'!L215+'29.05.18'!L215+'04.06.18'!L215+'11.06.18'!L215+'18.06.18'!L215+'25.06.18'!L215+'02.07.18'!L215+'09.07.18'!L215+'16.07.18'!L215+'23.07.18'!L215+'30.07.18'!L215+'06.08.18'!L215+'13.08.18'!L215+'20.08.18'!L215+'27.08.18'!L215+'03.09.18'!L215+'10.09.18'!L215+'17.09.18'!L215+'24.09.18'!L215+'01.10.18'!L215+'08.10.18'!L215+'16.10.18'!L215+'22.10.18'!L215+'29.10.18'!L215+'05.11.18'!L215+'12.11.18'!L215+'19.11.18'!L215+'26.11.18'!L215+'03.12.18'!L215+'10.12.18'!L215+'17.12.18'!L215+'26.12.18'!L215+'02.01.19'!L215</f>
        <v>19253.03</v>
      </c>
      <c r="M215" s="259">
        <f t="shared" si="8"/>
        <v>0</v>
      </c>
      <c r="N215" s="270">
        <f>'19.02.18'!N215+'26.02.18'!N215+'05.03.18'!N215+'12.03.18'!N215+'19.03.18'!N215+'26.03.18'!N215+'02.04.18'!N215+'10.04.18'!N215+'16.04.18'!N215+'23.04.18'!N215+'02.05.18'!N215+'07.05.18'!N215+'14.05.18'!N215+'21.05.18'!N215+'29.05.18'!N215+'04.06.18'!N215+'11.06.18'!N215+'18.06.18'!N215+'25.06.18'!N215+'02.07.18'!N215+'09.07.18'!N215+'16.07.18'!N215+'23.07.18'!N215+'30.07.18'!N215+'06.08.18'!N215+'13.08.18'!N215+'20.08.18'!N215+'27.08.18'!N215+'03.09.18'!N215+'10.09.18'!N215+'17.09.18'!N215+'24.09.18'!N215+'01.10.18'!N215+'08.10.18'!N215+'16.10.18'!N215+'22.10.18'!N215+'29.10.18'!N215+'05.11.18'!N215+'12.11.18'!N215+'19.11.18'!N215+'26.11.18'!N215+'03.12.18'!N215+'10.12.18'!N215+'17.12.18'!N215+'26.12.18'!N215+'02.01.19'!N215</f>
        <v>0</v>
      </c>
      <c r="O215" s="271">
        <f>'19.02.18'!O215+'26.02.18'!O215+'05.03.18'!O215+'12.03.18'!O215+'19.03.18'!O215+'26.03.18'!O215+'02.04.18'!O215+'10.04.18'!O215+'16.04.18'!O215+'23.04.18'!O215+'02.05.18'!O215+'07.05.18'!O215+'14.05.18'!O215+'21.05.18'!O215+'29.05.18'!O215+'04.06.18'!O215+'11.06.18'!O215+'18.06.18'!O215+'25.06.18'!O215+'02.07.18'!O215+'09.07.18'!O215+'16.07.18'!O215+'23.07.18'!O215+'30.07.18'!O215+'06.08.18'!O215+'13.08.18'!O215+'20.08.18'!O215+'27.08.18'!O215+'03.09.18'!O215+'10.09.18'!O215+'17.09.18'!O215+'24.09.18'!O215+'01.10.18'!O215+'08.10.18'!O215+'16.10.18'!O215+'22.10.18'!O215+'29.10.18'!O215+'05.11.18'!O215+'12.11.18'!O215+'19.11.18'!O215+'26.11.18'!O215+'03.12.18'!O215+'10.12.18'!O215+'17.12.18'!O215+'26.12.18'!O215+'02.01.19'!O215</f>
        <v>0</v>
      </c>
      <c r="P215" s="271">
        <f>'19.02.18'!P215+'26.02.18'!P215+'05.03.18'!P215+'12.03.18'!P215+'19.03.18'!P215+'26.03.18'!P215+'02.04.18'!P215+'10.04.18'!P215+'16.04.18'!P215+'23.04.18'!P215+'02.05.18'!P215+'07.05.18'!P215+'14.05.18'!P215+'21.05.18'!P215+'29.05.18'!P215+'04.06.18'!P215+'11.06.18'!P215+'18.06.18'!P215+'25.06.18'!P215+'02.07.18'!P215+'09.07.18'!P215+'16.07.18'!P215+'23.07.18'!P215+'30.07.18'!P215+'06.08.18'!P215+'13.08.18'!P215+'20.08.18'!P215+'27.08.18'!P215+'03.09.18'!P215+'10.09.18'!P215+'17.09.18'!P215+'24.09.18'!P215+'01.10.18'!P215+'08.10.18'!P215+'16.10.18'!P215+'22.10.18'!P215+'29.10.18'!P215+'05.11.18'!P215+'12.11.18'!P215+'19.11.18'!P215+'26.11.18'!P215+'03.12.18'!P215+'10.12.18'!P215+'17.12.18'!P215+'26.12.18'!P215+'02.01.19'!P215</f>
        <v>0</v>
      </c>
      <c r="Q215" s="152">
        <f t="shared" si="7"/>
        <v>0</v>
      </c>
      <c r="R215" s="1"/>
      <c r="S215" s="1"/>
      <c r="T215" s="134"/>
      <c r="U215" s="134"/>
      <c r="V215" s="134"/>
      <c r="X215" s="85"/>
    </row>
    <row r="216" spans="1:24" s="73" customFormat="1">
      <c r="A216" s="252">
        <v>207</v>
      </c>
      <c r="B216" s="162" t="s">
        <v>524</v>
      </c>
      <c r="C216" s="148" t="s">
        <v>19</v>
      </c>
      <c r="D216" s="119"/>
      <c r="E216" s="153" t="s">
        <v>26</v>
      </c>
      <c r="F216" s="194" t="s">
        <v>550</v>
      </c>
      <c r="G216" s="14" t="s">
        <v>21</v>
      </c>
      <c r="H216" s="274">
        <f>'19.02.18'!H216+'26.02.18'!H216+'05.03.18'!H216+'12.03.18'!H216+'19.03.18'!H216+'26.03.18'!H216+'02.04.18'!H216+'10.04.18'!H216+'16.04.18'!H216+'23.04.18'!H216+'02.05.18'!H216+'07.05.18'!H216+'14.05.18'!H216+'21.05.18'!H216+'29.05.18'!H216+'04.06.18'!H216+'11.06.18'!H216+'18.06.18'!H216+'25.06.18'!H216+'02.07.18'!H216+'09.07.18'!H216+'16.07.18'!H216+'23.07.18'!H216+'30.07.18'!H216+'06.08.18'!H216+'13.08.18'!H216+'20.08.18'!H216+'27.08.18'!H216+'03.09.18'!H216+'10.09.18'!H216+'17.09.18'!H216+'24.09.18'!H216+'01.10.18'!H216+'08.10.18'!H216+'16.10.18'!H216+'22.10.18'!H216+'29.10.18'!H216+'05.11.18'!H216+'12.11.18'!H216+'19.11.18'!H216+'26.11.18'!H216+'03.12.18'!H216+'10.12.18'!H216+'17.12.18'!H216+'26.12.18'!H216+'02.01.19'!H216</f>
        <v>13</v>
      </c>
      <c r="I216" s="254">
        <f>'19.02.18'!I216+'26.02.18'!I216+'05.03.18'!I216+'12.03.18'!I216+'19.03.18'!I216+'26.03.18'!I216+'02.04.18'!I216+'10.04.18'!I216+'16.04.18'!I216+'23.04.18'!I216+'02.05.18'!I216+'07.05.18'!I216+'14.05.18'!I216+'21.05.18'!I216+'29.05.18'!I216+'04.06.18'!I216+'11.06.18'!I216+'18.06.18'!I216+'25.06.18'!I216+'02.07.18'!I216+'09.07.18'!I216+'16.07.18'!I216+'23.07.18'!I216+'30.07.18'!I216+'06.08.18'!I216+'13.08.18'!I216+'20.08.18'!I216+'27.08.18'!I216+'03.09.18'!I216+'10.09.18'!I216+'17.09.18'!I216+'24.09.18'!I216+'01.10.18'!I216+'08.10.18'!I216+'16.10.18'!I216+'22.10.18'!I216+'29.10.18'!I216+'05.11.18'!I216+'12.11.18'!I216+'19.11.18'!I216+'26.11.18'!I216+'03.12.18'!I216+'10.12.18'!I216+'17.12.18'!I216+'26.12.18'!I216+'02.01.19'!I216</f>
        <v>11</v>
      </c>
      <c r="J216" s="254">
        <f>'19.02.18'!J216+'26.02.18'!J216+'05.03.18'!J216+'12.03.18'!J216+'19.03.18'!J216+'26.03.18'!J216+'02.04.18'!J216+'10.04.18'!J216+'16.04.18'!J216+'23.04.18'!J216+'02.05.18'!J216+'07.05.18'!J216+'14.05.18'!J216+'21.05.18'!J216+'29.05.18'!J216+'04.06.18'!J216+'11.06.18'!J216+'18.06.18'!J216+'25.06.18'!J216+'02.07.18'!J216+'09.07.18'!J216+'16.07.18'!J216+'23.07.18'!J216+'30.07.18'!J216+'06.08.18'!J216+'13.08.18'!J216+'20.08.18'!J216+'27.08.18'!J216+'03.09.18'!J216+'10.09.18'!J216+'17.09.18'!J216+'24.09.18'!J216+'01.10.18'!J216+'08.10.18'!J216+'16.10.18'!J216+'22.10.18'!J216+'29.10.18'!J216+'05.11.18'!J216+'12.11.18'!J216+'19.11.18'!J216+'26.11.18'!J216+'03.12.18'!J216+'10.12.18'!J216+'17.12.18'!J216+'26.12.18'!J216+'02.01.19'!J216</f>
        <v>15</v>
      </c>
      <c r="K216" s="271">
        <f>'19.02.18'!K216+'26.02.18'!K216+'05.03.18'!K216+'12.03.18'!K216+'19.03.18'!K216+'26.03.18'!K216+'02.04.18'!K216+'10.04.18'!K216+'16.04.18'!K216+'23.04.18'!K216+'02.05.18'!K216+'07.05.18'!K216+'14.05.18'!K216+'21.05.18'!K216+'29.05.18'!K216+'04.06.18'!K216+'11.06.18'!K216+'18.06.18'!K216+'25.06.18'!K216+'02.07.18'!K216+'09.07.18'!K216+'16.07.18'!K216+'23.07.18'!K216+'30.07.18'!K216+'06.08.18'!K216+'13.08.18'!K216+'20.08.18'!K216+'27.08.18'!K216+'03.09.18'!K216+'10.09.18'!K216+'17.09.18'!K216+'24.09.18'!K216+'01.10.18'!K216+'08.10.18'!K216+'16.10.18'!K216+'22.10.18'!K216+'29.10.18'!K216+'05.11.18'!K216+'12.11.18'!K216+'19.11.18'!K216+'26.11.18'!K216+'03.12.18'!K216+'10.12.18'!K216+'17.12.18'!K216+'26.12.18'!K216+'02.01.19'!K216</f>
        <v>16140.789999999999</v>
      </c>
      <c r="L216" s="271">
        <f>'19.02.18'!L216+'26.02.18'!L216+'05.03.18'!L216+'12.03.18'!L216+'19.03.18'!L216+'26.03.18'!L216+'02.04.18'!L216+'10.04.18'!L216+'16.04.18'!L216+'23.04.18'!L216+'02.05.18'!L216+'07.05.18'!L216+'14.05.18'!L216+'21.05.18'!L216+'29.05.18'!L216+'04.06.18'!L216+'11.06.18'!L216+'18.06.18'!L216+'25.06.18'!L216+'02.07.18'!L216+'09.07.18'!L216+'16.07.18'!L216+'23.07.18'!L216+'30.07.18'!L216+'06.08.18'!L216+'13.08.18'!L216+'20.08.18'!L216+'27.08.18'!L216+'03.09.18'!L216+'10.09.18'!L216+'17.09.18'!L216+'24.09.18'!L216+'01.10.18'!L216+'08.10.18'!L216+'16.10.18'!L216+'22.10.18'!L216+'29.10.18'!L216+'05.11.18'!L216+'12.11.18'!L216+'19.11.18'!L216+'26.11.18'!L216+'03.12.18'!L216+'10.12.18'!L216+'17.12.18'!L216+'26.12.18'!L216+'02.01.19'!L216</f>
        <v>16140.789999999999</v>
      </c>
      <c r="M216" s="259">
        <f t="shared" si="8"/>
        <v>0</v>
      </c>
      <c r="N216" s="270">
        <f>'19.02.18'!N216+'26.02.18'!N216+'05.03.18'!N216+'12.03.18'!N216+'19.03.18'!N216+'26.03.18'!N216+'02.04.18'!N216+'10.04.18'!N216+'16.04.18'!N216+'23.04.18'!N216+'02.05.18'!N216+'07.05.18'!N216+'14.05.18'!N216+'21.05.18'!N216+'29.05.18'!N216+'04.06.18'!N216+'11.06.18'!N216+'18.06.18'!N216+'25.06.18'!N216+'02.07.18'!N216+'09.07.18'!N216+'16.07.18'!N216+'23.07.18'!N216+'30.07.18'!N216+'06.08.18'!N216+'13.08.18'!N216+'20.08.18'!N216+'27.08.18'!N216+'03.09.18'!N216+'10.09.18'!N216+'17.09.18'!N216+'24.09.18'!N216+'01.10.18'!N216+'08.10.18'!N216+'16.10.18'!N216+'22.10.18'!N216+'29.10.18'!N216+'05.11.18'!N216+'12.11.18'!N216+'19.11.18'!N216+'26.11.18'!N216+'03.12.18'!N216+'10.12.18'!N216+'17.12.18'!N216+'26.12.18'!N216+'02.01.19'!N216</f>
        <v>0</v>
      </c>
      <c r="O216" s="271">
        <f>'19.02.18'!O216+'26.02.18'!O216+'05.03.18'!O216+'12.03.18'!O216+'19.03.18'!O216+'26.03.18'!O216+'02.04.18'!O216+'10.04.18'!O216+'16.04.18'!O216+'23.04.18'!O216+'02.05.18'!O216+'07.05.18'!O216+'14.05.18'!O216+'21.05.18'!O216+'29.05.18'!O216+'04.06.18'!O216+'11.06.18'!O216+'18.06.18'!O216+'25.06.18'!O216+'02.07.18'!O216+'09.07.18'!O216+'16.07.18'!O216+'23.07.18'!O216+'30.07.18'!O216+'06.08.18'!O216+'13.08.18'!O216+'20.08.18'!O216+'27.08.18'!O216+'03.09.18'!O216+'10.09.18'!O216+'17.09.18'!O216+'24.09.18'!O216+'01.10.18'!O216+'08.10.18'!O216+'16.10.18'!O216+'22.10.18'!O216+'29.10.18'!O216+'05.11.18'!O216+'12.11.18'!O216+'19.11.18'!O216+'26.11.18'!O216+'03.12.18'!O216+'10.12.18'!O216+'17.12.18'!O216+'26.12.18'!O216+'02.01.19'!O216</f>
        <v>0</v>
      </c>
      <c r="P216" s="271">
        <f>'19.02.18'!P216+'26.02.18'!P216+'05.03.18'!P216+'12.03.18'!P216+'19.03.18'!P216+'26.03.18'!P216+'02.04.18'!P216+'10.04.18'!P216+'16.04.18'!P216+'23.04.18'!P216+'02.05.18'!P216+'07.05.18'!P216+'14.05.18'!P216+'21.05.18'!P216+'29.05.18'!P216+'04.06.18'!P216+'11.06.18'!P216+'18.06.18'!P216+'25.06.18'!P216+'02.07.18'!P216+'09.07.18'!P216+'16.07.18'!P216+'23.07.18'!P216+'30.07.18'!P216+'06.08.18'!P216+'13.08.18'!P216+'20.08.18'!P216+'27.08.18'!P216+'03.09.18'!P216+'10.09.18'!P216+'17.09.18'!P216+'24.09.18'!P216+'01.10.18'!P216+'08.10.18'!P216+'16.10.18'!P216+'22.10.18'!P216+'29.10.18'!P216+'05.11.18'!P216+'12.11.18'!P216+'19.11.18'!P216+'26.11.18'!P216+'03.12.18'!P216+'10.12.18'!P216+'17.12.18'!P216+'26.12.18'!P216+'02.01.19'!P216</f>
        <v>0</v>
      </c>
      <c r="Q216" s="152">
        <f t="shared" si="7"/>
        <v>0</v>
      </c>
      <c r="R216" s="1"/>
      <c r="S216" s="1"/>
      <c r="T216" s="134"/>
      <c r="U216" s="134"/>
      <c r="V216" s="134"/>
      <c r="X216" s="85"/>
    </row>
    <row r="217" spans="1:24" s="73" customFormat="1">
      <c r="A217" s="252">
        <v>208</v>
      </c>
      <c r="B217" s="162" t="s">
        <v>524</v>
      </c>
      <c r="C217" s="148" t="s">
        <v>19</v>
      </c>
      <c r="D217" s="119"/>
      <c r="E217" s="153" t="s">
        <v>26</v>
      </c>
      <c r="F217" s="194" t="s">
        <v>521</v>
      </c>
      <c r="G217" s="80" t="s">
        <v>33</v>
      </c>
      <c r="H217" s="274">
        <f>'19.02.18'!H217+'26.02.18'!H217+'05.03.18'!H217+'12.03.18'!H217+'19.03.18'!H217+'26.03.18'!H217+'02.04.18'!H217+'10.04.18'!H217+'16.04.18'!H217+'23.04.18'!H217+'02.05.18'!H217+'07.05.18'!H217+'14.05.18'!H217+'21.05.18'!H217+'29.05.18'!H217+'04.06.18'!H217+'11.06.18'!H217+'18.06.18'!H217+'25.06.18'!H217+'02.07.18'!H217+'09.07.18'!H217+'16.07.18'!H217+'23.07.18'!H217+'30.07.18'!H217+'06.08.18'!H217+'13.08.18'!H217+'20.08.18'!H217+'27.08.18'!H217+'03.09.18'!H217+'10.09.18'!H217+'17.09.18'!H217+'24.09.18'!H217+'01.10.18'!H217+'08.10.18'!H217+'16.10.18'!H217+'22.10.18'!H217+'29.10.18'!H217+'05.11.18'!H217+'12.11.18'!H217+'19.11.18'!H217+'26.11.18'!H217+'03.12.18'!H217+'10.12.18'!H217+'17.12.18'!H217+'26.12.18'!H217+'02.01.19'!H217</f>
        <v>5</v>
      </c>
      <c r="I217" s="254">
        <f>'19.02.18'!I217+'26.02.18'!I217+'05.03.18'!I217+'12.03.18'!I217+'19.03.18'!I217+'26.03.18'!I217+'02.04.18'!I217+'10.04.18'!I217+'16.04.18'!I217+'23.04.18'!I217+'02.05.18'!I217+'07.05.18'!I217+'14.05.18'!I217+'21.05.18'!I217+'29.05.18'!I217+'04.06.18'!I217+'11.06.18'!I217+'18.06.18'!I217+'25.06.18'!I217+'02.07.18'!I217+'09.07.18'!I217+'16.07.18'!I217+'23.07.18'!I217+'30.07.18'!I217+'06.08.18'!I217+'13.08.18'!I217+'20.08.18'!I217+'27.08.18'!I217+'03.09.18'!I217+'10.09.18'!I217+'17.09.18'!I217+'24.09.18'!I217+'01.10.18'!I217+'08.10.18'!I217+'16.10.18'!I217+'22.10.18'!I217+'29.10.18'!I217+'05.11.18'!I217+'12.11.18'!I217+'19.11.18'!I217+'26.11.18'!I217+'03.12.18'!I217+'10.12.18'!I217+'17.12.18'!I217+'26.12.18'!I217+'02.01.19'!I217</f>
        <v>1</v>
      </c>
      <c r="J217" s="254">
        <f>'19.02.18'!J217+'26.02.18'!J217+'05.03.18'!J217+'12.03.18'!J217+'19.03.18'!J217+'26.03.18'!J217+'02.04.18'!J217+'10.04.18'!J217+'16.04.18'!J217+'23.04.18'!J217+'02.05.18'!J217+'07.05.18'!J217+'14.05.18'!J217+'21.05.18'!J217+'29.05.18'!J217+'04.06.18'!J217+'11.06.18'!J217+'18.06.18'!J217+'25.06.18'!J217+'02.07.18'!J217+'09.07.18'!J217+'16.07.18'!J217+'23.07.18'!J217+'30.07.18'!J217+'06.08.18'!J217+'13.08.18'!J217+'20.08.18'!J217+'27.08.18'!J217+'03.09.18'!J217+'10.09.18'!J217+'17.09.18'!J217+'24.09.18'!J217+'01.10.18'!J217+'08.10.18'!J217+'16.10.18'!J217+'22.10.18'!J217+'29.10.18'!J217+'05.11.18'!J217+'12.11.18'!J217+'19.11.18'!J217+'26.11.18'!J217+'03.12.18'!J217+'10.12.18'!J217+'17.12.18'!J217+'26.12.18'!J217+'02.01.19'!J217</f>
        <v>1</v>
      </c>
      <c r="K217" s="271">
        <f>'19.02.18'!K217+'26.02.18'!K217+'05.03.18'!K217+'12.03.18'!K217+'19.03.18'!K217+'26.03.18'!K217+'02.04.18'!K217+'10.04.18'!K217+'16.04.18'!K217+'23.04.18'!K217+'02.05.18'!K217+'07.05.18'!K217+'14.05.18'!K217+'21.05.18'!K217+'29.05.18'!K217+'04.06.18'!K217+'11.06.18'!K217+'18.06.18'!K217+'25.06.18'!K217+'02.07.18'!K217+'09.07.18'!K217+'16.07.18'!K217+'23.07.18'!K217+'30.07.18'!K217+'06.08.18'!K217+'13.08.18'!K217+'20.08.18'!K217+'27.08.18'!K217+'03.09.18'!K217+'10.09.18'!K217+'17.09.18'!K217+'24.09.18'!K217+'01.10.18'!K217+'08.10.18'!K217+'16.10.18'!K217+'22.10.18'!K217+'29.10.18'!K217+'05.11.18'!K217+'12.11.18'!K217+'19.11.18'!K217+'26.11.18'!K217+'03.12.18'!K217+'10.12.18'!K217+'17.12.18'!K217+'26.12.18'!K217+'02.01.19'!K217</f>
        <v>552.29999999999995</v>
      </c>
      <c r="L217" s="271">
        <f>'19.02.18'!L217+'26.02.18'!L217+'05.03.18'!L217+'12.03.18'!L217+'19.03.18'!L217+'26.03.18'!L217+'02.04.18'!L217+'10.04.18'!L217+'16.04.18'!L217+'23.04.18'!L217+'02.05.18'!L217+'07.05.18'!L217+'14.05.18'!L217+'21.05.18'!L217+'29.05.18'!L217+'04.06.18'!L217+'11.06.18'!L217+'18.06.18'!L217+'25.06.18'!L217+'02.07.18'!L217+'09.07.18'!L217+'16.07.18'!L217+'23.07.18'!L217+'30.07.18'!L217+'06.08.18'!L217+'13.08.18'!L217+'20.08.18'!L217+'27.08.18'!L217+'03.09.18'!L217+'10.09.18'!L217+'17.09.18'!L217+'24.09.18'!L217+'01.10.18'!L217+'08.10.18'!L217+'16.10.18'!L217+'22.10.18'!L217+'29.10.18'!L217+'05.11.18'!L217+'12.11.18'!L217+'19.11.18'!L217+'26.11.18'!L217+'03.12.18'!L217+'10.12.18'!L217+'17.12.18'!L217+'26.12.18'!L217+'02.01.19'!L217</f>
        <v>552.29999999999995</v>
      </c>
      <c r="M217" s="259">
        <f t="shared" si="8"/>
        <v>0</v>
      </c>
      <c r="N217" s="270">
        <f>'19.02.18'!N217+'26.02.18'!N217+'05.03.18'!N217+'12.03.18'!N217+'19.03.18'!N217+'26.03.18'!N217+'02.04.18'!N217+'10.04.18'!N217+'16.04.18'!N217+'23.04.18'!N217+'02.05.18'!N217+'07.05.18'!N217+'14.05.18'!N217+'21.05.18'!N217+'29.05.18'!N217+'04.06.18'!N217+'11.06.18'!N217+'18.06.18'!N217+'25.06.18'!N217+'02.07.18'!N217+'09.07.18'!N217+'16.07.18'!N217+'23.07.18'!N217+'30.07.18'!N217+'06.08.18'!N217+'13.08.18'!N217+'20.08.18'!N217+'27.08.18'!N217+'03.09.18'!N217+'10.09.18'!N217+'17.09.18'!N217+'24.09.18'!N217+'01.10.18'!N217+'08.10.18'!N217+'16.10.18'!N217+'22.10.18'!N217+'29.10.18'!N217+'05.11.18'!N217+'12.11.18'!N217+'19.11.18'!N217+'26.11.18'!N217+'03.12.18'!N217+'10.12.18'!N217+'17.12.18'!N217+'26.12.18'!N217+'02.01.19'!N217</f>
        <v>0</v>
      </c>
      <c r="O217" s="271">
        <f>'19.02.18'!O217+'26.02.18'!O217+'05.03.18'!O217+'12.03.18'!O217+'19.03.18'!O217+'26.03.18'!O217+'02.04.18'!O217+'10.04.18'!O217+'16.04.18'!O217+'23.04.18'!O217+'02.05.18'!O217+'07.05.18'!O217+'14.05.18'!O217+'21.05.18'!O217+'29.05.18'!O217+'04.06.18'!O217+'11.06.18'!O217+'18.06.18'!O217+'25.06.18'!O217+'02.07.18'!O217+'09.07.18'!O217+'16.07.18'!O217+'23.07.18'!O217+'30.07.18'!O217+'06.08.18'!O217+'13.08.18'!O217+'20.08.18'!O217+'27.08.18'!O217+'03.09.18'!O217+'10.09.18'!O217+'17.09.18'!O217+'24.09.18'!O217+'01.10.18'!O217+'08.10.18'!O217+'16.10.18'!O217+'22.10.18'!O217+'29.10.18'!O217+'05.11.18'!O217+'12.11.18'!O217+'19.11.18'!O217+'26.11.18'!O217+'03.12.18'!O217+'10.12.18'!O217+'17.12.18'!O217+'26.12.18'!O217+'02.01.19'!O217</f>
        <v>0</v>
      </c>
      <c r="P217" s="271">
        <f>'19.02.18'!P217+'26.02.18'!P217+'05.03.18'!P217+'12.03.18'!P217+'19.03.18'!P217+'26.03.18'!P217+'02.04.18'!P217+'10.04.18'!P217+'16.04.18'!P217+'23.04.18'!P217+'02.05.18'!P217+'07.05.18'!P217+'14.05.18'!P217+'21.05.18'!P217+'29.05.18'!P217+'04.06.18'!P217+'11.06.18'!P217+'18.06.18'!P217+'25.06.18'!P217+'02.07.18'!P217+'09.07.18'!P217+'16.07.18'!P217+'23.07.18'!P217+'30.07.18'!P217+'06.08.18'!P217+'13.08.18'!P217+'20.08.18'!P217+'27.08.18'!P217+'03.09.18'!P217+'10.09.18'!P217+'17.09.18'!P217+'24.09.18'!P217+'01.10.18'!P217+'08.10.18'!P217+'16.10.18'!P217+'22.10.18'!P217+'29.10.18'!P217+'05.11.18'!P217+'12.11.18'!P217+'19.11.18'!P217+'26.11.18'!P217+'03.12.18'!P217+'10.12.18'!P217+'17.12.18'!P217+'26.12.18'!P217+'02.01.19'!P217</f>
        <v>0</v>
      </c>
      <c r="Q217" s="152">
        <f t="shared" si="7"/>
        <v>0</v>
      </c>
      <c r="R217" s="1"/>
      <c r="S217" s="1"/>
      <c r="T217" s="134"/>
      <c r="U217" s="134"/>
      <c r="V217" s="134"/>
      <c r="X217" s="85"/>
    </row>
    <row r="218" spans="1:24" s="73" customFormat="1">
      <c r="A218" s="252">
        <v>209</v>
      </c>
      <c r="B218" s="162" t="s">
        <v>523</v>
      </c>
      <c r="C218" s="148" t="s">
        <v>19</v>
      </c>
      <c r="D218" s="119"/>
      <c r="E218" s="153" t="s">
        <v>26</v>
      </c>
      <c r="F218" s="194" t="s">
        <v>522</v>
      </c>
      <c r="G218" s="80" t="s">
        <v>33</v>
      </c>
      <c r="H218" s="274">
        <f>'19.02.18'!H218+'26.02.18'!H218+'05.03.18'!H218+'12.03.18'!H218+'19.03.18'!H218+'26.03.18'!H218+'02.04.18'!H218+'10.04.18'!H218+'16.04.18'!H218+'23.04.18'!H218+'02.05.18'!H218+'07.05.18'!H218+'14.05.18'!H218+'21.05.18'!H218+'29.05.18'!H218+'04.06.18'!H218+'11.06.18'!H218+'18.06.18'!H218+'25.06.18'!H218+'02.07.18'!H218+'09.07.18'!H218+'16.07.18'!H218+'23.07.18'!H218+'30.07.18'!H218+'06.08.18'!H218+'13.08.18'!H218+'20.08.18'!H218+'27.08.18'!H218+'03.09.18'!H218+'10.09.18'!H218+'17.09.18'!H218+'24.09.18'!H218+'01.10.18'!H218+'08.10.18'!H218+'16.10.18'!H218+'22.10.18'!H218+'29.10.18'!H218+'05.11.18'!H218+'12.11.18'!H218+'19.11.18'!H218+'26.11.18'!H218+'03.12.18'!H218+'10.12.18'!H218+'17.12.18'!H218+'26.12.18'!H218+'02.01.19'!H218</f>
        <v>1</v>
      </c>
      <c r="I218" s="254">
        <f>'19.02.18'!I218+'26.02.18'!I218+'05.03.18'!I218+'12.03.18'!I218+'19.03.18'!I218+'26.03.18'!I218+'02.04.18'!I218+'10.04.18'!I218+'16.04.18'!I218+'23.04.18'!I218+'02.05.18'!I218+'07.05.18'!I218+'14.05.18'!I218+'21.05.18'!I218+'29.05.18'!I218+'04.06.18'!I218+'11.06.18'!I218+'18.06.18'!I218+'25.06.18'!I218+'02.07.18'!I218+'09.07.18'!I218+'16.07.18'!I218+'23.07.18'!I218+'30.07.18'!I218+'06.08.18'!I218+'13.08.18'!I218+'20.08.18'!I218+'27.08.18'!I218+'03.09.18'!I218+'10.09.18'!I218+'17.09.18'!I218+'24.09.18'!I218+'01.10.18'!I218+'08.10.18'!I218+'16.10.18'!I218+'22.10.18'!I218+'29.10.18'!I218+'05.11.18'!I218+'12.11.18'!I218+'19.11.18'!I218+'26.11.18'!I218+'03.12.18'!I218+'10.12.18'!I218+'17.12.18'!I218+'26.12.18'!I218+'02.01.19'!I218</f>
        <v>0</v>
      </c>
      <c r="J218" s="254">
        <f>'19.02.18'!J218+'26.02.18'!J218+'05.03.18'!J218+'12.03.18'!J218+'19.03.18'!J218+'26.03.18'!J218+'02.04.18'!J218+'10.04.18'!J218+'16.04.18'!J218+'23.04.18'!J218+'02.05.18'!J218+'07.05.18'!J218+'14.05.18'!J218+'21.05.18'!J218+'29.05.18'!J218+'04.06.18'!J218+'11.06.18'!J218+'18.06.18'!J218+'25.06.18'!J218+'02.07.18'!J218+'09.07.18'!J218+'16.07.18'!J218+'23.07.18'!J218+'30.07.18'!J218+'06.08.18'!J218+'13.08.18'!J218+'20.08.18'!J218+'27.08.18'!J218+'03.09.18'!J218+'10.09.18'!J218+'17.09.18'!J218+'24.09.18'!J218+'01.10.18'!J218+'08.10.18'!J218+'16.10.18'!J218+'22.10.18'!J218+'29.10.18'!J218+'05.11.18'!J218+'12.11.18'!J218+'19.11.18'!J218+'26.11.18'!J218+'03.12.18'!J218+'10.12.18'!J218+'17.12.18'!J218+'26.12.18'!J218+'02.01.19'!J218</f>
        <v>0</v>
      </c>
      <c r="K218" s="271">
        <f>'19.02.18'!K218+'26.02.18'!K218+'05.03.18'!K218+'12.03.18'!K218+'19.03.18'!K218+'26.03.18'!K218+'02.04.18'!K218+'10.04.18'!K218+'16.04.18'!K218+'23.04.18'!K218+'02.05.18'!K218+'07.05.18'!K218+'14.05.18'!K218+'21.05.18'!K218+'29.05.18'!K218+'04.06.18'!K218+'11.06.18'!K218+'18.06.18'!K218+'25.06.18'!K218+'02.07.18'!K218+'09.07.18'!K218+'16.07.18'!K218+'23.07.18'!K218+'30.07.18'!K218+'06.08.18'!K218+'13.08.18'!K218+'20.08.18'!K218+'27.08.18'!K218+'03.09.18'!K218+'10.09.18'!K218+'17.09.18'!K218+'24.09.18'!K218+'01.10.18'!K218+'08.10.18'!K218+'16.10.18'!K218+'22.10.18'!K218+'29.10.18'!K218+'05.11.18'!K218+'12.11.18'!K218+'19.11.18'!K218+'26.11.18'!K218+'03.12.18'!K218+'10.12.18'!K218+'17.12.18'!K218+'26.12.18'!K218+'02.01.19'!K218</f>
        <v>0</v>
      </c>
      <c r="L218" s="271">
        <f>'19.02.18'!L218+'26.02.18'!L218+'05.03.18'!L218+'12.03.18'!L218+'19.03.18'!L218+'26.03.18'!L218+'02.04.18'!L218+'10.04.18'!L218+'16.04.18'!L218+'23.04.18'!L218+'02.05.18'!L218+'07.05.18'!L218+'14.05.18'!L218+'21.05.18'!L218+'29.05.18'!L218+'04.06.18'!L218+'11.06.18'!L218+'18.06.18'!L218+'25.06.18'!L218+'02.07.18'!L218+'09.07.18'!L218+'16.07.18'!L218+'23.07.18'!L218+'30.07.18'!L218+'06.08.18'!L218+'13.08.18'!L218+'20.08.18'!L218+'27.08.18'!L218+'03.09.18'!L218+'10.09.18'!L218+'17.09.18'!L218+'24.09.18'!L218+'01.10.18'!L218+'08.10.18'!L218+'16.10.18'!L218+'22.10.18'!L218+'29.10.18'!L218+'05.11.18'!L218+'12.11.18'!L218+'19.11.18'!L218+'26.11.18'!L218+'03.12.18'!L218+'10.12.18'!L218+'17.12.18'!L218+'26.12.18'!L218+'02.01.19'!L218</f>
        <v>0</v>
      </c>
      <c r="M218" s="259">
        <f t="shared" si="8"/>
        <v>0</v>
      </c>
      <c r="N218" s="270">
        <f>'19.02.18'!N218+'26.02.18'!N218+'05.03.18'!N218+'12.03.18'!N218+'19.03.18'!N218+'26.03.18'!N218+'02.04.18'!N218+'10.04.18'!N218+'16.04.18'!N218+'23.04.18'!N218+'02.05.18'!N218+'07.05.18'!N218+'14.05.18'!N218+'21.05.18'!N218+'29.05.18'!N218+'04.06.18'!N218+'11.06.18'!N218+'18.06.18'!N218+'25.06.18'!N218+'02.07.18'!N218+'09.07.18'!N218+'16.07.18'!N218+'23.07.18'!N218+'30.07.18'!N218+'06.08.18'!N218+'13.08.18'!N218+'20.08.18'!N218+'27.08.18'!N218+'03.09.18'!N218+'10.09.18'!N218+'17.09.18'!N218+'24.09.18'!N218+'01.10.18'!N218+'08.10.18'!N218+'16.10.18'!N218+'22.10.18'!N218+'29.10.18'!N218+'05.11.18'!N218+'12.11.18'!N218+'19.11.18'!N218+'26.11.18'!N218+'03.12.18'!N218+'10.12.18'!N218+'17.12.18'!N218+'26.12.18'!N218+'02.01.19'!N218</f>
        <v>0</v>
      </c>
      <c r="O218" s="271">
        <f>'19.02.18'!O218+'26.02.18'!O218+'05.03.18'!O218+'12.03.18'!O218+'19.03.18'!O218+'26.03.18'!O218+'02.04.18'!O218+'10.04.18'!O218+'16.04.18'!O218+'23.04.18'!O218+'02.05.18'!O218+'07.05.18'!O218+'14.05.18'!O218+'21.05.18'!O218+'29.05.18'!O218+'04.06.18'!O218+'11.06.18'!O218+'18.06.18'!O218+'25.06.18'!O218+'02.07.18'!O218+'09.07.18'!O218+'16.07.18'!O218+'23.07.18'!O218+'30.07.18'!O218+'06.08.18'!O218+'13.08.18'!O218+'20.08.18'!O218+'27.08.18'!O218+'03.09.18'!O218+'10.09.18'!O218+'17.09.18'!O218+'24.09.18'!O218+'01.10.18'!O218+'08.10.18'!O218+'16.10.18'!O218+'22.10.18'!O218+'29.10.18'!O218+'05.11.18'!O218+'12.11.18'!O218+'19.11.18'!O218+'26.11.18'!O218+'03.12.18'!O218+'10.12.18'!O218+'17.12.18'!O218+'26.12.18'!O218+'02.01.19'!O218</f>
        <v>0</v>
      </c>
      <c r="P218" s="271">
        <f>'19.02.18'!P218+'26.02.18'!P218+'05.03.18'!P218+'12.03.18'!P218+'19.03.18'!P218+'26.03.18'!P218+'02.04.18'!P218+'10.04.18'!P218+'16.04.18'!P218+'23.04.18'!P218+'02.05.18'!P218+'07.05.18'!P218+'14.05.18'!P218+'21.05.18'!P218+'29.05.18'!P218+'04.06.18'!P218+'11.06.18'!P218+'18.06.18'!P218+'25.06.18'!P218+'02.07.18'!P218+'09.07.18'!P218+'16.07.18'!P218+'23.07.18'!P218+'30.07.18'!P218+'06.08.18'!P218+'13.08.18'!P218+'20.08.18'!P218+'27.08.18'!P218+'03.09.18'!P218+'10.09.18'!P218+'17.09.18'!P218+'24.09.18'!P218+'01.10.18'!P218+'08.10.18'!P218+'16.10.18'!P218+'22.10.18'!P218+'29.10.18'!P218+'05.11.18'!P218+'12.11.18'!P218+'19.11.18'!P218+'26.11.18'!P218+'03.12.18'!P218+'10.12.18'!P218+'17.12.18'!P218+'26.12.18'!P218+'02.01.19'!P218</f>
        <v>0</v>
      </c>
      <c r="Q218" s="152">
        <f t="shared" si="7"/>
        <v>0</v>
      </c>
      <c r="R218" s="1"/>
      <c r="S218" s="1"/>
      <c r="T218" s="134"/>
      <c r="U218" s="134"/>
      <c r="V218" s="134"/>
      <c r="X218" s="85"/>
    </row>
    <row r="219" spans="1:24" s="73" customFormat="1">
      <c r="A219" s="252">
        <v>210</v>
      </c>
      <c r="B219" s="153" t="s">
        <v>529</v>
      </c>
      <c r="C219" s="148" t="s">
        <v>19</v>
      </c>
      <c r="D219" s="148"/>
      <c r="E219" s="153" t="s">
        <v>52</v>
      </c>
      <c r="F219" s="195" t="s">
        <v>544</v>
      </c>
      <c r="G219" s="14" t="s">
        <v>21</v>
      </c>
      <c r="H219" s="274">
        <f>'19.02.18'!H219+'26.02.18'!H219+'05.03.18'!H219+'12.03.18'!H219+'19.03.18'!H219+'26.03.18'!H219+'02.04.18'!H219+'10.04.18'!H219+'16.04.18'!H219+'23.04.18'!H219+'02.05.18'!H219+'07.05.18'!H219+'14.05.18'!H219+'21.05.18'!H219+'29.05.18'!H219+'04.06.18'!H219+'11.06.18'!H219+'18.06.18'!H219+'25.06.18'!H219+'02.07.18'!H219+'09.07.18'!H219+'16.07.18'!H219+'23.07.18'!H219+'30.07.18'!H219+'06.08.18'!H219+'13.08.18'!H219+'20.08.18'!H219+'27.08.18'!H219+'03.09.18'!H219+'10.09.18'!H219+'17.09.18'!H219+'24.09.18'!H219+'01.10.18'!H219+'08.10.18'!H219+'16.10.18'!H219+'22.10.18'!H219+'29.10.18'!H219+'05.11.18'!H219+'12.11.18'!H219+'19.11.18'!H219+'26.11.18'!H219+'03.12.18'!H219+'10.12.18'!H219+'17.12.18'!H219+'26.12.18'!H219+'02.01.19'!H219</f>
        <v>4</v>
      </c>
      <c r="I219" s="254">
        <f>'19.02.18'!I219+'26.02.18'!I219+'05.03.18'!I219+'12.03.18'!I219+'19.03.18'!I219+'26.03.18'!I219+'02.04.18'!I219+'10.04.18'!I219+'16.04.18'!I219+'23.04.18'!I219+'02.05.18'!I219+'07.05.18'!I219+'14.05.18'!I219+'21.05.18'!I219+'29.05.18'!I219+'04.06.18'!I219+'11.06.18'!I219+'18.06.18'!I219+'25.06.18'!I219+'02.07.18'!I219+'09.07.18'!I219+'16.07.18'!I219+'23.07.18'!I219+'30.07.18'!I219+'06.08.18'!I219+'13.08.18'!I219+'20.08.18'!I219+'27.08.18'!I219+'03.09.18'!I219+'10.09.18'!I219+'17.09.18'!I219+'24.09.18'!I219+'01.10.18'!I219+'08.10.18'!I219+'16.10.18'!I219+'22.10.18'!I219+'29.10.18'!I219+'05.11.18'!I219+'12.11.18'!I219+'19.11.18'!I219+'26.11.18'!I219+'03.12.18'!I219+'10.12.18'!I219+'17.12.18'!I219+'26.12.18'!I219+'02.01.19'!I219</f>
        <v>4</v>
      </c>
      <c r="J219" s="254">
        <f>'19.02.18'!J219+'26.02.18'!J219+'05.03.18'!J219+'12.03.18'!J219+'19.03.18'!J219+'26.03.18'!J219+'02.04.18'!J219+'10.04.18'!J219+'16.04.18'!J219+'23.04.18'!J219+'02.05.18'!J219+'07.05.18'!J219+'14.05.18'!J219+'21.05.18'!J219+'29.05.18'!J219+'04.06.18'!J219+'11.06.18'!J219+'18.06.18'!J219+'25.06.18'!J219+'02.07.18'!J219+'09.07.18'!J219+'16.07.18'!J219+'23.07.18'!J219+'30.07.18'!J219+'06.08.18'!J219+'13.08.18'!J219+'20.08.18'!J219+'27.08.18'!J219+'03.09.18'!J219+'10.09.18'!J219+'17.09.18'!J219+'24.09.18'!J219+'01.10.18'!J219+'08.10.18'!J219+'16.10.18'!J219+'22.10.18'!J219+'29.10.18'!J219+'05.11.18'!J219+'12.11.18'!J219+'19.11.18'!J219+'26.11.18'!J219+'03.12.18'!J219+'10.12.18'!J219+'17.12.18'!J219+'26.12.18'!J219+'02.01.19'!J219</f>
        <v>4</v>
      </c>
      <c r="K219" s="271">
        <f>'19.02.18'!K219+'26.02.18'!K219+'05.03.18'!K219+'12.03.18'!K219+'19.03.18'!K219+'26.03.18'!K219+'02.04.18'!K219+'10.04.18'!K219+'16.04.18'!K219+'23.04.18'!K219+'02.05.18'!K219+'07.05.18'!K219+'14.05.18'!K219+'21.05.18'!K219+'29.05.18'!K219+'04.06.18'!K219+'11.06.18'!K219+'18.06.18'!K219+'25.06.18'!K219+'02.07.18'!K219+'09.07.18'!K219+'16.07.18'!K219+'23.07.18'!K219+'30.07.18'!K219+'06.08.18'!K219+'13.08.18'!K219+'20.08.18'!K219+'27.08.18'!K219+'03.09.18'!K219+'10.09.18'!K219+'17.09.18'!K219+'24.09.18'!K219+'01.10.18'!K219+'08.10.18'!K219+'16.10.18'!K219+'22.10.18'!K219+'29.10.18'!K219+'05.11.18'!K219+'12.11.18'!K219+'19.11.18'!K219+'26.11.18'!K219+'03.12.18'!K219+'10.12.18'!K219+'17.12.18'!K219+'26.12.18'!K219+'02.01.19'!K219</f>
        <v>5134.92</v>
      </c>
      <c r="L219" s="271">
        <f>'19.02.18'!L219+'26.02.18'!L219+'05.03.18'!L219+'12.03.18'!L219+'19.03.18'!L219+'26.03.18'!L219+'02.04.18'!L219+'10.04.18'!L219+'16.04.18'!L219+'23.04.18'!L219+'02.05.18'!L219+'07.05.18'!L219+'14.05.18'!L219+'21.05.18'!L219+'29.05.18'!L219+'04.06.18'!L219+'11.06.18'!L219+'18.06.18'!L219+'25.06.18'!L219+'02.07.18'!L219+'09.07.18'!L219+'16.07.18'!L219+'23.07.18'!L219+'30.07.18'!L219+'06.08.18'!L219+'13.08.18'!L219+'20.08.18'!L219+'27.08.18'!L219+'03.09.18'!L219+'10.09.18'!L219+'17.09.18'!L219+'24.09.18'!L219+'01.10.18'!L219+'08.10.18'!L219+'16.10.18'!L219+'22.10.18'!L219+'29.10.18'!L219+'05.11.18'!L219+'12.11.18'!L219+'19.11.18'!L219+'26.11.18'!L219+'03.12.18'!L219+'10.12.18'!L219+'17.12.18'!L219+'26.12.18'!L219+'02.01.19'!L219</f>
        <v>5134.92</v>
      </c>
      <c r="M219" s="259">
        <f t="shared" si="8"/>
        <v>0</v>
      </c>
      <c r="N219" s="270">
        <f>'19.02.18'!N219+'26.02.18'!N219+'05.03.18'!N219+'12.03.18'!N219+'19.03.18'!N219+'26.03.18'!N219+'02.04.18'!N219+'10.04.18'!N219+'16.04.18'!N219+'23.04.18'!N219+'02.05.18'!N219+'07.05.18'!N219+'14.05.18'!N219+'21.05.18'!N219+'29.05.18'!N219+'04.06.18'!N219+'11.06.18'!N219+'18.06.18'!N219+'25.06.18'!N219+'02.07.18'!N219+'09.07.18'!N219+'16.07.18'!N219+'23.07.18'!N219+'30.07.18'!N219+'06.08.18'!N219+'13.08.18'!N219+'20.08.18'!N219+'27.08.18'!N219+'03.09.18'!N219+'10.09.18'!N219+'17.09.18'!N219+'24.09.18'!N219+'01.10.18'!N219+'08.10.18'!N219+'16.10.18'!N219+'22.10.18'!N219+'29.10.18'!N219+'05.11.18'!N219+'12.11.18'!N219+'19.11.18'!N219+'26.11.18'!N219+'03.12.18'!N219+'10.12.18'!N219+'17.12.18'!N219+'26.12.18'!N219+'02.01.19'!N219</f>
        <v>0</v>
      </c>
      <c r="O219" s="271">
        <f>'19.02.18'!O219+'26.02.18'!O219+'05.03.18'!O219+'12.03.18'!O219+'19.03.18'!O219+'26.03.18'!O219+'02.04.18'!O219+'10.04.18'!O219+'16.04.18'!O219+'23.04.18'!O219+'02.05.18'!O219+'07.05.18'!O219+'14.05.18'!O219+'21.05.18'!O219+'29.05.18'!O219+'04.06.18'!O219+'11.06.18'!O219+'18.06.18'!O219+'25.06.18'!O219+'02.07.18'!O219+'09.07.18'!O219+'16.07.18'!O219+'23.07.18'!O219+'30.07.18'!O219+'06.08.18'!O219+'13.08.18'!O219+'20.08.18'!O219+'27.08.18'!O219+'03.09.18'!O219+'10.09.18'!O219+'17.09.18'!O219+'24.09.18'!O219+'01.10.18'!O219+'08.10.18'!O219+'16.10.18'!O219+'22.10.18'!O219+'29.10.18'!O219+'05.11.18'!O219+'12.11.18'!O219+'19.11.18'!O219+'26.11.18'!O219+'03.12.18'!O219+'10.12.18'!O219+'17.12.18'!O219+'26.12.18'!O219+'02.01.19'!O219</f>
        <v>0</v>
      </c>
      <c r="P219" s="271">
        <f>'19.02.18'!P219+'26.02.18'!P219+'05.03.18'!P219+'12.03.18'!P219+'19.03.18'!P219+'26.03.18'!P219+'02.04.18'!P219+'10.04.18'!P219+'16.04.18'!P219+'23.04.18'!P219+'02.05.18'!P219+'07.05.18'!P219+'14.05.18'!P219+'21.05.18'!P219+'29.05.18'!P219+'04.06.18'!P219+'11.06.18'!P219+'18.06.18'!P219+'25.06.18'!P219+'02.07.18'!P219+'09.07.18'!P219+'16.07.18'!P219+'23.07.18'!P219+'30.07.18'!P219+'06.08.18'!P219+'13.08.18'!P219+'20.08.18'!P219+'27.08.18'!P219+'03.09.18'!P219+'10.09.18'!P219+'17.09.18'!P219+'24.09.18'!P219+'01.10.18'!P219+'08.10.18'!P219+'16.10.18'!P219+'22.10.18'!P219+'29.10.18'!P219+'05.11.18'!P219+'12.11.18'!P219+'19.11.18'!P219+'26.11.18'!P219+'03.12.18'!P219+'10.12.18'!P219+'17.12.18'!P219+'26.12.18'!P219+'02.01.19'!P219</f>
        <v>0</v>
      </c>
      <c r="Q219" s="152">
        <f t="shared" si="7"/>
        <v>0</v>
      </c>
      <c r="R219" s="1"/>
      <c r="S219" s="1"/>
      <c r="T219" s="134"/>
      <c r="U219" s="134"/>
      <c r="V219" s="134"/>
      <c r="X219" s="85"/>
    </row>
    <row r="220" spans="1:24" s="73" customFormat="1">
      <c r="A220" s="252">
        <v>211</v>
      </c>
      <c r="B220" s="153" t="s">
        <v>529</v>
      </c>
      <c r="C220" s="148" t="s">
        <v>19</v>
      </c>
      <c r="D220" s="148"/>
      <c r="E220" s="153" t="s">
        <v>52</v>
      </c>
      <c r="F220" s="195" t="s">
        <v>536</v>
      </c>
      <c r="G220" s="80" t="s">
        <v>33</v>
      </c>
      <c r="H220" s="274">
        <f>'19.02.18'!H220+'26.02.18'!H220+'05.03.18'!H220+'12.03.18'!H220+'19.03.18'!H220+'26.03.18'!H220+'02.04.18'!H220+'10.04.18'!H220+'16.04.18'!H220+'23.04.18'!H220+'02.05.18'!H220+'07.05.18'!H220+'14.05.18'!H220+'21.05.18'!H220+'29.05.18'!H220+'04.06.18'!H220+'11.06.18'!H220+'18.06.18'!H220+'25.06.18'!H220+'02.07.18'!H220+'09.07.18'!H220+'16.07.18'!H220+'23.07.18'!H220+'30.07.18'!H220+'06.08.18'!H220+'13.08.18'!H220+'20.08.18'!H220+'27.08.18'!H220+'03.09.18'!H220+'10.09.18'!H220+'17.09.18'!H220+'24.09.18'!H220+'01.10.18'!H220+'08.10.18'!H220+'16.10.18'!H220+'22.10.18'!H220+'29.10.18'!H220+'05.11.18'!H220+'12.11.18'!H220+'19.11.18'!H220+'26.11.18'!H220+'03.12.18'!H220+'10.12.18'!H220+'17.12.18'!H220+'26.12.18'!H220+'02.01.19'!H220</f>
        <v>7</v>
      </c>
      <c r="I220" s="254">
        <f>'19.02.18'!I220+'26.02.18'!I220+'05.03.18'!I220+'12.03.18'!I220+'19.03.18'!I220+'26.03.18'!I220+'02.04.18'!I220+'10.04.18'!I220+'16.04.18'!I220+'23.04.18'!I220+'02.05.18'!I220+'07.05.18'!I220+'14.05.18'!I220+'21.05.18'!I220+'29.05.18'!I220+'04.06.18'!I220+'11.06.18'!I220+'18.06.18'!I220+'25.06.18'!I220+'02.07.18'!I220+'09.07.18'!I220+'16.07.18'!I220+'23.07.18'!I220+'30.07.18'!I220+'06.08.18'!I220+'13.08.18'!I220+'20.08.18'!I220+'27.08.18'!I220+'03.09.18'!I220+'10.09.18'!I220+'17.09.18'!I220+'24.09.18'!I220+'01.10.18'!I220+'08.10.18'!I220+'16.10.18'!I220+'22.10.18'!I220+'29.10.18'!I220+'05.11.18'!I220+'12.11.18'!I220+'19.11.18'!I220+'26.11.18'!I220+'03.12.18'!I220+'10.12.18'!I220+'17.12.18'!I220+'26.12.18'!I220+'02.01.19'!I220</f>
        <v>1</v>
      </c>
      <c r="J220" s="254">
        <f>'19.02.18'!J220+'26.02.18'!J220+'05.03.18'!J220+'12.03.18'!J220+'19.03.18'!J220+'26.03.18'!J220+'02.04.18'!J220+'10.04.18'!J220+'16.04.18'!J220+'23.04.18'!J220+'02.05.18'!J220+'07.05.18'!J220+'14.05.18'!J220+'21.05.18'!J220+'29.05.18'!J220+'04.06.18'!J220+'11.06.18'!J220+'18.06.18'!J220+'25.06.18'!J220+'02.07.18'!J220+'09.07.18'!J220+'16.07.18'!J220+'23.07.18'!J220+'30.07.18'!J220+'06.08.18'!J220+'13.08.18'!J220+'20.08.18'!J220+'27.08.18'!J220+'03.09.18'!J220+'10.09.18'!J220+'17.09.18'!J220+'24.09.18'!J220+'01.10.18'!J220+'08.10.18'!J220+'16.10.18'!J220+'22.10.18'!J220+'29.10.18'!J220+'05.11.18'!J220+'12.11.18'!J220+'19.11.18'!J220+'26.11.18'!J220+'03.12.18'!J220+'10.12.18'!J220+'17.12.18'!J220+'26.12.18'!J220+'02.01.19'!J220</f>
        <v>1</v>
      </c>
      <c r="K220" s="271">
        <f>'19.02.18'!K220+'26.02.18'!K220+'05.03.18'!K220+'12.03.18'!K220+'19.03.18'!K220+'26.03.18'!K220+'02.04.18'!K220+'10.04.18'!K220+'16.04.18'!K220+'23.04.18'!K220+'02.05.18'!K220+'07.05.18'!K220+'14.05.18'!K220+'21.05.18'!K220+'29.05.18'!K220+'04.06.18'!K220+'11.06.18'!K220+'18.06.18'!K220+'25.06.18'!K220+'02.07.18'!K220+'09.07.18'!K220+'16.07.18'!K220+'23.07.18'!K220+'30.07.18'!K220+'06.08.18'!K220+'13.08.18'!K220+'20.08.18'!K220+'27.08.18'!K220+'03.09.18'!K220+'10.09.18'!K220+'17.09.18'!K220+'24.09.18'!K220+'01.10.18'!K220+'08.10.18'!K220+'16.10.18'!K220+'22.10.18'!K220+'29.10.18'!K220+'05.11.18'!K220+'12.11.18'!K220+'19.11.18'!K220+'26.11.18'!K220+'03.12.18'!K220+'10.12.18'!K220+'17.12.18'!K220+'26.12.18'!K220+'02.01.19'!K220</f>
        <v>2537.2800000000002</v>
      </c>
      <c r="L220" s="271">
        <f>'19.02.18'!L220+'26.02.18'!L220+'05.03.18'!L220+'12.03.18'!L220+'19.03.18'!L220+'26.03.18'!L220+'02.04.18'!L220+'10.04.18'!L220+'16.04.18'!L220+'23.04.18'!L220+'02.05.18'!L220+'07.05.18'!L220+'14.05.18'!L220+'21.05.18'!L220+'29.05.18'!L220+'04.06.18'!L220+'11.06.18'!L220+'18.06.18'!L220+'25.06.18'!L220+'02.07.18'!L220+'09.07.18'!L220+'16.07.18'!L220+'23.07.18'!L220+'30.07.18'!L220+'06.08.18'!L220+'13.08.18'!L220+'20.08.18'!L220+'27.08.18'!L220+'03.09.18'!L220+'10.09.18'!L220+'17.09.18'!L220+'24.09.18'!L220+'01.10.18'!L220+'08.10.18'!L220+'16.10.18'!L220+'22.10.18'!L220+'29.10.18'!L220+'05.11.18'!L220+'12.11.18'!L220+'19.11.18'!L220+'26.11.18'!L220+'03.12.18'!L220+'10.12.18'!L220+'17.12.18'!L220+'26.12.18'!L220+'02.01.19'!L220</f>
        <v>2537.2800000000002</v>
      </c>
      <c r="M220" s="259">
        <f t="shared" si="8"/>
        <v>0</v>
      </c>
      <c r="N220" s="270">
        <f>'19.02.18'!N220+'26.02.18'!N220+'05.03.18'!N220+'12.03.18'!N220+'19.03.18'!N220+'26.03.18'!N220+'02.04.18'!N220+'10.04.18'!N220+'16.04.18'!N220+'23.04.18'!N220+'02.05.18'!N220+'07.05.18'!N220+'14.05.18'!N220+'21.05.18'!N220+'29.05.18'!N220+'04.06.18'!N220+'11.06.18'!N220+'18.06.18'!N220+'25.06.18'!N220+'02.07.18'!N220+'09.07.18'!N220+'16.07.18'!N220+'23.07.18'!N220+'30.07.18'!N220+'06.08.18'!N220+'13.08.18'!N220+'20.08.18'!N220+'27.08.18'!N220+'03.09.18'!N220+'10.09.18'!N220+'17.09.18'!N220+'24.09.18'!N220+'01.10.18'!N220+'08.10.18'!N220+'16.10.18'!N220+'22.10.18'!N220+'29.10.18'!N220+'05.11.18'!N220+'12.11.18'!N220+'19.11.18'!N220+'26.11.18'!N220+'03.12.18'!N220+'10.12.18'!N220+'17.12.18'!N220+'26.12.18'!N220+'02.01.19'!N220</f>
        <v>0</v>
      </c>
      <c r="O220" s="271">
        <f>'19.02.18'!O220+'26.02.18'!O220+'05.03.18'!O220+'12.03.18'!O220+'19.03.18'!O220+'26.03.18'!O220+'02.04.18'!O220+'10.04.18'!O220+'16.04.18'!O220+'23.04.18'!O220+'02.05.18'!O220+'07.05.18'!O220+'14.05.18'!O220+'21.05.18'!O220+'29.05.18'!O220+'04.06.18'!O220+'11.06.18'!O220+'18.06.18'!O220+'25.06.18'!O220+'02.07.18'!O220+'09.07.18'!O220+'16.07.18'!O220+'23.07.18'!O220+'30.07.18'!O220+'06.08.18'!O220+'13.08.18'!O220+'20.08.18'!O220+'27.08.18'!O220+'03.09.18'!O220+'10.09.18'!O220+'17.09.18'!O220+'24.09.18'!O220+'01.10.18'!O220+'08.10.18'!O220+'16.10.18'!O220+'22.10.18'!O220+'29.10.18'!O220+'05.11.18'!O220+'12.11.18'!O220+'19.11.18'!O220+'26.11.18'!O220+'03.12.18'!O220+'10.12.18'!O220+'17.12.18'!O220+'26.12.18'!O220+'02.01.19'!O220</f>
        <v>0</v>
      </c>
      <c r="P220" s="271">
        <f>'19.02.18'!P220+'26.02.18'!P220+'05.03.18'!P220+'12.03.18'!P220+'19.03.18'!P220+'26.03.18'!P220+'02.04.18'!P220+'10.04.18'!P220+'16.04.18'!P220+'23.04.18'!P220+'02.05.18'!P220+'07.05.18'!P220+'14.05.18'!P220+'21.05.18'!P220+'29.05.18'!P220+'04.06.18'!P220+'11.06.18'!P220+'18.06.18'!P220+'25.06.18'!P220+'02.07.18'!P220+'09.07.18'!P220+'16.07.18'!P220+'23.07.18'!P220+'30.07.18'!P220+'06.08.18'!P220+'13.08.18'!P220+'20.08.18'!P220+'27.08.18'!P220+'03.09.18'!P220+'10.09.18'!P220+'17.09.18'!P220+'24.09.18'!P220+'01.10.18'!P220+'08.10.18'!P220+'16.10.18'!P220+'22.10.18'!P220+'29.10.18'!P220+'05.11.18'!P220+'12.11.18'!P220+'19.11.18'!P220+'26.11.18'!P220+'03.12.18'!P220+'10.12.18'!P220+'17.12.18'!P220+'26.12.18'!P220+'02.01.19'!P220</f>
        <v>0</v>
      </c>
      <c r="Q220" s="152">
        <f t="shared" si="7"/>
        <v>0</v>
      </c>
      <c r="R220" s="1"/>
      <c r="S220" s="1"/>
      <c r="T220" s="134"/>
      <c r="U220" s="134"/>
      <c r="V220" s="134"/>
      <c r="X220" s="85"/>
    </row>
    <row r="221" spans="1:24" s="73" customFormat="1">
      <c r="A221" s="252">
        <v>212</v>
      </c>
      <c r="B221" s="153" t="s">
        <v>530</v>
      </c>
      <c r="C221" s="148" t="s">
        <v>19</v>
      </c>
      <c r="D221" s="148"/>
      <c r="E221" s="149" t="s">
        <v>30</v>
      </c>
      <c r="F221" s="195" t="s">
        <v>545</v>
      </c>
      <c r="G221" s="14" t="s">
        <v>21</v>
      </c>
      <c r="H221" s="274">
        <f>'19.02.18'!H221+'26.02.18'!H221+'05.03.18'!H221+'12.03.18'!H221+'19.03.18'!H221+'26.03.18'!H221+'02.04.18'!H221+'10.04.18'!H221+'16.04.18'!H221+'23.04.18'!H221+'02.05.18'!H221+'07.05.18'!H221+'14.05.18'!H221+'21.05.18'!H221+'29.05.18'!H221+'04.06.18'!H221+'11.06.18'!H221+'18.06.18'!H221+'25.06.18'!H221+'02.07.18'!H221+'09.07.18'!H221+'16.07.18'!H221+'23.07.18'!H221+'30.07.18'!H221+'06.08.18'!H221+'13.08.18'!H221+'20.08.18'!H221+'27.08.18'!H221+'03.09.18'!H221+'10.09.18'!H221+'17.09.18'!H221+'24.09.18'!H221+'01.10.18'!H221+'08.10.18'!H221+'16.10.18'!H221+'22.10.18'!H221+'29.10.18'!H221+'05.11.18'!H221+'12.11.18'!H221+'19.11.18'!H221+'26.11.18'!H221+'03.12.18'!H221+'10.12.18'!H221+'17.12.18'!H221+'26.12.18'!H221+'02.01.19'!H221</f>
        <v>24</v>
      </c>
      <c r="I221" s="254">
        <f>'19.02.18'!I221+'26.02.18'!I221+'05.03.18'!I221+'12.03.18'!I221+'19.03.18'!I221+'26.03.18'!I221+'02.04.18'!I221+'10.04.18'!I221+'16.04.18'!I221+'23.04.18'!I221+'02.05.18'!I221+'07.05.18'!I221+'14.05.18'!I221+'21.05.18'!I221+'29.05.18'!I221+'04.06.18'!I221+'11.06.18'!I221+'18.06.18'!I221+'25.06.18'!I221+'02.07.18'!I221+'09.07.18'!I221+'16.07.18'!I221+'23.07.18'!I221+'30.07.18'!I221+'06.08.18'!I221+'13.08.18'!I221+'20.08.18'!I221+'27.08.18'!I221+'03.09.18'!I221+'10.09.18'!I221+'17.09.18'!I221+'24.09.18'!I221+'01.10.18'!I221+'08.10.18'!I221+'16.10.18'!I221+'22.10.18'!I221+'29.10.18'!I221+'05.11.18'!I221+'12.11.18'!I221+'19.11.18'!I221+'26.11.18'!I221+'03.12.18'!I221+'10.12.18'!I221+'17.12.18'!I221+'26.12.18'!I221+'02.01.19'!I221</f>
        <v>2</v>
      </c>
      <c r="J221" s="254">
        <f>'19.02.18'!J221+'26.02.18'!J221+'05.03.18'!J221+'12.03.18'!J221+'19.03.18'!J221+'26.03.18'!J221+'02.04.18'!J221+'10.04.18'!J221+'16.04.18'!J221+'23.04.18'!J221+'02.05.18'!J221+'07.05.18'!J221+'14.05.18'!J221+'21.05.18'!J221+'29.05.18'!J221+'04.06.18'!J221+'11.06.18'!J221+'18.06.18'!J221+'25.06.18'!J221+'02.07.18'!J221+'09.07.18'!J221+'16.07.18'!J221+'23.07.18'!J221+'30.07.18'!J221+'06.08.18'!J221+'13.08.18'!J221+'20.08.18'!J221+'27.08.18'!J221+'03.09.18'!J221+'10.09.18'!J221+'17.09.18'!J221+'24.09.18'!J221+'01.10.18'!J221+'08.10.18'!J221+'16.10.18'!J221+'22.10.18'!J221+'29.10.18'!J221+'05.11.18'!J221+'12.11.18'!J221+'19.11.18'!J221+'26.11.18'!J221+'03.12.18'!J221+'10.12.18'!J221+'17.12.18'!J221+'26.12.18'!J221+'02.01.19'!J221</f>
        <v>2</v>
      </c>
      <c r="K221" s="271">
        <f>'19.02.18'!K221+'26.02.18'!K221+'05.03.18'!K221+'12.03.18'!K221+'19.03.18'!K221+'26.03.18'!K221+'02.04.18'!K221+'10.04.18'!K221+'16.04.18'!K221+'23.04.18'!K221+'02.05.18'!K221+'07.05.18'!K221+'14.05.18'!K221+'21.05.18'!K221+'29.05.18'!K221+'04.06.18'!K221+'11.06.18'!K221+'18.06.18'!K221+'25.06.18'!K221+'02.07.18'!K221+'09.07.18'!K221+'16.07.18'!K221+'23.07.18'!K221+'30.07.18'!K221+'06.08.18'!K221+'13.08.18'!K221+'20.08.18'!K221+'27.08.18'!K221+'03.09.18'!K221+'10.09.18'!K221+'17.09.18'!K221+'24.09.18'!K221+'01.10.18'!K221+'08.10.18'!K221+'16.10.18'!K221+'22.10.18'!K221+'29.10.18'!K221+'05.11.18'!K221+'12.11.18'!K221+'19.11.18'!K221+'26.11.18'!K221+'03.12.18'!K221+'10.12.18'!K221+'17.12.18'!K221+'26.12.18'!K221+'02.01.19'!K221</f>
        <v>1886.39</v>
      </c>
      <c r="L221" s="271">
        <f>'19.02.18'!L221+'26.02.18'!L221+'05.03.18'!L221+'12.03.18'!L221+'19.03.18'!L221+'26.03.18'!L221+'02.04.18'!L221+'10.04.18'!L221+'16.04.18'!L221+'23.04.18'!L221+'02.05.18'!L221+'07.05.18'!L221+'14.05.18'!L221+'21.05.18'!L221+'29.05.18'!L221+'04.06.18'!L221+'11.06.18'!L221+'18.06.18'!L221+'25.06.18'!L221+'02.07.18'!L221+'09.07.18'!L221+'16.07.18'!L221+'23.07.18'!L221+'30.07.18'!L221+'06.08.18'!L221+'13.08.18'!L221+'20.08.18'!L221+'27.08.18'!L221+'03.09.18'!L221+'10.09.18'!L221+'17.09.18'!L221+'24.09.18'!L221+'01.10.18'!L221+'08.10.18'!L221+'16.10.18'!L221+'22.10.18'!L221+'29.10.18'!L221+'05.11.18'!L221+'12.11.18'!L221+'19.11.18'!L221+'26.11.18'!L221+'03.12.18'!L221+'10.12.18'!L221+'17.12.18'!L221+'26.12.18'!L221+'02.01.19'!L221</f>
        <v>1886.39</v>
      </c>
      <c r="M221" s="259">
        <f t="shared" si="8"/>
        <v>0</v>
      </c>
      <c r="N221" s="270">
        <f>'19.02.18'!N221+'26.02.18'!N221+'05.03.18'!N221+'12.03.18'!N221+'19.03.18'!N221+'26.03.18'!N221+'02.04.18'!N221+'10.04.18'!N221+'16.04.18'!N221+'23.04.18'!N221+'02.05.18'!N221+'07.05.18'!N221+'14.05.18'!N221+'21.05.18'!N221+'29.05.18'!N221+'04.06.18'!N221+'11.06.18'!N221+'18.06.18'!N221+'25.06.18'!N221+'02.07.18'!N221+'09.07.18'!N221+'16.07.18'!N221+'23.07.18'!N221+'30.07.18'!N221+'06.08.18'!N221+'13.08.18'!N221+'20.08.18'!N221+'27.08.18'!N221+'03.09.18'!N221+'10.09.18'!N221+'17.09.18'!N221+'24.09.18'!N221+'01.10.18'!N221+'08.10.18'!N221+'16.10.18'!N221+'22.10.18'!N221+'29.10.18'!N221+'05.11.18'!N221+'12.11.18'!N221+'19.11.18'!N221+'26.11.18'!N221+'03.12.18'!N221+'10.12.18'!N221+'17.12.18'!N221+'26.12.18'!N221+'02.01.19'!N221</f>
        <v>0</v>
      </c>
      <c r="O221" s="271">
        <f>'19.02.18'!O221+'26.02.18'!O221+'05.03.18'!O221+'12.03.18'!O221+'19.03.18'!O221+'26.03.18'!O221+'02.04.18'!O221+'10.04.18'!O221+'16.04.18'!O221+'23.04.18'!O221+'02.05.18'!O221+'07.05.18'!O221+'14.05.18'!O221+'21.05.18'!O221+'29.05.18'!O221+'04.06.18'!O221+'11.06.18'!O221+'18.06.18'!O221+'25.06.18'!O221+'02.07.18'!O221+'09.07.18'!O221+'16.07.18'!O221+'23.07.18'!O221+'30.07.18'!O221+'06.08.18'!O221+'13.08.18'!O221+'20.08.18'!O221+'27.08.18'!O221+'03.09.18'!O221+'10.09.18'!O221+'17.09.18'!O221+'24.09.18'!O221+'01.10.18'!O221+'08.10.18'!O221+'16.10.18'!O221+'22.10.18'!O221+'29.10.18'!O221+'05.11.18'!O221+'12.11.18'!O221+'19.11.18'!O221+'26.11.18'!O221+'03.12.18'!O221+'10.12.18'!O221+'17.12.18'!O221+'26.12.18'!O221+'02.01.19'!O221</f>
        <v>0</v>
      </c>
      <c r="P221" s="271">
        <f>'19.02.18'!P221+'26.02.18'!P221+'05.03.18'!P221+'12.03.18'!P221+'19.03.18'!P221+'26.03.18'!P221+'02.04.18'!P221+'10.04.18'!P221+'16.04.18'!P221+'23.04.18'!P221+'02.05.18'!P221+'07.05.18'!P221+'14.05.18'!P221+'21.05.18'!P221+'29.05.18'!P221+'04.06.18'!P221+'11.06.18'!P221+'18.06.18'!P221+'25.06.18'!P221+'02.07.18'!P221+'09.07.18'!P221+'16.07.18'!P221+'23.07.18'!P221+'30.07.18'!P221+'06.08.18'!P221+'13.08.18'!P221+'20.08.18'!P221+'27.08.18'!P221+'03.09.18'!P221+'10.09.18'!P221+'17.09.18'!P221+'24.09.18'!P221+'01.10.18'!P221+'08.10.18'!P221+'16.10.18'!P221+'22.10.18'!P221+'29.10.18'!P221+'05.11.18'!P221+'12.11.18'!P221+'19.11.18'!P221+'26.11.18'!P221+'03.12.18'!P221+'10.12.18'!P221+'17.12.18'!P221+'26.12.18'!P221+'02.01.19'!P221</f>
        <v>0</v>
      </c>
      <c r="Q221" s="152">
        <f t="shared" si="7"/>
        <v>0</v>
      </c>
      <c r="R221" s="1"/>
      <c r="S221" s="1"/>
      <c r="T221" s="134"/>
      <c r="U221" s="134"/>
      <c r="V221" s="134"/>
      <c r="X221" s="85"/>
    </row>
    <row r="222" spans="1:24" s="73" customFormat="1">
      <c r="A222" s="252">
        <v>213</v>
      </c>
      <c r="B222" s="153" t="s">
        <v>531</v>
      </c>
      <c r="C222" s="26" t="s">
        <v>19</v>
      </c>
      <c r="D222" s="148"/>
      <c r="E222" s="30" t="s">
        <v>26</v>
      </c>
      <c r="F222" s="194" t="s">
        <v>546</v>
      </c>
      <c r="G222" s="32" t="s">
        <v>21</v>
      </c>
      <c r="H222" s="274">
        <f>'19.02.18'!H222+'26.02.18'!H222+'05.03.18'!H222+'12.03.18'!H222+'19.03.18'!H222+'26.03.18'!H222+'02.04.18'!H222+'10.04.18'!H222+'16.04.18'!H222+'23.04.18'!H222+'02.05.18'!H222+'07.05.18'!H222+'14.05.18'!H222+'21.05.18'!H222+'29.05.18'!H222+'04.06.18'!H222+'11.06.18'!H222+'18.06.18'!H222+'25.06.18'!H222+'02.07.18'!H222+'09.07.18'!H222+'16.07.18'!H222+'23.07.18'!H222+'30.07.18'!H222+'06.08.18'!H222+'13.08.18'!H222+'20.08.18'!H222+'27.08.18'!H222+'03.09.18'!H222+'10.09.18'!H222+'17.09.18'!H222+'24.09.18'!H222+'01.10.18'!H222+'08.10.18'!H222+'16.10.18'!H222+'22.10.18'!H222+'29.10.18'!H222+'05.11.18'!H222+'12.11.18'!H222+'19.11.18'!H222+'26.11.18'!H222+'03.12.18'!H222+'10.12.18'!H222+'17.12.18'!H222+'26.12.18'!H222+'02.01.19'!H222</f>
        <v>9</v>
      </c>
      <c r="I222" s="254">
        <f>'19.02.18'!I222+'26.02.18'!I222+'05.03.18'!I222+'12.03.18'!I222+'19.03.18'!I222+'26.03.18'!I222+'02.04.18'!I222+'10.04.18'!I222+'16.04.18'!I222+'23.04.18'!I222+'02.05.18'!I222+'07.05.18'!I222+'14.05.18'!I222+'21.05.18'!I222+'29.05.18'!I222+'04.06.18'!I222+'11.06.18'!I222+'18.06.18'!I222+'25.06.18'!I222+'02.07.18'!I222+'09.07.18'!I222+'16.07.18'!I222+'23.07.18'!I222+'30.07.18'!I222+'06.08.18'!I222+'13.08.18'!I222+'20.08.18'!I222+'27.08.18'!I222+'03.09.18'!I222+'10.09.18'!I222+'17.09.18'!I222+'24.09.18'!I222+'01.10.18'!I222+'08.10.18'!I222+'16.10.18'!I222+'22.10.18'!I222+'29.10.18'!I222+'05.11.18'!I222+'12.11.18'!I222+'19.11.18'!I222+'26.11.18'!I222+'03.12.18'!I222+'10.12.18'!I222+'17.12.18'!I222+'26.12.18'!I222+'02.01.19'!I222</f>
        <v>6</v>
      </c>
      <c r="J222" s="254">
        <f>'19.02.18'!J222+'26.02.18'!J222+'05.03.18'!J222+'12.03.18'!J222+'19.03.18'!J222+'26.03.18'!J222+'02.04.18'!J222+'10.04.18'!J222+'16.04.18'!J222+'23.04.18'!J222+'02.05.18'!J222+'07.05.18'!J222+'14.05.18'!J222+'21.05.18'!J222+'29.05.18'!J222+'04.06.18'!J222+'11.06.18'!J222+'18.06.18'!J222+'25.06.18'!J222+'02.07.18'!J222+'09.07.18'!J222+'16.07.18'!J222+'23.07.18'!J222+'30.07.18'!J222+'06.08.18'!J222+'13.08.18'!J222+'20.08.18'!J222+'27.08.18'!J222+'03.09.18'!J222+'10.09.18'!J222+'17.09.18'!J222+'24.09.18'!J222+'01.10.18'!J222+'08.10.18'!J222+'16.10.18'!J222+'22.10.18'!J222+'29.10.18'!J222+'05.11.18'!J222+'12.11.18'!J222+'19.11.18'!J222+'26.11.18'!J222+'03.12.18'!J222+'10.12.18'!J222+'17.12.18'!J222+'26.12.18'!J222+'02.01.19'!J222</f>
        <v>8</v>
      </c>
      <c r="K222" s="271">
        <f>'19.02.18'!K222+'26.02.18'!K222+'05.03.18'!K222+'12.03.18'!K222+'19.03.18'!K222+'26.03.18'!K222+'02.04.18'!K222+'10.04.18'!K222+'16.04.18'!K222+'23.04.18'!K222+'02.05.18'!K222+'07.05.18'!K222+'14.05.18'!K222+'21.05.18'!K222+'29.05.18'!K222+'04.06.18'!K222+'11.06.18'!K222+'18.06.18'!K222+'25.06.18'!K222+'02.07.18'!K222+'09.07.18'!K222+'16.07.18'!K222+'23.07.18'!K222+'30.07.18'!K222+'06.08.18'!K222+'13.08.18'!K222+'20.08.18'!K222+'27.08.18'!K222+'03.09.18'!K222+'10.09.18'!K222+'17.09.18'!K222+'24.09.18'!K222+'01.10.18'!K222+'08.10.18'!K222+'16.10.18'!K222+'22.10.18'!K222+'29.10.18'!K222+'05.11.18'!K222+'12.11.18'!K222+'19.11.18'!K222+'26.11.18'!K222+'03.12.18'!K222+'10.12.18'!K222+'17.12.18'!K222+'26.12.18'!K222+'02.01.19'!K222</f>
        <v>10339.119999999999</v>
      </c>
      <c r="L222" s="271">
        <f>'19.02.18'!L222+'26.02.18'!L222+'05.03.18'!L222+'12.03.18'!L222+'19.03.18'!L222+'26.03.18'!L222+'02.04.18'!L222+'10.04.18'!L222+'16.04.18'!L222+'23.04.18'!L222+'02.05.18'!L222+'07.05.18'!L222+'14.05.18'!L222+'21.05.18'!L222+'29.05.18'!L222+'04.06.18'!L222+'11.06.18'!L222+'18.06.18'!L222+'25.06.18'!L222+'02.07.18'!L222+'09.07.18'!L222+'16.07.18'!L222+'23.07.18'!L222+'30.07.18'!L222+'06.08.18'!L222+'13.08.18'!L222+'20.08.18'!L222+'27.08.18'!L222+'03.09.18'!L222+'10.09.18'!L222+'17.09.18'!L222+'24.09.18'!L222+'01.10.18'!L222+'08.10.18'!L222+'16.10.18'!L222+'22.10.18'!L222+'29.10.18'!L222+'05.11.18'!L222+'12.11.18'!L222+'19.11.18'!L222+'26.11.18'!L222+'03.12.18'!L222+'10.12.18'!L222+'17.12.18'!L222+'26.12.18'!L222+'02.01.19'!L222</f>
        <v>10339.119999999999</v>
      </c>
      <c r="M222" s="259">
        <f t="shared" si="8"/>
        <v>0</v>
      </c>
      <c r="N222" s="270">
        <f>'19.02.18'!N222+'26.02.18'!N222+'05.03.18'!N222+'12.03.18'!N222+'19.03.18'!N222+'26.03.18'!N222+'02.04.18'!N222+'10.04.18'!N222+'16.04.18'!N222+'23.04.18'!N222+'02.05.18'!N222+'07.05.18'!N222+'14.05.18'!N222+'21.05.18'!N222+'29.05.18'!N222+'04.06.18'!N222+'11.06.18'!N222+'18.06.18'!N222+'25.06.18'!N222+'02.07.18'!N222+'09.07.18'!N222+'16.07.18'!N222+'23.07.18'!N222+'30.07.18'!N222+'06.08.18'!N222+'13.08.18'!N222+'20.08.18'!N222+'27.08.18'!N222+'03.09.18'!N222+'10.09.18'!N222+'17.09.18'!N222+'24.09.18'!N222+'01.10.18'!N222+'08.10.18'!N222+'16.10.18'!N222+'22.10.18'!N222+'29.10.18'!N222+'05.11.18'!N222+'12.11.18'!N222+'19.11.18'!N222+'26.11.18'!N222+'03.12.18'!N222+'10.12.18'!N222+'17.12.18'!N222+'26.12.18'!N222+'02.01.19'!N222</f>
        <v>0</v>
      </c>
      <c r="O222" s="271">
        <f>'19.02.18'!O222+'26.02.18'!O222+'05.03.18'!O222+'12.03.18'!O222+'19.03.18'!O222+'26.03.18'!O222+'02.04.18'!O222+'10.04.18'!O222+'16.04.18'!O222+'23.04.18'!O222+'02.05.18'!O222+'07.05.18'!O222+'14.05.18'!O222+'21.05.18'!O222+'29.05.18'!O222+'04.06.18'!O222+'11.06.18'!O222+'18.06.18'!O222+'25.06.18'!O222+'02.07.18'!O222+'09.07.18'!O222+'16.07.18'!O222+'23.07.18'!O222+'30.07.18'!O222+'06.08.18'!O222+'13.08.18'!O222+'20.08.18'!O222+'27.08.18'!O222+'03.09.18'!O222+'10.09.18'!O222+'17.09.18'!O222+'24.09.18'!O222+'01.10.18'!O222+'08.10.18'!O222+'16.10.18'!O222+'22.10.18'!O222+'29.10.18'!O222+'05.11.18'!O222+'12.11.18'!O222+'19.11.18'!O222+'26.11.18'!O222+'03.12.18'!O222+'10.12.18'!O222+'17.12.18'!O222+'26.12.18'!O222+'02.01.19'!O222</f>
        <v>0</v>
      </c>
      <c r="P222" s="271">
        <f>'19.02.18'!P222+'26.02.18'!P222+'05.03.18'!P222+'12.03.18'!P222+'19.03.18'!P222+'26.03.18'!P222+'02.04.18'!P222+'10.04.18'!P222+'16.04.18'!P222+'23.04.18'!P222+'02.05.18'!P222+'07.05.18'!P222+'14.05.18'!P222+'21.05.18'!P222+'29.05.18'!P222+'04.06.18'!P222+'11.06.18'!P222+'18.06.18'!P222+'25.06.18'!P222+'02.07.18'!P222+'09.07.18'!P222+'16.07.18'!P222+'23.07.18'!P222+'30.07.18'!P222+'06.08.18'!P222+'13.08.18'!P222+'20.08.18'!P222+'27.08.18'!P222+'03.09.18'!P222+'10.09.18'!P222+'17.09.18'!P222+'24.09.18'!P222+'01.10.18'!P222+'08.10.18'!P222+'16.10.18'!P222+'22.10.18'!P222+'29.10.18'!P222+'05.11.18'!P222+'12.11.18'!P222+'19.11.18'!P222+'26.11.18'!P222+'03.12.18'!P222+'10.12.18'!P222+'17.12.18'!P222+'26.12.18'!P222+'02.01.19'!P222</f>
        <v>0</v>
      </c>
      <c r="Q222" s="152">
        <f t="shared" si="7"/>
        <v>0</v>
      </c>
      <c r="R222" s="1"/>
      <c r="S222" s="1"/>
      <c r="T222" s="134"/>
      <c r="U222" s="134"/>
      <c r="V222" s="134"/>
      <c r="X222" s="85"/>
    </row>
    <row r="223" spans="1:24" s="199" customFormat="1">
      <c r="A223" s="252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>
        <f>'19.02.18'!H223+'26.02.18'!H223+'05.03.18'!H223+'12.03.18'!H223+'19.03.18'!H223+'26.03.18'!H223+'02.04.18'!H223+'10.04.18'!H223+'16.04.18'!H223+'23.04.18'!H223+'02.05.18'!H223+'07.05.18'!H223+'14.05.18'!H223+'21.05.18'!H223+'29.05.18'!H223+'04.06.18'!H223+'11.06.18'!H223+'18.06.18'!H223+'25.06.18'!H223+'02.07.18'!H223+'09.07.18'!H223+'16.07.18'!H223+'23.07.18'!H223+'30.07.18'!H223+'06.08.18'!H223+'13.08.18'!H223+'20.08.18'!H223+'27.08.18'!H223+'03.09.18'!H223+'10.09.18'!H223+'17.09.18'!H223+'24.09.18'!H223+'01.10.18'!H223+'08.10.18'!H223+'16.10.18'!H223+'22.10.18'!H223+'29.10.18'!H223+'05.11.18'!H223+'12.11.18'!H223+'19.11.18'!H223+'26.11.18'!H223+'03.12.18'!H223+'10.12.18'!H223+'17.12.18'!H223+'26.12.18'!H223+'02.01.19'!H223</f>
        <v>0</v>
      </c>
      <c r="I223" s="254">
        <f>'19.02.18'!I223+'26.02.18'!I223+'05.03.18'!I223+'12.03.18'!I223+'19.03.18'!I223+'26.03.18'!I223+'02.04.18'!I223+'10.04.18'!I223+'16.04.18'!I223+'23.04.18'!I223+'02.05.18'!I223+'07.05.18'!I223+'14.05.18'!I223+'21.05.18'!I223+'29.05.18'!I223+'04.06.18'!I223+'11.06.18'!I223+'18.06.18'!I223+'25.06.18'!I223+'02.07.18'!I223+'09.07.18'!I223+'16.07.18'!I223+'23.07.18'!I223+'30.07.18'!I223+'06.08.18'!I223+'13.08.18'!I223+'20.08.18'!I223+'27.08.18'!I223+'03.09.18'!I223+'10.09.18'!I223+'17.09.18'!I223+'24.09.18'!I223+'01.10.18'!I223+'08.10.18'!I223+'16.10.18'!I223+'22.10.18'!I223+'29.10.18'!I223+'05.11.18'!I223+'12.11.18'!I223+'19.11.18'!I223+'26.11.18'!I223+'03.12.18'!I223+'10.12.18'!I223+'17.12.18'!I223+'26.12.18'!I223+'02.01.19'!I223</f>
        <v>0</v>
      </c>
      <c r="J223" s="254">
        <f>'19.02.18'!J223+'26.02.18'!J223+'05.03.18'!J223+'12.03.18'!J223+'19.03.18'!J223+'26.03.18'!J223+'02.04.18'!J223+'10.04.18'!J223+'16.04.18'!J223+'23.04.18'!J223+'02.05.18'!J223+'07.05.18'!J223+'14.05.18'!J223+'21.05.18'!J223+'29.05.18'!J223+'04.06.18'!J223+'11.06.18'!J223+'18.06.18'!J223+'25.06.18'!J223+'02.07.18'!J223+'09.07.18'!J223+'16.07.18'!J223+'23.07.18'!J223+'30.07.18'!J223+'06.08.18'!J223+'13.08.18'!J223+'20.08.18'!J223+'27.08.18'!J223+'03.09.18'!J223+'10.09.18'!J223+'17.09.18'!J223+'24.09.18'!J223+'01.10.18'!J223+'08.10.18'!J223+'16.10.18'!J223+'22.10.18'!J223+'29.10.18'!J223+'05.11.18'!J223+'12.11.18'!J223+'19.11.18'!J223+'26.11.18'!J223+'03.12.18'!J223+'10.12.18'!J223+'17.12.18'!J223+'26.12.18'!J223+'02.01.19'!J223</f>
        <v>0</v>
      </c>
      <c r="K223" s="271">
        <f>'19.02.18'!K223+'26.02.18'!K223+'05.03.18'!K223+'12.03.18'!K223+'19.03.18'!K223+'26.03.18'!K223+'02.04.18'!K223+'10.04.18'!K223+'16.04.18'!K223+'23.04.18'!K223+'02.05.18'!K223+'07.05.18'!K223+'14.05.18'!K223+'21.05.18'!K223+'29.05.18'!K223+'04.06.18'!K223+'11.06.18'!K223+'18.06.18'!K223+'25.06.18'!K223+'02.07.18'!K223+'09.07.18'!K223+'16.07.18'!K223+'23.07.18'!K223+'30.07.18'!K223+'06.08.18'!K223+'13.08.18'!K223+'20.08.18'!K223+'27.08.18'!K223+'03.09.18'!K223+'10.09.18'!K223+'17.09.18'!K223+'24.09.18'!K223+'01.10.18'!K223+'08.10.18'!K223+'16.10.18'!K223+'22.10.18'!K223+'29.10.18'!K223+'05.11.18'!K223+'12.11.18'!K223+'19.11.18'!K223+'26.11.18'!K223+'03.12.18'!K223+'10.12.18'!K223+'17.12.18'!K223+'26.12.18'!K223+'02.01.19'!K223</f>
        <v>0</v>
      </c>
      <c r="L223" s="271">
        <f>'19.02.18'!L223+'26.02.18'!L223+'05.03.18'!L223+'12.03.18'!L223+'19.03.18'!L223+'26.03.18'!L223+'02.04.18'!L223+'10.04.18'!L223+'16.04.18'!L223+'23.04.18'!L223+'02.05.18'!L223+'07.05.18'!L223+'14.05.18'!L223+'21.05.18'!L223+'29.05.18'!L223+'04.06.18'!L223+'11.06.18'!L223+'18.06.18'!L223+'25.06.18'!L223+'02.07.18'!L223+'09.07.18'!L223+'16.07.18'!L223+'23.07.18'!L223+'30.07.18'!L223+'06.08.18'!L223+'13.08.18'!L223+'20.08.18'!L223+'27.08.18'!L223+'03.09.18'!L223+'10.09.18'!L223+'17.09.18'!L223+'24.09.18'!L223+'01.10.18'!L223+'08.10.18'!L223+'16.10.18'!L223+'22.10.18'!L223+'29.10.18'!L223+'05.11.18'!L223+'12.11.18'!L223+'19.11.18'!L223+'26.11.18'!L223+'03.12.18'!L223+'10.12.18'!L223+'17.12.18'!L223+'26.12.18'!L223+'02.01.19'!L223</f>
        <v>0</v>
      </c>
      <c r="M223" s="259">
        <f t="shared" si="8"/>
        <v>0</v>
      </c>
      <c r="N223" s="270">
        <f>'19.02.18'!N223+'26.02.18'!N223+'05.03.18'!N223+'12.03.18'!N223+'19.03.18'!N223+'26.03.18'!N223+'02.04.18'!N223+'10.04.18'!N223+'16.04.18'!N223+'23.04.18'!N223+'02.05.18'!N223+'07.05.18'!N223+'14.05.18'!N223+'21.05.18'!N223+'29.05.18'!N223+'04.06.18'!N223+'11.06.18'!N223+'18.06.18'!N223+'25.06.18'!N223+'02.07.18'!N223+'09.07.18'!N223+'16.07.18'!N223+'23.07.18'!N223+'30.07.18'!N223+'06.08.18'!N223+'13.08.18'!N223+'20.08.18'!N223+'27.08.18'!N223+'03.09.18'!N223+'10.09.18'!N223+'17.09.18'!N223+'24.09.18'!N223+'01.10.18'!N223+'08.10.18'!N223+'16.10.18'!N223+'22.10.18'!N223+'29.10.18'!N223+'05.11.18'!N223+'12.11.18'!N223+'19.11.18'!N223+'26.11.18'!N223+'03.12.18'!N223+'10.12.18'!N223+'17.12.18'!N223+'26.12.18'!N223+'02.01.19'!N223</f>
        <v>0</v>
      </c>
      <c r="O223" s="271">
        <f>'19.02.18'!O223+'26.02.18'!O223+'05.03.18'!O223+'12.03.18'!O223+'19.03.18'!O223+'26.03.18'!O223+'02.04.18'!O223+'10.04.18'!O223+'16.04.18'!O223+'23.04.18'!O223+'02.05.18'!O223+'07.05.18'!O223+'14.05.18'!O223+'21.05.18'!O223+'29.05.18'!O223+'04.06.18'!O223+'11.06.18'!O223+'18.06.18'!O223+'25.06.18'!O223+'02.07.18'!O223+'09.07.18'!O223+'16.07.18'!O223+'23.07.18'!O223+'30.07.18'!O223+'06.08.18'!O223+'13.08.18'!O223+'20.08.18'!O223+'27.08.18'!O223+'03.09.18'!O223+'10.09.18'!O223+'17.09.18'!O223+'24.09.18'!O223+'01.10.18'!O223+'08.10.18'!O223+'16.10.18'!O223+'22.10.18'!O223+'29.10.18'!O223+'05.11.18'!O223+'12.11.18'!O223+'19.11.18'!O223+'26.11.18'!O223+'03.12.18'!O223+'10.12.18'!O223+'17.12.18'!O223+'26.12.18'!O223+'02.01.19'!O223</f>
        <v>0</v>
      </c>
      <c r="P223" s="271">
        <f>'19.02.18'!P223+'26.02.18'!P223+'05.03.18'!P223+'12.03.18'!P223+'19.03.18'!P223+'26.03.18'!P223+'02.04.18'!P223+'10.04.18'!P223+'16.04.18'!P223+'23.04.18'!P223+'02.05.18'!P223+'07.05.18'!P223+'14.05.18'!P223+'21.05.18'!P223+'29.05.18'!P223+'04.06.18'!P223+'11.06.18'!P223+'18.06.18'!P223+'25.06.18'!P223+'02.07.18'!P223+'09.07.18'!P223+'16.07.18'!P223+'23.07.18'!P223+'30.07.18'!P223+'06.08.18'!P223+'13.08.18'!P223+'20.08.18'!P223+'27.08.18'!P223+'03.09.18'!P223+'10.09.18'!P223+'17.09.18'!P223+'24.09.18'!P223+'01.10.18'!P223+'08.10.18'!P223+'16.10.18'!P223+'22.10.18'!P223+'29.10.18'!P223+'05.11.18'!P223+'12.11.18'!P223+'19.11.18'!P223+'26.11.18'!P223+'03.12.18'!P223+'10.12.18'!P223+'17.12.18'!P223+'26.12.18'!P223+'02.01.19'!P223</f>
        <v>0</v>
      </c>
      <c r="Q223" s="215">
        <f t="shared" si="7"/>
        <v>0</v>
      </c>
      <c r="R223" s="1"/>
      <c r="S223" s="1"/>
      <c r="T223" s="134"/>
      <c r="U223" s="134"/>
      <c r="V223" s="134"/>
      <c r="X223" s="85"/>
    </row>
    <row r="224" spans="1:24" s="73" customFormat="1">
      <c r="A224" s="252">
        <v>215</v>
      </c>
      <c r="B224" s="162" t="s">
        <v>559</v>
      </c>
      <c r="C224" s="26" t="s">
        <v>19</v>
      </c>
      <c r="D224" s="119"/>
      <c r="E224" s="30" t="s">
        <v>26</v>
      </c>
      <c r="F224" s="194" t="s">
        <v>549</v>
      </c>
      <c r="G224" s="14" t="s">
        <v>21</v>
      </c>
      <c r="H224" s="274">
        <f>'19.02.18'!H224+'26.02.18'!H224+'05.03.18'!H224+'12.03.18'!H224+'19.03.18'!H224+'26.03.18'!H224+'02.04.18'!H224+'10.04.18'!H224+'16.04.18'!H224+'23.04.18'!H224+'02.05.18'!H224+'07.05.18'!H224+'14.05.18'!H224+'21.05.18'!H224+'29.05.18'!H224+'04.06.18'!H224+'11.06.18'!H224+'18.06.18'!H224+'25.06.18'!H224+'02.07.18'!H224+'09.07.18'!H224+'16.07.18'!H224+'23.07.18'!H224+'30.07.18'!H224+'06.08.18'!H224+'13.08.18'!H224+'20.08.18'!H224+'27.08.18'!H224+'03.09.18'!H224+'10.09.18'!H224+'17.09.18'!H224+'24.09.18'!H224+'01.10.18'!H224+'08.10.18'!H224+'16.10.18'!H224+'22.10.18'!H224+'29.10.18'!H224+'05.11.18'!H224+'12.11.18'!H224+'19.11.18'!H224+'26.11.18'!H224+'03.12.18'!H224+'10.12.18'!H224+'17.12.18'!H224+'26.12.18'!H224+'02.01.19'!H224</f>
        <v>15</v>
      </c>
      <c r="I224" s="254">
        <f>'19.02.18'!I224+'26.02.18'!I224+'05.03.18'!I224+'12.03.18'!I224+'19.03.18'!I224+'26.03.18'!I224+'02.04.18'!I224+'10.04.18'!I224+'16.04.18'!I224+'23.04.18'!I224+'02.05.18'!I224+'07.05.18'!I224+'14.05.18'!I224+'21.05.18'!I224+'29.05.18'!I224+'04.06.18'!I224+'11.06.18'!I224+'18.06.18'!I224+'25.06.18'!I224+'02.07.18'!I224+'09.07.18'!I224+'16.07.18'!I224+'23.07.18'!I224+'30.07.18'!I224+'06.08.18'!I224+'13.08.18'!I224+'20.08.18'!I224+'27.08.18'!I224+'03.09.18'!I224+'10.09.18'!I224+'17.09.18'!I224+'24.09.18'!I224+'01.10.18'!I224+'08.10.18'!I224+'16.10.18'!I224+'22.10.18'!I224+'29.10.18'!I224+'05.11.18'!I224+'12.11.18'!I224+'19.11.18'!I224+'26.11.18'!I224+'03.12.18'!I224+'10.12.18'!I224+'17.12.18'!I224+'26.12.18'!I224+'02.01.19'!I224</f>
        <v>14</v>
      </c>
      <c r="J224" s="254">
        <f>'19.02.18'!J224+'26.02.18'!J224+'05.03.18'!J224+'12.03.18'!J224+'19.03.18'!J224+'26.03.18'!J224+'02.04.18'!J224+'10.04.18'!J224+'16.04.18'!J224+'23.04.18'!J224+'02.05.18'!J224+'07.05.18'!J224+'14.05.18'!J224+'21.05.18'!J224+'29.05.18'!J224+'04.06.18'!J224+'11.06.18'!J224+'18.06.18'!J224+'25.06.18'!J224+'02.07.18'!J224+'09.07.18'!J224+'16.07.18'!J224+'23.07.18'!J224+'30.07.18'!J224+'06.08.18'!J224+'13.08.18'!J224+'20.08.18'!J224+'27.08.18'!J224+'03.09.18'!J224+'10.09.18'!J224+'17.09.18'!J224+'24.09.18'!J224+'01.10.18'!J224+'08.10.18'!J224+'16.10.18'!J224+'22.10.18'!J224+'29.10.18'!J224+'05.11.18'!J224+'12.11.18'!J224+'19.11.18'!J224+'26.11.18'!J224+'03.12.18'!J224+'10.12.18'!J224+'17.12.18'!J224+'26.12.18'!J224+'02.01.19'!J224</f>
        <v>15</v>
      </c>
      <c r="K224" s="271">
        <f>'19.02.18'!K224+'26.02.18'!K224+'05.03.18'!K224+'12.03.18'!K224+'19.03.18'!K224+'26.03.18'!K224+'02.04.18'!K224+'10.04.18'!K224+'16.04.18'!K224+'23.04.18'!K224+'02.05.18'!K224+'07.05.18'!K224+'14.05.18'!K224+'21.05.18'!K224+'29.05.18'!K224+'04.06.18'!K224+'11.06.18'!K224+'18.06.18'!K224+'25.06.18'!K224+'02.07.18'!K224+'09.07.18'!K224+'16.07.18'!K224+'23.07.18'!K224+'30.07.18'!K224+'06.08.18'!K224+'13.08.18'!K224+'20.08.18'!K224+'27.08.18'!K224+'03.09.18'!K224+'10.09.18'!K224+'17.09.18'!K224+'24.09.18'!K224+'01.10.18'!K224+'08.10.18'!K224+'16.10.18'!K224+'22.10.18'!K224+'29.10.18'!K224+'05.11.18'!K224+'12.11.18'!K224+'19.11.18'!K224+'26.11.18'!K224+'03.12.18'!K224+'10.12.18'!K224+'17.12.18'!K224+'26.12.18'!K224+'02.01.19'!K224</f>
        <v>8983.6099999999988</v>
      </c>
      <c r="L224" s="271">
        <f>'19.02.18'!L224+'26.02.18'!L224+'05.03.18'!L224+'12.03.18'!L224+'19.03.18'!L224+'26.03.18'!L224+'02.04.18'!L224+'10.04.18'!L224+'16.04.18'!L224+'23.04.18'!L224+'02.05.18'!L224+'07.05.18'!L224+'14.05.18'!L224+'21.05.18'!L224+'29.05.18'!L224+'04.06.18'!L224+'11.06.18'!L224+'18.06.18'!L224+'25.06.18'!L224+'02.07.18'!L224+'09.07.18'!L224+'16.07.18'!L224+'23.07.18'!L224+'30.07.18'!L224+'06.08.18'!L224+'13.08.18'!L224+'20.08.18'!L224+'27.08.18'!L224+'03.09.18'!L224+'10.09.18'!L224+'17.09.18'!L224+'24.09.18'!L224+'01.10.18'!L224+'08.10.18'!L224+'16.10.18'!L224+'22.10.18'!L224+'29.10.18'!L224+'05.11.18'!L224+'12.11.18'!L224+'19.11.18'!L224+'26.11.18'!L224+'03.12.18'!L224+'10.12.18'!L224+'17.12.18'!L224+'26.12.18'!L224+'02.01.19'!L224</f>
        <v>8983.61</v>
      </c>
      <c r="M224" s="259">
        <f t="shared" si="8"/>
        <v>0</v>
      </c>
      <c r="N224" s="270">
        <f>'19.02.18'!N224+'26.02.18'!N224+'05.03.18'!N224+'12.03.18'!N224+'19.03.18'!N224+'26.03.18'!N224+'02.04.18'!N224+'10.04.18'!N224+'16.04.18'!N224+'23.04.18'!N224+'02.05.18'!N224+'07.05.18'!N224+'14.05.18'!N224+'21.05.18'!N224+'29.05.18'!N224+'04.06.18'!N224+'11.06.18'!N224+'18.06.18'!N224+'25.06.18'!N224+'02.07.18'!N224+'09.07.18'!N224+'16.07.18'!N224+'23.07.18'!N224+'30.07.18'!N224+'06.08.18'!N224+'13.08.18'!N224+'20.08.18'!N224+'27.08.18'!N224+'03.09.18'!N224+'10.09.18'!N224+'17.09.18'!N224+'24.09.18'!N224+'01.10.18'!N224+'08.10.18'!N224+'16.10.18'!N224+'22.10.18'!N224+'29.10.18'!N224+'05.11.18'!N224+'12.11.18'!N224+'19.11.18'!N224+'26.11.18'!N224+'03.12.18'!N224+'10.12.18'!N224+'17.12.18'!N224+'26.12.18'!N224+'02.01.19'!N224</f>
        <v>0</v>
      </c>
      <c r="O224" s="271">
        <f>'19.02.18'!O224+'26.02.18'!O224+'05.03.18'!O224+'12.03.18'!O224+'19.03.18'!O224+'26.03.18'!O224+'02.04.18'!O224+'10.04.18'!O224+'16.04.18'!O224+'23.04.18'!O224+'02.05.18'!O224+'07.05.18'!O224+'14.05.18'!O224+'21.05.18'!O224+'29.05.18'!O224+'04.06.18'!O224+'11.06.18'!O224+'18.06.18'!O224+'25.06.18'!O224+'02.07.18'!O224+'09.07.18'!O224+'16.07.18'!O224+'23.07.18'!O224+'30.07.18'!O224+'06.08.18'!O224+'13.08.18'!O224+'20.08.18'!O224+'27.08.18'!O224+'03.09.18'!O224+'10.09.18'!O224+'17.09.18'!O224+'24.09.18'!O224+'01.10.18'!O224+'08.10.18'!O224+'16.10.18'!O224+'22.10.18'!O224+'29.10.18'!O224+'05.11.18'!O224+'12.11.18'!O224+'19.11.18'!O224+'26.11.18'!O224+'03.12.18'!O224+'10.12.18'!O224+'17.12.18'!O224+'26.12.18'!O224+'02.01.19'!O224</f>
        <v>0</v>
      </c>
      <c r="P224" s="271">
        <f>'19.02.18'!P224+'26.02.18'!P224+'05.03.18'!P224+'12.03.18'!P224+'19.03.18'!P224+'26.03.18'!P224+'02.04.18'!P224+'10.04.18'!P224+'16.04.18'!P224+'23.04.18'!P224+'02.05.18'!P224+'07.05.18'!P224+'14.05.18'!P224+'21.05.18'!P224+'29.05.18'!P224+'04.06.18'!P224+'11.06.18'!P224+'18.06.18'!P224+'25.06.18'!P224+'02.07.18'!P224+'09.07.18'!P224+'16.07.18'!P224+'23.07.18'!P224+'30.07.18'!P224+'06.08.18'!P224+'13.08.18'!P224+'20.08.18'!P224+'27.08.18'!P224+'03.09.18'!P224+'10.09.18'!P224+'17.09.18'!P224+'24.09.18'!P224+'01.10.18'!P224+'08.10.18'!P224+'16.10.18'!P224+'22.10.18'!P224+'29.10.18'!P224+'05.11.18'!P224+'12.11.18'!P224+'19.11.18'!P224+'26.11.18'!P224+'03.12.18'!P224+'10.12.18'!P224+'17.12.18'!P224+'26.12.18'!P224+'02.01.19'!P224</f>
        <v>0</v>
      </c>
      <c r="Q224" s="215">
        <f t="shared" si="7"/>
        <v>0</v>
      </c>
      <c r="R224" s="1"/>
      <c r="S224" s="1"/>
      <c r="T224" s="134"/>
      <c r="U224" s="134"/>
      <c r="V224" s="134"/>
      <c r="X224" s="85"/>
    </row>
    <row r="225" spans="1:24" s="73" customFormat="1">
      <c r="A225" s="252">
        <v>216</v>
      </c>
      <c r="B225" s="162" t="s">
        <v>559</v>
      </c>
      <c r="C225" s="26" t="s">
        <v>19</v>
      </c>
      <c r="D225" s="119"/>
      <c r="E225" s="30" t="s">
        <v>26</v>
      </c>
      <c r="F225" s="195" t="s">
        <v>535</v>
      </c>
      <c r="G225" s="80" t="s">
        <v>33</v>
      </c>
      <c r="H225" s="274">
        <f>'19.02.18'!H225+'26.02.18'!H225+'05.03.18'!H225+'12.03.18'!H225+'19.03.18'!H225+'26.03.18'!H225+'02.04.18'!H225+'10.04.18'!H225+'16.04.18'!H225+'23.04.18'!H225+'02.05.18'!H225+'07.05.18'!H225+'14.05.18'!H225+'21.05.18'!H225+'29.05.18'!H225+'04.06.18'!H225+'11.06.18'!H225+'18.06.18'!H225+'25.06.18'!H225+'02.07.18'!H225+'09.07.18'!H225+'16.07.18'!H225+'23.07.18'!H225+'30.07.18'!H225+'06.08.18'!H225+'13.08.18'!H225+'20.08.18'!H225+'27.08.18'!H225+'03.09.18'!H225+'10.09.18'!H225+'17.09.18'!H225+'24.09.18'!H225+'01.10.18'!H225+'08.10.18'!H225+'16.10.18'!H225+'22.10.18'!H225+'29.10.18'!H225+'05.11.18'!H225+'12.11.18'!H225+'19.11.18'!H225+'26.11.18'!H225+'03.12.18'!H225+'10.12.18'!H225+'17.12.18'!H225+'26.12.18'!H225+'02.01.19'!H225</f>
        <v>26</v>
      </c>
      <c r="I225" s="254">
        <f>'19.02.18'!I225+'26.02.18'!I225+'05.03.18'!I225+'12.03.18'!I225+'19.03.18'!I225+'26.03.18'!I225+'02.04.18'!I225+'10.04.18'!I225+'16.04.18'!I225+'23.04.18'!I225+'02.05.18'!I225+'07.05.18'!I225+'14.05.18'!I225+'21.05.18'!I225+'29.05.18'!I225+'04.06.18'!I225+'11.06.18'!I225+'18.06.18'!I225+'25.06.18'!I225+'02.07.18'!I225+'09.07.18'!I225+'16.07.18'!I225+'23.07.18'!I225+'30.07.18'!I225+'06.08.18'!I225+'13.08.18'!I225+'20.08.18'!I225+'27.08.18'!I225+'03.09.18'!I225+'10.09.18'!I225+'17.09.18'!I225+'24.09.18'!I225+'01.10.18'!I225+'08.10.18'!I225+'16.10.18'!I225+'22.10.18'!I225+'29.10.18'!I225+'05.11.18'!I225+'12.11.18'!I225+'19.11.18'!I225+'26.11.18'!I225+'03.12.18'!I225+'10.12.18'!I225+'17.12.18'!I225+'26.12.18'!I225+'02.01.19'!I225</f>
        <v>7</v>
      </c>
      <c r="J225" s="254">
        <f>'19.02.18'!J225+'26.02.18'!J225+'05.03.18'!J225+'12.03.18'!J225+'19.03.18'!J225+'26.03.18'!J225+'02.04.18'!J225+'10.04.18'!J225+'16.04.18'!J225+'23.04.18'!J225+'02.05.18'!J225+'07.05.18'!J225+'14.05.18'!J225+'21.05.18'!J225+'29.05.18'!J225+'04.06.18'!J225+'11.06.18'!J225+'18.06.18'!J225+'25.06.18'!J225+'02.07.18'!J225+'09.07.18'!J225+'16.07.18'!J225+'23.07.18'!J225+'30.07.18'!J225+'06.08.18'!J225+'13.08.18'!J225+'20.08.18'!J225+'27.08.18'!J225+'03.09.18'!J225+'10.09.18'!J225+'17.09.18'!J225+'24.09.18'!J225+'01.10.18'!J225+'08.10.18'!J225+'16.10.18'!J225+'22.10.18'!J225+'29.10.18'!J225+'05.11.18'!J225+'12.11.18'!J225+'19.11.18'!J225+'26.11.18'!J225+'03.12.18'!J225+'10.12.18'!J225+'17.12.18'!J225+'26.12.18'!J225+'02.01.19'!J225</f>
        <v>7</v>
      </c>
      <c r="K225" s="271">
        <f>'19.02.18'!K225+'26.02.18'!K225+'05.03.18'!K225+'12.03.18'!K225+'19.03.18'!K225+'26.03.18'!K225+'02.04.18'!K225+'10.04.18'!K225+'16.04.18'!K225+'23.04.18'!K225+'02.05.18'!K225+'07.05.18'!K225+'14.05.18'!K225+'21.05.18'!K225+'29.05.18'!K225+'04.06.18'!K225+'11.06.18'!K225+'18.06.18'!K225+'25.06.18'!K225+'02.07.18'!K225+'09.07.18'!K225+'16.07.18'!K225+'23.07.18'!K225+'30.07.18'!K225+'06.08.18'!K225+'13.08.18'!K225+'20.08.18'!K225+'27.08.18'!K225+'03.09.18'!K225+'10.09.18'!K225+'17.09.18'!K225+'24.09.18'!K225+'01.10.18'!K225+'08.10.18'!K225+'16.10.18'!K225+'22.10.18'!K225+'29.10.18'!K225+'05.11.18'!K225+'12.11.18'!K225+'19.11.18'!K225+'26.11.18'!K225+'03.12.18'!K225+'10.12.18'!K225+'17.12.18'!K225+'26.12.18'!K225+'02.01.19'!K225</f>
        <v>9941.4</v>
      </c>
      <c r="L225" s="260">
        <f>'19.02.18'!L225+'26.02.18'!L225+'05.03.18'!L225+'12.03.18'!L225+'19.03.18'!L225+'26.03.18'!L225+'02.04.18'!L225+'10.04.18'!L225+'16.04.18'!L225+'23.04.18'!L225+'02.05.18'!L225+'07.05.18'!L225+'14.05.18'!L225+'21.05.18'!L225+'29.05.18'!L225+'04.06.18'!L225+'11.06.18'!L225+'18.06.18'!L225+'25.06.18'!L225+'02.07.18'!L225+'09.07.18'!L225+'16.07.18'!L225+'23.07.18'!L225+'30.07.18'!L225+'06.08.18'!L225+'13.08.18'!L225+'20.08.18'!L225+'27.08.18'!L225+'03.09.18'!L225+'10.09.18'!L225+'17.09.18'!L225+'24.09.18'!L225+'01.10.18'!L225+'08.10.18'!L225+'16.10.18'!L225+'22.10.18'!L225+'29.10.18'!L225+'05.11.18'!L225+'12.11.18'!L225+'19.11.18'!L225+'26.11.18'!L225+'03.12.18'!L225+'10.12.18'!L225+'17.12.18'!L225+'26.12.18'!L225+'02.01.19'!L225</f>
        <v>9941.4000000000015</v>
      </c>
      <c r="M225" s="259">
        <f t="shared" si="8"/>
        <v>0</v>
      </c>
      <c r="N225" s="266">
        <f>'19.02.18'!N225+'26.02.18'!N225+'05.03.18'!N225+'12.03.18'!N225+'19.03.18'!N225+'26.03.18'!N225+'02.04.18'!N225+'10.04.18'!N225+'16.04.18'!N225+'23.04.18'!N225+'02.05.18'!N225+'07.05.18'!N225+'14.05.18'!N225+'21.05.18'!N225+'29.05.18'!N225+'04.06.18'!N225+'11.06.18'!N225+'18.06.18'!N225+'25.06.18'!N225+'02.07.18'!N225+'09.07.18'!N225+'16.07.18'!N225+'23.07.18'!N225+'30.07.18'!N225+'06.08.18'!N225+'13.08.18'!N225+'20.08.18'!N225+'27.08.18'!N225+'03.09.18'!N225+'10.09.18'!N225+'17.09.18'!N225+'24.09.18'!N225+'01.10.18'!N225+'08.10.18'!N225+'16.10.18'!N225+'22.10.18'!N225+'29.10.18'!N225+'05.11.18'!N225+'12.11.18'!N225+'19.11.18'!N225+'26.11.18'!N225+'03.12.18'!N225+'10.12.18'!N225+'17.12.18'!N225+'26.12.18'!N225+'02.01.19'!N225</f>
        <v>0</v>
      </c>
      <c r="O225" s="271">
        <f>'19.02.18'!O225+'26.02.18'!O225+'05.03.18'!O225+'12.03.18'!O225+'19.03.18'!O225+'26.03.18'!O225+'02.04.18'!O225+'10.04.18'!O225+'16.04.18'!O225+'23.04.18'!O225+'02.05.18'!O225+'07.05.18'!O225+'14.05.18'!O225+'21.05.18'!O225+'29.05.18'!O225+'04.06.18'!O225+'11.06.18'!O225+'18.06.18'!O225+'25.06.18'!O225+'02.07.18'!O225+'09.07.18'!O225+'16.07.18'!O225+'23.07.18'!O225+'30.07.18'!O225+'06.08.18'!O225+'13.08.18'!O225+'20.08.18'!O225+'27.08.18'!O225+'03.09.18'!O225+'10.09.18'!O225+'17.09.18'!O225+'24.09.18'!O225+'01.10.18'!O225+'08.10.18'!O225+'16.10.18'!O225+'22.10.18'!O225+'29.10.18'!O225+'05.11.18'!O225+'12.11.18'!O225+'19.11.18'!O225+'26.11.18'!O225+'03.12.18'!O225+'10.12.18'!O225+'17.12.18'!O225+'26.12.18'!O225+'02.01.19'!O225</f>
        <v>0</v>
      </c>
      <c r="P225" s="260">
        <f>'19.02.18'!P225+'26.02.18'!P225+'05.03.18'!P225+'12.03.18'!P225+'19.03.18'!P225+'26.03.18'!P225+'02.04.18'!P225+'10.04.18'!P225+'16.04.18'!P225+'23.04.18'!P225+'02.05.18'!P225+'07.05.18'!P225+'14.05.18'!P225+'21.05.18'!P225+'29.05.18'!P225+'04.06.18'!P225+'11.06.18'!P225+'18.06.18'!P225+'25.06.18'!P225+'02.07.18'!P225+'09.07.18'!P225+'16.07.18'!P225+'23.07.18'!P225+'30.07.18'!P225+'06.08.18'!P225+'13.08.18'!P225+'20.08.18'!P225+'27.08.18'!P225+'03.09.18'!P225+'10.09.18'!P225+'17.09.18'!P225+'24.09.18'!P225+'01.10.18'!P225+'08.10.18'!P225+'16.10.18'!P225+'22.10.18'!P225+'29.10.18'!P225+'05.11.18'!P225+'12.11.18'!P225+'19.11.18'!P225+'26.11.18'!P225+'03.12.18'!P225+'10.12.18'!P225+'17.12.18'!P225+'26.12.18'!P225+'02.01.19'!P225</f>
        <v>0</v>
      </c>
      <c r="Q225" s="259">
        <f t="shared" si="7"/>
        <v>0</v>
      </c>
      <c r="R225" s="1"/>
      <c r="S225" s="1"/>
      <c r="T225" s="134"/>
      <c r="U225" s="134"/>
      <c r="V225" s="134"/>
      <c r="X225" s="85"/>
    </row>
    <row r="226" spans="1:24" s="199" customFormat="1">
      <c r="A226" s="263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>
        <f>'09.07.18'!H226+'16.07.18'!H226+'23.07.18'!H226+'30.07.18'!H226+'06.08.18'!H226+'13.08.18'!H226+'20.08.18'!H226+'27.08.18'!H226+'03.09.18'!H226+'10.09.18'!H226+'17.09.18'!H226+'24.09.18'!H226+'01.10.18'!H226+'08.10.18'!H226+'16.10.18'!H226+'22.10.18'!H226+'29.10.18'!H226+'05.11.18'!H226+'12.11.18'!H226+'19.11.18'!H226+'26.11.18'!H226+'03.12.18'!H226+'10.12.18'!H226+'17.12.18'!H226+'26.12.18'!H226+'02.01.19'!H226</f>
        <v>23</v>
      </c>
      <c r="I226" s="263">
        <f>'09.07.18'!I226+'16.07.18'!I226+'23.07.18'!I226+'30.07.18'!I226+'06.08.18'!I226+'13.08.18'!I226+'20.08.18'!I226+'27.08.18'!I226+'03.09.18'!I226+'10.09.18'!I226+'17.09.18'!I226+'24.09.18'!I226+'01.10.18'!I226+'08.10.18'!I226+'16.10.18'!I226+'22.10.18'!I226+'29.10.18'!I226+'05.11.18'!I226+'12.11.18'!I226+'19.11.18'!I226+'26.11.18'!I226+'03.12.18'!I226+'10.12.18'!I226+'17.12.18'!I226+'26.12.18'!I226+'02.01.19'!I226</f>
        <v>1</v>
      </c>
      <c r="J226" s="263">
        <f>'09.07.18'!J226+'16.07.18'!J226+'23.07.18'!J226+'30.07.18'!J226+'06.08.18'!J226+'13.08.18'!J226+'20.08.18'!J226+'27.08.18'!J226+'03.09.18'!J226+'10.09.18'!J226+'17.09.18'!J226+'24.09.18'!J226+'01.10.18'!J226+'08.10.18'!J226+'16.10.18'!J226+'22.10.18'!J226+'29.10.18'!J226+'05.11.18'!J226+'12.11.18'!J226+'19.11.18'!J226+'26.11.18'!J226+'03.12.18'!J226+'10.12.18'!J226+'17.12.18'!J226+'26.12.18'!J226+'02.01.19'!J226</f>
        <v>1</v>
      </c>
      <c r="K226" s="260">
        <f>'09.07.18'!K226+'16.07.18'!K226+'23.07.18'!K226+'30.07.18'!K226+'06.08.18'!K226+'13.08.18'!K226+'20.08.18'!K226+'27.08.18'!K226+'03.09.18'!K226+'10.09.18'!K226+'17.09.18'!K226+'24.09.18'!K226+'01.10.18'!K226+'08.10.18'!K226+'16.10.18'!K226+'22.10.18'!K226+'29.10.18'!K226+'05.11.18'!K226+'12.11.18'!K226+'19.11.18'!K226+'26.11.18'!K226+'03.12.18'!K226+'10.12.18'!K226+'17.12.18'!K226+'26.12.18'!K226+'02.01.19'!K226</f>
        <v>2577.4</v>
      </c>
      <c r="L226" s="260">
        <f>'09.07.18'!L226+'16.07.18'!L226+'23.07.18'!L226+'30.07.18'!L226+'06.08.18'!L226+'13.08.18'!L226+'20.08.18'!L226+'27.08.18'!L226+'03.09.18'!L226+'10.09.18'!L226+'17.09.18'!L226+'24.09.18'!L226+'01.10.18'!L226+'08.10.18'!L226+'16.10.18'!L226+'22.10.18'!L226+'29.10.18'!L226+'05.11.18'!L226+'12.11.18'!L226+'19.11.18'!L226+'26.11.18'!L226+'03.12.18'!L226+'10.12.18'!L226+'17.12.18'!L226+'26.12.18'!L226+'02.01.19'!L226</f>
        <v>2577.4</v>
      </c>
      <c r="M226" s="259">
        <f t="shared" si="8"/>
        <v>0</v>
      </c>
      <c r="N226" s="263">
        <f>'09.07.18'!N226+'16.07.18'!N226+'23.07.18'!N226+'30.07.18'!N226+'06.08.18'!N226+'13.08.18'!N226+'20.08.18'!N226+'27.08.18'!N226+'03.09.18'!N226+'10.09.18'!N226+'17.09.18'!N226+'24.09.18'!N226+'01.10.18'!N226+'08.10.18'!N226+'16.10.18'!N226+'22.10.18'!N226+'29.10.18'!N226+'05.11.18'!N226+'12.11.18'!N226+'19.11.18'!N226+'26.11.18'!N226+'03.12.18'!N226+'10.12.18'!N226+'17.12.18'!N226+'26.12.18'!N226+'02.01.19'!N226</f>
        <v>0</v>
      </c>
      <c r="O226" s="260">
        <f>'09.07.18'!O226+'16.07.18'!O226+'23.07.18'!O226+'30.07.18'!O226+'06.08.18'!O226+'13.08.18'!O226+'20.08.18'!O226+'27.08.18'!O226+'03.09.18'!O226+'10.09.18'!O226+'17.09.18'!O226+'24.09.18'!O226+'01.10.18'!O226+'08.10.18'!O226+'16.10.18'!O226+'22.10.18'!O226+'29.10.18'!O226+'05.11.18'!O226+'12.11.18'!O226+'19.11.18'!O226+'26.11.18'!O226+'03.12.18'!O226+'10.12.18'!O226+'17.12.18'!O226+'26.12.18'!O226+'02.01.19'!O226</f>
        <v>0</v>
      </c>
      <c r="P226" s="260">
        <f>'09.07.18'!P226+'16.07.18'!P226+'23.07.18'!P226+'30.07.18'!P226+'06.08.18'!P226+'13.08.18'!P226+'20.08.18'!P226+'27.08.18'!P226+'03.09.18'!P226+'10.09.18'!P226+'17.09.18'!P226+'24.09.18'!P226+'01.10.18'!P226+'08.10.18'!P226+'16.10.18'!P226+'22.10.18'!P226+'29.10.18'!P226+'05.11.18'!P226+'12.11.18'!P226+'19.11.18'!P226+'26.11.18'!P226+'03.12.18'!P226+'10.12.18'!P226+'17.12.18'!P226+'26.12.18'!P226+'02.01.19'!P226</f>
        <v>0</v>
      </c>
      <c r="Q226" s="259">
        <f t="shared" si="7"/>
        <v>0</v>
      </c>
      <c r="R226" s="1"/>
      <c r="S226" s="1"/>
      <c r="T226" s="134"/>
      <c r="U226" s="134"/>
      <c r="V226" s="134"/>
      <c r="X226" s="85"/>
    </row>
    <row r="227" spans="1:24" s="199" customFormat="1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>
        <f>'09.07.18'!H227+'16.07.18'!H227+'23.07.18'!H227+'30.07.18'!H227+'06.08.18'!H227+'13.08.18'!H227+'20.08.18'!H227+'27.08.18'!H227+'03.09.18'!H227+'10.09.18'!H227+'17.09.18'!H227+'24.09.18'!H227+'01.10.18'!H227+'08.10.18'!H227+'16.10.18'!H227+'22.10.18'!H227+'29.10.18'!H227+'05.11.18'!H227+'12.11.18'!H227+'19.11.18'!H227+'26.11.18'!H227+'03.12.18'!H227+'10.12.18'!H227+'17.12.18'!H227+'26.12.18'!H227+'02.01.19'!H227</f>
        <v>1</v>
      </c>
      <c r="I227" s="270">
        <f>'09.07.18'!I227+'16.07.18'!I227+'23.07.18'!I227+'30.07.18'!I227+'06.08.18'!I227+'13.08.18'!I227+'20.08.18'!I227+'27.08.18'!I227+'03.09.18'!I227+'10.09.18'!I227+'17.09.18'!I227+'24.09.18'!I227+'01.10.18'!I227+'08.10.18'!I227+'16.10.18'!I227+'22.10.18'!I227+'29.10.18'!I227+'05.11.18'!I227+'12.11.18'!I227+'19.11.18'!I227+'26.11.18'!I227+'03.12.18'!I227+'10.12.18'!I227+'17.12.18'!I227+'26.12.18'!I227+'02.01.19'!I227</f>
        <v>0</v>
      </c>
      <c r="J227" s="270">
        <f>'09.07.18'!J227+'16.07.18'!J227+'23.07.18'!J227+'30.07.18'!J227+'06.08.18'!J227+'13.08.18'!J227+'20.08.18'!J227+'27.08.18'!J227+'03.09.18'!J227+'10.09.18'!J227+'17.09.18'!J227+'24.09.18'!J227+'01.10.18'!J227+'08.10.18'!J227+'16.10.18'!J227+'22.10.18'!J227+'29.10.18'!J227+'05.11.18'!J227+'12.11.18'!J227+'19.11.18'!J227+'26.11.18'!J227+'03.12.18'!J227+'10.12.18'!J227+'17.12.18'!J227+'26.12.18'!J227+'02.01.19'!J227</f>
        <v>0</v>
      </c>
      <c r="K227" s="271">
        <f>'09.07.18'!K227+'16.07.18'!K227+'23.07.18'!K227+'30.07.18'!K227+'06.08.18'!K227+'13.08.18'!K227+'20.08.18'!K227+'27.08.18'!K227+'03.09.18'!K227+'10.09.18'!K227+'17.09.18'!K227+'24.09.18'!K227+'01.10.18'!K227+'08.10.18'!K227+'16.10.18'!K227+'22.10.18'!K227+'29.10.18'!K227+'05.11.18'!K227+'12.11.18'!K227+'19.11.18'!K227+'26.11.18'!K227+'03.12.18'!K227+'10.12.18'!K227+'17.12.18'!K227+'26.12.18'!K227+'02.01.19'!K227</f>
        <v>0</v>
      </c>
      <c r="L227" s="271">
        <f>'09.07.18'!L227+'16.07.18'!L227+'23.07.18'!L227+'30.07.18'!L227+'06.08.18'!L227+'13.08.18'!L227+'20.08.18'!L227+'27.08.18'!L227+'03.09.18'!L227+'10.09.18'!L227+'17.09.18'!L227+'24.09.18'!L227+'01.10.18'!L227+'08.10.18'!L227+'16.10.18'!L227+'22.10.18'!L227+'29.10.18'!L227+'05.11.18'!L227+'12.11.18'!L227+'19.11.18'!L227+'26.11.18'!L227+'03.12.18'!L227+'10.12.18'!L227+'17.12.18'!L227+'26.12.18'!L227+'02.01.19'!L227</f>
        <v>0</v>
      </c>
      <c r="M227" s="259">
        <f t="shared" si="8"/>
        <v>0</v>
      </c>
      <c r="N227" s="270">
        <f>'09.07.18'!N227+'16.07.18'!N227+'23.07.18'!N227+'30.07.18'!N227+'06.08.18'!N227+'13.08.18'!N227+'20.08.18'!N227+'27.08.18'!N227+'03.09.18'!N227+'10.09.18'!N227+'17.09.18'!N227+'24.09.18'!N227+'01.10.18'!N227+'08.10.18'!N227+'16.10.18'!N227+'22.10.18'!N227+'29.10.18'!N227+'05.11.18'!N227+'12.11.18'!N227+'19.11.18'!N227+'26.11.18'!N227+'03.12.18'!N227+'10.12.18'!N227+'17.12.18'!N227+'26.12.18'!N227+'02.01.19'!N227</f>
        <v>0</v>
      </c>
      <c r="O227" s="271">
        <f>'09.07.18'!O227+'16.07.18'!O227+'23.07.18'!O227+'30.07.18'!O227+'06.08.18'!O227+'13.08.18'!O227+'20.08.18'!O227+'27.08.18'!O227+'03.09.18'!O227+'10.09.18'!O227+'17.09.18'!O227+'24.09.18'!O227+'01.10.18'!O227+'08.10.18'!O227+'16.10.18'!O227+'22.10.18'!O227+'29.10.18'!O227+'05.11.18'!O227+'12.11.18'!O227+'19.11.18'!O227+'26.11.18'!O227+'03.12.18'!O227+'10.12.18'!O227+'17.12.18'!O227+'26.12.18'!O227+'02.01.19'!O227</f>
        <v>0</v>
      </c>
      <c r="P227" s="271">
        <f>'09.07.18'!P227+'16.07.18'!P227+'23.07.18'!P227+'30.07.18'!P227+'06.08.18'!P227+'13.08.18'!P227+'20.08.18'!P227+'27.08.18'!P227+'03.09.18'!P227+'10.09.18'!P227+'17.09.18'!P227+'24.09.18'!P227+'01.10.18'!P227+'08.10.18'!P227+'16.10.18'!P227+'22.10.18'!P227+'29.10.18'!P227+'05.11.18'!P227+'12.11.18'!P227+'19.11.18'!P227+'26.11.18'!P227+'03.12.18'!P227+'10.12.18'!P227+'17.12.18'!P227+'26.12.18'!P227+'02.01.19'!P227</f>
        <v>0</v>
      </c>
      <c r="Q227" s="259">
        <f t="shared" si="7"/>
        <v>0</v>
      </c>
      <c r="R227" s="1"/>
      <c r="S227" s="1"/>
      <c r="T227" s="134"/>
      <c r="U227" s="134"/>
      <c r="V227" s="134"/>
      <c r="X227" s="85"/>
    </row>
    <row r="228" spans="1:24" s="199" customFormat="1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>
        <f>'09.07.18'!H228+'16.07.18'!H228+'23.07.18'!H228+'30.07.18'!H228+'06.08.18'!H228+'13.08.18'!H228+'20.08.18'!H228+'27.08.18'!H228+'03.09.18'!H228+'10.09.18'!H228+'17.09.18'!H228+'24.09.18'!H228+'01.10.18'!H228+'08.10.18'!H228+'16.10.18'!H228+'22.10.18'!H228+'29.10.18'!H228+'05.11.18'!H228+'12.11.18'!H228+'19.11.18'!H228+'26.11.18'!H228+'03.12.18'!H228+'10.12.18'!H228+'17.12.18'!H228+'26.12.18'!H228+'02.01.19'!H228</f>
        <v>8</v>
      </c>
      <c r="I228" s="270">
        <f>'09.07.18'!I228+'16.07.18'!I228+'23.07.18'!I228+'30.07.18'!I228+'06.08.18'!I228+'13.08.18'!I228+'20.08.18'!I228+'27.08.18'!I228+'03.09.18'!I228+'10.09.18'!I228+'17.09.18'!I228+'24.09.18'!I228+'01.10.18'!I228+'08.10.18'!I228+'16.10.18'!I228+'22.10.18'!I228+'29.10.18'!I228+'05.11.18'!I228+'12.11.18'!I228+'19.11.18'!I228+'26.11.18'!I228+'03.12.18'!I228+'10.12.18'!I228+'17.12.18'!I228+'26.12.18'!I228+'02.01.19'!I228</f>
        <v>2</v>
      </c>
      <c r="J228" s="270">
        <f>'09.07.18'!J228+'16.07.18'!J228+'23.07.18'!J228+'30.07.18'!J228+'06.08.18'!J228+'13.08.18'!J228+'20.08.18'!J228+'27.08.18'!J228+'03.09.18'!J228+'10.09.18'!J228+'17.09.18'!J228+'24.09.18'!J228+'01.10.18'!J228+'08.10.18'!J228+'16.10.18'!J228+'22.10.18'!J228+'29.10.18'!J228+'05.11.18'!J228+'12.11.18'!J228+'19.11.18'!J228+'26.11.18'!J228+'03.12.18'!J228+'10.12.18'!J228+'17.12.18'!J228+'26.12.18'!J228+'02.01.19'!J228</f>
        <v>2</v>
      </c>
      <c r="K228" s="271">
        <f>'09.07.18'!K228+'16.07.18'!K228+'23.07.18'!K228+'30.07.18'!K228+'06.08.18'!K228+'13.08.18'!K228+'20.08.18'!K228+'27.08.18'!K228+'03.09.18'!K228+'10.09.18'!K228+'17.09.18'!K228+'24.09.18'!K228+'01.10.18'!K228+'08.10.18'!K228+'16.10.18'!K228+'22.10.18'!K228+'29.10.18'!K228+'05.11.18'!K228+'12.11.18'!K228+'19.11.18'!K228+'26.11.18'!K228+'03.12.18'!K228+'10.12.18'!K228+'17.12.18'!K228+'26.12.18'!K228+'02.01.19'!K228</f>
        <v>2455.5300000000002</v>
      </c>
      <c r="L228" s="271">
        <f>'09.07.18'!L228+'16.07.18'!L228+'23.07.18'!L228+'30.07.18'!L228+'06.08.18'!L228+'13.08.18'!L228+'20.08.18'!L228+'27.08.18'!L228+'03.09.18'!L228+'10.09.18'!L228+'17.09.18'!L228+'24.09.18'!L228+'01.10.18'!L228+'08.10.18'!L228+'16.10.18'!L228+'22.10.18'!L228+'29.10.18'!L228+'05.11.18'!L228+'12.11.18'!L228+'19.11.18'!L228+'26.11.18'!L228+'03.12.18'!L228+'10.12.18'!L228+'17.12.18'!L228+'26.12.18'!L228+'02.01.19'!L228</f>
        <v>2455.5299999999997</v>
      </c>
      <c r="M228" s="259">
        <f t="shared" si="8"/>
        <v>0</v>
      </c>
      <c r="N228" s="270">
        <f>'09.07.18'!N228+'16.07.18'!N228+'23.07.18'!N228+'30.07.18'!N228+'06.08.18'!N228+'13.08.18'!N228+'20.08.18'!N228+'27.08.18'!N228+'03.09.18'!N228+'10.09.18'!N228+'17.09.18'!N228+'24.09.18'!N228+'01.10.18'!N228+'08.10.18'!N228+'16.10.18'!N228+'22.10.18'!N228+'29.10.18'!N228+'05.11.18'!N228+'12.11.18'!N228+'19.11.18'!N228+'26.11.18'!N228+'03.12.18'!N228+'10.12.18'!N228+'17.12.18'!N228+'26.12.18'!N228+'02.01.19'!N228</f>
        <v>0</v>
      </c>
      <c r="O228" s="271">
        <f>'09.07.18'!O228+'16.07.18'!O228+'23.07.18'!O228+'30.07.18'!O228+'06.08.18'!O228+'13.08.18'!O228+'20.08.18'!O228+'27.08.18'!O228+'03.09.18'!O228+'10.09.18'!O228+'17.09.18'!O228+'24.09.18'!O228+'01.10.18'!O228+'08.10.18'!O228+'16.10.18'!O228+'22.10.18'!O228+'29.10.18'!O228+'05.11.18'!O228+'12.11.18'!O228+'19.11.18'!O228+'26.11.18'!O228+'03.12.18'!O228+'10.12.18'!O228+'17.12.18'!O228+'26.12.18'!O228+'02.01.19'!O228</f>
        <v>0</v>
      </c>
      <c r="P228" s="271">
        <f>'09.07.18'!P228+'16.07.18'!P228+'23.07.18'!P228+'30.07.18'!P228+'06.08.18'!P228+'13.08.18'!P228+'20.08.18'!P228+'27.08.18'!P228+'03.09.18'!P228+'10.09.18'!P228+'17.09.18'!P228+'24.09.18'!P228+'01.10.18'!P228+'08.10.18'!P228+'16.10.18'!P228+'22.10.18'!P228+'29.10.18'!P228+'05.11.18'!P228+'12.11.18'!P228+'19.11.18'!P228+'26.11.18'!P228+'03.12.18'!P228+'10.12.18'!P228+'17.12.18'!P228+'26.12.18'!P228+'02.01.19'!P228</f>
        <v>0</v>
      </c>
      <c r="Q228" s="259">
        <f t="shared" si="7"/>
        <v>0</v>
      </c>
      <c r="R228" s="1"/>
      <c r="S228" s="1"/>
      <c r="T228" s="134"/>
      <c r="U228" s="134"/>
      <c r="V228" s="134"/>
      <c r="X228" s="85"/>
    </row>
    <row r="229" spans="1:24" s="199" customFormat="1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>
        <f>'09.07.18'!H229+'16.07.18'!H229+'23.07.18'!H229+'30.07.18'!H229+'06.08.18'!H229+'13.08.18'!H229+'20.08.18'!H229+'27.08.18'!H229+'03.09.18'!H229+'10.09.18'!H229+'17.09.18'!H229+'24.09.18'!H229+'01.10.18'!H229+'08.10.18'!H229+'16.10.18'!H229+'22.10.18'!H229+'29.10.18'!H229+'05.11.18'!H229+'12.11.18'!H229+'19.11.18'!H229+'26.11.18'!H229+'03.12.18'!H229+'10.12.18'!H229+'17.12.18'!H229+'26.12.18'!H229+'02.01.19'!H229</f>
        <v>2</v>
      </c>
      <c r="I229" s="270">
        <f>'09.07.18'!I229+'16.07.18'!I229+'23.07.18'!I229+'30.07.18'!I229+'06.08.18'!I229+'13.08.18'!I229+'20.08.18'!I229+'27.08.18'!I229+'03.09.18'!I229+'10.09.18'!I229+'17.09.18'!I229+'24.09.18'!I229+'01.10.18'!I229+'08.10.18'!I229+'16.10.18'!I229+'22.10.18'!I229+'29.10.18'!I229+'05.11.18'!I229+'12.11.18'!I229+'19.11.18'!I229+'26.11.18'!I229+'03.12.18'!I229+'10.12.18'!I229+'17.12.18'!I229+'26.12.18'!I229+'02.01.19'!I229</f>
        <v>1</v>
      </c>
      <c r="J229" s="270">
        <f>'09.07.18'!J229+'16.07.18'!J229+'23.07.18'!J229+'30.07.18'!J229+'06.08.18'!J229+'13.08.18'!J229+'20.08.18'!J229+'27.08.18'!J229+'03.09.18'!J229+'10.09.18'!J229+'17.09.18'!J229+'24.09.18'!J229+'01.10.18'!J229+'08.10.18'!J229+'16.10.18'!J229+'22.10.18'!J229+'29.10.18'!J229+'05.11.18'!J229+'12.11.18'!J229+'19.11.18'!J229+'26.11.18'!J229+'03.12.18'!J229+'10.12.18'!J229+'17.12.18'!J229+'26.12.18'!J229+'02.01.19'!J229</f>
        <v>1</v>
      </c>
      <c r="K229" s="271">
        <f>'09.07.18'!K229+'16.07.18'!K229+'23.07.18'!K229+'30.07.18'!K229+'06.08.18'!K229+'13.08.18'!K229+'20.08.18'!K229+'27.08.18'!K229+'03.09.18'!K229+'10.09.18'!K229+'17.09.18'!K229+'24.09.18'!K229+'01.10.18'!K229+'08.10.18'!K229+'16.10.18'!K229+'22.10.18'!K229+'29.10.18'!K229+'05.11.18'!K229+'12.11.18'!K229+'19.11.18'!K229+'26.11.18'!K229+'03.12.18'!K229+'10.12.18'!K229+'17.12.18'!K229+'26.12.18'!K229+'02.01.19'!K229</f>
        <v>0</v>
      </c>
      <c r="L229" s="271">
        <f>'09.07.18'!L229+'16.07.18'!L229+'23.07.18'!L229+'30.07.18'!L229+'06.08.18'!L229+'13.08.18'!L229+'20.08.18'!L229+'27.08.18'!L229+'03.09.18'!L229+'10.09.18'!L229+'17.09.18'!L229+'24.09.18'!L229+'01.10.18'!L229+'08.10.18'!L229+'16.10.18'!L229+'22.10.18'!L229+'29.10.18'!L229+'05.11.18'!L229+'12.11.18'!L229+'19.11.18'!L229+'26.11.18'!L229+'03.12.18'!L229+'10.12.18'!L229+'17.12.18'!L229+'26.12.18'!L229+'02.01.19'!L229</f>
        <v>0</v>
      </c>
      <c r="M229" s="259">
        <f t="shared" si="8"/>
        <v>0</v>
      </c>
      <c r="N229" s="270">
        <f>'09.07.18'!N229+'16.07.18'!N229+'23.07.18'!N229+'30.07.18'!N229+'06.08.18'!N229+'13.08.18'!N229+'20.08.18'!N229+'27.08.18'!N229+'03.09.18'!N229+'10.09.18'!N229+'17.09.18'!N229+'24.09.18'!N229+'01.10.18'!N229+'08.10.18'!N229+'16.10.18'!N229+'22.10.18'!N229+'29.10.18'!N229+'05.11.18'!N229+'12.11.18'!N229+'19.11.18'!N229+'26.11.18'!N229+'03.12.18'!N229+'10.12.18'!N229+'17.12.18'!N229+'26.12.18'!N229+'02.01.19'!N229</f>
        <v>0</v>
      </c>
      <c r="O229" s="271">
        <f>'09.07.18'!O229+'16.07.18'!O229+'23.07.18'!O229+'30.07.18'!O229+'06.08.18'!O229+'13.08.18'!O229+'20.08.18'!O229+'27.08.18'!O229+'03.09.18'!O229+'10.09.18'!O229+'17.09.18'!O229+'24.09.18'!O229+'01.10.18'!O229+'08.10.18'!O229+'16.10.18'!O229+'22.10.18'!O229+'29.10.18'!O229+'05.11.18'!O229+'12.11.18'!O229+'19.11.18'!O229+'26.11.18'!O229+'03.12.18'!O229+'10.12.18'!O229+'17.12.18'!O229+'26.12.18'!O229+'02.01.19'!O229</f>
        <v>0</v>
      </c>
      <c r="P229" s="271">
        <f>'09.07.18'!P229+'16.07.18'!P229+'23.07.18'!P229+'30.07.18'!P229+'06.08.18'!P229+'13.08.18'!P229+'20.08.18'!P229+'27.08.18'!P229+'03.09.18'!P229+'10.09.18'!P229+'17.09.18'!P229+'24.09.18'!P229+'01.10.18'!P229+'08.10.18'!P229+'16.10.18'!P229+'22.10.18'!P229+'29.10.18'!P229+'05.11.18'!P229+'12.11.18'!P229+'19.11.18'!P229+'26.11.18'!P229+'03.12.18'!P229+'10.12.18'!P229+'17.12.18'!P229+'26.12.18'!P229+'02.01.19'!P229</f>
        <v>0</v>
      </c>
      <c r="Q229" s="259">
        <f t="shared" si="7"/>
        <v>0</v>
      </c>
      <c r="R229" s="1"/>
      <c r="S229" s="1"/>
      <c r="T229" s="134"/>
      <c r="U229" s="134"/>
      <c r="V229" s="134"/>
      <c r="X229" s="85"/>
    </row>
    <row r="230" spans="1:24" s="199" customFormat="1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>
        <f>'09.07.18'!H230+'16.07.18'!H230+'23.07.18'!H230+'30.07.18'!H230+'06.08.18'!H230+'13.08.18'!H230+'20.08.18'!H230+'27.08.18'!H230+'03.09.18'!H230+'10.09.18'!H230+'17.09.18'!H230+'24.09.18'!H230+'01.10.18'!H230+'08.10.18'!H230+'16.10.18'!H230+'22.10.18'!H230+'29.10.18'!H230+'05.11.18'!H230+'12.11.18'!H230+'19.11.18'!H230+'26.11.18'!H230+'03.12.18'!H230+'10.12.18'!H230+'17.12.18'!H230+'26.12.18'!H230+'02.01.19'!H230</f>
        <v>13</v>
      </c>
      <c r="I230" s="270">
        <f>'09.07.18'!I230+'16.07.18'!I230+'23.07.18'!I230+'30.07.18'!I230+'06.08.18'!I230+'13.08.18'!I230+'20.08.18'!I230+'27.08.18'!I230+'03.09.18'!I230+'10.09.18'!I230+'17.09.18'!I230+'24.09.18'!I230+'01.10.18'!I230+'08.10.18'!I230+'16.10.18'!I230+'22.10.18'!I230+'29.10.18'!I230+'05.11.18'!I230+'12.11.18'!I230+'19.11.18'!I230+'26.11.18'!I230+'03.12.18'!I230+'10.12.18'!I230+'17.12.18'!I230+'26.12.18'!I230+'02.01.19'!I230</f>
        <v>4</v>
      </c>
      <c r="J230" s="270">
        <f>'09.07.18'!J230+'16.07.18'!J230+'23.07.18'!J230+'30.07.18'!J230+'06.08.18'!J230+'13.08.18'!J230+'20.08.18'!J230+'27.08.18'!J230+'03.09.18'!J230+'10.09.18'!J230+'17.09.18'!J230+'24.09.18'!J230+'01.10.18'!J230+'08.10.18'!J230+'16.10.18'!J230+'22.10.18'!J230+'29.10.18'!J230+'05.11.18'!J230+'12.11.18'!J230+'19.11.18'!J230+'26.11.18'!J230+'03.12.18'!J230+'10.12.18'!J230+'17.12.18'!J230+'26.12.18'!J230+'02.01.19'!J230</f>
        <v>4</v>
      </c>
      <c r="K230" s="271">
        <f>'09.07.18'!K230+'16.07.18'!K230+'23.07.18'!K230+'30.07.18'!K230+'06.08.18'!K230+'13.08.18'!K230+'20.08.18'!K230+'27.08.18'!K230+'03.09.18'!K230+'10.09.18'!K230+'17.09.18'!K230+'24.09.18'!K230+'01.10.18'!K230+'08.10.18'!K230+'16.10.18'!K230+'22.10.18'!K230+'29.10.18'!K230+'05.11.18'!K230+'12.11.18'!K230+'19.11.18'!K230+'26.11.18'!K230+'03.12.18'!K230+'10.12.18'!K230+'17.12.18'!K230+'26.12.18'!K230+'02.01.19'!K230</f>
        <v>4399.99</v>
      </c>
      <c r="L230" s="271">
        <f>'09.07.18'!L230+'16.07.18'!L230+'23.07.18'!L230+'30.07.18'!L230+'06.08.18'!L230+'13.08.18'!L230+'20.08.18'!L230+'27.08.18'!L230+'03.09.18'!L230+'10.09.18'!L230+'17.09.18'!L230+'24.09.18'!L230+'01.10.18'!L230+'08.10.18'!L230+'16.10.18'!L230+'22.10.18'!L230+'29.10.18'!L230+'05.11.18'!L230+'12.11.18'!L230+'19.11.18'!L230+'26.11.18'!L230+'03.12.18'!L230+'10.12.18'!L230+'17.12.18'!L230+'26.12.18'!L230+'02.01.19'!L230</f>
        <v>4399.99</v>
      </c>
      <c r="M230" s="259">
        <f t="shared" si="8"/>
        <v>0</v>
      </c>
      <c r="N230" s="270">
        <f>'09.07.18'!N230+'16.07.18'!N230+'23.07.18'!N230+'30.07.18'!N230+'06.08.18'!N230+'13.08.18'!N230+'20.08.18'!N230+'27.08.18'!N230+'03.09.18'!N230+'10.09.18'!N230+'17.09.18'!N230+'24.09.18'!N230+'01.10.18'!N230+'08.10.18'!N230+'16.10.18'!N230+'22.10.18'!N230+'29.10.18'!N230+'05.11.18'!N230+'12.11.18'!N230+'19.11.18'!N230+'26.11.18'!N230+'03.12.18'!N230+'10.12.18'!N230+'17.12.18'!N230+'26.12.18'!N230+'02.01.19'!N230</f>
        <v>0</v>
      </c>
      <c r="O230" s="271">
        <f>'09.07.18'!O230+'16.07.18'!O230+'23.07.18'!O230+'30.07.18'!O230+'06.08.18'!O230+'13.08.18'!O230+'20.08.18'!O230+'27.08.18'!O230+'03.09.18'!O230+'10.09.18'!O230+'17.09.18'!O230+'24.09.18'!O230+'01.10.18'!O230+'08.10.18'!O230+'16.10.18'!O230+'22.10.18'!O230+'29.10.18'!O230+'05.11.18'!O230+'12.11.18'!O230+'19.11.18'!O230+'26.11.18'!O230+'03.12.18'!O230+'10.12.18'!O230+'17.12.18'!O230+'26.12.18'!O230+'02.01.19'!O230</f>
        <v>0</v>
      </c>
      <c r="P230" s="271">
        <f>'09.07.18'!P230+'16.07.18'!P230+'23.07.18'!P230+'30.07.18'!P230+'06.08.18'!P230+'13.08.18'!P230+'20.08.18'!P230+'27.08.18'!P230+'03.09.18'!P230+'10.09.18'!P230+'17.09.18'!P230+'24.09.18'!P230+'01.10.18'!P230+'08.10.18'!P230+'16.10.18'!P230+'22.10.18'!P230+'29.10.18'!P230+'05.11.18'!P230+'12.11.18'!P230+'19.11.18'!P230+'26.11.18'!P230+'03.12.18'!P230+'10.12.18'!P230+'17.12.18'!P230+'26.12.18'!P230+'02.01.19'!P230</f>
        <v>0</v>
      </c>
      <c r="Q230" s="259">
        <f t="shared" si="7"/>
        <v>0</v>
      </c>
      <c r="R230" s="1"/>
      <c r="S230" s="1"/>
      <c r="T230" s="134"/>
      <c r="U230" s="134"/>
      <c r="V230" s="134"/>
      <c r="X230" s="85"/>
    </row>
    <row r="231" spans="1:24" s="199" customFormat="1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>
        <f>'09.07.18'!H231+'16.07.18'!H231+'23.07.18'!H231+'30.07.18'!H231+'06.08.18'!H231+'13.08.18'!H231+'20.08.18'!H231+'27.08.18'!H231+'03.09.18'!H231+'10.09.18'!H231+'17.09.18'!H231+'24.09.18'!H231+'01.10.18'!H231+'08.10.18'!H231+'16.10.18'!H231+'22.10.18'!H231+'29.10.18'!H231+'05.11.18'!H231+'12.11.18'!H231+'19.11.18'!H231+'26.11.18'!H231+'03.12.18'!H231+'10.12.18'!H231+'17.12.18'!H231+'26.12.18'!H231+'02.01.19'!H231</f>
        <v>1</v>
      </c>
      <c r="I231" s="270">
        <f>'09.07.18'!I231+'16.07.18'!I231+'23.07.18'!I231+'30.07.18'!I231+'06.08.18'!I231+'13.08.18'!I231+'20.08.18'!I231+'27.08.18'!I231+'03.09.18'!I231+'10.09.18'!I231+'17.09.18'!I231+'24.09.18'!I231+'01.10.18'!I231+'08.10.18'!I231+'16.10.18'!I231+'22.10.18'!I231+'29.10.18'!I231+'05.11.18'!I231+'12.11.18'!I231+'19.11.18'!I231+'26.11.18'!I231+'03.12.18'!I231+'10.12.18'!I231+'17.12.18'!I231+'26.12.18'!I231+'02.01.19'!I231</f>
        <v>0</v>
      </c>
      <c r="J231" s="270">
        <f>'09.07.18'!J231+'16.07.18'!J231+'23.07.18'!J231+'30.07.18'!J231+'06.08.18'!J231+'13.08.18'!J231+'20.08.18'!J231+'27.08.18'!J231+'03.09.18'!J231+'10.09.18'!J231+'17.09.18'!J231+'24.09.18'!J231+'01.10.18'!J231+'08.10.18'!J231+'16.10.18'!J231+'22.10.18'!J231+'29.10.18'!J231+'05.11.18'!J231+'12.11.18'!J231+'19.11.18'!J231+'26.11.18'!J231+'03.12.18'!J231+'10.12.18'!J231+'17.12.18'!J231+'26.12.18'!J231+'02.01.19'!J231</f>
        <v>0</v>
      </c>
      <c r="K231" s="271">
        <f>'09.07.18'!K231+'16.07.18'!K231+'23.07.18'!K231+'30.07.18'!K231+'06.08.18'!K231+'13.08.18'!K231+'20.08.18'!K231+'27.08.18'!K231+'03.09.18'!K231+'10.09.18'!K231+'17.09.18'!K231+'24.09.18'!K231+'01.10.18'!K231+'08.10.18'!K231+'16.10.18'!K231+'22.10.18'!K231+'29.10.18'!K231+'05.11.18'!K231+'12.11.18'!K231+'19.11.18'!K231+'26.11.18'!K231+'03.12.18'!K231+'10.12.18'!K231+'17.12.18'!K231+'26.12.18'!K231+'02.01.19'!K231</f>
        <v>0</v>
      </c>
      <c r="L231" s="271">
        <f>'09.07.18'!L231+'16.07.18'!L231+'23.07.18'!L231+'30.07.18'!L231+'06.08.18'!L231+'13.08.18'!L231+'20.08.18'!L231+'27.08.18'!L231+'03.09.18'!L231+'10.09.18'!L231+'17.09.18'!L231+'24.09.18'!L231+'01.10.18'!L231+'08.10.18'!L231+'16.10.18'!L231+'22.10.18'!L231+'29.10.18'!L231+'05.11.18'!L231+'12.11.18'!L231+'19.11.18'!L231+'26.11.18'!L231+'03.12.18'!L231+'10.12.18'!L231+'17.12.18'!L231+'26.12.18'!L231+'02.01.19'!L231</f>
        <v>0</v>
      </c>
      <c r="M231" s="259">
        <f t="shared" si="8"/>
        <v>0</v>
      </c>
      <c r="N231" s="270">
        <f>'09.07.18'!N231+'16.07.18'!N231+'23.07.18'!N231+'30.07.18'!N231+'06.08.18'!N231+'13.08.18'!N231+'20.08.18'!N231+'27.08.18'!N231+'03.09.18'!N231+'10.09.18'!N231+'17.09.18'!N231+'24.09.18'!N231+'01.10.18'!N231+'08.10.18'!N231+'16.10.18'!N231+'22.10.18'!N231+'29.10.18'!N231+'05.11.18'!N231+'12.11.18'!N231+'19.11.18'!N231+'26.11.18'!N231+'03.12.18'!N231+'10.12.18'!N231+'17.12.18'!N231+'26.12.18'!N231+'02.01.19'!N231</f>
        <v>0</v>
      </c>
      <c r="O231" s="271">
        <f>'09.07.18'!O231+'16.07.18'!O231+'23.07.18'!O231+'30.07.18'!O231+'06.08.18'!O231+'13.08.18'!O231+'20.08.18'!O231+'27.08.18'!O231+'03.09.18'!O231+'10.09.18'!O231+'17.09.18'!O231+'24.09.18'!O231+'01.10.18'!O231+'08.10.18'!O231+'16.10.18'!O231+'22.10.18'!O231+'29.10.18'!O231+'05.11.18'!O231+'12.11.18'!O231+'19.11.18'!O231+'26.11.18'!O231+'03.12.18'!O231+'10.12.18'!O231+'17.12.18'!O231+'26.12.18'!O231+'02.01.19'!O231</f>
        <v>0</v>
      </c>
      <c r="P231" s="271">
        <f>'09.07.18'!P231+'16.07.18'!P231+'23.07.18'!P231+'30.07.18'!P231+'06.08.18'!P231+'13.08.18'!P231+'20.08.18'!P231+'27.08.18'!P231+'03.09.18'!P231+'10.09.18'!P231+'17.09.18'!P231+'24.09.18'!P231+'01.10.18'!P231+'08.10.18'!P231+'16.10.18'!P231+'22.10.18'!P231+'29.10.18'!P231+'05.11.18'!P231+'12.11.18'!P231+'19.11.18'!P231+'26.11.18'!P231+'03.12.18'!P231+'10.12.18'!P231+'17.12.18'!P231+'26.12.18'!P231+'02.01.19'!P231</f>
        <v>0</v>
      </c>
      <c r="Q231" s="259">
        <f t="shared" si="7"/>
        <v>0</v>
      </c>
      <c r="R231" s="1"/>
      <c r="S231" s="1"/>
      <c r="T231" s="134"/>
      <c r="U231" s="134"/>
      <c r="V231" s="134"/>
      <c r="X231" s="85"/>
    </row>
    <row r="232" spans="1:24" s="199" customFormat="1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>
        <f>'09.07.18'!H232+'16.07.18'!H232+'23.07.18'!H232+'30.07.18'!H232+'06.08.18'!H232+'13.08.18'!H232+'20.08.18'!H232+'27.08.18'!H232+'03.09.18'!H232+'10.09.18'!H232+'17.09.18'!H232+'24.09.18'!H232+'01.10.18'!H232+'08.10.18'!H232+'16.10.18'!H232+'22.10.18'!H232+'29.10.18'!H232+'05.11.18'!H232+'12.11.18'!H232+'19.11.18'!H232+'26.11.18'!H232+'03.12.18'!H232+'10.12.18'!H232+'17.12.18'!H232+'26.12.18'!H232+'02.01.19'!H232</f>
        <v>10</v>
      </c>
      <c r="I232" s="270">
        <f>'09.07.18'!I232+'16.07.18'!I232+'23.07.18'!I232+'30.07.18'!I232+'06.08.18'!I232+'13.08.18'!I232+'20.08.18'!I232+'27.08.18'!I232+'03.09.18'!I232+'10.09.18'!I232+'17.09.18'!I232+'24.09.18'!I232+'01.10.18'!I232+'08.10.18'!I232+'16.10.18'!I232+'22.10.18'!I232+'29.10.18'!I232+'05.11.18'!I232+'12.11.18'!I232+'19.11.18'!I232+'26.11.18'!I232+'03.12.18'!I232+'10.12.18'!I232+'17.12.18'!I232+'26.12.18'!I232+'02.01.19'!I232</f>
        <v>2</v>
      </c>
      <c r="J232" s="270">
        <f>'09.07.18'!J232+'16.07.18'!J232+'23.07.18'!J232+'30.07.18'!J232+'06.08.18'!J232+'13.08.18'!J232+'20.08.18'!J232+'27.08.18'!J232+'03.09.18'!J232+'10.09.18'!J232+'17.09.18'!J232+'24.09.18'!J232+'01.10.18'!J232+'08.10.18'!J232+'16.10.18'!J232+'22.10.18'!J232+'29.10.18'!J232+'05.11.18'!J232+'12.11.18'!J232+'19.11.18'!J232+'26.11.18'!J232+'03.12.18'!J232+'10.12.18'!J232+'17.12.18'!J232+'26.12.18'!J232+'02.01.19'!J232</f>
        <v>2</v>
      </c>
      <c r="K232" s="271">
        <f>'09.07.18'!K232+'16.07.18'!K232+'23.07.18'!K232+'30.07.18'!K232+'06.08.18'!K232+'13.08.18'!K232+'20.08.18'!K232+'27.08.18'!K232+'03.09.18'!K232+'10.09.18'!K232+'17.09.18'!K232+'24.09.18'!K232+'01.10.18'!K232+'08.10.18'!K232+'16.10.18'!K232+'22.10.18'!K232+'29.10.18'!K232+'05.11.18'!K232+'12.11.18'!K232+'19.11.18'!K232+'26.11.18'!K232+'03.12.18'!K232+'10.12.18'!K232+'17.12.18'!K232+'26.12.18'!K232+'02.01.19'!K232</f>
        <v>1316.32</v>
      </c>
      <c r="L232" s="271">
        <f>'09.07.18'!L232+'16.07.18'!L232+'23.07.18'!L232+'30.07.18'!L232+'06.08.18'!L232+'13.08.18'!L232+'20.08.18'!L232+'27.08.18'!L232+'03.09.18'!L232+'10.09.18'!L232+'17.09.18'!L232+'24.09.18'!L232+'01.10.18'!L232+'08.10.18'!L232+'16.10.18'!L232+'22.10.18'!L232+'29.10.18'!L232+'05.11.18'!L232+'12.11.18'!L232+'19.11.18'!L232+'26.11.18'!L232+'03.12.18'!L232+'10.12.18'!L232+'17.12.18'!L232+'26.12.18'!L232+'02.01.19'!L232</f>
        <v>1316.32</v>
      </c>
      <c r="M232" s="259">
        <f t="shared" si="8"/>
        <v>0</v>
      </c>
      <c r="N232" s="270">
        <f>'09.07.18'!N232+'16.07.18'!N232+'23.07.18'!N232+'30.07.18'!N232+'06.08.18'!N232+'13.08.18'!N232+'20.08.18'!N232+'27.08.18'!N232+'03.09.18'!N232+'10.09.18'!N232+'17.09.18'!N232+'24.09.18'!N232+'01.10.18'!N232+'08.10.18'!N232+'16.10.18'!N232+'22.10.18'!N232+'29.10.18'!N232+'05.11.18'!N232+'12.11.18'!N232+'19.11.18'!N232+'26.11.18'!N232+'03.12.18'!N232+'10.12.18'!N232+'17.12.18'!N232+'26.12.18'!N232+'02.01.19'!N232</f>
        <v>0</v>
      </c>
      <c r="O232" s="271">
        <f>'09.07.18'!O232+'16.07.18'!O232+'23.07.18'!O232+'30.07.18'!O232+'06.08.18'!O232+'13.08.18'!O232+'20.08.18'!O232+'27.08.18'!O232+'03.09.18'!O232+'10.09.18'!O232+'17.09.18'!O232+'24.09.18'!O232+'01.10.18'!O232+'08.10.18'!O232+'16.10.18'!O232+'22.10.18'!O232+'29.10.18'!O232+'05.11.18'!O232+'12.11.18'!O232+'19.11.18'!O232+'26.11.18'!O232+'03.12.18'!O232+'10.12.18'!O232+'17.12.18'!O232+'26.12.18'!O232+'02.01.19'!O232</f>
        <v>0</v>
      </c>
      <c r="P232" s="271">
        <f>'09.07.18'!P232+'16.07.18'!P232+'23.07.18'!P232+'30.07.18'!P232+'06.08.18'!P232+'13.08.18'!P232+'20.08.18'!P232+'27.08.18'!P232+'03.09.18'!P232+'10.09.18'!P232+'17.09.18'!P232+'24.09.18'!P232+'01.10.18'!P232+'08.10.18'!P232+'16.10.18'!P232+'22.10.18'!P232+'29.10.18'!P232+'05.11.18'!P232+'12.11.18'!P232+'19.11.18'!P232+'26.11.18'!P232+'03.12.18'!P232+'10.12.18'!P232+'17.12.18'!P232+'26.12.18'!P232+'02.01.19'!P232</f>
        <v>0</v>
      </c>
      <c r="Q232" s="259">
        <f>O232-P232</f>
        <v>0</v>
      </c>
      <c r="R232" s="1"/>
      <c r="S232" s="1"/>
      <c r="T232" s="134"/>
      <c r="U232" s="134"/>
      <c r="V232" s="134"/>
      <c r="X232" s="85"/>
    </row>
    <row r="233" spans="1:24" s="199" customFormat="1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>
        <f>'09.07.18'!H233+'16.07.18'!H233+'23.07.18'!H233+'30.07.18'!H233+'06.08.18'!H233+'13.08.18'!H233+'20.08.18'!H233+'27.08.18'!H233+'03.09.18'!H233+'10.09.18'!H233+'17.09.18'!H233+'24.09.18'!H233+'01.10.18'!H233+'08.10.18'!H233+'16.10.18'!H233+'22.10.18'!H233+'29.10.18'!H233+'05.11.18'!H233+'12.11.18'!H233+'19.11.18'!H233+'26.11.18'!H233+'03.12.18'!H233+'10.12.18'!H233+'17.12.18'!H233+'26.12.18'!H233+'02.01.19'!H233</f>
        <v>9</v>
      </c>
      <c r="I233" s="270">
        <f>'09.07.18'!I233+'16.07.18'!I233+'23.07.18'!I233+'30.07.18'!I233+'06.08.18'!I233+'13.08.18'!I233+'20.08.18'!I233+'27.08.18'!I233+'03.09.18'!I233+'10.09.18'!I233+'17.09.18'!I233+'24.09.18'!I233+'01.10.18'!I233+'08.10.18'!I233+'16.10.18'!I233+'22.10.18'!I233+'29.10.18'!I233+'05.11.18'!I233+'12.11.18'!I233+'19.11.18'!I233+'26.11.18'!I233+'03.12.18'!I233+'10.12.18'!I233+'17.12.18'!I233+'26.12.18'!I233+'02.01.19'!I233</f>
        <v>0</v>
      </c>
      <c r="J233" s="270">
        <f>'09.07.18'!J233+'16.07.18'!J233+'23.07.18'!J233+'30.07.18'!J233+'06.08.18'!J233+'13.08.18'!J233+'20.08.18'!J233+'27.08.18'!J233+'03.09.18'!J233+'10.09.18'!J233+'17.09.18'!J233+'24.09.18'!J233+'01.10.18'!J233+'08.10.18'!J233+'16.10.18'!J233+'22.10.18'!J233+'29.10.18'!J233+'05.11.18'!J233+'12.11.18'!J233+'19.11.18'!J233+'26.11.18'!J233+'03.12.18'!J233+'10.12.18'!J233+'17.12.18'!J233+'26.12.18'!J233+'02.01.19'!J233</f>
        <v>0</v>
      </c>
      <c r="K233" s="271">
        <f>'09.07.18'!K233+'16.07.18'!K233+'23.07.18'!K233+'30.07.18'!K233+'06.08.18'!K233+'13.08.18'!K233+'20.08.18'!K233+'27.08.18'!K233+'03.09.18'!K233+'10.09.18'!K233+'17.09.18'!K233+'24.09.18'!K233+'01.10.18'!K233+'08.10.18'!K233+'16.10.18'!K233+'22.10.18'!K233+'29.10.18'!K233+'05.11.18'!K233+'12.11.18'!K233+'19.11.18'!K233+'26.11.18'!K233+'03.12.18'!K233+'10.12.18'!K233+'17.12.18'!K233+'26.12.18'!K233+'02.01.19'!K233</f>
        <v>0</v>
      </c>
      <c r="L233" s="271">
        <f>'09.07.18'!L233+'16.07.18'!L233+'23.07.18'!L233+'30.07.18'!L233+'06.08.18'!L233+'13.08.18'!L233+'20.08.18'!L233+'27.08.18'!L233+'03.09.18'!L233+'10.09.18'!L233+'17.09.18'!L233+'24.09.18'!L233+'01.10.18'!L233+'08.10.18'!L233+'16.10.18'!L233+'22.10.18'!L233+'29.10.18'!L233+'05.11.18'!L233+'12.11.18'!L233+'19.11.18'!L233+'26.11.18'!L233+'03.12.18'!L233+'10.12.18'!L233+'17.12.18'!L233+'26.12.18'!L233+'02.01.19'!L233</f>
        <v>0</v>
      </c>
      <c r="M233" s="259">
        <f t="shared" si="8"/>
        <v>0</v>
      </c>
      <c r="N233" s="270">
        <f>'09.07.18'!N233+'16.07.18'!N233+'23.07.18'!N233+'30.07.18'!N233+'06.08.18'!N233+'13.08.18'!N233+'20.08.18'!N233+'27.08.18'!N233+'03.09.18'!N233+'10.09.18'!N233+'17.09.18'!N233+'24.09.18'!N233+'01.10.18'!N233+'08.10.18'!N233+'16.10.18'!N233+'22.10.18'!N233+'29.10.18'!N233+'05.11.18'!N233+'12.11.18'!N233+'19.11.18'!N233+'26.11.18'!N233+'03.12.18'!N233+'10.12.18'!N233+'17.12.18'!N233+'26.12.18'!N233+'02.01.19'!N233</f>
        <v>0</v>
      </c>
      <c r="O233" s="271">
        <f>'09.07.18'!O233+'16.07.18'!O233+'23.07.18'!O233+'30.07.18'!O233+'06.08.18'!O233+'13.08.18'!O233+'20.08.18'!O233+'27.08.18'!O233+'03.09.18'!O233+'10.09.18'!O233+'17.09.18'!O233+'24.09.18'!O233+'01.10.18'!O233+'08.10.18'!O233+'16.10.18'!O233+'22.10.18'!O233+'29.10.18'!O233+'05.11.18'!O233+'12.11.18'!O233+'19.11.18'!O233+'26.11.18'!O233+'03.12.18'!O233+'10.12.18'!O233+'17.12.18'!O233+'26.12.18'!O233+'02.01.19'!O233</f>
        <v>0</v>
      </c>
      <c r="P233" s="271">
        <f>'09.07.18'!P233+'16.07.18'!P233+'23.07.18'!P233+'30.07.18'!P233+'06.08.18'!P233+'13.08.18'!P233+'20.08.18'!P233+'27.08.18'!P233+'03.09.18'!P233+'10.09.18'!P233+'17.09.18'!P233+'24.09.18'!P233+'01.10.18'!P233+'08.10.18'!P233+'16.10.18'!P233+'22.10.18'!P233+'29.10.18'!P233+'05.11.18'!P233+'12.11.18'!P233+'19.11.18'!P233+'26.11.18'!P233+'03.12.18'!P233+'10.12.18'!P233+'17.12.18'!P233+'26.12.18'!P233+'02.01.19'!P233</f>
        <v>0</v>
      </c>
      <c r="Q233" s="259">
        <f>O233-P233</f>
        <v>0</v>
      </c>
      <c r="R233" s="1"/>
      <c r="S233" s="1"/>
      <c r="T233" s="134"/>
      <c r="U233" s="134"/>
      <c r="V233" s="134"/>
      <c r="X233" s="85"/>
    </row>
    <row r="234" spans="1:24" s="199" customFormat="1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>
        <f>'09.07.18'!H234+'16.07.18'!H234+'23.07.18'!H234+'30.07.18'!H234+'06.08.18'!H234+'13.08.18'!H234+'20.08.18'!H234+'27.08.18'!H234+'03.09.18'!H234+'10.09.18'!H234+'17.09.18'!H234+'24.09.18'!H234+'01.10.18'!H234+'08.10.18'!H234+'16.10.18'!H234+'22.10.18'!H234+'29.10.18'!H234+'05.11.18'!H234+'12.11.18'!H234+'19.11.18'!H234+'26.11.18'!H234+'03.12.18'!H234+'10.12.18'!H234+'17.12.18'!H234+'26.12.18'!H234+'02.01.19'!H234</f>
        <v>3</v>
      </c>
      <c r="I234" s="270">
        <f>'09.07.18'!I234+'16.07.18'!I234+'23.07.18'!I234+'30.07.18'!I234+'06.08.18'!I234+'13.08.18'!I234+'20.08.18'!I234+'27.08.18'!I234+'03.09.18'!I234+'10.09.18'!I234+'17.09.18'!I234+'24.09.18'!I234+'01.10.18'!I234+'08.10.18'!I234+'16.10.18'!I234+'22.10.18'!I234+'29.10.18'!I234+'05.11.18'!I234+'12.11.18'!I234+'19.11.18'!I234+'26.11.18'!I234+'03.12.18'!I234+'10.12.18'!I234+'17.12.18'!I234+'26.12.18'!I234+'02.01.19'!I234</f>
        <v>2</v>
      </c>
      <c r="J234" s="270">
        <f>'09.07.18'!J234+'16.07.18'!J234+'23.07.18'!J234+'30.07.18'!J234+'06.08.18'!J234+'13.08.18'!J234+'20.08.18'!J234+'27.08.18'!J234+'03.09.18'!J234+'10.09.18'!J234+'17.09.18'!J234+'24.09.18'!J234+'01.10.18'!J234+'08.10.18'!J234+'16.10.18'!J234+'22.10.18'!J234+'29.10.18'!J234+'05.11.18'!J234+'12.11.18'!J234+'19.11.18'!J234+'26.11.18'!J234+'03.12.18'!J234+'10.12.18'!J234+'17.12.18'!J234+'26.12.18'!J234+'02.01.19'!J234</f>
        <v>2</v>
      </c>
      <c r="K234" s="271">
        <f>'09.07.18'!K234+'16.07.18'!K234+'23.07.18'!K234+'30.07.18'!K234+'06.08.18'!K234+'13.08.18'!K234+'20.08.18'!K234+'27.08.18'!K234+'03.09.18'!K234+'10.09.18'!K234+'17.09.18'!K234+'24.09.18'!K234+'01.10.18'!K234+'08.10.18'!K234+'16.10.18'!K234+'22.10.18'!K234+'29.10.18'!K234+'05.11.18'!K234+'12.11.18'!K234+'19.11.18'!K234+'26.11.18'!K234+'03.12.18'!K234+'10.12.18'!K234+'17.12.18'!K234+'26.12.18'!K234+'02.01.19'!K234</f>
        <v>2733.89</v>
      </c>
      <c r="L234" s="271">
        <f>'09.07.18'!L234+'16.07.18'!L234+'23.07.18'!L234+'30.07.18'!L234+'06.08.18'!L234+'13.08.18'!L234+'20.08.18'!L234+'27.08.18'!L234+'03.09.18'!L234+'10.09.18'!L234+'17.09.18'!L234+'24.09.18'!L234+'01.10.18'!L234+'08.10.18'!L234+'16.10.18'!L234+'22.10.18'!L234+'29.10.18'!L234+'05.11.18'!L234+'12.11.18'!L234+'19.11.18'!L234+'26.11.18'!L234+'03.12.18'!L234+'10.12.18'!L234+'17.12.18'!L234+'26.12.18'!L234+'02.01.19'!L234</f>
        <v>2733.89</v>
      </c>
      <c r="M234" s="259">
        <f t="shared" si="8"/>
        <v>0</v>
      </c>
      <c r="N234" s="270">
        <f>'09.07.18'!N234+'16.07.18'!N234+'23.07.18'!N234+'30.07.18'!N234+'06.08.18'!N234+'13.08.18'!N234+'20.08.18'!N234+'27.08.18'!N234+'03.09.18'!N234+'10.09.18'!N234+'17.09.18'!N234+'24.09.18'!N234+'01.10.18'!N234+'08.10.18'!N234+'16.10.18'!N234+'22.10.18'!N234+'29.10.18'!N234+'05.11.18'!N234+'12.11.18'!N234+'19.11.18'!N234+'26.11.18'!N234+'03.12.18'!N234+'10.12.18'!N234+'17.12.18'!N234+'26.12.18'!N234+'02.01.19'!N234</f>
        <v>0</v>
      </c>
      <c r="O234" s="271">
        <f>'09.07.18'!O234+'16.07.18'!O234+'23.07.18'!O234+'30.07.18'!O234+'06.08.18'!O234+'13.08.18'!O234+'20.08.18'!O234+'27.08.18'!O234+'03.09.18'!O234+'10.09.18'!O234+'17.09.18'!O234+'24.09.18'!O234+'01.10.18'!O234+'08.10.18'!O234+'16.10.18'!O234+'22.10.18'!O234+'29.10.18'!O234+'05.11.18'!O234+'12.11.18'!O234+'19.11.18'!O234+'26.11.18'!O234+'03.12.18'!O234+'10.12.18'!O234+'17.12.18'!O234+'26.12.18'!O234+'02.01.19'!O234</f>
        <v>0</v>
      </c>
      <c r="P234" s="271">
        <f>'09.07.18'!P234+'16.07.18'!P234+'23.07.18'!P234+'30.07.18'!P234+'06.08.18'!P234+'13.08.18'!P234+'20.08.18'!P234+'27.08.18'!P234+'03.09.18'!P234+'10.09.18'!P234+'17.09.18'!P234+'24.09.18'!P234+'01.10.18'!P234+'08.10.18'!P234+'16.10.18'!P234+'22.10.18'!P234+'29.10.18'!P234+'05.11.18'!P234+'12.11.18'!P234+'19.11.18'!P234+'26.11.18'!P234+'03.12.18'!P234+'10.12.18'!P234+'17.12.18'!P234+'26.12.18'!P234+'02.01.19'!P234</f>
        <v>0</v>
      </c>
      <c r="Q234" s="259">
        <f t="shared" si="7"/>
        <v>0</v>
      </c>
      <c r="R234" s="1"/>
      <c r="S234" s="1"/>
      <c r="T234" s="134"/>
      <c r="U234" s="134"/>
      <c r="V234" s="134"/>
      <c r="X234" s="85"/>
    </row>
    <row r="235" spans="1:24" s="199" customFormat="1">
      <c r="A235" s="270">
        <v>226</v>
      </c>
      <c r="B235" s="243" t="s">
        <v>575</v>
      </c>
      <c r="C235" s="203" t="s">
        <v>19</v>
      </c>
      <c r="D235" s="241"/>
      <c r="E235" s="217" t="s">
        <v>573</v>
      </c>
      <c r="F235" s="228" t="s">
        <v>574</v>
      </c>
      <c r="G235" s="36" t="s">
        <v>21</v>
      </c>
      <c r="H235" s="274">
        <f>'12.11.18'!H235+'19.11.18'!H235+'26.11.18'!H235+'03.12.18'!H235+'10.12.18'!H235+'17.12.18'!H235+'26.12.18'!H235+'02.01.19'!H235</f>
        <v>5</v>
      </c>
      <c r="I235" s="270">
        <f>'12.11.18'!I235+'19.11.18'!I235+'26.11.18'!I235+'03.12.18'!I235+'10.12.18'!I235+'17.12.18'!I235+'26.12.18'!I235+'02.01.19'!I235</f>
        <v>0</v>
      </c>
      <c r="J235" s="270">
        <f>'12.11.18'!J235+'19.11.18'!J235+'26.11.18'!J235+'03.12.18'!J235+'10.12.18'!J235+'17.12.18'!J235+'26.12.18'!J235+'02.01.19'!J235</f>
        <v>0</v>
      </c>
      <c r="K235" s="271">
        <f>'12.11.18'!K235+'19.11.18'!K235+'26.11.18'!K235+'03.12.18'!K235+'10.12.18'!K235+'17.12.18'!K235+'26.12.18'!K235+'02.01.19'!K235</f>
        <v>0</v>
      </c>
      <c r="L235" s="271">
        <f>'12.11.18'!L235+'19.11.18'!L235+'26.11.18'!L235+'03.12.18'!L235+'10.12.18'!L235+'17.12.18'!L235+'26.12.18'!L235+'02.01.19'!L235</f>
        <v>0</v>
      </c>
      <c r="M235" s="259">
        <f>K235-L235</f>
        <v>0</v>
      </c>
      <c r="N235" s="270">
        <f>'12.11.18'!N235+'19.11.18'!N235+'26.11.18'!N235+'03.12.18'!N235+'10.12.18'!N235+'17.12.18'!N235+'26.12.18'!N235+'02.01.19'!N235</f>
        <v>0</v>
      </c>
      <c r="O235" s="271">
        <f>'12.11.18'!O235+'19.11.18'!O235+'26.11.18'!O235+'03.12.18'!O235+'10.12.18'!O235+'17.12.18'!O235+'26.12.18'!O235+'02.01.19'!O235</f>
        <v>0</v>
      </c>
      <c r="P235" s="271">
        <f>'12.11.18'!P235+'19.11.18'!P235+'26.11.18'!P235+'03.12.18'!P235+'10.12.18'!P235+'17.12.18'!P235+'26.12.18'!P235+'02.01.19'!P235</f>
        <v>0</v>
      </c>
      <c r="Q235" s="259">
        <f>O235-P235</f>
        <v>0</v>
      </c>
      <c r="R235" s="1"/>
      <c r="S235" s="1"/>
      <c r="T235" s="134"/>
      <c r="U235" s="134"/>
      <c r="V235" s="134"/>
      <c r="X235" s="85"/>
    </row>
    <row r="236" spans="1:24" s="73" customFormat="1" ht="15" customHeight="1">
      <c r="A236" s="278" t="s">
        <v>153</v>
      </c>
      <c r="B236" s="279"/>
      <c r="C236" s="279"/>
      <c r="D236" s="279"/>
      <c r="E236" s="279"/>
      <c r="F236" s="279"/>
      <c r="G236" s="280"/>
      <c r="H236" s="245">
        <f t="shared" ref="H236:O236" si="9">SUM(H10:H235)</f>
        <v>3265</v>
      </c>
      <c r="I236" s="261">
        <f t="shared" si="9"/>
        <v>2079</v>
      </c>
      <c r="J236" s="261">
        <f t="shared" si="9"/>
        <v>2693</v>
      </c>
      <c r="K236" s="259">
        <f t="shared" si="9"/>
        <v>4872673.4400000013</v>
      </c>
      <c r="L236" s="259">
        <f t="shared" si="9"/>
        <v>4872673.4400000013</v>
      </c>
      <c r="M236" s="259">
        <f t="shared" si="9"/>
        <v>0</v>
      </c>
      <c r="N236" s="261">
        <f t="shared" si="9"/>
        <v>1791</v>
      </c>
      <c r="O236" s="259">
        <f t="shared" si="9"/>
        <v>5840759.4600000009</v>
      </c>
      <c r="P236" s="259">
        <f t="shared" ref="P236:Q236" si="10">SUM(P10:P235)</f>
        <v>5840759.4600000009</v>
      </c>
      <c r="Q236" s="259">
        <f t="shared" si="10"/>
        <v>0</v>
      </c>
      <c r="R236" s="74"/>
      <c r="S236" s="74"/>
      <c r="T236" s="74"/>
      <c r="U236" s="74"/>
      <c r="V236" s="74"/>
      <c r="X236" s="85"/>
    </row>
    <row r="237" spans="1:24" s="73" customFormat="1">
      <c r="A237" s="3"/>
      <c r="B237" s="39"/>
      <c r="C237" s="3"/>
      <c r="D237" s="39"/>
      <c r="E237"/>
      <c r="F237"/>
      <c r="G237"/>
      <c r="H237" s="45"/>
      <c r="I237"/>
      <c r="J237" s="45"/>
      <c r="K237" s="45"/>
      <c r="L237" s="45"/>
      <c r="M237" s="276"/>
      <c r="N237" s="45"/>
      <c r="O237" s="45"/>
      <c r="P237" s="3"/>
      <c r="Q237" s="3"/>
      <c r="R237" s="74"/>
      <c r="S237" s="74"/>
      <c r="T237" s="74"/>
      <c r="U237" s="74"/>
      <c r="V237" s="74"/>
      <c r="X237" s="85"/>
    </row>
    <row r="238" spans="1:24" s="73" customFormat="1">
      <c r="A238" s="3"/>
      <c r="B238" s="39"/>
      <c r="C238" s="3"/>
      <c r="D238" s="39"/>
      <c r="E238"/>
      <c r="F238"/>
      <c r="G238"/>
      <c r="H238"/>
      <c r="I238"/>
      <c r="J238" s="45"/>
      <c r="K238" s="45"/>
      <c r="L238" s="45"/>
      <c r="M238" s="45"/>
      <c r="N238" s="45"/>
      <c r="O238" s="45"/>
      <c r="P238" s="3"/>
      <c r="Q238" s="3"/>
      <c r="R238" s="74"/>
      <c r="S238" s="74"/>
      <c r="T238" s="74"/>
      <c r="U238" s="74"/>
      <c r="V238" s="74"/>
      <c r="X238" s="85"/>
    </row>
    <row r="239" spans="1:24" s="73" customFormat="1" ht="33.75">
      <c r="A239" s="3"/>
      <c r="B239" s="46"/>
      <c r="C239" s="3"/>
      <c r="D239" s="39"/>
      <c r="E239"/>
      <c r="F239"/>
      <c r="G239"/>
      <c r="H239"/>
      <c r="I239"/>
      <c r="J239" s="45"/>
      <c r="K239" s="45"/>
      <c r="L239" s="45"/>
      <c r="M239" s="45"/>
      <c r="N239" s="45"/>
      <c r="O239" s="45"/>
      <c r="P239" s="3"/>
      <c r="Q239" s="3"/>
      <c r="R239" s="74"/>
      <c r="S239" s="74"/>
      <c r="T239" s="74"/>
      <c r="U239" s="74"/>
      <c r="V239" s="74"/>
      <c r="X239" s="85"/>
    </row>
    <row r="240" spans="1:24" s="73" customFormat="1" ht="33.75">
      <c r="A240" s="3"/>
      <c r="B240" s="47"/>
      <c r="C240" s="3"/>
      <c r="D240" s="39"/>
      <c r="E240" s="48"/>
      <c r="F240" s="49" t="s">
        <v>154</v>
      </c>
      <c r="G240" s="50" t="s">
        <v>155</v>
      </c>
      <c r="H240" s="51" t="s">
        <v>153</v>
      </c>
      <c r="I240"/>
      <c r="J240" s="45"/>
      <c r="K240" s="45"/>
      <c r="L240" s="45"/>
      <c r="M240" s="45"/>
      <c r="N240" s="45"/>
      <c r="O240" s="45"/>
      <c r="P240" s="3"/>
      <c r="Q240" s="3"/>
      <c r="R240" s="74"/>
      <c r="S240" s="74"/>
      <c r="T240" s="74"/>
      <c r="U240" s="74"/>
      <c r="V240" s="74"/>
      <c r="X240" s="85"/>
    </row>
    <row r="241" spans="2:24" ht="15" customHeight="1">
      <c r="B241" s="39"/>
      <c r="D241" s="39"/>
      <c r="E241" s="52" t="s">
        <v>21</v>
      </c>
      <c r="F241" s="53">
        <f ca="1">SUMIF($G$10:$G$234,E241,Технічна!$D$2:'Технічна'!$D$225)</f>
        <v>20</v>
      </c>
      <c r="G241" s="53">
        <f ca="1">SUMIF($G$10:$G$235,E241,Технічна!$C$2:'Технічна'!$C$225)</f>
        <v>109</v>
      </c>
      <c r="H241" s="26">
        <f ca="1">F241+G241</f>
        <v>129</v>
      </c>
      <c r="I241" s="45"/>
      <c r="J241" s="45"/>
      <c r="K241" s="45"/>
      <c r="L241" s="45"/>
      <c r="M241" s="45"/>
      <c r="N241" s="45"/>
      <c r="O241" s="45"/>
      <c r="R241" s="74"/>
      <c r="S241" s="74"/>
      <c r="X241" s="40"/>
    </row>
    <row r="242" spans="2:24" ht="12.75" customHeight="1">
      <c r="B242" s="39"/>
      <c r="D242" s="39"/>
      <c r="E242" s="54" t="s">
        <v>33</v>
      </c>
      <c r="F242" s="53">
        <f ca="1">SUMIF($G$10:$G$234,E242,Технічна!$D$2:'Технічна'!$D$225)</f>
        <v>4</v>
      </c>
      <c r="G242" s="53">
        <f ca="1">SUMIF($G$10:$G$234,E242,Технічна!$C$2:'Технічна'!$C$225)</f>
        <v>47</v>
      </c>
      <c r="H242" s="7">
        <f ca="1">F242+G242</f>
        <v>51</v>
      </c>
      <c r="I242" s="45"/>
      <c r="J242" s="45"/>
      <c r="K242" s="45"/>
      <c r="L242" s="45"/>
      <c r="M242" s="45"/>
      <c r="N242" s="45"/>
      <c r="O242" s="45"/>
    </row>
    <row r="243" spans="2:24">
      <c r="B243" s="39"/>
      <c r="D243" s="39"/>
      <c r="E243" s="55" t="s">
        <v>36</v>
      </c>
      <c r="F243" s="53">
        <f ca="1">SUMIF($G$10:$G$234,E243,Технічна!$D$2:'Технічна'!$D$225)</f>
        <v>1</v>
      </c>
      <c r="G243" s="53">
        <f ca="1">SUMIF($G$10:$G$234,E243,Технічна!$C$2:'Технічна'!$C$225)</f>
        <v>11</v>
      </c>
      <c r="H243" s="7">
        <f ca="1">F243+G243</f>
        <v>12</v>
      </c>
      <c r="I243" s="45"/>
      <c r="J243" s="45"/>
      <c r="K243" s="45"/>
      <c r="L243" s="45"/>
      <c r="M243" s="45"/>
      <c r="N243" s="45"/>
      <c r="O243" s="45"/>
    </row>
    <row r="244" spans="2:24" ht="16.5" customHeight="1">
      <c r="B244" s="39"/>
      <c r="D244" s="39"/>
      <c r="E244" s="56" t="s">
        <v>22</v>
      </c>
      <c r="F244" s="53">
        <f ca="1">SUMIF($G$10:$G$234,E244,Технічна!$D$2:'Технічна'!$D$225)</f>
        <v>0</v>
      </c>
      <c r="G244" s="53">
        <f ca="1">SUMIF($G$10:$G$234,E244,Технічна!$C$2:'Технічна'!$C$225)</f>
        <v>18</v>
      </c>
      <c r="H244" s="7">
        <f ca="1">F244+G244</f>
        <v>18</v>
      </c>
      <c r="I244" s="45"/>
      <c r="J244" s="45"/>
      <c r="K244" s="45"/>
      <c r="L244" s="45"/>
      <c r="M244" s="45"/>
      <c r="N244" s="45"/>
      <c r="O244" s="45"/>
    </row>
    <row r="245" spans="2:24">
      <c r="B245" s="39"/>
      <c r="D245" s="39"/>
      <c r="E245" s="57" t="s">
        <v>31</v>
      </c>
      <c r="F245" s="53">
        <f ca="1">SUMIF($G$10:$G$234,E245,Технічна!$D$2:'Технічна'!$D$225)</f>
        <v>0</v>
      </c>
      <c r="G245" s="53">
        <f ca="1">SUMIF($G$10:$G$234,E245,Технічна!$C$2:'Технічна'!$C$225)</f>
        <v>16</v>
      </c>
      <c r="H245" s="7">
        <f ca="1">F245+G245</f>
        <v>16</v>
      </c>
      <c r="I245" s="45"/>
      <c r="J245" s="45"/>
      <c r="K245" s="45"/>
      <c r="L245" s="45"/>
      <c r="M245" s="45"/>
      <c r="N245" s="45"/>
      <c r="O245" s="45"/>
    </row>
    <row r="246" spans="2:24">
      <c r="E246" s="48" t="s">
        <v>153</v>
      </c>
      <c r="F246" s="49">
        <f ca="1">SUM(F241:F245)</f>
        <v>25</v>
      </c>
      <c r="G246" s="49">
        <f ca="1">SUM(G241:G245)</f>
        <v>201</v>
      </c>
      <c r="H246" s="58">
        <f ca="1">SUM(H241:H245)</f>
        <v>226</v>
      </c>
    </row>
    <row r="250" spans="2:24" ht="24.75" customHeight="1"/>
  </sheetData>
  <autoFilter ref="A9:Q236" xr:uid="{00000000-0009-0000-0000-000001000000}"/>
  <mergeCells count="8">
    <mergeCell ref="A236:G236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17" right="0.17" top="0.17" bottom="0.17" header="0.17" footer="0.17"/>
  <pageSetup paperSize="9" scale="54" firstPageNumber="0" fitToHeight="0" orientation="landscape" useFirstPageNumber="1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9"/>
  <dimension ref="A1:Q226"/>
  <sheetViews>
    <sheetView topLeftCell="A70" workbookViewId="0">
      <selection activeCell="A81" sqref="A81:XFD81"/>
    </sheetView>
  </sheetViews>
  <sheetFormatPr defaultRowHeight="15"/>
  <cols>
    <col min="1" max="1" width="4.5703125" style="73" customWidth="1"/>
    <col min="2" max="2" width="34.28515625" style="73" customWidth="1"/>
    <col min="3" max="3" width="9.5703125" style="73" customWidth="1"/>
    <col min="4" max="4" width="11.28515625" style="73" customWidth="1"/>
    <col min="5" max="5" width="23.85546875" style="73" customWidth="1"/>
    <col min="6" max="6" width="17.85546875" style="73" customWidth="1"/>
    <col min="7" max="7" width="24.7109375" style="73" customWidth="1"/>
    <col min="8" max="8" width="17.7109375" style="73" customWidth="1"/>
    <col min="9" max="17" width="13.7109375" style="73" customWidth="1"/>
    <col min="18" max="16384" width="9.140625" style="73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148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148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182">
        <v>1</v>
      </c>
      <c r="B10" s="149" t="s">
        <v>18</v>
      </c>
      <c r="C10" s="105" t="s">
        <v>19</v>
      </c>
      <c r="D10" s="149"/>
      <c r="E10" s="149" t="s">
        <v>20</v>
      </c>
      <c r="F10" s="106" t="s">
        <v>315</v>
      </c>
      <c r="G10" s="14" t="s">
        <v>21</v>
      </c>
      <c r="H10" s="196"/>
      <c r="I10" s="190"/>
      <c r="J10" s="190"/>
      <c r="K10" s="191"/>
      <c r="L10" s="184"/>
      <c r="M10" s="152">
        <f t="shared" ref="M10:M74" si="1">K10-L10</f>
        <v>0</v>
      </c>
      <c r="N10" s="192"/>
      <c r="O10" s="193"/>
      <c r="P10" s="193"/>
      <c r="Q10" s="152">
        <f t="shared" ref="Q10:Q74" si="2">O10-P10</f>
        <v>0</v>
      </c>
    </row>
    <row r="11" spans="1:17" ht="15" customHeight="1">
      <c r="A11" s="182">
        <v>2</v>
      </c>
      <c r="B11" s="149" t="s">
        <v>18</v>
      </c>
      <c r="C11" s="105" t="s">
        <v>19</v>
      </c>
      <c r="D11" s="149"/>
      <c r="E11" s="149" t="s">
        <v>20</v>
      </c>
      <c r="F11" s="106" t="s">
        <v>423</v>
      </c>
      <c r="G11" s="16" t="s">
        <v>22</v>
      </c>
      <c r="H11" s="196"/>
      <c r="I11" s="190"/>
      <c r="J11" s="190"/>
      <c r="K11" s="191"/>
      <c r="L11" s="184"/>
      <c r="M11" s="152">
        <f t="shared" si="1"/>
        <v>0</v>
      </c>
      <c r="N11" s="192"/>
      <c r="O11" s="193"/>
      <c r="P11" s="193"/>
      <c r="Q11" s="152">
        <f t="shared" si="2"/>
        <v>0</v>
      </c>
    </row>
    <row r="12" spans="1:17" ht="15" customHeight="1">
      <c r="A12" s="182">
        <v>3</v>
      </c>
      <c r="B12" s="149" t="s">
        <v>23</v>
      </c>
      <c r="C12" s="105" t="s">
        <v>19</v>
      </c>
      <c r="D12" s="149"/>
      <c r="E12" s="149" t="s">
        <v>24</v>
      </c>
      <c r="F12" s="107">
        <v>2</v>
      </c>
      <c r="G12" s="14" t="s">
        <v>21</v>
      </c>
      <c r="H12" s="196"/>
      <c r="I12" s="190"/>
      <c r="J12" s="190"/>
      <c r="K12" s="191"/>
      <c r="L12" s="184"/>
      <c r="M12" s="152">
        <f t="shared" si="1"/>
        <v>0</v>
      </c>
      <c r="N12" s="192"/>
      <c r="O12" s="193"/>
      <c r="P12" s="193"/>
      <c r="Q12" s="152">
        <f t="shared" si="2"/>
        <v>0</v>
      </c>
    </row>
    <row r="13" spans="1:17" ht="15" customHeight="1">
      <c r="A13" s="182">
        <v>4</v>
      </c>
      <c r="B13" s="149" t="s">
        <v>25</v>
      </c>
      <c r="C13" s="105" t="s">
        <v>19</v>
      </c>
      <c r="D13" s="149"/>
      <c r="E13" s="149" t="s">
        <v>26</v>
      </c>
      <c r="F13" s="106" t="s">
        <v>316</v>
      </c>
      <c r="G13" s="14" t="s">
        <v>21</v>
      </c>
      <c r="H13" s="196"/>
      <c r="I13" s="190"/>
      <c r="J13" s="190"/>
      <c r="K13" s="191"/>
      <c r="L13" s="184"/>
      <c r="M13" s="152">
        <f t="shared" si="1"/>
        <v>0</v>
      </c>
      <c r="N13" s="192"/>
      <c r="O13" s="193"/>
      <c r="P13" s="193"/>
      <c r="Q13" s="152">
        <f t="shared" si="2"/>
        <v>0</v>
      </c>
    </row>
    <row r="14" spans="1:17" ht="15" customHeight="1">
      <c r="A14" s="182">
        <v>5</v>
      </c>
      <c r="B14" s="149" t="s">
        <v>27</v>
      </c>
      <c r="C14" s="105" t="s">
        <v>19</v>
      </c>
      <c r="D14" s="149"/>
      <c r="E14" s="149" t="s">
        <v>26</v>
      </c>
      <c r="F14" s="106" t="s">
        <v>317</v>
      </c>
      <c r="G14" s="14" t="s">
        <v>21</v>
      </c>
      <c r="H14" s="196"/>
      <c r="I14" s="190">
        <v>1</v>
      </c>
      <c r="J14" s="190">
        <v>1</v>
      </c>
      <c r="K14" s="191">
        <v>1162.92</v>
      </c>
      <c r="L14" s="184"/>
      <c r="M14" s="152">
        <f t="shared" si="1"/>
        <v>1162.92</v>
      </c>
      <c r="N14" s="192"/>
      <c r="O14" s="193"/>
      <c r="P14" s="193"/>
      <c r="Q14" s="152">
        <f t="shared" si="2"/>
        <v>0</v>
      </c>
    </row>
    <row r="15" spans="1:17" ht="15" customHeight="1">
      <c r="A15" s="182">
        <v>6</v>
      </c>
      <c r="B15" s="149" t="s">
        <v>28</v>
      </c>
      <c r="C15" s="105" t="s">
        <v>19</v>
      </c>
      <c r="D15" s="149"/>
      <c r="E15" s="149" t="s">
        <v>26</v>
      </c>
      <c r="F15" s="106" t="s">
        <v>318</v>
      </c>
      <c r="G15" s="14" t="s">
        <v>21</v>
      </c>
      <c r="H15" s="196"/>
      <c r="I15" s="190"/>
      <c r="J15" s="190"/>
      <c r="K15" s="191"/>
      <c r="L15" s="184"/>
      <c r="M15" s="152">
        <f t="shared" si="1"/>
        <v>0</v>
      </c>
      <c r="N15" s="192"/>
      <c r="O15" s="193"/>
      <c r="P15" s="193"/>
      <c r="Q15" s="152">
        <f t="shared" si="2"/>
        <v>0</v>
      </c>
    </row>
    <row r="16" spans="1:17" ht="15" customHeight="1">
      <c r="A16" s="182">
        <v>7</v>
      </c>
      <c r="B16" s="149" t="s">
        <v>29</v>
      </c>
      <c r="C16" s="105" t="s">
        <v>19</v>
      </c>
      <c r="D16" s="149"/>
      <c r="E16" s="149" t="s">
        <v>30</v>
      </c>
      <c r="F16" s="106" t="s">
        <v>319</v>
      </c>
      <c r="G16" s="14" t="s">
        <v>21</v>
      </c>
      <c r="H16" s="196"/>
      <c r="I16" s="190"/>
      <c r="J16" s="190"/>
      <c r="K16" s="191"/>
      <c r="L16" s="184"/>
      <c r="M16" s="152">
        <f t="shared" si="1"/>
        <v>0</v>
      </c>
      <c r="N16" s="192"/>
      <c r="O16" s="193"/>
      <c r="P16" s="193"/>
      <c r="Q16" s="152">
        <f t="shared" si="2"/>
        <v>0</v>
      </c>
    </row>
    <row r="17" spans="1:17" ht="15" customHeight="1">
      <c r="A17" s="182">
        <v>8</v>
      </c>
      <c r="B17" s="149" t="s">
        <v>29</v>
      </c>
      <c r="C17" s="105" t="s">
        <v>19</v>
      </c>
      <c r="D17" s="149"/>
      <c r="E17" s="149" t="s">
        <v>30</v>
      </c>
      <c r="F17" s="106" t="s">
        <v>407</v>
      </c>
      <c r="G17" s="17" t="s">
        <v>31</v>
      </c>
      <c r="H17" s="196"/>
      <c r="I17" s="190"/>
      <c r="J17" s="190"/>
      <c r="K17" s="191"/>
      <c r="L17" s="184"/>
      <c r="M17" s="152">
        <f t="shared" si="1"/>
        <v>0</v>
      </c>
      <c r="N17" s="192"/>
      <c r="O17" s="193"/>
      <c r="P17" s="193"/>
      <c r="Q17" s="152">
        <f t="shared" si="2"/>
        <v>0</v>
      </c>
    </row>
    <row r="18" spans="1:17" ht="15" customHeight="1">
      <c r="A18" s="182">
        <v>9</v>
      </c>
      <c r="B18" s="149" t="s">
        <v>32</v>
      </c>
      <c r="C18" s="105" t="s">
        <v>19</v>
      </c>
      <c r="D18" s="149"/>
      <c r="E18" s="149" t="s">
        <v>26</v>
      </c>
      <c r="F18" s="106" t="s">
        <v>320</v>
      </c>
      <c r="G18" s="14" t="s">
        <v>21</v>
      </c>
      <c r="H18" s="196"/>
      <c r="I18" s="190"/>
      <c r="J18" s="190"/>
      <c r="K18" s="191"/>
      <c r="L18" s="184"/>
      <c r="M18" s="152">
        <f t="shared" si="1"/>
        <v>0</v>
      </c>
      <c r="N18" s="192"/>
      <c r="O18" s="193"/>
      <c r="P18" s="193"/>
      <c r="Q18" s="152">
        <f t="shared" si="2"/>
        <v>0</v>
      </c>
    </row>
    <row r="19" spans="1:17" ht="15" customHeight="1">
      <c r="A19" s="182">
        <v>10</v>
      </c>
      <c r="B19" s="149" t="s">
        <v>32</v>
      </c>
      <c r="C19" s="105" t="s">
        <v>19</v>
      </c>
      <c r="D19" s="149"/>
      <c r="E19" s="149" t="s">
        <v>26</v>
      </c>
      <c r="F19" s="106" t="s">
        <v>443</v>
      </c>
      <c r="G19" s="80" t="s">
        <v>33</v>
      </c>
      <c r="H19" s="196"/>
      <c r="I19" s="190"/>
      <c r="J19" s="190"/>
      <c r="K19" s="191"/>
      <c r="L19" s="184"/>
      <c r="M19" s="152">
        <f t="shared" si="1"/>
        <v>0</v>
      </c>
      <c r="N19" s="192"/>
      <c r="O19" s="193"/>
      <c r="P19" s="193"/>
      <c r="Q19" s="152">
        <f t="shared" si="2"/>
        <v>0</v>
      </c>
    </row>
    <row r="20" spans="1:17" ht="15" customHeight="1">
      <c r="A20" s="182">
        <v>11</v>
      </c>
      <c r="B20" s="149" t="s">
        <v>34</v>
      </c>
      <c r="C20" s="105" t="s">
        <v>19</v>
      </c>
      <c r="D20" s="149"/>
      <c r="E20" s="149" t="s">
        <v>35</v>
      </c>
      <c r="F20" s="106" t="s">
        <v>321</v>
      </c>
      <c r="G20" s="14" t="s">
        <v>21</v>
      </c>
      <c r="H20" s="196"/>
      <c r="I20" s="190"/>
      <c r="J20" s="190"/>
      <c r="K20" s="191"/>
      <c r="L20" s="184"/>
      <c r="M20" s="152">
        <f t="shared" si="1"/>
        <v>0</v>
      </c>
      <c r="N20" s="192">
        <v>1</v>
      </c>
      <c r="O20" s="193">
        <v>20736.2</v>
      </c>
      <c r="P20" s="193"/>
      <c r="Q20" s="152">
        <f t="shared" si="2"/>
        <v>20736.2</v>
      </c>
    </row>
    <row r="21" spans="1:17" ht="15" customHeight="1">
      <c r="A21" s="182">
        <v>12</v>
      </c>
      <c r="B21" s="149" t="s">
        <v>34</v>
      </c>
      <c r="C21" s="105" t="s">
        <v>19</v>
      </c>
      <c r="D21" s="149"/>
      <c r="E21" s="149" t="s">
        <v>35</v>
      </c>
      <c r="F21" s="106" t="s">
        <v>398</v>
      </c>
      <c r="G21" s="19" t="s">
        <v>36</v>
      </c>
      <c r="H21" s="196"/>
      <c r="I21" s="190"/>
      <c r="J21" s="190"/>
      <c r="K21" s="191"/>
      <c r="L21" s="184"/>
      <c r="M21" s="152">
        <f t="shared" si="1"/>
        <v>0</v>
      </c>
      <c r="N21" s="192"/>
      <c r="O21" s="193"/>
      <c r="P21" s="193"/>
      <c r="Q21" s="152">
        <f t="shared" si="2"/>
        <v>0</v>
      </c>
    </row>
    <row r="22" spans="1:17" ht="15" customHeight="1">
      <c r="A22" s="182">
        <v>13</v>
      </c>
      <c r="B22" s="149" t="s">
        <v>37</v>
      </c>
      <c r="C22" s="105" t="s">
        <v>19</v>
      </c>
      <c r="D22" s="149"/>
      <c r="E22" s="149" t="s">
        <v>26</v>
      </c>
      <c r="F22" s="106" t="s">
        <v>322</v>
      </c>
      <c r="G22" s="14" t="s">
        <v>21</v>
      </c>
      <c r="H22" s="196"/>
      <c r="I22" s="190"/>
      <c r="J22" s="190"/>
      <c r="K22" s="191"/>
      <c r="L22" s="184"/>
      <c r="M22" s="152">
        <f t="shared" si="1"/>
        <v>0</v>
      </c>
      <c r="N22" s="192"/>
      <c r="O22" s="193"/>
      <c r="P22" s="193"/>
      <c r="Q22" s="152">
        <f t="shared" si="2"/>
        <v>0</v>
      </c>
    </row>
    <row r="23" spans="1:17" ht="15" customHeight="1">
      <c r="A23" s="182">
        <v>14</v>
      </c>
      <c r="B23" s="149" t="s">
        <v>37</v>
      </c>
      <c r="C23" s="105" t="s">
        <v>19</v>
      </c>
      <c r="D23" s="149"/>
      <c r="E23" s="149" t="s">
        <v>26</v>
      </c>
      <c r="F23" s="106" t="s">
        <v>444</v>
      </c>
      <c r="G23" s="80" t="s">
        <v>33</v>
      </c>
      <c r="H23" s="196"/>
      <c r="I23" s="190"/>
      <c r="J23" s="190"/>
      <c r="K23" s="191"/>
      <c r="L23" s="184"/>
      <c r="M23" s="152">
        <f t="shared" si="1"/>
        <v>0</v>
      </c>
      <c r="N23" s="192"/>
      <c r="O23" s="193"/>
      <c r="P23" s="193"/>
      <c r="Q23" s="152">
        <f t="shared" si="2"/>
        <v>0</v>
      </c>
    </row>
    <row r="24" spans="1:17" ht="15" customHeight="1">
      <c r="A24" s="182">
        <v>15</v>
      </c>
      <c r="B24" s="149" t="s">
        <v>38</v>
      </c>
      <c r="C24" s="105" t="s">
        <v>19</v>
      </c>
      <c r="D24" s="149"/>
      <c r="E24" s="149" t="s">
        <v>39</v>
      </c>
      <c r="F24" s="106" t="s">
        <v>323</v>
      </c>
      <c r="G24" s="14" t="s">
        <v>21</v>
      </c>
      <c r="H24" s="196"/>
      <c r="I24" s="190"/>
      <c r="J24" s="190"/>
      <c r="K24" s="191"/>
      <c r="L24" s="184"/>
      <c r="M24" s="152">
        <f t="shared" si="1"/>
        <v>0</v>
      </c>
      <c r="N24" s="192"/>
      <c r="O24" s="193"/>
      <c r="P24" s="193"/>
      <c r="Q24" s="152">
        <f t="shared" si="2"/>
        <v>0</v>
      </c>
    </row>
    <row r="25" spans="1:17" ht="15" customHeight="1">
      <c r="A25" s="182">
        <v>16</v>
      </c>
      <c r="B25" s="149" t="s">
        <v>38</v>
      </c>
      <c r="C25" s="105" t="s">
        <v>19</v>
      </c>
      <c r="D25" s="149"/>
      <c r="E25" s="149" t="s">
        <v>39</v>
      </c>
      <c r="F25" s="106" t="s">
        <v>445</v>
      </c>
      <c r="G25" s="80" t="s">
        <v>33</v>
      </c>
      <c r="H25" s="196"/>
      <c r="I25" s="190"/>
      <c r="J25" s="190"/>
      <c r="K25" s="191"/>
      <c r="L25" s="184"/>
      <c r="M25" s="152">
        <f t="shared" si="1"/>
        <v>0</v>
      </c>
      <c r="N25" s="192"/>
      <c r="O25" s="193"/>
      <c r="P25" s="193"/>
      <c r="Q25" s="152">
        <f t="shared" si="2"/>
        <v>0</v>
      </c>
    </row>
    <row r="26" spans="1:17" ht="15" customHeight="1">
      <c r="A26" s="182">
        <v>17</v>
      </c>
      <c r="B26" s="149" t="s">
        <v>40</v>
      </c>
      <c r="C26" s="105" t="s">
        <v>19</v>
      </c>
      <c r="D26" s="149"/>
      <c r="E26" s="149" t="s">
        <v>20</v>
      </c>
      <c r="F26" s="106" t="s">
        <v>324</v>
      </c>
      <c r="G26" s="14" t="s">
        <v>21</v>
      </c>
      <c r="H26" s="196"/>
      <c r="I26" s="190"/>
      <c r="J26" s="190"/>
      <c r="K26" s="191"/>
      <c r="L26" s="184"/>
      <c r="M26" s="152">
        <f t="shared" si="1"/>
        <v>0</v>
      </c>
      <c r="N26" s="192"/>
      <c r="O26" s="193"/>
      <c r="P26" s="193"/>
      <c r="Q26" s="152">
        <f t="shared" si="2"/>
        <v>0</v>
      </c>
    </row>
    <row r="27" spans="1:17" ht="15" customHeight="1">
      <c r="A27" s="182">
        <v>18</v>
      </c>
      <c r="B27" s="149" t="s">
        <v>40</v>
      </c>
      <c r="C27" s="105" t="s">
        <v>19</v>
      </c>
      <c r="D27" s="149"/>
      <c r="E27" s="149" t="s">
        <v>20</v>
      </c>
      <c r="F27" s="106" t="s">
        <v>424</v>
      </c>
      <c r="G27" s="16" t="s">
        <v>22</v>
      </c>
      <c r="H27" s="196"/>
      <c r="I27" s="190"/>
      <c r="J27" s="190"/>
      <c r="K27" s="191"/>
      <c r="L27" s="184"/>
      <c r="M27" s="152">
        <f t="shared" si="1"/>
        <v>0</v>
      </c>
      <c r="N27" s="192">
        <v>2</v>
      </c>
      <c r="O27" s="193"/>
      <c r="P27" s="193"/>
      <c r="Q27" s="152">
        <f t="shared" si="2"/>
        <v>0</v>
      </c>
    </row>
    <row r="28" spans="1:17" ht="15" customHeight="1">
      <c r="A28" s="182">
        <v>19</v>
      </c>
      <c r="B28" s="149" t="s">
        <v>41</v>
      </c>
      <c r="C28" s="105" t="s">
        <v>19</v>
      </c>
      <c r="D28" s="149"/>
      <c r="E28" s="149" t="s">
        <v>24</v>
      </c>
      <c r="F28" s="106" t="s">
        <v>325</v>
      </c>
      <c r="G28" s="14" t="s">
        <v>21</v>
      </c>
      <c r="H28" s="196"/>
      <c r="I28" s="190"/>
      <c r="J28" s="190"/>
      <c r="K28" s="191"/>
      <c r="L28" s="184"/>
      <c r="M28" s="152">
        <f t="shared" si="1"/>
        <v>0</v>
      </c>
      <c r="N28" s="192"/>
      <c r="O28" s="193"/>
      <c r="P28" s="193"/>
      <c r="Q28" s="152">
        <f t="shared" si="2"/>
        <v>0</v>
      </c>
    </row>
    <row r="29" spans="1:17" ht="15" customHeight="1">
      <c r="A29" s="182">
        <v>20</v>
      </c>
      <c r="B29" s="149" t="s">
        <v>41</v>
      </c>
      <c r="C29" s="105" t="s">
        <v>19</v>
      </c>
      <c r="D29" s="149"/>
      <c r="E29" s="149" t="s">
        <v>24</v>
      </c>
      <c r="F29" s="106" t="s">
        <v>425</v>
      </c>
      <c r="G29" s="16" t="s">
        <v>22</v>
      </c>
      <c r="H29" s="196"/>
      <c r="I29" s="190"/>
      <c r="J29" s="190"/>
      <c r="K29" s="191"/>
      <c r="L29" s="184"/>
      <c r="M29" s="152">
        <f t="shared" si="1"/>
        <v>0</v>
      </c>
      <c r="N29" s="192"/>
      <c r="O29" s="193"/>
      <c r="P29" s="193"/>
      <c r="Q29" s="152">
        <f t="shared" si="2"/>
        <v>0</v>
      </c>
    </row>
    <row r="30" spans="1:17" ht="15" customHeight="1">
      <c r="A30" s="182">
        <v>21</v>
      </c>
      <c r="B30" s="149" t="s">
        <v>42</v>
      </c>
      <c r="C30" s="105" t="s">
        <v>19</v>
      </c>
      <c r="D30" s="149"/>
      <c r="E30" s="149" t="s">
        <v>26</v>
      </c>
      <c r="F30" s="107">
        <v>21</v>
      </c>
      <c r="G30" s="14" t="s">
        <v>21</v>
      </c>
      <c r="H30" s="196"/>
      <c r="I30" s="190"/>
      <c r="J30" s="190"/>
      <c r="K30" s="191"/>
      <c r="L30" s="184"/>
      <c r="M30" s="152">
        <f t="shared" si="1"/>
        <v>0</v>
      </c>
      <c r="N30" s="192"/>
      <c r="O30" s="193"/>
      <c r="P30" s="193"/>
      <c r="Q30" s="152">
        <f t="shared" si="2"/>
        <v>0</v>
      </c>
    </row>
    <row r="31" spans="1:17" ht="15" customHeight="1">
      <c r="A31" s="182">
        <v>22</v>
      </c>
      <c r="B31" s="149" t="s">
        <v>43</v>
      </c>
      <c r="C31" s="105" t="s">
        <v>19</v>
      </c>
      <c r="D31" s="149"/>
      <c r="E31" s="149" t="s">
        <v>35</v>
      </c>
      <c r="F31" s="106" t="s">
        <v>326</v>
      </c>
      <c r="G31" s="14" t="s">
        <v>21</v>
      </c>
      <c r="H31" s="196"/>
      <c r="I31" s="190"/>
      <c r="J31" s="190"/>
      <c r="K31" s="191"/>
      <c r="L31" s="184"/>
      <c r="M31" s="152">
        <f t="shared" si="1"/>
        <v>0</v>
      </c>
      <c r="N31" s="192"/>
      <c r="O31" s="193"/>
      <c r="P31" s="193"/>
      <c r="Q31" s="152">
        <f t="shared" si="2"/>
        <v>0</v>
      </c>
    </row>
    <row r="32" spans="1:17" ht="15" customHeight="1">
      <c r="A32" s="182">
        <v>23</v>
      </c>
      <c r="B32" s="149" t="s">
        <v>43</v>
      </c>
      <c r="C32" s="105" t="s">
        <v>19</v>
      </c>
      <c r="D32" s="149"/>
      <c r="E32" s="149" t="s">
        <v>35</v>
      </c>
      <c r="F32" s="106" t="s">
        <v>399</v>
      </c>
      <c r="G32" s="19" t="s">
        <v>36</v>
      </c>
      <c r="H32" s="196"/>
      <c r="I32" s="190"/>
      <c r="J32" s="190"/>
      <c r="K32" s="191"/>
      <c r="L32" s="184"/>
      <c r="M32" s="152">
        <f t="shared" si="1"/>
        <v>0</v>
      </c>
      <c r="N32" s="192"/>
      <c r="O32" s="193"/>
      <c r="P32" s="193"/>
      <c r="Q32" s="152">
        <f t="shared" si="2"/>
        <v>0</v>
      </c>
    </row>
    <row r="33" spans="1:17" ht="15" customHeight="1">
      <c r="A33" s="182">
        <v>24</v>
      </c>
      <c r="B33" s="149" t="s">
        <v>44</v>
      </c>
      <c r="C33" s="105" t="s">
        <v>19</v>
      </c>
      <c r="D33" s="149"/>
      <c r="E33" s="149" t="s">
        <v>35</v>
      </c>
      <c r="F33" s="106" t="s">
        <v>327</v>
      </c>
      <c r="G33" s="14" t="s">
        <v>21</v>
      </c>
      <c r="H33" s="196"/>
      <c r="I33" s="190"/>
      <c r="J33" s="190"/>
      <c r="K33" s="191"/>
      <c r="L33" s="184"/>
      <c r="M33" s="152">
        <f t="shared" si="1"/>
        <v>0</v>
      </c>
      <c r="N33" s="192"/>
      <c r="O33" s="193"/>
      <c r="P33" s="193"/>
      <c r="Q33" s="152">
        <f t="shared" si="2"/>
        <v>0</v>
      </c>
    </row>
    <row r="34" spans="1:17" ht="15" customHeight="1">
      <c r="A34" s="182">
        <v>25</v>
      </c>
      <c r="B34" s="149" t="s">
        <v>44</v>
      </c>
      <c r="C34" s="105" t="s">
        <v>19</v>
      </c>
      <c r="D34" s="149"/>
      <c r="E34" s="149" t="s">
        <v>35</v>
      </c>
      <c r="F34" s="106" t="s">
        <v>400</v>
      </c>
      <c r="G34" s="19" t="s">
        <v>36</v>
      </c>
      <c r="H34" s="196"/>
      <c r="I34" s="190">
        <v>1</v>
      </c>
      <c r="J34" s="190">
        <v>1</v>
      </c>
      <c r="K34" s="191"/>
      <c r="L34" s="184"/>
      <c r="M34" s="152">
        <f t="shared" si="1"/>
        <v>0</v>
      </c>
      <c r="N34" s="192">
        <v>1</v>
      </c>
      <c r="O34" s="193"/>
      <c r="P34" s="193"/>
      <c r="Q34" s="152">
        <f t="shared" si="2"/>
        <v>0</v>
      </c>
    </row>
    <row r="35" spans="1:17" ht="15" customHeight="1">
      <c r="A35" s="182">
        <v>26</v>
      </c>
      <c r="B35" s="149" t="s">
        <v>45</v>
      </c>
      <c r="C35" s="105" t="s">
        <v>19</v>
      </c>
      <c r="D35" s="149"/>
      <c r="E35" s="149" t="s">
        <v>26</v>
      </c>
      <c r="F35" s="106" t="s">
        <v>328</v>
      </c>
      <c r="G35" s="14" t="s">
        <v>21</v>
      </c>
      <c r="H35" s="196"/>
      <c r="I35" s="190"/>
      <c r="J35" s="190"/>
      <c r="K35" s="191"/>
      <c r="L35" s="184"/>
      <c r="M35" s="152">
        <f t="shared" si="1"/>
        <v>0</v>
      </c>
      <c r="N35" s="192">
        <v>1</v>
      </c>
      <c r="O35" s="193">
        <v>10626.67</v>
      </c>
      <c r="P35" s="193"/>
      <c r="Q35" s="152">
        <f t="shared" si="2"/>
        <v>10626.67</v>
      </c>
    </row>
    <row r="36" spans="1:17" ht="15" customHeight="1">
      <c r="A36" s="182">
        <v>27</v>
      </c>
      <c r="B36" s="149" t="s">
        <v>46</v>
      </c>
      <c r="C36" s="105" t="s">
        <v>19</v>
      </c>
      <c r="D36" s="149"/>
      <c r="E36" s="149" t="s">
        <v>26</v>
      </c>
      <c r="F36" s="106" t="s">
        <v>329</v>
      </c>
      <c r="G36" s="14" t="s">
        <v>21</v>
      </c>
      <c r="H36" s="196"/>
      <c r="I36" s="190"/>
      <c r="J36" s="190"/>
      <c r="K36" s="191"/>
      <c r="L36" s="184"/>
      <c r="M36" s="152">
        <f t="shared" si="1"/>
        <v>0</v>
      </c>
      <c r="N36" s="192"/>
      <c r="O36" s="193"/>
      <c r="P36" s="193"/>
      <c r="Q36" s="152">
        <f t="shared" si="2"/>
        <v>0</v>
      </c>
    </row>
    <row r="37" spans="1:17" ht="15" customHeight="1">
      <c r="A37" s="182">
        <v>28</v>
      </c>
      <c r="B37" s="149" t="s">
        <v>47</v>
      </c>
      <c r="C37" s="105" t="s">
        <v>19</v>
      </c>
      <c r="D37" s="149"/>
      <c r="E37" s="149" t="s">
        <v>48</v>
      </c>
      <c r="F37" s="106" t="s">
        <v>330</v>
      </c>
      <c r="G37" s="14" t="s">
        <v>21</v>
      </c>
      <c r="H37" s="196"/>
      <c r="I37" s="190">
        <v>2</v>
      </c>
      <c r="J37" s="190">
        <v>2</v>
      </c>
      <c r="K37" s="191">
        <v>2167.2600000000002</v>
      </c>
      <c r="L37" s="184"/>
      <c r="M37" s="152">
        <f t="shared" si="1"/>
        <v>2167.2600000000002</v>
      </c>
      <c r="N37" s="192"/>
      <c r="O37" s="193"/>
      <c r="P37" s="193"/>
      <c r="Q37" s="152">
        <f t="shared" si="2"/>
        <v>0</v>
      </c>
    </row>
    <row r="38" spans="1:17" ht="15" hidden="1" customHeight="1">
      <c r="A38" s="182">
        <v>29</v>
      </c>
      <c r="B38" s="149" t="s">
        <v>47</v>
      </c>
      <c r="C38" s="105" t="s">
        <v>19</v>
      </c>
      <c r="D38" s="149"/>
      <c r="E38" s="149" t="s">
        <v>48</v>
      </c>
      <c r="F38" s="108" t="s">
        <v>297</v>
      </c>
      <c r="G38" s="19" t="s">
        <v>36</v>
      </c>
      <c r="H38" s="196"/>
      <c r="I38" s="190"/>
      <c r="J38" s="190"/>
      <c r="K38" s="191"/>
      <c r="L38" s="184"/>
      <c r="M38" s="152">
        <f t="shared" si="1"/>
        <v>0</v>
      </c>
      <c r="N38" s="192"/>
      <c r="O38" s="193"/>
      <c r="P38" s="193"/>
      <c r="Q38" s="152">
        <f t="shared" si="2"/>
        <v>0</v>
      </c>
    </row>
    <row r="39" spans="1:17" ht="15" customHeight="1">
      <c r="A39" s="182">
        <v>30</v>
      </c>
      <c r="B39" s="149" t="s">
        <v>47</v>
      </c>
      <c r="C39" s="105" t="s">
        <v>19</v>
      </c>
      <c r="D39" s="149"/>
      <c r="E39" s="149" t="s">
        <v>48</v>
      </c>
      <c r="F39" s="109" t="s">
        <v>446</v>
      </c>
      <c r="G39" s="80" t="s">
        <v>33</v>
      </c>
      <c r="H39" s="196"/>
      <c r="I39" s="190"/>
      <c r="J39" s="190"/>
      <c r="K39" s="191"/>
      <c r="L39" s="184"/>
      <c r="M39" s="152">
        <f t="shared" si="1"/>
        <v>0</v>
      </c>
      <c r="N39" s="192"/>
      <c r="O39" s="193"/>
      <c r="P39" s="193"/>
      <c r="Q39" s="152">
        <f t="shared" si="2"/>
        <v>0</v>
      </c>
    </row>
    <row r="40" spans="1:17" ht="15" customHeight="1">
      <c r="A40" s="182">
        <v>31</v>
      </c>
      <c r="B40" s="149" t="s">
        <v>49</v>
      </c>
      <c r="C40" s="105" t="s">
        <v>19</v>
      </c>
      <c r="D40" s="149"/>
      <c r="E40" s="149" t="s">
        <v>50</v>
      </c>
      <c r="F40" s="106" t="s">
        <v>331</v>
      </c>
      <c r="G40" s="14" t="s">
        <v>21</v>
      </c>
      <c r="H40" s="196"/>
      <c r="I40" s="190"/>
      <c r="J40" s="190"/>
      <c r="K40" s="191"/>
      <c r="L40" s="184"/>
      <c r="M40" s="152">
        <f t="shared" si="1"/>
        <v>0</v>
      </c>
      <c r="N40" s="192"/>
      <c r="O40" s="193"/>
      <c r="P40" s="193"/>
      <c r="Q40" s="152">
        <f t="shared" si="2"/>
        <v>0</v>
      </c>
    </row>
    <row r="41" spans="1:17" ht="15" customHeight="1">
      <c r="A41" s="182">
        <v>32</v>
      </c>
      <c r="B41" s="149" t="s">
        <v>49</v>
      </c>
      <c r="C41" s="105" t="s">
        <v>19</v>
      </c>
      <c r="D41" s="149"/>
      <c r="E41" s="149" t="s">
        <v>50</v>
      </c>
      <c r="F41" s="106" t="s">
        <v>426</v>
      </c>
      <c r="G41" s="16" t="s">
        <v>22</v>
      </c>
      <c r="H41" s="196"/>
      <c r="I41" s="190"/>
      <c r="J41" s="190"/>
      <c r="K41" s="191"/>
      <c r="L41" s="184"/>
      <c r="M41" s="152">
        <f t="shared" si="1"/>
        <v>0</v>
      </c>
      <c r="N41" s="192"/>
      <c r="O41" s="193"/>
      <c r="P41" s="193"/>
      <c r="Q41" s="152">
        <f t="shared" si="2"/>
        <v>0</v>
      </c>
    </row>
    <row r="42" spans="1:17" ht="15" customHeight="1">
      <c r="A42" s="182">
        <v>33</v>
      </c>
      <c r="B42" s="149" t="s">
        <v>51</v>
      </c>
      <c r="C42" s="105" t="s">
        <v>19</v>
      </c>
      <c r="D42" s="149"/>
      <c r="E42" s="149" t="s">
        <v>52</v>
      </c>
      <c r="F42" s="106" t="s">
        <v>332</v>
      </c>
      <c r="G42" s="14" t="s">
        <v>21</v>
      </c>
      <c r="H42" s="196"/>
      <c r="I42" s="190"/>
      <c r="J42" s="190"/>
      <c r="K42" s="191"/>
      <c r="L42" s="184"/>
      <c r="M42" s="152">
        <f t="shared" si="1"/>
        <v>0</v>
      </c>
      <c r="N42" s="192"/>
      <c r="O42" s="193"/>
      <c r="P42" s="193"/>
      <c r="Q42" s="152">
        <f t="shared" si="2"/>
        <v>0</v>
      </c>
    </row>
    <row r="43" spans="1:17" ht="15" customHeight="1">
      <c r="A43" s="182">
        <v>34</v>
      </c>
      <c r="B43" s="149" t="s">
        <v>51</v>
      </c>
      <c r="C43" s="105" t="s">
        <v>19</v>
      </c>
      <c r="D43" s="149"/>
      <c r="E43" s="149" t="s">
        <v>52</v>
      </c>
      <c r="F43" s="109" t="s">
        <v>447</v>
      </c>
      <c r="G43" s="80" t="s">
        <v>33</v>
      </c>
      <c r="H43" s="196"/>
      <c r="I43" s="190"/>
      <c r="J43" s="190"/>
      <c r="K43" s="191"/>
      <c r="L43" s="184"/>
      <c r="M43" s="152">
        <f t="shared" si="1"/>
        <v>0</v>
      </c>
      <c r="N43" s="192"/>
      <c r="O43" s="193"/>
      <c r="P43" s="193"/>
      <c r="Q43" s="152">
        <f t="shared" si="2"/>
        <v>0</v>
      </c>
    </row>
    <row r="44" spans="1:17" ht="15" customHeight="1">
      <c r="A44" s="182">
        <v>35</v>
      </c>
      <c r="B44" s="149" t="s">
        <v>53</v>
      </c>
      <c r="C44" s="105" t="s">
        <v>19</v>
      </c>
      <c r="D44" s="149"/>
      <c r="E44" s="149" t="s">
        <v>30</v>
      </c>
      <c r="F44" s="106" t="s">
        <v>333</v>
      </c>
      <c r="G44" s="14" t="s">
        <v>21</v>
      </c>
      <c r="H44" s="196"/>
      <c r="I44" s="190"/>
      <c r="J44" s="190"/>
      <c r="K44" s="191"/>
      <c r="L44" s="184"/>
      <c r="M44" s="152">
        <f t="shared" si="1"/>
        <v>0</v>
      </c>
      <c r="N44" s="192"/>
      <c r="O44" s="193"/>
      <c r="P44" s="193"/>
      <c r="Q44" s="152">
        <f t="shared" si="2"/>
        <v>0</v>
      </c>
    </row>
    <row r="45" spans="1:17" ht="15" customHeight="1">
      <c r="A45" s="182">
        <v>36</v>
      </c>
      <c r="B45" s="149" t="s">
        <v>54</v>
      </c>
      <c r="C45" s="105" t="s">
        <v>19</v>
      </c>
      <c r="D45" s="149"/>
      <c r="E45" s="149" t="s">
        <v>26</v>
      </c>
      <c r="F45" s="110">
        <v>36</v>
      </c>
      <c r="G45" s="14" t="s">
        <v>21</v>
      </c>
      <c r="H45" s="196"/>
      <c r="I45" s="190"/>
      <c r="J45" s="190"/>
      <c r="K45" s="191"/>
      <c r="L45" s="184"/>
      <c r="M45" s="152">
        <f t="shared" si="1"/>
        <v>0</v>
      </c>
      <c r="N45" s="192"/>
      <c r="O45" s="193"/>
      <c r="P45" s="193"/>
      <c r="Q45" s="152">
        <f t="shared" si="2"/>
        <v>0</v>
      </c>
    </row>
    <row r="46" spans="1:17" ht="15" customHeight="1">
      <c r="A46" s="182">
        <v>37</v>
      </c>
      <c r="B46" s="149" t="s">
        <v>55</v>
      </c>
      <c r="C46" s="105" t="s">
        <v>19</v>
      </c>
      <c r="D46" s="149"/>
      <c r="E46" s="149" t="s">
        <v>56</v>
      </c>
      <c r="F46" s="110">
        <v>37</v>
      </c>
      <c r="G46" s="14" t="s">
        <v>21</v>
      </c>
      <c r="H46" s="196"/>
      <c r="I46" s="190"/>
      <c r="J46" s="190"/>
      <c r="K46" s="191"/>
      <c r="L46" s="184"/>
      <c r="M46" s="152">
        <f t="shared" si="1"/>
        <v>0</v>
      </c>
      <c r="N46" s="192"/>
      <c r="O46" s="193"/>
      <c r="P46" s="193"/>
      <c r="Q46" s="152">
        <f t="shared" si="2"/>
        <v>0</v>
      </c>
    </row>
    <row r="47" spans="1:17" ht="15" customHeight="1">
      <c r="A47" s="182">
        <v>38</v>
      </c>
      <c r="B47" s="149" t="s">
        <v>57</v>
      </c>
      <c r="C47" s="105" t="s">
        <v>19</v>
      </c>
      <c r="D47" s="149"/>
      <c r="E47" s="149" t="s">
        <v>58</v>
      </c>
      <c r="F47" s="106" t="s">
        <v>334</v>
      </c>
      <c r="G47" s="14" t="s">
        <v>21</v>
      </c>
      <c r="H47" s="196"/>
      <c r="I47" s="190"/>
      <c r="J47" s="190"/>
      <c r="K47" s="191"/>
      <c r="L47" s="184"/>
      <c r="M47" s="152">
        <f t="shared" si="1"/>
        <v>0</v>
      </c>
      <c r="N47" s="192"/>
      <c r="O47" s="193"/>
      <c r="P47" s="193"/>
      <c r="Q47" s="152">
        <f t="shared" si="2"/>
        <v>0</v>
      </c>
    </row>
    <row r="48" spans="1:17" ht="15" customHeight="1">
      <c r="A48" s="182">
        <v>39</v>
      </c>
      <c r="B48" s="149" t="s">
        <v>57</v>
      </c>
      <c r="C48" s="105" t="s">
        <v>19</v>
      </c>
      <c r="D48" s="149"/>
      <c r="E48" s="149" t="s">
        <v>58</v>
      </c>
      <c r="F48" s="106" t="s">
        <v>408</v>
      </c>
      <c r="G48" s="17" t="s">
        <v>31</v>
      </c>
      <c r="H48" s="196"/>
      <c r="I48" s="190"/>
      <c r="J48" s="190"/>
      <c r="K48" s="191"/>
      <c r="L48" s="184"/>
      <c r="M48" s="152">
        <f t="shared" si="1"/>
        <v>0</v>
      </c>
      <c r="N48" s="192"/>
      <c r="O48" s="193"/>
      <c r="P48" s="193"/>
      <c r="Q48" s="152">
        <f t="shared" si="2"/>
        <v>0</v>
      </c>
    </row>
    <row r="49" spans="1:17" ht="15" customHeight="1">
      <c r="A49" s="182">
        <v>40</v>
      </c>
      <c r="B49" s="149" t="s">
        <v>59</v>
      </c>
      <c r="C49" s="105" t="s">
        <v>19</v>
      </c>
      <c r="D49" s="149"/>
      <c r="E49" s="149" t="s">
        <v>26</v>
      </c>
      <c r="F49" s="106" t="s">
        <v>335</v>
      </c>
      <c r="G49" s="14" t="s">
        <v>21</v>
      </c>
      <c r="H49" s="196"/>
      <c r="I49" s="190"/>
      <c r="J49" s="190">
        <v>1</v>
      </c>
      <c r="K49" s="191">
        <v>1635.36</v>
      </c>
      <c r="L49" s="184"/>
      <c r="M49" s="152">
        <f t="shared" si="1"/>
        <v>1635.36</v>
      </c>
      <c r="N49" s="192">
        <v>1</v>
      </c>
      <c r="O49" s="193">
        <v>7865.68</v>
      </c>
      <c r="P49" s="193"/>
      <c r="Q49" s="152">
        <f t="shared" si="2"/>
        <v>7865.68</v>
      </c>
    </row>
    <row r="50" spans="1:17" ht="15" customHeight="1">
      <c r="A50" s="182">
        <v>41</v>
      </c>
      <c r="B50" s="149" t="s">
        <v>60</v>
      </c>
      <c r="C50" s="105" t="s">
        <v>19</v>
      </c>
      <c r="D50" s="149"/>
      <c r="E50" s="149" t="s">
        <v>61</v>
      </c>
      <c r="F50" s="106" t="s">
        <v>336</v>
      </c>
      <c r="G50" s="14" t="s">
        <v>21</v>
      </c>
      <c r="H50" s="196"/>
      <c r="I50" s="190"/>
      <c r="J50" s="190"/>
      <c r="K50" s="191"/>
      <c r="L50" s="184"/>
      <c r="M50" s="152">
        <f t="shared" si="1"/>
        <v>0</v>
      </c>
      <c r="N50" s="192"/>
      <c r="O50" s="193"/>
      <c r="P50" s="193"/>
      <c r="Q50" s="152">
        <f t="shared" si="2"/>
        <v>0</v>
      </c>
    </row>
    <row r="51" spans="1:17" ht="15" customHeight="1">
      <c r="A51" s="182">
        <v>42</v>
      </c>
      <c r="B51" s="149" t="s">
        <v>60</v>
      </c>
      <c r="C51" s="105" t="s">
        <v>19</v>
      </c>
      <c r="D51" s="149"/>
      <c r="E51" s="149" t="s">
        <v>61</v>
      </c>
      <c r="F51" s="106" t="s">
        <v>427</v>
      </c>
      <c r="G51" s="16" t="s">
        <v>22</v>
      </c>
      <c r="H51" s="196"/>
      <c r="I51" s="190"/>
      <c r="J51" s="190"/>
      <c r="K51" s="191"/>
      <c r="L51" s="184"/>
      <c r="M51" s="152">
        <f t="shared" si="1"/>
        <v>0</v>
      </c>
      <c r="N51" s="192"/>
      <c r="O51" s="193"/>
      <c r="P51" s="193"/>
      <c r="Q51" s="152">
        <f t="shared" si="2"/>
        <v>0</v>
      </c>
    </row>
    <row r="52" spans="1:17" ht="15" customHeight="1">
      <c r="A52" s="182">
        <v>43</v>
      </c>
      <c r="B52" s="149" t="s">
        <v>62</v>
      </c>
      <c r="C52" s="105" t="s">
        <v>19</v>
      </c>
      <c r="D52" s="149"/>
      <c r="E52" s="149" t="s">
        <v>26</v>
      </c>
      <c r="F52" s="110">
        <v>42</v>
      </c>
      <c r="G52" s="14" t="s">
        <v>21</v>
      </c>
      <c r="H52" s="196"/>
      <c r="I52" s="190"/>
      <c r="J52" s="190"/>
      <c r="K52" s="191"/>
      <c r="L52" s="184"/>
      <c r="M52" s="152">
        <f t="shared" si="1"/>
        <v>0</v>
      </c>
      <c r="N52" s="192"/>
      <c r="O52" s="193"/>
      <c r="P52" s="193"/>
      <c r="Q52" s="152">
        <f t="shared" si="2"/>
        <v>0</v>
      </c>
    </row>
    <row r="53" spans="1:17" ht="15" customHeight="1">
      <c r="A53" s="182">
        <v>44</v>
      </c>
      <c r="B53" s="149" t="s">
        <v>63</v>
      </c>
      <c r="C53" s="105" t="s">
        <v>19</v>
      </c>
      <c r="D53" s="149"/>
      <c r="E53" s="149" t="s">
        <v>26</v>
      </c>
      <c r="F53" s="106" t="s">
        <v>337</v>
      </c>
      <c r="G53" s="14" t="s">
        <v>21</v>
      </c>
      <c r="H53" s="196"/>
      <c r="I53" s="190"/>
      <c r="J53" s="190"/>
      <c r="K53" s="191"/>
      <c r="L53" s="184"/>
      <c r="M53" s="152">
        <f t="shared" si="1"/>
        <v>0</v>
      </c>
      <c r="N53" s="192"/>
      <c r="O53" s="193"/>
      <c r="P53" s="193"/>
      <c r="Q53" s="152">
        <f t="shared" si="2"/>
        <v>0</v>
      </c>
    </row>
    <row r="54" spans="1:17" ht="15" customHeight="1">
      <c r="A54" s="182">
        <v>45</v>
      </c>
      <c r="B54" s="149" t="s">
        <v>63</v>
      </c>
      <c r="C54" s="105" t="s">
        <v>19</v>
      </c>
      <c r="D54" s="149"/>
      <c r="E54" s="149" t="s">
        <v>26</v>
      </c>
      <c r="F54" s="106" t="s">
        <v>448</v>
      </c>
      <c r="G54" s="80" t="s">
        <v>33</v>
      </c>
      <c r="H54" s="196"/>
      <c r="I54" s="190"/>
      <c r="J54" s="190"/>
      <c r="K54" s="191"/>
      <c r="L54" s="184"/>
      <c r="M54" s="152">
        <f t="shared" si="1"/>
        <v>0</v>
      </c>
      <c r="N54" s="192"/>
      <c r="O54" s="193"/>
      <c r="P54" s="193"/>
      <c r="Q54" s="152">
        <f t="shared" si="2"/>
        <v>0</v>
      </c>
    </row>
    <row r="55" spans="1:17" ht="15" customHeight="1">
      <c r="A55" s="182">
        <v>46</v>
      </c>
      <c r="B55" s="149" t="s">
        <v>64</v>
      </c>
      <c r="C55" s="105" t="s">
        <v>19</v>
      </c>
      <c r="D55" s="149"/>
      <c r="E55" s="149" t="s">
        <v>26</v>
      </c>
      <c r="F55" s="106" t="s">
        <v>338</v>
      </c>
      <c r="G55" s="14" t="s">
        <v>21</v>
      </c>
      <c r="H55" s="196"/>
      <c r="I55" s="190"/>
      <c r="J55" s="190"/>
      <c r="K55" s="191"/>
      <c r="L55" s="184"/>
      <c r="M55" s="152">
        <f t="shared" si="1"/>
        <v>0</v>
      </c>
      <c r="N55" s="192"/>
      <c r="O55" s="193"/>
      <c r="P55" s="193"/>
      <c r="Q55" s="152">
        <f t="shared" si="2"/>
        <v>0</v>
      </c>
    </row>
    <row r="56" spans="1:17" ht="15" customHeight="1">
      <c r="A56" s="182">
        <v>47</v>
      </c>
      <c r="B56" s="149" t="s">
        <v>65</v>
      </c>
      <c r="C56" s="105" t="s">
        <v>19</v>
      </c>
      <c r="D56" s="149"/>
      <c r="E56" s="149" t="s">
        <v>56</v>
      </c>
      <c r="F56" s="106" t="s">
        <v>339</v>
      </c>
      <c r="G56" s="14" t="s">
        <v>21</v>
      </c>
      <c r="H56" s="196"/>
      <c r="I56" s="190"/>
      <c r="J56" s="190"/>
      <c r="K56" s="191"/>
      <c r="L56" s="184"/>
      <c r="M56" s="152">
        <f t="shared" si="1"/>
        <v>0</v>
      </c>
      <c r="N56" s="192"/>
      <c r="O56" s="193"/>
      <c r="P56" s="193"/>
      <c r="Q56" s="152">
        <f t="shared" si="2"/>
        <v>0</v>
      </c>
    </row>
    <row r="57" spans="1:17" ht="15" customHeight="1">
      <c r="A57" s="182">
        <v>48</v>
      </c>
      <c r="B57" s="149" t="s">
        <v>65</v>
      </c>
      <c r="C57" s="105" t="s">
        <v>19</v>
      </c>
      <c r="D57" s="149"/>
      <c r="E57" s="149" t="s">
        <v>56</v>
      </c>
      <c r="F57" s="106" t="s">
        <v>421</v>
      </c>
      <c r="G57" s="17" t="s">
        <v>31</v>
      </c>
      <c r="H57" s="196"/>
      <c r="I57" s="190"/>
      <c r="J57" s="190"/>
      <c r="K57" s="191"/>
      <c r="L57" s="184"/>
      <c r="M57" s="152">
        <f t="shared" si="1"/>
        <v>0</v>
      </c>
      <c r="N57" s="192"/>
      <c r="O57" s="193"/>
      <c r="P57" s="193"/>
      <c r="Q57" s="152">
        <f t="shared" si="2"/>
        <v>0</v>
      </c>
    </row>
    <row r="58" spans="1:17" ht="15" customHeight="1">
      <c r="A58" s="182">
        <v>49</v>
      </c>
      <c r="B58" s="149" t="s">
        <v>66</v>
      </c>
      <c r="C58" s="105" t="s">
        <v>19</v>
      </c>
      <c r="D58" s="149"/>
      <c r="E58" s="149" t="s">
        <v>20</v>
      </c>
      <c r="F58" s="111">
        <v>48</v>
      </c>
      <c r="G58" s="14" t="s">
        <v>21</v>
      </c>
      <c r="H58" s="196"/>
      <c r="I58" s="190"/>
      <c r="J58" s="190"/>
      <c r="K58" s="191"/>
      <c r="L58" s="184"/>
      <c r="M58" s="152">
        <f t="shared" si="1"/>
        <v>0</v>
      </c>
      <c r="N58" s="192"/>
      <c r="O58" s="193"/>
      <c r="P58" s="193"/>
      <c r="Q58" s="152">
        <f t="shared" si="2"/>
        <v>0</v>
      </c>
    </row>
    <row r="59" spans="1:17" ht="15" customHeight="1">
      <c r="A59" s="182">
        <v>50</v>
      </c>
      <c r="B59" s="149" t="s">
        <v>67</v>
      </c>
      <c r="C59" s="105" t="s">
        <v>19</v>
      </c>
      <c r="D59" s="149"/>
      <c r="E59" s="149" t="s">
        <v>68</v>
      </c>
      <c r="F59" s="106" t="s">
        <v>340</v>
      </c>
      <c r="G59" s="14" t="s">
        <v>21</v>
      </c>
      <c r="H59" s="196"/>
      <c r="I59" s="190"/>
      <c r="J59" s="190"/>
      <c r="K59" s="191"/>
      <c r="L59" s="184"/>
      <c r="M59" s="152">
        <f t="shared" si="1"/>
        <v>0</v>
      </c>
      <c r="N59" s="192"/>
      <c r="O59" s="193"/>
      <c r="P59" s="193"/>
      <c r="Q59" s="152">
        <f t="shared" si="2"/>
        <v>0</v>
      </c>
    </row>
    <row r="60" spans="1:17" ht="15" customHeight="1">
      <c r="A60" s="182">
        <v>51</v>
      </c>
      <c r="B60" s="149" t="s">
        <v>67</v>
      </c>
      <c r="C60" s="105" t="s">
        <v>19</v>
      </c>
      <c r="D60" s="149"/>
      <c r="E60" s="149" t="s">
        <v>68</v>
      </c>
      <c r="F60" s="106" t="s">
        <v>428</v>
      </c>
      <c r="G60" s="16" t="s">
        <v>22</v>
      </c>
      <c r="H60" s="196">
        <v>1</v>
      </c>
      <c r="I60" s="190"/>
      <c r="J60" s="190"/>
      <c r="K60" s="191"/>
      <c r="L60" s="184"/>
      <c r="M60" s="152">
        <f t="shared" si="1"/>
        <v>0</v>
      </c>
      <c r="N60" s="192"/>
      <c r="O60" s="193"/>
      <c r="P60" s="193"/>
      <c r="Q60" s="152">
        <f t="shared" si="2"/>
        <v>0</v>
      </c>
    </row>
    <row r="61" spans="1:17" ht="15" customHeight="1">
      <c r="A61" s="182">
        <v>52</v>
      </c>
      <c r="B61" s="149" t="s">
        <v>69</v>
      </c>
      <c r="C61" s="105" t="s">
        <v>19</v>
      </c>
      <c r="D61" s="149"/>
      <c r="E61" s="149" t="s">
        <v>20</v>
      </c>
      <c r="F61" s="106" t="s">
        <v>341</v>
      </c>
      <c r="G61" s="14" t="s">
        <v>21</v>
      </c>
      <c r="H61" s="196"/>
      <c r="I61" s="190"/>
      <c r="J61" s="190"/>
      <c r="K61" s="191"/>
      <c r="L61" s="184"/>
      <c r="M61" s="152">
        <f t="shared" si="1"/>
        <v>0</v>
      </c>
      <c r="N61" s="192"/>
      <c r="O61" s="193"/>
      <c r="P61" s="193"/>
      <c r="Q61" s="152">
        <f t="shared" si="2"/>
        <v>0</v>
      </c>
    </row>
    <row r="62" spans="1:17" ht="15" customHeight="1">
      <c r="A62" s="182">
        <v>53</v>
      </c>
      <c r="B62" s="149" t="s">
        <v>70</v>
      </c>
      <c r="C62" s="105" t="s">
        <v>19</v>
      </c>
      <c r="D62" s="149"/>
      <c r="E62" s="149" t="s">
        <v>26</v>
      </c>
      <c r="F62" s="107">
        <v>53</v>
      </c>
      <c r="G62" s="14" t="s">
        <v>21</v>
      </c>
      <c r="H62" s="196"/>
      <c r="I62" s="190"/>
      <c r="J62" s="190"/>
      <c r="K62" s="191"/>
      <c r="L62" s="184"/>
      <c r="M62" s="152">
        <f t="shared" si="1"/>
        <v>0</v>
      </c>
      <c r="N62" s="192"/>
      <c r="O62" s="193"/>
      <c r="P62" s="193"/>
      <c r="Q62" s="152">
        <f t="shared" si="2"/>
        <v>0</v>
      </c>
    </row>
    <row r="63" spans="1:17" ht="15" customHeight="1">
      <c r="A63" s="182">
        <v>54</v>
      </c>
      <c r="B63" s="149" t="s">
        <v>70</v>
      </c>
      <c r="C63" s="105" t="s">
        <v>19</v>
      </c>
      <c r="D63" s="149"/>
      <c r="E63" s="149" t="s">
        <v>26</v>
      </c>
      <c r="F63" s="107" t="s">
        <v>304</v>
      </c>
      <c r="G63" s="80" t="s">
        <v>33</v>
      </c>
      <c r="H63" s="196"/>
      <c r="I63" s="190"/>
      <c r="J63" s="190"/>
      <c r="K63" s="191"/>
      <c r="L63" s="184"/>
      <c r="M63" s="152">
        <f t="shared" si="1"/>
        <v>0</v>
      </c>
      <c r="N63" s="192"/>
      <c r="O63" s="193"/>
      <c r="P63" s="193"/>
      <c r="Q63" s="152">
        <f t="shared" si="2"/>
        <v>0</v>
      </c>
    </row>
    <row r="64" spans="1:17" ht="15" customHeight="1">
      <c r="A64" s="182">
        <v>55</v>
      </c>
      <c r="B64" s="149" t="s">
        <v>71</v>
      </c>
      <c r="C64" s="105" t="s">
        <v>19</v>
      </c>
      <c r="D64" s="149"/>
      <c r="E64" s="149" t="s">
        <v>52</v>
      </c>
      <c r="F64" s="106" t="s">
        <v>342</v>
      </c>
      <c r="G64" s="14" t="s">
        <v>21</v>
      </c>
      <c r="H64" s="196"/>
      <c r="I64" s="190"/>
      <c r="J64" s="190"/>
      <c r="K64" s="191"/>
      <c r="L64" s="184"/>
      <c r="M64" s="152">
        <f t="shared" si="1"/>
        <v>0</v>
      </c>
      <c r="N64" s="192"/>
      <c r="O64" s="193"/>
      <c r="P64" s="193"/>
      <c r="Q64" s="152">
        <f t="shared" si="2"/>
        <v>0</v>
      </c>
    </row>
    <row r="65" spans="1:17" ht="15" customHeight="1">
      <c r="A65" s="182">
        <v>56</v>
      </c>
      <c r="B65" s="149" t="s">
        <v>71</v>
      </c>
      <c r="C65" s="105" t="s">
        <v>19</v>
      </c>
      <c r="D65" s="149"/>
      <c r="E65" s="149" t="s">
        <v>52</v>
      </c>
      <c r="F65" s="106" t="s">
        <v>449</v>
      </c>
      <c r="G65" s="80" t="s">
        <v>33</v>
      </c>
      <c r="H65" s="196"/>
      <c r="I65" s="190"/>
      <c r="J65" s="190"/>
      <c r="K65" s="191"/>
      <c r="L65" s="184"/>
      <c r="M65" s="152">
        <f t="shared" si="1"/>
        <v>0</v>
      </c>
      <c r="N65" s="192"/>
      <c r="O65" s="193"/>
      <c r="P65" s="193"/>
      <c r="Q65" s="152">
        <f t="shared" si="2"/>
        <v>0</v>
      </c>
    </row>
    <row r="66" spans="1:17" ht="15" customHeight="1">
      <c r="A66" s="182">
        <v>57</v>
      </c>
      <c r="B66" s="149" t="s">
        <v>72</v>
      </c>
      <c r="C66" s="105" t="s">
        <v>19</v>
      </c>
      <c r="D66" s="149"/>
      <c r="E66" s="149" t="s">
        <v>20</v>
      </c>
      <c r="F66" s="106" t="s">
        <v>343</v>
      </c>
      <c r="G66" s="14" t="s">
        <v>21</v>
      </c>
      <c r="H66" s="196"/>
      <c r="I66" s="190"/>
      <c r="J66" s="190"/>
      <c r="K66" s="191"/>
      <c r="L66" s="184"/>
      <c r="M66" s="152">
        <f t="shared" si="1"/>
        <v>0</v>
      </c>
      <c r="N66" s="192"/>
      <c r="O66" s="193"/>
      <c r="P66" s="193"/>
      <c r="Q66" s="152">
        <f t="shared" si="2"/>
        <v>0</v>
      </c>
    </row>
    <row r="67" spans="1:17" ht="15" customHeight="1">
      <c r="A67" s="182">
        <v>58</v>
      </c>
      <c r="B67" s="149" t="s">
        <v>73</v>
      </c>
      <c r="C67" s="105" t="s">
        <v>19</v>
      </c>
      <c r="D67" s="149"/>
      <c r="E67" s="149" t="s">
        <v>74</v>
      </c>
      <c r="F67" s="112" t="s">
        <v>439</v>
      </c>
      <c r="G67" s="14" t="s">
        <v>21</v>
      </c>
      <c r="H67" s="196">
        <v>1</v>
      </c>
      <c r="I67" s="190"/>
      <c r="J67" s="190">
        <v>1</v>
      </c>
      <c r="K67" s="191">
        <v>2549.9699999999998</v>
      </c>
      <c r="L67" s="184"/>
      <c r="M67" s="152">
        <f t="shared" si="1"/>
        <v>2549.9699999999998</v>
      </c>
      <c r="N67" s="192"/>
      <c r="O67" s="193"/>
      <c r="P67" s="193"/>
      <c r="Q67" s="152">
        <f t="shared" si="2"/>
        <v>0</v>
      </c>
    </row>
    <row r="68" spans="1:17" ht="15" customHeight="1">
      <c r="A68" s="182">
        <v>59</v>
      </c>
      <c r="B68" s="149" t="s">
        <v>73</v>
      </c>
      <c r="C68" s="105" t="s">
        <v>19</v>
      </c>
      <c r="D68" s="149"/>
      <c r="E68" s="149" t="s">
        <v>74</v>
      </c>
      <c r="F68" s="107" t="s">
        <v>450</v>
      </c>
      <c r="G68" s="80" t="s">
        <v>33</v>
      </c>
      <c r="H68" s="196"/>
      <c r="I68" s="190"/>
      <c r="J68" s="190"/>
      <c r="K68" s="191"/>
      <c r="L68" s="184"/>
      <c r="M68" s="152">
        <f t="shared" si="1"/>
        <v>0</v>
      </c>
      <c r="N68" s="192"/>
      <c r="O68" s="193"/>
      <c r="P68" s="193"/>
      <c r="Q68" s="152">
        <f t="shared" si="2"/>
        <v>0</v>
      </c>
    </row>
    <row r="69" spans="1:17" ht="15" customHeight="1">
      <c r="A69" s="182">
        <v>60</v>
      </c>
      <c r="B69" s="149" t="s">
        <v>75</v>
      </c>
      <c r="C69" s="105" t="s">
        <v>19</v>
      </c>
      <c r="D69" s="149"/>
      <c r="E69" s="149" t="s">
        <v>26</v>
      </c>
      <c r="F69" s="106" t="s">
        <v>344</v>
      </c>
      <c r="G69" s="14" t="s">
        <v>21</v>
      </c>
      <c r="H69" s="196"/>
      <c r="I69" s="190"/>
      <c r="J69" s="190"/>
      <c r="K69" s="191"/>
      <c r="L69" s="184"/>
      <c r="M69" s="152">
        <f t="shared" si="1"/>
        <v>0</v>
      </c>
      <c r="N69" s="192"/>
      <c r="O69" s="193"/>
      <c r="P69" s="193"/>
      <c r="Q69" s="152">
        <f t="shared" si="2"/>
        <v>0</v>
      </c>
    </row>
    <row r="70" spans="1:17" ht="15" customHeight="1">
      <c r="A70" s="182">
        <v>61</v>
      </c>
      <c r="B70" s="149" t="s">
        <v>76</v>
      </c>
      <c r="C70" s="105" t="s">
        <v>19</v>
      </c>
      <c r="D70" s="149"/>
      <c r="E70" s="149" t="s">
        <v>58</v>
      </c>
      <c r="F70" s="106" t="s">
        <v>345</v>
      </c>
      <c r="G70" s="14" t="s">
        <v>21</v>
      </c>
      <c r="H70" s="196"/>
      <c r="I70" s="190"/>
      <c r="J70" s="190"/>
      <c r="K70" s="191"/>
      <c r="L70" s="184"/>
      <c r="M70" s="152">
        <f t="shared" si="1"/>
        <v>0</v>
      </c>
      <c r="N70" s="192"/>
      <c r="O70" s="193"/>
      <c r="P70" s="193"/>
      <c r="Q70" s="152">
        <f t="shared" si="2"/>
        <v>0</v>
      </c>
    </row>
    <row r="71" spans="1:17" ht="15" customHeight="1">
      <c r="A71" s="182">
        <v>62</v>
      </c>
      <c r="B71" s="149" t="s">
        <v>76</v>
      </c>
      <c r="C71" s="105" t="s">
        <v>19</v>
      </c>
      <c r="D71" s="149"/>
      <c r="E71" s="149" t="s">
        <v>58</v>
      </c>
      <c r="F71" s="106" t="s">
        <v>409</v>
      </c>
      <c r="G71" s="17" t="s">
        <v>31</v>
      </c>
      <c r="H71" s="196"/>
      <c r="I71" s="190"/>
      <c r="J71" s="190"/>
      <c r="K71" s="191"/>
      <c r="L71" s="184"/>
      <c r="M71" s="152">
        <f t="shared" si="1"/>
        <v>0</v>
      </c>
      <c r="N71" s="192"/>
      <c r="O71" s="193"/>
      <c r="P71" s="193"/>
      <c r="Q71" s="152">
        <f t="shared" si="2"/>
        <v>0</v>
      </c>
    </row>
    <row r="72" spans="1:17" ht="15" customHeight="1">
      <c r="A72" s="182">
        <v>63</v>
      </c>
      <c r="B72" s="149" t="s">
        <v>77</v>
      </c>
      <c r="C72" s="105" t="s">
        <v>19</v>
      </c>
      <c r="D72" s="149"/>
      <c r="E72" s="149" t="s">
        <v>30</v>
      </c>
      <c r="F72" s="107">
        <v>65</v>
      </c>
      <c r="G72" s="14" t="s">
        <v>21</v>
      </c>
      <c r="H72" s="196"/>
      <c r="I72" s="190"/>
      <c r="J72" s="190"/>
      <c r="K72" s="191"/>
      <c r="L72" s="184"/>
      <c r="M72" s="152">
        <f t="shared" si="1"/>
        <v>0</v>
      </c>
      <c r="N72" s="192"/>
      <c r="O72" s="193"/>
      <c r="P72" s="193"/>
      <c r="Q72" s="152">
        <f t="shared" si="2"/>
        <v>0</v>
      </c>
    </row>
    <row r="73" spans="1:17" ht="15" customHeight="1">
      <c r="A73" s="182">
        <v>64</v>
      </c>
      <c r="B73" s="149" t="s">
        <v>78</v>
      </c>
      <c r="C73" s="105" t="s">
        <v>19</v>
      </c>
      <c r="D73" s="149"/>
      <c r="E73" s="149" t="s">
        <v>26</v>
      </c>
      <c r="F73" s="106" t="s">
        <v>346</v>
      </c>
      <c r="G73" s="14" t="s">
        <v>21</v>
      </c>
      <c r="H73" s="196">
        <v>5</v>
      </c>
      <c r="I73" s="190"/>
      <c r="J73" s="190"/>
      <c r="K73" s="191"/>
      <c r="L73" s="184"/>
      <c r="M73" s="152">
        <f t="shared" si="1"/>
        <v>0</v>
      </c>
      <c r="N73" s="192"/>
      <c r="O73" s="193"/>
      <c r="P73" s="193"/>
      <c r="Q73" s="152">
        <f t="shared" si="2"/>
        <v>0</v>
      </c>
    </row>
    <row r="74" spans="1:17" ht="15" customHeight="1">
      <c r="A74" s="182">
        <v>65</v>
      </c>
      <c r="B74" s="149" t="s">
        <v>78</v>
      </c>
      <c r="C74" s="105" t="s">
        <v>19</v>
      </c>
      <c r="D74" s="149"/>
      <c r="E74" s="149" t="s">
        <v>26</v>
      </c>
      <c r="F74" s="106" t="s">
        <v>516</v>
      </c>
      <c r="G74" s="80" t="s">
        <v>33</v>
      </c>
      <c r="H74" s="196"/>
      <c r="I74" s="190"/>
      <c r="J74" s="190"/>
      <c r="K74" s="191"/>
      <c r="L74" s="184"/>
      <c r="M74" s="152">
        <f t="shared" si="1"/>
        <v>0</v>
      </c>
      <c r="N74" s="192"/>
      <c r="O74" s="193"/>
      <c r="P74" s="193"/>
      <c r="Q74" s="152">
        <f t="shared" si="2"/>
        <v>0</v>
      </c>
    </row>
    <row r="75" spans="1:17" ht="15" customHeight="1">
      <c r="A75" s="182">
        <v>66</v>
      </c>
      <c r="B75" s="149" t="s">
        <v>79</v>
      </c>
      <c r="C75" s="105" t="s">
        <v>19</v>
      </c>
      <c r="D75" s="149"/>
      <c r="E75" s="149" t="s">
        <v>30</v>
      </c>
      <c r="F75" s="106" t="s">
        <v>347</v>
      </c>
      <c r="G75" s="14" t="s">
        <v>21</v>
      </c>
      <c r="H75" s="196"/>
      <c r="I75" s="190"/>
      <c r="J75" s="190"/>
      <c r="K75" s="191"/>
      <c r="L75" s="184"/>
      <c r="M75" s="152">
        <f t="shared" ref="M75:M141" si="3">K75-L75</f>
        <v>0</v>
      </c>
      <c r="N75" s="192"/>
      <c r="O75" s="193"/>
      <c r="P75" s="193"/>
      <c r="Q75" s="152">
        <f t="shared" ref="Q75:Q141" si="4">O75-P75</f>
        <v>0</v>
      </c>
    </row>
    <row r="76" spans="1:17" ht="15" customHeight="1">
      <c r="A76" s="182">
        <v>67</v>
      </c>
      <c r="B76" s="149" t="s">
        <v>79</v>
      </c>
      <c r="C76" s="105" t="s">
        <v>19</v>
      </c>
      <c r="D76" s="149"/>
      <c r="E76" s="149" t="s">
        <v>30</v>
      </c>
      <c r="F76" s="106" t="s">
        <v>410</v>
      </c>
      <c r="G76" s="17" t="s">
        <v>31</v>
      </c>
      <c r="H76" s="196"/>
      <c r="I76" s="190"/>
      <c r="J76" s="190"/>
      <c r="K76" s="191"/>
      <c r="L76" s="184"/>
      <c r="M76" s="152">
        <f t="shared" si="3"/>
        <v>0</v>
      </c>
      <c r="N76" s="192">
        <v>2</v>
      </c>
      <c r="O76" s="193"/>
      <c r="P76" s="193"/>
      <c r="Q76" s="152">
        <f t="shared" si="4"/>
        <v>0</v>
      </c>
    </row>
    <row r="77" spans="1:17" ht="15" customHeight="1">
      <c r="A77" s="182">
        <v>68</v>
      </c>
      <c r="B77" s="149" t="s">
        <v>80</v>
      </c>
      <c r="C77" s="105" t="s">
        <v>19</v>
      </c>
      <c r="D77" s="149"/>
      <c r="E77" s="149" t="s">
        <v>30</v>
      </c>
      <c r="F77" s="106" t="s">
        <v>348</v>
      </c>
      <c r="G77" s="14" t="s">
        <v>21</v>
      </c>
      <c r="H77" s="196"/>
      <c r="I77" s="190"/>
      <c r="J77" s="190"/>
      <c r="K77" s="191"/>
      <c r="L77" s="184"/>
      <c r="M77" s="152">
        <f t="shared" si="3"/>
        <v>0</v>
      </c>
      <c r="N77" s="192"/>
      <c r="O77" s="193"/>
      <c r="P77" s="193"/>
      <c r="Q77" s="152">
        <f t="shared" si="4"/>
        <v>0</v>
      </c>
    </row>
    <row r="78" spans="1:17" ht="15" customHeight="1">
      <c r="A78" s="182">
        <v>69</v>
      </c>
      <c r="B78" s="149" t="s">
        <v>80</v>
      </c>
      <c r="C78" s="105" t="s">
        <v>19</v>
      </c>
      <c r="D78" s="149"/>
      <c r="E78" s="149" t="s">
        <v>30</v>
      </c>
      <c r="F78" s="106" t="s">
        <v>411</v>
      </c>
      <c r="G78" s="17" t="s">
        <v>31</v>
      </c>
      <c r="H78" s="196"/>
      <c r="I78" s="190"/>
      <c r="J78" s="190"/>
      <c r="K78" s="191"/>
      <c r="L78" s="184"/>
      <c r="M78" s="152">
        <f t="shared" si="3"/>
        <v>0</v>
      </c>
      <c r="N78" s="192">
        <v>1</v>
      </c>
      <c r="O78" s="193"/>
      <c r="P78" s="193"/>
      <c r="Q78" s="152">
        <f t="shared" si="4"/>
        <v>0</v>
      </c>
    </row>
    <row r="79" spans="1:17" ht="15" customHeight="1">
      <c r="A79" s="182">
        <v>70</v>
      </c>
      <c r="B79" s="149" t="s">
        <v>81</v>
      </c>
      <c r="C79" s="105" t="s">
        <v>19</v>
      </c>
      <c r="D79" s="149"/>
      <c r="E79" s="149" t="s">
        <v>26</v>
      </c>
      <c r="F79" s="106" t="s">
        <v>349</v>
      </c>
      <c r="G79" s="14" t="s">
        <v>21</v>
      </c>
      <c r="H79" s="196"/>
      <c r="I79" s="190"/>
      <c r="J79" s="190"/>
      <c r="K79" s="191"/>
      <c r="L79" s="184"/>
      <c r="M79" s="152">
        <f t="shared" si="3"/>
        <v>0</v>
      </c>
      <c r="N79" s="192"/>
      <c r="O79" s="193"/>
      <c r="P79" s="193"/>
      <c r="Q79" s="152">
        <f t="shared" si="4"/>
        <v>0</v>
      </c>
    </row>
    <row r="80" spans="1:17" ht="15" customHeight="1">
      <c r="A80" s="182">
        <v>71</v>
      </c>
      <c r="B80" s="149" t="s">
        <v>82</v>
      </c>
      <c r="C80" s="105" t="s">
        <v>19</v>
      </c>
      <c r="D80" s="149"/>
      <c r="E80" s="149" t="s">
        <v>26</v>
      </c>
      <c r="F80" s="106" t="s">
        <v>350</v>
      </c>
      <c r="G80" s="14" t="s">
        <v>21</v>
      </c>
      <c r="H80" s="196"/>
      <c r="I80" s="190"/>
      <c r="J80" s="190"/>
      <c r="K80" s="191"/>
      <c r="L80" s="184"/>
      <c r="M80" s="152">
        <f t="shared" si="3"/>
        <v>0</v>
      </c>
      <c r="N80" s="192"/>
      <c r="O80" s="193"/>
      <c r="P80" s="193"/>
      <c r="Q80" s="152">
        <f t="shared" si="4"/>
        <v>0</v>
      </c>
    </row>
    <row r="81" spans="1:17" s="199" customFormat="1" ht="15" hidden="1" customHeight="1">
      <c r="A81" s="248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250"/>
      <c r="I81" s="248"/>
      <c r="J81" s="248"/>
      <c r="K81" s="249"/>
      <c r="L81" s="249"/>
      <c r="M81" s="215"/>
      <c r="N81" s="248"/>
      <c r="O81" s="249"/>
      <c r="P81" s="249"/>
      <c r="Q81" s="215"/>
    </row>
    <row r="82" spans="1:17" ht="15" customHeight="1">
      <c r="A82" s="182">
        <v>72</v>
      </c>
      <c r="B82" s="149" t="s">
        <v>83</v>
      </c>
      <c r="C82" s="105" t="s">
        <v>19</v>
      </c>
      <c r="D82" s="149"/>
      <c r="E82" s="149" t="s">
        <v>84</v>
      </c>
      <c r="F82" s="106" t="s">
        <v>351</v>
      </c>
      <c r="G82" s="14" t="s">
        <v>21</v>
      </c>
      <c r="H82" s="196"/>
      <c r="I82" s="190"/>
      <c r="J82" s="190"/>
      <c r="K82" s="191"/>
      <c r="L82" s="184"/>
      <c r="M82" s="152">
        <f t="shared" si="3"/>
        <v>0</v>
      </c>
      <c r="N82" s="192"/>
      <c r="O82" s="193"/>
      <c r="P82" s="193"/>
      <c r="Q82" s="152">
        <f t="shared" si="4"/>
        <v>0</v>
      </c>
    </row>
    <row r="83" spans="1:17" ht="15" customHeight="1">
      <c r="A83" s="182">
        <v>73</v>
      </c>
      <c r="B83" s="43" t="s">
        <v>83</v>
      </c>
      <c r="C83" s="113" t="s">
        <v>19</v>
      </c>
      <c r="D83" s="43"/>
      <c r="E83" s="43" t="s">
        <v>84</v>
      </c>
      <c r="F83" s="109" t="s">
        <v>489</v>
      </c>
      <c r="G83" s="44" t="s">
        <v>33</v>
      </c>
      <c r="H83" s="196"/>
      <c r="I83" s="190"/>
      <c r="J83" s="190"/>
      <c r="K83" s="191"/>
      <c r="L83" s="184"/>
      <c r="M83" s="152">
        <f t="shared" si="3"/>
        <v>0</v>
      </c>
      <c r="N83" s="192"/>
      <c r="O83" s="193"/>
      <c r="P83" s="193"/>
      <c r="Q83" s="152">
        <f t="shared" si="4"/>
        <v>0</v>
      </c>
    </row>
    <row r="84" spans="1:17" ht="15" customHeight="1">
      <c r="A84" s="182">
        <v>74</v>
      </c>
      <c r="B84" s="149" t="s">
        <v>85</v>
      </c>
      <c r="C84" s="105" t="s">
        <v>19</v>
      </c>
      <c r="D84" s="149"/>
      <c r="E84" s="149" t="s">
        <v>26</v>
      </c>
      <c r="F84" s="160" t="s">
        <v>352</v>
      </c>
      <c r="G84" s="14" t="s">
        <v>21</v>
      </c>
      <c r="H84" s="196"/>
      <c r="I84" s="190"/>
      <c r="J84" s="190"/>
      <c r="K84" s="191"/>
      <c r="L84" s="184"/>
      <c r="M84" s="152">
        <f t="shared" si="3"/>
        <v>0</v>
      </c>
      <c r="N84" s="192"/>
      <c r="O84" s="193"/>
      <c r="P84" s="193"/>
      <c r="Q84" s="152">
        <f t="shared" si="4"/>
        <v>0</v>
      </c>
    </row>
    <row r="85" spans="1:17" ht="15" customHeight="1">
      <c r="A85" s="182">
        <v>75</v>
      </c>
      <c r="B85" s="149" t="s">
        <v>86</v>
      </c>
      <c r="C85" s="105" t="s">
        <v>19</v>
      </c>
      <c r="D85" s="149"/>
      <c r="E85" s="149" t="s">
        <v>87</v>
      </c>
      <c r="F85" s="106" t="s">
        <v>353</v>
      </c>
      <c r="G85" s="14" t="s">
        <v>21</v>
      </c>
      <c r="H85" s="196"/>
      <c r="I85" s="190">
        <v>1</v>
      </c>
      <c r="J85" s="190">
        <v>2</v>
      </c>
      <c r="K85" s="191">
        <v>3025.18</v>
      </c>
      <c r="L85" s="184"/>
      <c r="M85" s="152">
        <f t="shared" si="3"/>
        <v>3025.18</v>
      </c>
      <c r="N85" s="192">
        <v>1</v>
      </c>
      <c r="O85" s="193">
        <v>9147.2999999999993</v>
      </c>
      <c r="P85" s="193"/>
      <c r="Q85" s="152">
        <f t="shared" si="4"/>
        <v>9147.2999999999993</v>
      </c>
    </row>
    <row r="86" spans="1:17" ht="15" customHeight="1">
      <c r="A86" s="182">
        <v>76</v>
      </c>
      <c r="B86" s="149" t="s">
        <v>88</v>
      </c>
      <c r="C86" s="105" t="s">
        <v>19</v>
      </c>
      <c r="D86" s="149"/>
      <c r="E86" s="149" t="s">
        <v>89</v>
      </c>
      <c r="F86" s="106" t="s">
        <v>354</v>
      </c>
      <c r="G86" s="14" t="s">
        <v>21</v>
      </c>
      <c r="H86" s="196"/>
      <c r="I86" s="190"/>
      <c r="J86" s="190"/>
      <c r="K86" s="191"/>
      <c r="L86" s="184"/>
      <c r="M86" s="152">
        <f t="shared" si="3"/>
        <v>0</v>
      </c>
      <c r="N86" s="192">
        <v>1</v>
      </c>
      <c r="O86" s="193">
        <v>4837.17</v>
      </c>
      <c r="P86" s="193"/>
      <c r="Q86" s="152">
        <f t="shared" si="4"/>
        <v>4837.17</v>
      </c>
    </row>
    <row r="87" spans="1:17" ht="15" customHeight="1">
      <c r="A87" s="182">
        <v>77</v>
      </c>
      <c r="B87" s="149" t="s">
        <v>88</v>
      </c>
      <c r="C87" s="105" t="s">
        <v>19</v>
      </c>
      <c r="D87" s="149"/>
      <c r="E87" s="149" t="s">
        <v>89</v>
      </c>
      <c r="F87" s="109" t="s">
        <v>452</v>
      </c>
      <c r="G87" s="80" t="s">
        <v>33</v>
      </c>
      <c r="H87" s="196"/>
      <c r="I87" s="190"/>
      <c r="J87" s="190"/>
      <c r="K87" s="191"/>
      <c r="L87" s="184"/>
      <c r="M87" s="152">
        <f t="shared" si="3"/>
        <v>0</v>
      </c>
      <c r="N87" s="192"/>
      <c r="O87" s="193"/>
      <c r="P87" s="193"/>
      <c r="Q87" s="152">
        <f t="shared" si="4"/>
        <v>0</v>
      </c>
    </row>
    <row r="88" spans="1:17" ht="15" customHeight="1">
      <c r="A88" s="182">
        <v>78</v>
      </c>
      <c r="B88" s="149" t="s">
        <v>90</v>
      </c>
      <c r="C88" s="105" t="s">
        <v>19</v>
      </c>
      <c r="D88" s="149"/>
      <c r="E88" s="149" t="s">
        <v>30</v>
      </c>
      <c r="F88" s="107">
        <v>79</v>
      </c>
      <c r="G88" s="14" t="s">
        <v>21</v>
      </c>
      <c r="H88" s="196"/>
      <c r="I88" s="190"/>
      <c r="J88" s="190"/>
      <c r="K88" s="191"/>
      <c r="L88" s="184"/>
      <c r="M88" s="152">
        <f t="shared" si="3"/>
        <v>0</v>
      </c>
      <c r="N88" s="192"/>
      <c r="O88" s="193"/>
      <c r="P88" s="193"/>
      <c r="Q88" s="152">
        <f t="shared" si="4"/>
        <v>0</v>
      </c>
    </row>
    <row r="89" spans="1:17" ht="15" customHeight="1">
      <c r="A89" s="182">
        <v>79</v>
      </c>
      <c r="B89" s="149" t="s">
        <v>91</v>
      </c>
      <c r="C89" s="105" t="s">
        <v>19</v>
      </c>
      <c r="D89" s="149"/>
      <c r="E89" s="149" t="s">
        <v>30</v>
      </c>
      <c r="F89" s="107">
        <v>80</v>
      </c>
      <c r="G89" s="14" t="s">
        <v>21</v>
      </c>
      <c r="H89" s="196"/>
      <c r="I89" s="190"/>
      <c r="J89" s="190"/>
      <c r="K89" s="191"/>
      <c r="L89" s="184"/>
      <c r="M89" s="152">
        <f t="shared" si="3"/>
        <v>0</v>
      </c>
      <c r="N89" s="192"/>
      <c r="O89" s="193"/>
      <c r="P89" s="193"/>
      <c r="Q89" s="152">
        <f t="shared" si="4"/>
        <v>0</v>
      </c>
    </row>
    <row r="90" spans="1:17" ht="15" customHeight="1">
      <c r="A90" s="182">
        <v>80</v>
      </c>
      <c r="B90" s="149" t="s">
        <v>92</v>
      </c>
      <c r="C90" s="105" t="s">
        <v>19</v>
      </c>
      <c r="D90" s="149"/>
      <c r="E90" s="149" t="s">
        <v>26</v>
      </c>
      <c r="F90" s="106" t="s">
        <v>355</v>
      </c>
      <c r="G90" s="14" t="s">
        <v>21</v>
      </c>
      <c r="H90" s="196"/>
      <c r="I90" s="190"/>
      <c r="J90" s="190"/>
      <c r="K90" s="191"/>
      <c r="L90" s="184"/>
      <c r="M90" s="152">
        <f t="shared" si="3"/>
        <v>0</v>
      </c>
      <c r="N90" s="192"/>
      <c r="O90" s="193"/>
      <c r="P90" s="193"/>
      <c r="Q90" s="152">
        <f t="shared" si="4"/>
        <v>0</v>
      </c>
    </row>
    <row r="91" spans="1:17" ht="15" customHeight="1">
      <c r="A91" s="182">
        <v>81</v>
      </c>
      <c r="B91" s="149" t="s">
        <v>92</v>
      </c>
      <c r="C91" s="105" t="s">
        <v>19</v>
      </c>
      <c r="D91" s="149"/>
      <c r="E91" s="149" t="s">
        <v>26</v>
      </c>
      <c r="F91" s="106" t="s">
        <v>454</v>
      </c>
      <c r="G91" s="80" t="s">
        <v>33</v>
      </c>
      <c r="H91" s="196"/>
      <c r="I91" s="190"/>
      <c r="J91" s="190"/>
      <c r="K91" s="191"/>
      <c r="L91" s="184"/>
      <c r="M91" s="152">
        <f t="shared" si="3"/>
        <v>0</v>
      </c>
      <c r="N91" s="192"/>
      <c r="O91" s="193"/>
      <c r="P91" s="193"/>
      <c r="Q91" s="152">
        <f t="shared" si="4"/>
        <v>0</v>
      </c>
    </row>
    <row r="92" spans="1:17" ht="15" customHeight="1">
      <c r="A92" s="182">
        <v>82</v>
      </c>
      <c r="B92" s="149" t="s">
        <v>93</v>
      </c>
      <c r="C92" s="105" t="s">
        <v>19</v>
      </c>
      <c r="D92" s="149"/>
      <c r="E92" s="149" t="s">
        <v>94</v>
      </c>
      <c r="F92" s="112" t="s">
        <v>356</v>
      </c>
      <c r="G92" s="14" t="s">
        <v>21</v>
      </c>
      <c r="H92" s="196"/>
      <c r="I92" s="190"/>
      <c r="J92" s="190"/>
      <c r="K92" s="191"/>
      <c r="L92" s="184"/>
      <c r="M92" s="152">
        <f t="shared" si="3"/>
        <v>0</v>
      </c>
      <c r="N92" s="192"/>
      <c r="O92" s="193"/>
      <c r="P92" s="193"/>
      <c r="Q92" s="152">
        <f t="shared" si="4"/>
        <v>0</v>
      </c>
    </row>
    <row r="93" spans="1:17" ht="15" customHeight="1">
      <c r="A93" s="182">
        <v>83</v>
      </c>
      <c r="B93" s="149" t="s">
        <v>93</v>
      </c>
      <c r="C93" s="105" t="s">
        <v>19</v>
      </c>
      <c r="D93" s="149"/>
      <c r="E93" s="149" t="s">
        <v>94</v>
      </c>
      <c r="F93" s="106" t="s">
        <v>401</v>
      </c>
      <c r="G93" s="19" t="s">
        <v>36</v>
      </c>
      <c r="H93" s="196"/>
      <c r="I93" s="190"/>
      <c r="J93" s="190"/>
      <c r="K93" s="191"/>
      <c r="L93" s="184"/>
      <c r="M93" s="152">
        <f t="shared" si="3"/>
        <v>0</v>
      </c>
      <c r="N93" s="192"/>
      <c r="O93" s="193"/>
      <c r="P93" s="193"/>
      <c r="Q93" s="152">
        <f t="shared" si="4"/>
        <v>0</v>
      </c>
    </row>
    <row r="94" spans="1:17" ht="15" customHeight="1">
      <c r="A94" s="182">
        <v>84</v>
      </c>
      <c r="B94" s="149" t="s">
        <v>93</v>
      </c>
      <c r="C94" s="105" t="s">
        <v>19</v>
      </c>
      <c r="D94" s="149"/>
      <c r="E94" s="149" t="s">
        <v>94</v>
      </c>
      <c r="F94" s="106" t="s">
        <v>429</v>
      </c>
      <c r="G94" s="16" t="s">
        <v>22</v>
      </c>
      <c r="H94" s="196"/>
      <c r="I94" s="190"/>
      <c r="J94" s="190"/>
      <c r="K94" s="191"/>
      <c r="L94" s="184"/>
      <c r="M94" s="152">
        <f t="shared" si="3"/>
        <v>0</v>
      </c>
      <c r="N94" s="192"/>
      <c r="O94" s="193"/>
      <c r="P94" s="193"/>
      <c r="Q94" s="152">
        <f t="shared" si="4"/>
        <v>0</v>
      </c>
    </row>
    <row r="95" spans="1:17" ht="15" customHeight="1">
      <c r="A95" s="182">
        <v>85</v>
      </c>
      <c r="B95" s="149" t="s">
        <v>95</v>
      </c>
      <c r="C95" s="105" t="s">
        <v>19</v>
      </c>
      <c r="D95" s="149"/>
      <c r="E95" s="149" t="s">
        <v>26</v>
      </c>
      <c r="F95" s="106" t="s">
        <v>357</v>
      </c>
      <c r="G95" s="14" t="s">
        <v>21</v>
      </c>
      <c r="H95" s="196"/>
      <c r="I95" s="190"/>
      <c r="J95" s="190"/>
      <c r="K95" s="191"/>
      <c r="L95" s="184"/>
      <c r="M95" s="152">
        <f t="shared" si="3"/>
        <v>0</v>
      </c>
      <c r="N95" s="192"/>
      <c r="O95" s="193"/>
      <c r="P95" s="193"/>
      <c r="Q95" s="152">
        <f t="shared" si="4"/>
        <v>0</v>
      </c>
    </row>
    <row r="96" spans="1:17" ht="15" customHeight="1">
      <c r="A96" s="182">
        <v>86</v>
      </c>
      <c r="B96" s="149" t="s">
        <v>95</v>
      </c>
      <c r="C96" s="105" t="s">
        <v>19</v>
      </c>
      <c r="D96" s="149"/>
      <c r="E96" s="149" t="s">
        <v>26</v>
      </c>
      <c r="F96" s="106" t="s">
        <v>453</v>
      </c>
      <c r="G96" s="80" t="s">
        <v>33</v>
      </c>
      <c r="H96" s="196"/>
      <c r="I96" s="190"/>
      <c r="J96" s="190"/>
      <c r="K96" s="191"/>
      <c r="L96" s="184"/>
      <c r="M96" s="152">
        <f t="shared" si="3"/>
        <v>0</v>
      </c>
      <c r="N96" s="192"/>
      <c r="O96" s="193"/>
      <c r="P96" s="193"/>
      <c r="Q96" s="152">
        <f t="shared" si="4"/>
        <v>0</v>
      </c>
    </row>
    <row r="97" spans="1:17" ht="15" customHeight="1">
      <c r="A97" s="182">
        <v>87</v>
      </c>
      <c r="B97" s="149" t="s">
        <v>96</v>
      </c>
      <c r="C97" s="105" t="s">
        <v>19</v>
      </c>
      <c r="D97" s="149"/>
      <c r="E97" s="149" t="s">
        <v>61</v>
      </c>
      <c r="F97" s="106" t="s">
        <v>358</v>
      </c>
      <c r="G97" s="14" t="s">
        <v>21</v>
      </c>
      <c r="H97" s="196"/>
      <c r="I97" s="190"/>
      <c r="J97" s="190"/>
      <c r="K97" s="191"/>
      <c r="L97" s="184"/>
      <c r="M97" s="152">
        <f t="shared" si="3"/>
        <v>0</v>
      </c>
      <c r="N97" s="192"/>
      <c r="O97" s="193"/>
      <c r="P97" s="193"/>
      <c r="Q97" s="152">
        <f t="shared" si="4"/>
        <v>0</v>
      </c>
    </row>
    <row r="98" spans="1:17" ht="15" customHeight="1">
      <c r="A98" s="182">
        <v>88</v>
      </c>
      <c r="B98" s="149" t="s">
        <v>96</v>
      </c>
      <c r="C98" s="105" t="s">
        <v>19</v>
      </c>
      <c r="D98" s="149"/>
      <c r="E98" s="149" t="s">
        <v>61</v>
      </c>
      <c r="F98" s="106" t="s">
        <v>430</v>
      </c>
      <c r="G98" s="16" t="s">
        <v>22</v>
      </c>
      <c r="H98" s="196">
        <v>2</v>
      </c>
      <c r="I98" s="190"/>
      <c r="J98" s="190"/>
      <c r="K98" s="191"/>
      <c r="L98" s="184"/>
      <c r="M98" s="152">
        <f t="shared" si="3"/>
        <v>0</v>
      </c>
      <c r="N98" s="192"/>
      <c r="O98" s="193"/>
      <c r="P98" s="193"/>
      <c r="Q98" s="152">
        <f t="shared" si="4"/>
        <v>0</v>
      </c>
    </row>
    <row r="99" spans="1:17" ht="15" customHeight="1">
      <c r="A99" s="182">
        <v>89</v>
      </c>
      <c r="B99" s="149" t="s">
        <v>97</v>
      </c>
      <c r="C99" s="105" t="s">
        <v>19</v>
      </c>
      <c r="D99" s="149"/>
      <c r="E99" s="149" t="s">
        <v>58</v>
      </c>
      <c r="F99" s="106" t="s">
        <v>359</v>
      </c>
      <c r="G99" s="14" t="s">
        <v>21</v>
      </c>
      <c r="H99" s="196"/>
      <c r="I99" s="190"/>
      <c r="J99" s="190"/>
      <c r="K99" s="191"/>
      <c r="L99" s="184"/>
      <c r="M99" s="152">
        <f t="shared" si="3"/>
        <v>0</v>
      </c>
      <c r="N99" s="192"/>
      <c r="O99" s="193"/>
      <c r="P99" s="193"/>
      <c r="Q99" s="152">
        <f t="shared" si="4"/>
        <v>0</v>
      </c>
    </row>
    <row r="100" spans="1:17" ht="15" customHeight="1">
      <c r="A100" s="182">
        <v>90</v>
      </c>
      <c r="B100" s="149" t="s">
        <v>97</v>
      </c>
      <c r="C100" s="105" t="s">
        <v>19</v>
      </c>
      <c r="D100" s="149"/>
      <c r="E100" s="149" t="s">
        <v>58</v>
      </c>
      <c r="F100" s="106" t="s">
        <v>412</v>
      </c>
      <c r="G100" s="17" t="s">
        <v>31</v>
      </c>
      <c r="H100" s="196"/>
      <c r="I100" s="190"/>
      <c r="J100" s="190"/>
      <c r="K100" s="191"/>
      <c r="L100" s="184"/>
      <c r="M100" s="152">
        <f t="shared" si="3"/>
        <v>0</v>
      </c>
      <c r="N100" s="192"/>
      <c r="O100" s="193"/>
      <c r="P100" s="193"/>
      <c r="Q100" s="152">
        <f t="shared" si="4"/>
        <v>0</v>
      </c>
    </row>
    <row r="101" spans="1:17" ht="15" customHeight="1">
      <c r="A101" s="182">
        <v>91</v>
      </c>
      <c r="B101" s="149" t="s">
        <v>98</v>
      </c>
      <c r="C101" s="105" t="s">
        <v>19</v>
      </c>
      <c r="D101" s="149"/>
      <c r="E101" s="149" t="s">
        <v>30</v>
      </c>
      <c r="F101" s="106" t="s">
        <v>360</v>
      </c>
      <c r="G101" s="14" t="s">
        <v>21</v>
      </c>
      <c r="H101" s="196">
        <v>1</v>
      </c>
      <c r="I101" s="190">
        <v>1</v>
      </c>
      <c r="J101" s="190">
        <v>1</v>
      </c>
      <c r="K101" s="191">
        <v>881</v>
      </c>
      <c r="L101" s="184"/>
      <c r="M101" s="152">
        <f t="shared" si="3"/>
        <v>881</v>
      </c>
      <c r="N101" s="192">
        <v>1</v>
      </c>
      <c r="O101" s="193">
        <v>6875.46</v>
      </c>
      <c r="P101" s="193"/>
      <c r="Q101" s="152">
        <f t="shared" si="4"/>
        <v>6875.46</v>
      </c>
    </row>
    <row r="102" spans="1:17" ht="15" customHeight="1">
      <c r="A102" s="182">
        <v>92</v>
      </c>
      <c r="B102" s="149" t="s">
        <v>99</v>
      </c>
      <c r="C102" s="105" t="s">
        <v>19</v>
      </c>
      <c r="D102" s="149"/>
      <c r="E102" s="149" t="s">
        <v>30</v>
      </c>
      <c r="F102" s="106" t="s">
        <v>361</v>
      </c>
      <c r="G102" s="14" t="s">
        <v>21</v>
      </c>
      <c r="H102" s="196"/>
      <c r="I102" s="190"/>
      <c r="J102" s="190"/>
      <c r="K102" s="191"/>
      <c r="L102" s="184"/>
      <c r="M102" s="152">
        <f t="shared" si="3"/>
        <v>0</v>
      </c>
      <c r="N102" s="192"/>
      <c r="O102" s="193"/>
      <c r="P102" s="193"/>
      <c r="Q102" s="152">
        <f t="shared" si="4"/>
        <v>0</v>
      </c>
    </row>
    <row r="103" spans="1:17" ht="15" customHeight="1">
      <c r="A103" s="182">
        <v>93</v>
      </c>
      <c r="B103" s="149" t="s">
        <v>99</v>
      </c>
      <c r="C103" s="105" t="s">
        <v>19</v>
      </c>
      <c r="D103" s="149"/>
      <c r="E103" s="149" t="s">
        <v>30</v>
      </c>
      <c r="F103" s="106" t="s">
        <v>413</v>
      </c>
      <c r="G103" s="17" t="s">
        <v>31</v>
      </c>
      <c r="H103" s="196"/>
      <c r="I103" s="190"/>
      <c r="J103" s="190"/>
      <c r="K103" s="191"/>
      <c r="L103" s="184"/>
      <c r="M103" s="152">
        <f t="shared" si="3"/>
        <v>0</v>
      </c>
      <c r="N103" s="192"/>
      <c r="O103" s="193"/>
      <c r="P103" s="193"/>
      <c r="Q103" s="152">
        <f t="shared" si="4"/>
        <v>0</v>
      </c>
    </row>
    <row r="104" spans="1:17" ht="15" customHeight="1">
      <c r="A104" s="182">
        <v>94</v>
      </c>
      <c r="B104" s="149" t="s">
        <v>100</v>
      </c>
      <c r="C104" s="105" t="s">
        <v>19</v>
      </c>
      <c r="D104" s="149"/>
      <c r="E104" s="149" t="s">
        <v>26</v>
      </c>
      <c r="F104" s="106" t="s">
        <v>362</v>
      </c>
      <c r="G104" s="14" t="s">
        <v>21</v>
      </c>
      <c r="H104" s="196"/>
      <c r="I104" s="190"/>
      <c r="J104" s="190"/>
      <c r="K104" s="191"/>
      <c r="L104" s="184"/>
      <c r="M104" s="152">
        <f t="shared" si="3"/>
        <v>0</v>
      </c>
      <c r="N104" s="192"/>
      <c r="O104" s="193"/>
      <c r="P104" s="193"/>
      <c r="Q104" s="152">
        <f t="shared" si="4"/>
        <v>0</v>
      </c>
    </row>
    <row r="105" spans="1:17" ht="15" customHeight="1">
      <c r="A105" s="182">
        <v>95</v>
      </c>
      <c r="B105" s="149" t="s">
        <v>101</v>
      </c>
      <c r="C105" s="105" t="s">
        <v>19</v>
      </c>
      <c r="D105" s="149"/>
      <c r="E105" s="149" t="s">
        <v>61</v>
      </c>
      <c r="F105" s="106" t="s">
        <v>363</v>
      </c>
      <c r="G105" s="14" t="s">
        <v>21</v>
      </c>
      <c r="H105" s="196"/>
      <c r="I105" s="190"/>
      <c r="J105" s="190"/>
      <c r="K105" s="191"/>
      <c r="L105" s="184"/>
      <c r="M105" s="152">
        <f t="shared" si="3"/>
        <v>0</v>
      </c>
      <c r="N105" s="192"/>
      <c r="O105" s="193"/>
      <c r="P105" s="193"/>
      <c r="Q105" s="152">
        <f t="shared" si="4"/>
        <v>0</v>
      </c>
    </row>
    <row r="106" spans="1:17" ht="15" customHeight="1">
      <c r="A106" s="182">
        <v>96</v>
      </c>
      <c r="B106" s="149" t="s">
        <v>101</v>
      </c>
      <c r="C106" s="105" t="s">
        <v>19</v>
      </c>
      <c r="D106" s="149"/>
      <c r="E106" s="149" t="s">
        <v>61</v>
      </c>
      <c r="F106" s="106" t="s">
        <v>431</v>
      </c>
      <c r="G106" s="16" t="s">
        <v>22</v>
      </c>
      <c r="H106" s="196"/>
      <c r="I106" s="190"/>
      <c r="J106" s="190"/>
      <c r="K106" s="191"/>
      <c r="L106" s="184"/>
      <c r="M106" s="152">
        <f t="shared" si="3"/>
        <v>0</v>
      </c>
      <c r="N106" s="192"/>
      <c r="O106" s="193"/>
      <c r="P106" s="193"/>
      <c r="Q106" s="152">
        <f t="shared" si="4"/>
        <v>0</v>
      </c>
    </row>
    <row r="107" spans="1:17" ht="15" customHeight="1">
      <c r="A107" s="182">
        <v>97</v>
      </c>
      <c r="B107" s="149" t="s">
        <v>102</v>
      </c>
      <c r="C107" s="105" t="s">
        <v>19</v>
      </c>
      <c r="D107" s="149"/>
      <c r="E107" s="149" t="s">
        <v>26</v>
      </c>
      <c r="F107" s="106" t="s">
        <v>364</v>
      </c>
      <c r="G107" s="14" t="s">
        <v>21</v>
      </c>
      <c r="H107" s="196">
        <v>1</v>
      </c>
      <c r="I107" s="190"/>
      <c r="J107" s="190"/>
      <c r="K107" s="191"/>
      <c r="L107" s="184"/>
      <c r="M107" s="152">
        <f t="shared" si="3"/>
        <v>0</v>
      </c>
      <c r="N107" s="192"/>
      <c r="O107" s="193"/>
      <c r="P107" s="193"/>
      <c r="Q107" s="152">
        <f t="shared" si="4"/>
        <v>0</v>
      </c>
    </row>
    <row r="108" spans="1:17" ht="15" customHeight="1">
      <c r="A108" s="182">
        <v>98</v>
      </c>
      <c r="B108" s="149" t="s">
        <v>102</v>
      </c>
      <c r="C108" s="105" t="s">
        <v>19</v>
      </c>
      <c r="D108" s="149"/>
      <c r="E108" s="149" t="s">
        <v>26</v>
      </c>
      <c r="F108" s="106" t="s">
        <v>520</v>
      </c>
      <c r="G108" s="80" t="s">
        <v>33</v>
      </c>
      <c r="H108" s="196">
        <v>1</v>
      </c>
      <c r="I108" s="190"/>
      <c r="J108" s="190"/>
      <c r="K108" s="191"/>
      <c r="L108" s="184"/>
      <c r="M108" s="152">
        <f t="shared" si="3"/>
        <v>0</v>
      </c>
      <c r="N108" s="192"/>
      <c r="O108" s="193"/>
      <c r="P108" s="193"/>
      <c r="Q108" s="152">
        <f t="shared" si="4"/>
        <v>0</v>
      </c>
    </row>
    <row r="109" spans="1:17" ht="15" customHeight="1">
      <c r="A109" s="182">
        <v>99</v>
      </c>
      <c r="B109" s="149" t="s">
        <v>103</v>
      </c>
      <c r="C109" s="105" t="s">
        <v>19</v>
      </c>
      <c r="D109" s="149"/>
      <c r="E109" s="149" t="s">
        <v>104</v>
      </c>
      <c r="F109" s="106" t="s">
        <v>365</v>
      </c>
      <c r="G109" s="14" t="s">
        <v>21</v>
      </c>
      <c r="H109" s="196">
        <v>1</v>
      </c>
      <c r="I109" s="190"/>
      <c r="J109" s="190"/>
      <c r="K109" s="191"/>
      <c r="L109" s="184"/>
      <c r="M109" s="152">
        <f t="shared" si="3"/>
        <v>0</v>
      </c>
      <c r="N109" s="192"/>
      <c r="O109" s="193"/>
      <c r="P109" s="193"/>
      <c r="Q109" s="152">
        <f t="shared" si="4"/>
        <v>0</v>
      </c>
    </row>
    <row r="110" spans="1:17" ht="15" customHeight="1">
      <c r="A110" s="182">
        <v>100</v>
      </c>
      <c r="B110" s="149" t="s">
        <v>105</v>
      </c>
      <c r="C110" s="105" t="s">
        <v>19</v>
      </c>
      <c r="D110" s="149"/>
      <c r="E110" s="149" t="s">
        <v>39</v>
      </c>
      <c r="F110" s="106" t="s">
        <v>366</v>
      </c>
      <c r="G110" s="14" t="s">
        <v>21</v>
      </c>
      <c r="H110" s="196"/>
      <c r="I110" s="190"/>
      <c r="J110" s="190"/>
      <c r="K110" s="191"/>
      <c r="L110" s="184"/>
      <c r="M110" s="152">
        <f t="shared" si="3"/>
        <v>0</v>
      </c>
      <c r="N110" s="192"/>
      <c r="O110" s="193"/>
      <c r="P110" s="193"/>
      <c r="Q110" s="152">
        <f t="shared" si="4"/>
        <v>0</v>
      </c>
    </row>
    <row r="111" spans="1:17" ht="15" customHeight="1">
      <c r="A111" s="182">
        <v>101</v>
      </c>
      <c r="B111" s="149" t="s">
        <v>105</v>
      </c>
      <c r="C111" s="105" t="s">
        <v>19</v>
      </c>
      <c r="D111" s="149"/>
      <c r="E111" s="149" t="s">
        <v>39</v>
      </c>
      <c r="F111" s="106" t="s">
        <v>455</v>
      </c>
      <c r="G111" s="80" t="s">
        <v>33</v>
      </c>
      <c r="H111" s="196"/>
      <c r="I111" s="190"/>
      <c r="J111" s="190"/>
      <c r="K111" s="191"/>
      <c r="L111" s="184"/>
      <c r="M111" s="152">
        <f t="shared" si="3"/>
        <v>0</v>
      </c>
      <c r="N111" s="192"/>
      <c r="O111" s="193"/>
      <c r="P111" s="193"/>
      <c r="Q111" s="152">
        <f t="shared" si="4"/>
        <v>0</v>
      </c>
    </row>
    <row r="112" spans="1:17" ht="15" customHeight="1">
      <c r="A112" s="182">
        <v>102</v>
      </c>
      <c r="B112" s="149" t="s">
        <v>106</v>
      </c>
      <c r="C112" s="105" t="s">
        <v>19</v>
      </c>
      <c r="D112" s="149"/>
      <c r="E112" s="149" t="s">
        <v>30</v>
      </c>
      <c r="F112" s="106" t="s">
        <v>367</v>
      </c>
      <c r="G112" s="14" t="s">
        <v>21</v>
      </c>
      <c r="H112" s="196"/>
      <c r="I112" s="190"/>
      <c r="J112" s="190"/>
      <c r="K112" s="191"/>
      <c r="L112" s="184"/>
      <c r="M112" s="152">
        <f t="shared" si="3"/>
        <v>0</v>
      </c>
      <c r="N112" s="192"/>
      <c r="O112" s="193"/>
      <c r="P112" s="193"/>
      <c r="Q112" s="152">
        <f t="shared" si="4"/>
        <v>0</v>
      </c>
    </row>
    <row r="113" spans="1:17" ht="15" customHeight="1">
      <c r="A113" s="182">
        <v>103</v>
      </c>
      <c r="B113" s="149" t="s">
        <v>106</v>
      </c>
      <c r="C113" s="105" t="s">
        <v>19</v>
      </c>
      <c r="D113" s="149"/>
      <c r="E113" s="149" t="s">
        <v>30</v>
      </c>
      <c r="F113" s="106" t="s">
        <v>414</v>
      </c>
      <c r="G113" s="17" t="s">
        <v>31</v>
      </c>
      <c r="H113" s="196"/>
      <c r="I113" s="190"/>
      <c r="J113" s="190"/>
      <c r="K113" s="191"/>
      <c r="L113" s="184"/>
      <c r="M113" s="152">
        <f t="shared" si="3"/>
        <v>0</v>
      </c>
      <c r="N113" s="192">
        <v>1</v>
      </c>
      <c r="O113" s="193"/>
      <c r="P113" s="193"/>
      <c r="Q113" s="152">
        <f t="shared" si="4"/>
        <v>0</v>
      </c>
    </row>
    <row r="114" spans="1:17" ht="15" customHeight="1">
      <c r="A114" s="182">
        <v>104</v>
      </c>
      <c r="B114" s="149" t="s">
        <v>107</v>
      </c>
      <c r="C114" s="105" t="s">
        <v>19</v>
      </c>
      <c r="D114" s="149"/>
      <c r="E114" s="149" t="s">
        <v>26</v>
      </c>
      <c r="F114" s="106" t="s">
        <v>368</v>
      </c>
      <c r="G114" s="14" t="s">
        <v>21</v>
      </c>
      <c r="H114" s="196"/>
      <c r="I114" s="190"/>
      <c r="J114" s="190"/>
      <c r="K114" s="191"/>
      <c r="L114" s="184"/>
      <c r="M114" s="152">
        <f t="shared" si="3"/>
        <v>0</v>
      </c>
      <c r="N114" s="192"/>
      <c r="O114" s="193"/>
      <c r="P114" s="193"/>
      <c r="Q114" s="152">
        <f t="shared" si="4"/>
        <v>0</v>
      </c>
    </row>
    <row r="115" spans="1:17" ht="15" customHeight="1">
      <c r="A115" s="182">
        <v>105</v>
      </c>
      <c r="B115" s="149" t="s">
        <v>108</v>
      </c>
      <c r="C115" s="105" t="s">
        <v>19</v>
      </c>
      <c r="D115" s="149"/>
      <c r="E115" s="149" t="s">
        <v>26</v>
      </c>
      <c r="F115" s="106" t="s">
        <v>369</v>
      </c>
      <c r="G115" s="14" t="s">
        <v>21</v>
      </c>
      <c r="H115" s="196"/>
      <c r="I115" s="190"/>
      <c r="J115" s="190"/>
      <c r="K115" s="191"/>
      <c r="L115" s="184"/>
      <c r="M115" s="152">
        <f t="shared" si="3"/>
        <v>0</v>
      </c>
      <c r="N115" s="192"/>
      <c r="O115" s="193"/>
      <c r="P115" s="193"/>
      <c r="Q115" s="152">
        <f t="shared" si="4"/>
        <v>0</v>
      </c>
    </row>
    <row r="116" spans="1:17" ht="15" customHeight="1">
      <c r="A116" s="182">
        <v>106</v>
      </c>
      <c r="B116" s="149" t="s">
        <v>109</v>
      </c>
      <c r="C116" s="105" t="s">
        <v>19</v>
      </c>
      <c r="D116" s="149"/>
      <c r="E116" s="149" t="s">
        <v>30</v>
      </c>
      <c r="F116" s="107">
        <v>99</v>
      </c>
      <c r="G116" s="14" t="s">
        <v>21</v>
      </c>
      <c r="H116" s="196"/>
      <c r="I116" s="190"/>
      <c r="J116" s="190"/>
      <c r="K116" s="191"/>
      <c r="L116" s="184"/>
      <c r="M116" s="152">
        <f t="shared" si="3"/>
        <v>0</v>
      </c>
      <c r="N116" s="192"/>
      <c r="O116" s="193"/>
      <c r="P116" s="193"/>
      <c r="Q116" s="152">
        <f t="shared" si="4"/>
        <v>0</v>
      </c>
    </row>
    <row r="117" spans="1:17" ht="15" customHeight="1">
      <c r="A117" s="182">
        <v>107</v>
      </c>
      <c r="B117" s="149" t="s">
        <v>110</v>
      </c>
      <c r="C117" s="105" t="s">
        <v>19</v>
      </c>
      <c r="D117" s="149"/>
      <c r="E117" s="149" t="s">
        <v>30</v>
      </c>
      <c r="F117" s="106" t="s">
        <v>370</v>
      </c>
      <c r="G117" s="14" t="s">
        <v>21</v>
      </c>
      <c r="H117" s="196"/>
      <c r="I117" s="190"/>
      <c r="J117" s="190"/>
      <c r="K117" s="191"/>
      <c r="L117" s="184"/>
      <c r="M117" s="152">
        <f t="shared" si="3"/>
        <v>0</v>
      </c>
      <c r="N117" s="192"/>
      <c r="O117" s="193"/>
      <c r="P117" s="193"/>
      <c r="Q117" s="152">
        <f t="shared" si="4"/>
        <v>0</v>
      </c>
    </row>
    <row r="118" spans="1:17" ht="15" customHeight="1">
      <c r="A118" s="182">
        <v>108</v>
      </c>
      <c r="B118" s="149" t="s">
        <v>110</v>
      </c>
      <c r="C118" s="105" t="s">
        <v>19</v>
      </c>
      <c r="D118" s="149"/>
      <c r="E118" s="149" t="s">
        <v>30</v>
      </c>
      <c r="F118" s="106" t="s">
        <v>415</v>
      </c>
      <c r="G118" s="17" t="s">
        <v>31</v>
      </c>
      <c r="H118" s="196"/>
      <c r="I118" s="190"/>
      <c r="J118" s="190"/>
      <c r="K118" s="191"/>
      <c r="L118" s="184"/>
      <c r="M118" s="152">
        <f t="shared" si="3"/>
        <v>0</v>
      </c>
      <c r="N118" s="192"/>
      <c r="O118" s="193"/>
      <c r="P118" s="193"/>
      <c r="Q118" s="152">
        <f t="shared" si="4"/>
        <v>0</v>
      </c>
    </row>
    <row r="119" spans="1:17" ht="15" customHeight="1">
      <c r="A119" s="182">
        <v>109</v>
      </c>
      <c r="B119" s="149" t="s">
        <v>111</v>
      </c>
      <c r="C119" s="105" t="s">
        <v>19</v>
      </c>
      <c r="D119" s="149"/>
      <c r="E119" s="149" t="s">
        <v>112</v>
      </c>
      <c r="F119" s="106" t="s">
        <v>371</v>
      </c>
      <c r="G119" s="14" t="s">
        <v>21</v>
      </c>
      <c r="H119" s="196"/>
      <c r="I119" s="190"/>
      <c r="J119" s="190"/>
      <c r="K119" s="191"/>
      <c r="L119" s="184"/>
      <c r="M119" s="152">
        <f t="shared" si="3"/>
        <v>0</v>
      </c>
      <c r="N119" s="192"/>
      <c r="O119" s="193"/>
      <c r="P119" s="193"/>
      <c r="Q119" s="152">
        <f t="shared" si="4"/>
        <v>0</v>
      </c>
    </row>
    <row r="120" spans="1:17" ht="15" customHeight="1">
      <c r="A120" s="182">
        <v>110</v>
      </c>
      <c r="B120" s="149" t="s">
        <v>111</v>
      </c>
      <c r="C120" s="105" t="s">
        <v>19</v>
      </c>
      <c r="D120" s="149"/>
      <c r="E120" s="149" t="s">
        <v>112</v>
      </c>
      <c r="F120" s="106" t="s">
        <v>432</v>
      </c>
      <c r="G120" s="16" t="s">
        <v>22</v>
      </c>
      <c r="H120" s="196"/>
      <c r="I120" s="190"/>
      <c r="J120" s="190"/>
      <c r="K120" s="191"/>
      <c r="L120" s="184"/>
      <c r="M120" s="152">
        <f t="shared" si="3"/>
        <v>0</v>
      </c>
      <c r="N120" s="192"/>
      <c r="O120" s="193"/>
      <c r="P120" s="193"/>
      <c r="Q120" s="152">
        <f t="shared" si="4"/>
        <v>0</v>
      </c>
    </row>
    <row r="121" spans="1:17" ht="15" customHeight="1">
      <c r="A121" s="182">
        <v>111</v>
      </c>
      <c r="B121" s="149" t="s">
        <v>113</v>
      </c>
      <c r="C121" s="105" t="s">
        <v>19</v>
      </c>
      <c r="D121" s="149"/>
      <c r="E121" s="149" t="s">
        <v>26</v>
      </c>
      <c r="F121" s="106" t="s">
        <v>372</v>
      </c>
      <c r="G121" s="14" t="s">
        <v>21</v>
      </c>
      <c r="H121" s="196">
        <v>2</v>
      </c>
      <c r="I121" s="190"/>
      <c r="J121" s="190"/>
      <c r="K121" s="191"/>
      <c r="L121" s="184"/>
      <c r="M121" s="152">
        <f t="shared" si="3"/>
        <v>0</v>
      </c>
      <c r="N121" s="192"/>
      <c r="O121" s="193"/>
      <c r="P121" s="193"/>
      <c r="Q121" s="152">
        <f t="shared" si="4"/>
        <v>0</v>
      </c>
    </row>
    <row r="122" spans="1:17" ht="15" customHeight="1">
      <c r="A122" s="182">
        <v>112</v>
      </c>
      <c r="B122" s="149" t="s">
        <v>114</v>
      </c>
      <c r="C122" s="105" t="s">
        <v>19</v>
      </c>
      <c r="D122" s="149"/>
      <c r="E122" s="149" t="s">
        <v>26</v>
      </c>
      <c r="F122" s="106" t="s">
        <v>373</v>
      </c>
      <c r="G122" s="14" t="s">
        <v>21</v>
      </c>
      <c r="H122" s="196"/>
      <c r="I122" s="190">
        <v>2</v>
      </c>
      <c r="J122" s="190">
        <v>2</v>
      </c>
      <c r="K122" s="191">
        <v>14224.37</v>
      </c>
      <c r="L122" s="184"/>
      <c r="M122" s="152">
        <f t="shared" si="3"/>
        <v>14224.37</v>
      </c>
      <c r="N122" s="192"/>
      <c r="O122" s="193"/>
      <c r="P122" s="193"/>
      <c r="Q122" s="152">
        <f t="shared" si="4"/>
        <v>0</v>
      </c>
    </row>
    <row r="123" spans="1:17" ht="15" customHeight="1">
      <c r="A123" s="182">
        <v>113</v>
      </c>
      <c r="B123" s="149" t="s">
        <v>114</v>
      </c>
      <c r="C123" s="105" t="s">
        <v>19</v>
      </c>
      <c r="D123" s="149"/>
      <c r="E123" s="149" t="s">
        <v>26</v>
      </c>
      <c r="F123" s="106" t="s">
        <v>457</v>
      </c>
      <c r="G123" s="80" t="s">
        <v>33</v>
      </c>
      <c r="H123" s="196"/>
      <c r="I123" s="190"/>
      <c r="J123" s="190"/>
      <c r="K123" s="191"/>
      <c r="L123" s="184"/>
      <c r="M123" s="152">
        <f t="shared" si="3"/>
        <v>0</v>
      </c>
      <c r="N123" s="192"/>
      <c r="O123" s="193"/>
      <c r="P123" s="193"/>
      <c r="Q123" s="152">
        <f t="shared" si="4"/>
        <v>0</v>
      </c>
    </row>
    <row r="124" spans="1:17" ht="15" customHeight="1">
      <c r="A124" s="182">
        <v>114</v>
      </c>
      <c r="B124" s="149" t="s">
        <v>115</v>
      </c>
      <c r="C124" s="105" t="s">
        <v>19</v>
      </c>
      <c r="D124" s="149"/>
      <c r="E124" s="149" t="s">
        <v>116</v>
      </c>
      <c r="F124" s="106" t="s">
        <v>374</v>
      </c>
      <c r="G124" s="14" t="s">
        <v>21</v>
      </c>
      <c r="H124" s="196"/>
      <c r="I124" s="190">
        <v>3</v>
      </c>
      <c r="J124" s="190">
        <v>4</v>
      </c>
      <c r="K124" s="191">
        <v>9798.7900000000009</v>
      </c>
      <c r="L124" s="184"/>
      <c r="M124" s="152">
        <f t="shared" si="3"/>
        <v>9798.7900000000009</v>
      </c>
      <c r="N124" s="192">
        <v>1</v>
      </c>
      <c r="O124" s="193">
        <v>8960.2999999999993</v>
      </c>
      <c r="P124" s="193"/>
      <c r="Q124" s="152">
        <f t="shared" si="4"/>
        <v>8960.2999999999993</v>
      </c>
    </row>
    <row r="125" spans="1:17" ht="15" customHeight="1">
      <c r="A125" s="182">
        <v>115</v>
      </c>
      <c r="B125" s="149" t="s">
        <v>115</v>
      </c>
      <c r="C125" s="105" t="s">
        <v>19</v>
      </c>
      <c r="D125" s="149"/>
      <c r="E125" s="149" t="s">
        <v>116</v>
      </c>
      <c r="F125" s="106" t="s">
        <v>402</v>
      </c>
      <c r="G125" s="19" t="s">
        <v>36</v>
      </c>
      <c r="H125" s="196"/>
      <c r="I125" s="190"/>
      <c r="J125" s="190"/>
      <c r="K125" s="191"/>
      <c r="L125" s="184"/>
      <c r="M125" s="152">
        <f t="shared" si="3"/>
        <v>0</v>
      </c>
      <c r="N125" s="192"/>
      <c r="O125" s="193"/>
      <c r="P125" s="193"/>
      <c r="Q125" s="152">
        <f t="shared" si="4"/>
        <v>0</v>
      </c>
    </row>
    <row r="126" spans="1:17" ht="15" customHeight="1">
      <c r="A126" s="182">
        <v>116</v>
      </c>
      <c r="B126" s="149" t="s">
        <v>117</v>
      </c>
      <c r="C126" s="105" t="s">
        <v>19</v>
      </c>
      <c r="D126" s="149"/>
      <c r="E126" s="149" t="s">
        <v>61</v>
      </c>
      <c r="F126" s="106" t="s">
        <v>375</v>
      </c>
      <c r="G126" s="14" t="s">
        <v>21</v>
      </c>
      <c r="H126" s="196"/>
      <c r="I126" s="190"/>
      <c r="J126" s="190"/>
      <c r="K126" s="191"/>
      <c r="L126" s="184"/>
      <c r="M126" s="152">
        <f t="shared" si="3"/>
        <v>0</v>
      </c>
      <c r="N126" s="192"/>
      <c r="O126" s="193"/>
      <c r="P126" s="193"/>
      <c r="Q126" s="152">
        <f t="shared" si="4"/>
        <v>0</v>
      </c>
    </row>
    <row r="127" spans="1:17" ht="15" customHeight="1">
      <c r="A127" s="182">
        <v>117</v>
      </c>
      <c r="B127" s="149" t="s">
        <v>117</v>
      </c>
      <c r="C127" s="105" t="s">
        <v>19</v>
      </c>
      <c r="D127" s="149"/>
      <c r="E127" s="149" t="s">
        <v>61</v>
      </c>
      <c r="F127" s="106" t="s">
        <v>433</v>
      </c>
      <c r="G127" s="16" t="s">
        <v>22</v>
      </c>
      <c r="H127" s="196">
        <v>1</v>
      </c>
      <c r="I127" s="190"/>
      <c r="J127" s="190">
        <v>1</v>
      </c>
      <c r="K127" s="191"/>
      <c r="L127" s="184"/>
      <c r="M127" s="152">
        <f t="shared" si="3"/>
        <v>0</v>
      </c>
      <c r="N127" s="192"/>
      <c r="O127" s="193"/>
      <c r="P127" s="193"/>
      <c r="Q127" s="152">
        <f t="shared" si="4"/>
        <v>0</v>
      </c>
    </row>
    <row r="128" spans="1:17" ht="15" customHeight="1">
      <c r="A128" s="182">
        <v>118</v>
      </c>
      <c r="B128" s="149" t="s">
        <v>118</v>
      </c>
      <c r="C128" s="105" t="s">
        <v>19</v>
      </c>
      <c r="D128" s="149"/>
      <c r="E128" s="149" t="s">
        <v>87</v>
      </c>
      <c r="F128" s="106" t="s">
        <v>440</v>
      </c>
      <c r="G128" s="14" t="s">
        <v>21</v>
      </c>
      <c r="H128" s="196">
        <v>1</v>
      </c>
      <c r="I128" s="190"/>
      <c r="J128" s="190"/>
      <c r="K128" s="191"/>
      <c r="L128" s="184"/>
      <c r="M128" s="152">
        <f t="shared" si="3"/>
        <v>0</v>
      </c>
      <c r="N128" s="192"/>
      <c r="O128" s="193"/>
      <c r="P128" s="193"/>
      <c r="Q128" s="152">
        <f t="shared" si="4"/>
        <v>0</v>
      </c>
    </row>
    <row r="129" spans="1:17" ht="15" customHeight="1">
      <c r="A129" s="182">
        <v>119</v>
      </c>
      <c r="B129" s="149" t="s">
        <v>118</v>
      </c>
      <c r="C129" s="105" t="s">
        <v>19</v>
      </c>
      <c r="D129" s="149"/>
      <c r="E129" s="149" t="s">
        <v>87</v>
      </c>
      <c r="F129" s="106" t="s">
        <v>416</v>
      </c>
      <c r="G129" s="17" t="s">
        <v>31</v>
      </c>
      <c r="H129" s="196"/>
      <c r="I129" s="190"/>
      <c r="J129" s="190"/>
      <c r="K129" s="191"/>
      <c r="L129" s="184"/>
      <c r="M129" s="152">
        <f t="shared" si="3"/>
        <v>0</v>
      </c>
      <c r="N129" s="192"/>
      <c r="O129" s="193"/>
      <c r="P129" s="193"/>
      <c r="Q129" s="152">
        <f t="shared" si="4"/>
        <v>0</v>
      </c>
    </row>
    <row r="130" spans="1:17" ht="15" customHeight="1">
      <c r="A130" s="182">
        <v>120</v>
      </c>
      <c r="B130" s="149" t="s">
        <v>119</v>
      </c>
      <c r="C130" s="105" t="s">
        <v>19</v>
      </c>
      <c r="D130" s="149"/>
      <c r="E130" s="149" t="s">
        <v>84</v>
      </c>
      <c r="F130" s="106" t="s">
        <v>376</v>
      </c>
      <c r="G130" s="14" t="s">
        <v>21</v>
      </c>
      <c r="H130" s="196"/>
      <c r="I130" s="190"/>
      <c r="J130" s="190"/>
      <c r="K130" s="191"/>
      <c r="L130" s="184"/>
      <c r="M130" s="152">
        <f t="shared" si="3"/>
        <v>0</v>
      </c>
      <c r="N130" s="192"/>
      <c r="O130" s="193"/>
      <c r="P130" s="193"/>
      <c r="Q130" s="152">
        <f t="shared" si="4"/>
        <v>0</v>
      </c>
    </row>
    <row r="131" spans="1:17" ht="15" customHeight="1">
      <c r="A131" s="182">
        <v>121</v>
      </c>
      <c r="B131" s="149" t="s">
        <v>119</v>
      </c>
      <c r="C131" s="105" t="s">
        <v>19</v>
      </c>
      <c r="D131" s="149"/>
      <c r="E131" s="149" t="s">
        <v>84</v>
      </c>
      <c r="F131" s="106" t="s">
        <v>458</v>
      </c>
      <c r="G131" s="80" t="s">
        <v>33</v>
      </c>
      <c r="H131" s="196"/>
      <c r="I131" s="190"/>
      <c r="J131" s="190"/>
      <c r="K131" s="191"/>
      <c r="L131" s="184"/>
      <c r="M131" s="152">
        <f t="shared" si="3"/>
        <v>0</v>
      </c>
      <c r="N131" s="192"/>
      <c r="O131" s="193"/>
      <c r="P131" s="193"/>
      <c r="Q131" s="152">
        <f t="shared" si="4"/>
        <v>0</v>
      </c>
    </row>
    <row r="132" spans="1:17" ht="15" customHeight="1">
      <c r="A132" s="182">
        <v>122</v>
      </c>
      <c r="B132" s="149" t="s">
        <v>120</v>
      </c>
      <c r="C132" s="105" t="s">
        <v>19</v>
      </c>
      <c r="D132" s="149"/>
      <c r="E132" s="149" t="s">
        <v>24</v>
      </c>
      <c r="F132" s="106" t="s">
        <v>377</v>
      </c>
      <c r="G132" s="14" t="s">
        <v>21</v>
      </c>
      <c r="H132" s="196">
        <v>2</v>
      </c>
      <c r="I132" s="190"/>
      <c r="J132" s="190"/>
      <c r="K132" s="191"/>
      <c r="L132" s="184"/>
      <c r="M132" s="152">
        <f t="shared" si="3"/>
        <v>0</v>
      </c>
      <c r="N132" s="192"/>
      <c r="O132" s="193"/>
      <c r="P132" s="193"/>
      <c r="Q132" s="152">
        <f t="shared" si="4"/>
        <v>0</v>
      </c>
    </row>
    <row r="133" spans="1:17" ht="15" customHeight="1">
      <c r="A133" s="182">
        <v>123</v>
      </c>
      <c r="B133" s="149" t="s">
        <v>120</v>
      </c>
      <c r="C133" s="105" t="s">
        <v>19</v>
      </c>
      <c r="D133" s="149"/>
      <c r="E133" s="149" t="s">
        <v>24</v>
      </c>
      <c r="F133" s="106" t="s">
        <v>434</v>
      </c>
      <c r="G133" s="16" t="s">
        <v>22</v>
      </c>
      <c r="H133" s="196"/>
      <c r="I133" s="190"/>
      <c r="J133" s="190"/>
      <c r="K133" s="191"/>
      <c r="L133" s="184"/>
      <c r="M133" s="152">
        <f t="shared" si="3"/>
        <v>0</v>
      </c>
      <c r="N133" s="192">
        <v>1</v>
      </c>
      <c r="O133" s="193"/>
      <c r="P133" s="193">
        <v>528.6</v>
      </c>
      <c r="Q133" s="152">
        <f t="shared" si="4"/>
        <v>-528.6</v>
      </c>
    </row>
    <row r="134" spans="1:17" ht="15" customHeight="1">
      <c r="A134" s="182">
        <v>124</v>
      </c>
      <c r="B134" s="149" t="s">
        <v>121</v>
      </c>
      <c r="C134" s="105" t="s">
        <v>19</v>
      </c>
      <c r="D134" s="149"/>
      <c r="E134" s="149" t="s">
        <v>30</v>
      </c>
      <c r="F134" s="106" t="s">
        <v>378</v>
      </c>
      <c r="G134" s="14" t="s">
        <v>21</v>
      </c>
      <c r="H134" s="196">
        <v>1</v>
      </c>
      <c r="I134" s="190"/>
      <c r="J134" s="190"/>
      <c r="K134" s="191"/>
      <c r="L134" s="184"/>
      <c r="M134" s="152">
        <f t="shared" si="3"/>
        <v>0</v>
      </c>
      <c r="N134" s="192"/>
      <c r="O134" s="193"/>
      <c r="P134" s="193"/>
      <c r="Q134" s="152">
        <f t="shared" si="4"/>
        <v>0</v>
      </c>
    </row>
    <row r="135" spans="1:17" ht="15" customHeight="1">
      <c r="A135" s="182">
        <v>125</v>
      </c>
      <c r="B135" s="149" t="s">
        <v>121</v>
      </c>
      <c r="C135" s="105" t="s">
        <v>19</v>
      </c>
      <c r="D135" s="149"/>
      <c r="E135" s="149" t="s">
        <v>30</v>
      </c>
      <c r="F135" s="106" t="s">
        <v>417</v>
      </c>
      <c r="G135" s="17" t="s">
        <v>31</v>
      </c>
      <c r="H135" s="196"/>
      <c r="I135" s="190"/>
      <c r="J135" s="190"/>
      <c r="K135" s="191"/>
      <c r="L135" s="184"/>
      <c r="M135" s="152">
        <f t="shared" si="3"/>
        <v>0</v>
      </c>
      <c r="N135" s="192"/>
      <c r="O135" s="193"/>
      <c r="P135" s="193"/>
      <c r="Q135" s="152">
        <f t="shared" si="4"/>
        <v>0</v>
      </c>
    </row>
    <row r="136" spans="1:17" ht="15" customHeight="1">
      <c r="A136" s="182">
        <v>126</v>
      </c>
      <c r="B136" s="149" t="s">
        <v>122</v>
      </c>
      <c r="C136" s="105" t="s">
        <v>19</v>
      </c>
      <c r="D136" s="149"/>
      <c r="E136" s="149" t="s">
        <v>58</v>
      </c>
      <c r="F136" s="106" t="s">
        <v>379</v>
      </c>
      <c r="G136" s="14" t="s">
        <v>21</v>
      </c>
      <c r="H136" s="196"/>
      <c r="I136" s="190"/>
      <c r="J136" s="190"/>
      <c r="K136" s="191"/>
      <c r="L136" s="184"/>
      <c r="M136" s="152">
        <f t="shared" si="3"/>
        <v>0</v>
      </c>
      <c r="N136" s="192"/>
      <c r="O136" s="193"/>
      <c r="P136" s="193"/>
      <c r="Q136" s="152">
        <f t="shared" si="4"/>
        <v>0</v>
      </c>
    </row>
    <row r="137" spans="1:17" ht="15" customHeight="1">
      <c r="A137" s="182">
        <v>127</v>
      </c>
      <c r="B137" s="149" t="s">
        <v>122</v>
      </c>
      <c r="C137" s="105" t="s">
        <v>19</v>
      </c>
      <c r="D137" s="149"/>
      <c r="E137" s="149" t="s">
        <v>58</v>
      </c>
      <c r="F137" s="106" t="s">
        <v>418</v>
      </c>
      <c r="G137" s="17" t="s">
        <v>31</v>
      </c>
      <c r="H137" s="196"/>
      <c r="I137" s="190"/>
      <c r="J137" s="190"/>
      <c r="K137" s="191"/>
      <c r="L137" s="184"/>
      <c r="M137" s="152">
        <f t="shared" si="3"/>
        <v>0</v>
      </c>
      <c r="N137" s="192"/>
      <c r="O137" s="193"/>
      <c r="P137" s="193"/>
      <c r="Q137" s="152">
        <f t="shared" si="4"/>
        <v>0</v>
      </c>
    </row>
    <row r="138" spans="1:17" ht="15" customHeight="1">
      <c r="A138" s="182">
        <v>128</v>
      </c>
      <c r="B138" s="149" t="s">
        <v>123</v>
      </c>
      <c r="C138" s="105" t="s">
        <v>19</v>
      </c>
      <c r="D138" s="149"/>
      <c r="E138" s="149" t="s">
        <v>124</v>
      </c>
      <c r="F138" s="106" t="s">
        <v>380</v>
      </c>
      <c r="G138" s="14" t="s">
        <v>21</v>
      </c>
      <c r="H138" s="196"/>
      <c r="I138" s="190"/>
      <c r="J138" s="190"/>
      <c r="K138" s="191"/>
      <c r="L138" s="184"/>
      <c r="M138" s="152">
        <f t="shared" si="3"/>
        <v>0</v>
      </c>
      <c r="N138" s="192"/>
      <c r="O138" s="193"/>
      <c r="P138" s="193"/>
      <c r="Q138" s="152">
        <f t="shared" si="4"/>
        <v>0</v>
      </c>
    </row>
    <row r="139" spans="1:17" ht="15" customHeight="1">
      <c r="A139" s="182">
        <v>129</v>
      </c>
      <c r="B139" s="149" t="s">
        <v>123</v>
      </c>
      <c r="C139" s="105" t="s">
        <v>19</v>
      </c>
      <c r="D139" s="149"/>
      <c r="E139" s="149" t="s">
        <v>124</v>
      </c>
      <c r="F139" s="106" t="s">
        <v>435</v>
      </c>
      <c r="G139" s="16" t="s">
        <v>22</v>
      </c>
      <c r="H139" s="196"/>
      <c r="I139" s="190"/>
      <c r="J139" s="190"/>
      <c r="K139" s="191"/>
      <c r="L139" s="184"/>
      <c r="M139" s="152">
        <f t="shared" si="3"/>
        <v>0</v>
      </c>
      <c r="N139" s="192"/>
      <c r="O139" s="193"/>
      <c r="P139" s="193"/>
      <c r="Q139" s="152">
        <f t="shared" si="4"/>
        <v>0</v>
      </c>
    </row>
    <row r="140" spans="1:17" ht="15" customHeight="1">
      <c r="A140" s="182">
        <v>130</v>
      </c>
      <c r="B140" s="149" t="s">
        <v>125</v>
      </c>
      <c r="C140" s="105" t="s">
        <v>19</v>
      </c>
      <c r="D140" s="149"/>
      <c r="E140" s="149" t="s">
        <v>61</v>
      </c>
      <c r="F140" s="106" t="s">
        <v>381</v>
      </c>
      <c r="G140" s="14" t="s">
        <v>21</v>
      </c>
      <c r="H140" s="196"/>
      <c r="I140" s="190"/>
      <c r="J140" s="190"/>
      <c r="K140" s="191"/>
      <c r="L140" s="184"/>
      <c r="M140" s="152">
        <f t="shared" si="3"/>
        <v>0</v>
      </c>
      <c r="N140" s="192"/>
      <c r="O140" s="193"/>
      <c r="P140" s="193"/>
      <c r="Q140" s="152">
        <f t="shared" si="4"/>
        <v>0</v>
      </c>
    </row>
    <row r="141" spans="1:17" ht="15" customHeight="1">
      <c r="A141" s="182">
        <v>131</v>
      </c>
      <c r="B141" s="149" t="s">
        <v>125</v>
      </c>
      <c r="C141" s="105" t="s">
        <v>19</v>
      </c>
      <c r="D141" s="149"/>
      <c r="E141" s="149" t="s">
        <v>61</v>
      </c>
      <c r="F141" s="106" t="s">
        <v>436</v>
      </c>
      <c r="G141" s="16" t="s">
        <v>22</v>
      </c>
      <c r="H141" s="196">
        <v>1</v>
      </c>
      <c r="I141" s="190"/>
      <c r="J141" s="190"/>
      <c r="K141" s="191"/>
      <c r="L141" s="184"/>
      <c r="M141" s="152">
        <f t="shared" si="3"/>
        <v>0</v>
      </c>
      <c r="N141" s="192"/>
      <c r="O141" s="193"/>
      <c r="P141" s="193"/>
      <c r="Q141" s="152">
        <f t="shared" si="4"/>
        <v>0</v>
      </c>
    </row>
    <row r="142" spans="1:17" ht="15" customHeight="1">
      <c r="A142" s="182">
        <v>132</v>
      </c>
      <c r="B142" s="149" t="s">
        <v>126</v>
      </c>
      <c r="C142" s="105" t="s">
        <v>19</v>
      </c>
      <c r="D142" s="149"/>
      <c r="E142" s="149" t="s">
        <v>24</v>
      </c>
      <c r="F142" s="106" t="s">
        <v>382</v>
      </c>
      <c r="G142" s="14" t="s">
        <v>21</v>
      </c>
      <c r="H142" s="196">
        <v>1</v>
      </c>
      <c r="I142" s="190"/>
      <c r="J142" s="190"/>
      <c r="K142" s="191"/>
      <c r="L142" s="184"/>
      <c r="M142" s="152">
        <f t="shared" ref="M142:M186" si="5">K142-L142</f>
        <v>0</v>
      </c>
      <c r="N142" s="192"/>
      <c r="O142" s="193"/>
      <c r="P142" s="193"/>
      <c r="Q142" s="152">
        <f t="shared" ref="Q142:Q186" si="6">O142-P142</f>
        <v>0</v>
      </c>
    </row>
    <row r="143" spans="1:17" ht="15" customHeight="1">
      <c r="A143" s="182">
        <v>133</v>
      </c>
      <c r="B143" s="149" t="s">
        <v>126</v>
      </c>
      <c r="C143" s="105" t="s">
        <v>19</v>
      </c>
      <c r="D143" s="149"/>
      <c r="E143" s="149" t="s">
        <v>24</v>
      </c>
      <c r="F143" s="106" t="s">
        <v>437</v>
      </c>
      <c r="G143" s="16" t="s">
        <v>22</v>
      </c>
      <c r="H143" s="196"/>
      <c r="I143" s="190"/>
      <c r="J143" s="190"/>
      <c r="K143" s="191"/>
      <c r="L143" s="184"/>
      <c r="M143" s="152">
        <f t="shared" si="5"/>
        <v>0</v>
      </c>
      <c r="N143" s="192"/>
      <c r="O143" s="193"/>
      <c r="P143" s="193"/>
      <c r="Q143" s="152">
        <f t="shared" si="6"/>
        <v>0</v>
      </c>
    </row>
    <row r="144" spans="1:17" ht="15" customHeight="1">
      <c r="A144" s="182">
        <v>134</v>
      </c>
      <c r="B144" s="149" t="s">
        <v>127</v>
      </c>
      <c r="C144" s="105" t="s">
        <v>19</v>
      </c>
      <c r="D144" s="149"/>
      <c r="E144" s="149" t="s">
        <v>26</v>
      </c>
      <c r="F144" s="106" t="s">
        <v>383</v>
      </c>
      <c r="G144" s="14" t="s">
        <v>21</v>
      </c>
      <c r="H144" s="196"/>
      <c r="I144" s="190"/>
      <c r="J144" s="190"/>
      <c r="K144" s="191"/>
      <c r="L144" s="184"/>
      <c r="M144" s="152">
        <f t="shared" si="5"/>
        <v>0</v>
      </c>
      <c r="N144" s="192"/>
      <c r="O144" s="193"/>
      <c r="P144" s="193"/>
      <c r="Q144" s="152">
        <f t="shared" si="6"/>
        <v>0</v>
      </c>
    </row>
    <row r="145" spans="1:17" ht="15" customHeight="1">
      <c r="A145" s="182">
        <v>135</v>
      </c>
      <c r="B145" s="149" t="s">
        <v>127</v>
      </c>
      <c r="C145" s="105" t="s">
        <v>19</v>
      </c>
      <c r="D145" s="149"/>
      <c r="E145" s="149" t="s">
        <v>26</v>
      </c>
      <c r="F145" s="106" t="s">
        <v>459</v>
      </c>
      <c r="G145" s="80" t="s">
        <v>33</v>
      </c>
      <c r="H145" s="196"/>
      <c r="I145" s="190"/>
      <c r="J145" s="190"/>
      <c r="K145" s="191"/>
      <c r="L145" s="184"/>
      <c r="M145" s="152">
        <f t="shared" si="5"/>
        <v>0</v>
      </c>
      <c r="N145" s="192"/>
      <c r="O145" s="193"/>
      <c r="P145" s="193"/>
      <c r="Q145" s="152">
        <f t="shared" si="6"/>
        <v>0</v>
      </c>
    </row>
    <row r="146" spans="1:17" ht="15" customHeight="1">
      <c r="A146" s="182">
        <v>136</v>
      </c>
      <c r="B146" s="149" t="s">
        <v>128</v>
      </c>
      <c r="C146" s="105" t="s">
        <v>19</v>
      </c>
      <c r="D146" s="149"/>
      <c r="E146" s="149" t="s">
        <v>26</v>
      </c>
      <c r="F146" s="110">
        <v>124</v>
      </c>
      <c r="G146" s="14" t="s">
        <v>21</v>
      </c>
      <c r="H146" s="196"/>
      <c r="I146" s="190"/>
      <c r="J146" s="190"/>
      <c r="K146" s="191"/>
      <c r="L146" s="184"/>
      <c r="M146" s="152">
        <f t="shared" si="5"/>
        <v>0</v>
      </c>
      <c r="N146" s="192"/>
      <c r="O146" s="193"/>
      <c r="P146" s="193"/>
      <c r="Q146" s="152">
        <f t="shared" si="6"/>
        <v>0</v>
      </c>
    </row>
    <row r="147" spans="1:17" ht="15" customHeight="1">
      <c r="A147" s="182">
        <v>137</v>
      </c>
      <c r="B147" s="149" t="s">
        <v>128</v>
      </c>
      <c r="C147" s="105" t="s">
        <v>19</v>
      </c>
      <c r="D147" s="149"/>
      <c r="E147" s="149" t="s">
        <v>26</v>
      </c>
      <c r="F147" s="107" t="s">
        <v>299</v>
      </c>
      <c r="G147" s="80" t="s">
        <v>33</v>
      </c>
      <c r="H147" s="196"/>
      <c r="I147" s="190"/>
      <c r="J147" s="190"/>
      <c r="K147" s="191"/>
      <c r="L147" s="184"/>
      <c r="M147" s="152">
        <f t="shared" si="5"/>
        <v>0</v>
      </c>
      <c r="N147" s="192"/>
      <c r="O147" s="193"/>
      <c r="P147" s="193"/>
      <c r="Q147" s="152">
        <f t="shared" si="6"/>
        <v>0</v>
      </c>
    </row>
    <row r="148" spans="1:17" ht="15" customHeight="1">
      <c r="A148" s="182">
        <v>138</v>
      </c>
      <c r="B148" s="149" t="s">
        <v>129</v>
      </c>
      <c r="C148" s="105" t="s">
        <v>19</v>
      </c>
      <c r="D148" s="149"/>
      <c r="E148" s="149" t="s">
        <v>26</v>
      </c>
      <c r="F148" s="107">
        <v>125</v>
      </c>
      <c r="G148" s="14" t="s">
        <v>21</v>
      </c>
      <c r="H148" s="196"/>
      <c r="I148" s="190"/>
      <c r="J148" s="190"/>
      <c r="K148" s="191"/>
      <c r="L148" s="184"/>
      <c r="M148" s="152">
        <f t="shared" si="5"/>
        <v>0</v>
      </c>
      <c r="N148" s="192"/>
      <c r="O148" s="193"/>
      <c r="P148" s="193"/>
      <c r="Q148" s="152">
        <f t="shared" si="6"/>
        <v>0</v>
      </c>
    </row>
    <row r="149" spans="1:17" ht="15" customHeight="1">
      <c r="A149" s="182">
        <v>139</v>
      </c>
      <c r="B149" s="149" t="s">
        <v>129</v>
      </c>
      <c r="C149" s="105" t="s">
        <v>19</v>
      </c>
      <c r="D149" s="149"/>
      <c r="E149" s="149" t="s">
        <v>26</v>
      </c>
      <c r="F149" s="106" t="s">
        <v>517</v>
      </c>
      <c r="G149" s="80" t="s">
        <v>33</v>
      </c>
      <c r="H149" s="196"/>
      <c r="I149" s="190"/>
      <c r="J149" s="190"/>
      <c r="K149" s="191"/>
      <c r="L149" s="184"/>
      <c r="M149" s="152">
        <f t="shared" si="5"/>
        <v>0</v>
      </c>
      <c r="N149" s="192"/>
      <c r="O149" s="193"/>
      <c r="P149" s="193"/>
      <c r="Q149" s="152">
        <f t="shared" si="6"/>
        <v>0</v>
      </c>
    </row>
    <row r="150" spans="1:17" ht="15" customHeight="1">
      <c r="A150" s="182">
        <v>140</v>
      </c>
      <c r="B150" s="149" t="s">
        <v>130</v>
      </c>
      <c r="C150" s="105" t="s">
        <v>19</v>
      </c>
      <c r="D150" s="149"/>
      <c r="E150" s="149" t="s">
        <v>26</v>
      </c>
      <c r="F150" s="107">
        <v>126</v>
      </c>
      <c r="G150" s="14" t="s">
        <v>21</v>
      </c>
      <c r="H150" s="196"/>
      <c r="I150" s="190"/>
      <c r="J150" s="190"/>
      <c r="K150" s="191"/>
      <c r="L150" s="184"/>
      <c r="M150" s="152">
        <f t="shared" si="5"/>
        <v>0</v>
      </c>
      <c r="N150" s="192"/>
      <c r="O150" s="193"/>
      <c r="P150" s="193"/>
      <c r="Q150" s="152">
        <f t="shared" si="6"/>
        <v>0</v>
      </c>
    </row>
    <row r="151" spans="1:17" ht="15" customHeight="1">
      <c r="A151" s="182">
        <v>141</v>
      </c>
      <c r="B151" s="149" t="s">
        <v>131</v>
      </c>
      <c r="C151" s="105" t="s">
        <v>19</v>
      </c>
      <c r="D151" s="149"/>
      <c r="E151" s="149" t="s">
        <v>26</v>
      </c>
      <c r="F151" s="107">
        <v>127</v>
      </c>
      <c r="G151" s="14" t="s">
        <v>21</v>
      </c>
      <c r="H151" s="196"/>
      <c r="I151" s="190"/>
      <c r="J151" s="190"/>
      <c r="K151" s="191"/>
      <c r="L151" s="184"/>
      <c r="M151" s="152">
        <f t="shared" si="5"/>
        <v>0</v>
      </c>
      <c r="N151" s="192"/>
      <c r="O151" s="193"/>
      <c r="P151" s="193"/>
      <c r="Q151" s="152">
        <f t="shared" si="6"/>
        <v>0</v>
      </c>
    </row>
    <row r="152" spans="1:17" ht="15" customHeight="1">
      <c r="A152" s="182">
        <v>142</v>
      </c>
      <c r="B152" s="149" t="s">
        <v>131</v>
      </c>
      <c r="C152" s="105" t="s">
        <v>19</v>
      </c>
      <c r="D152" s="149"/>
      <c r="E152" s="149" t="s">
        <v>26</v>
      </c>
      <c r="F152" s="106" t="s">
        <v>461</v>
      </c>
      <c r="G152" s="80" t="s">
        <v>33</v>
      </c>
      <c r="H152" s="196"/>
      <c r="I152" s="190"/>
      <c r="J152" s="190"/>
      <c r="K152" s="191"/>
      <c r="L152" s="184"/>
      <c r="M152" s="152">
        <f t="shared" si="5"/>
        <v>0</v>
      </c>
      <c r="N152" s="192"/>
      <c r="O152" s="193"/>
      <c r="P152" s="193"/>
      <c r="Q152" s="152">
        <f t="shared" si="6"/>
        <v>0</v>
      </c>
    </row>
    <row r="153" spans="1:17" ht="15" customHeight="1">
      <c r="A153" s="182">
        <v>143</v>
      </c>
      <c r="B153" s="149" t="s">
        <v>132</v>
      </c>
      <c r="C153" s="105" t="s">
        <v>19</v>
      </c>
      <c r="D153" s="149"/>
      <c r="E153" s="149" t="s">
        <v>26</v>
      </c>
      <c r="F153" s="107">
        <v>128</v>
      </c>
      <c r="G153" s="14" t="s">
        <v>21</v>
      </c>
      <c r="H153" s="196"/>
      <c r="I153" s="190"/>
      <c r="J153" s="190"/>
      <c r="K153" s="191"/>
      <c r="L153" s="184"/>
      <c r="M153" s="152">
        <f t="shared" si="5"/>
        <v>0</v>
      </c>
      <c r="N153" s="192"/>
      <c r="O153" s="193"/>
      <c r="P153" s="193"/>
      <c r="Q153" s="152">
        <f t="shared" si="6"/>
        <v>0</v>
      </c>
    </row>
    <row r="154" spans="1:17" ht="15" customHeight="1">
      <c r="A154" s="182">
        <v>144</v>
      </c>
      <c r="B154" s="149" t="s">
        <v>132</v>
      </c>
      <c r="C154" s="105" t="s">
        <v>19</v>
      </c>
      <c r="D154" s="149"/>
      <c r="E154" s="149" t="s">
        <v>26</v>
      </c>
      <c r="F154" s="106" t="s">
        <v>462</v>
      </c>
      <c r="G154" s="80" t="s">
        <v>33</v>
      </c>
      <c r="H154" s="196"/>
      <c r="I154" s="190"/>
      <c r="J154" s="190"/>
      <c r="K154" s="191"/>
      <c r="L154" s="184"/>
      <c r="M154" s="152">
        <f t="shared" si="5"/>
        <v>0</v>
      </c>
      <c r="N154" s="192"/>
      <c r="O154" s="193"/>
      <c r="P154" s="193"/>
      <c r="Q154" s="152">
        <f t="shared" si="6"/>
        <v>0</v>
      </c>
    </row>
    <row r="155" spans="1:17" ht="15" customHeight="1">
      <c r="A155" s="182">
        <v>145</v>
      </c>
      <c r="B155" s="149" t="s">
        <v>133</v>
      </c>
      <c r="C155" s="105" t="s">
        <v>19</v>
      </c>
      <c r="D155" s="149"/>
      <c r="E155" s="149" t="s">
        <v>30</v>
      </c>
      <c r="F155" s="106" t="s">
        <v>384</v>
      </c>
      <c r="G155" s="14" t="s">
        <v>21</v>
      </c>
      <c r="H155" s="196">
        <v>1</v>
      </c>
      <c r="I155" s="190">
        <v>1</v>
      </c>
      <c r="J155" s="190">
        <v>1</v>
      </c>
      <c r="K155" s="191">
        <v>88.1</v>
      </c>
      <c r="L155" s="184"/>
      <c r="M155" s="152">
        <f t="shared" si="5"/>
        <v>88.1</v>
      </c>
      <c r="N155" s="192"/>
      <c r="O155" s="193"/>
      <c r="P155" s="193"/>
      <c r="Q155" s="152">
        <f t="shared" si="6"/>
        <v>0</v>
      </c>
    </row>
    <row r="156" spans="1:17" ht="15" customHeight="1">
      <c r="A156" s="182">
        <v>146</v>
      </c>
      <c r="B156" s="149" t="s">
        <v>133</v>
      </c>
      <c r="C156" s="105" t="s">
        <v>19</v>
      </c>
      <c r="D156" s="149"/>
      <c r="E156" s="149" t="s">
        <v>30</v>
      </c>
      <c r="F156" s="106" t="s">
        <v>419</v>
      </c>
      <c r="G156" s="17" t="s">
        <v>31</v>
      </c>
      <c r="H156" s="196">
        <v>1</v>
      </c>
      <c r="I156" s="190">
        <v>2</v>
      </c>
      <c r="J156" s="190">
        <v>2</v>
      </c>
      <c r="K156" s="191"/>
      <c r="L156" s="184"/>
      <c r="M156" s="152">
        <f t="shared" si="5"/>
        <v>0</v>
      </c>
      <c r="N156" s="192"/>
      <c r="O156" s="193"/>
      <c r="P156" s="193"/>
      <c r="Q156" s="152">
        <f t="shared" si="6"/>
        <v>0</v>
      </c>
    </row>
    <row r="157" spans="1:17" ht="15" customHeight="1">
      <c r="A157" s="182">
        <v>147</v>
      </c>
      <c r="B157" s="149" t="s">
        <v>134</v>
      </c>
      <c r="C157" s="105" t="s">
        <v>19</v>
      </c>
      <c r="D157" s="149"/>
      <c r="E157" s="149" t="s">
        <v>52</v>
      </c>
      <c r="F157" s="106" t="s">
        <v>385</v>
      </c>
      <c r="G157" s="14" t="s">
        <v>21</v>
      </c>
      <c r="H157" s="196"/>
      <c r="I157" s="190"/>
      <c r="J157" s="190"/>
      <c r="K157" s="191"/>
      <c r="L157" s="184"/>
      <c r="M157" s="152">
        <f t="shared" si="5"/>
        <v>0</v>
      </c>
      <c r="N157" s="192">
        <v>1</v>
      </c>
      <c r="O157" s="193">
        <v>10395.799999999999</v>
      </c>
      <c r="P157" s="193"/>
      <c r="Q157" s="152">
        <f t="shared" si="6"/>
        <v>10395.799999999999</v>
      </c>
    </row>
    <row r="158" spans="1:17" ht="15" customHeight="1">
      <c r="A158" s="182">
        <v>148</v>
      </c>
      <c r="B158" s="149" t="s">
        <v>134</v>
      </c>
      <c r="C158" s="105" t="s">
        <v>19</v>
      </c>
      <c r="D158" s="149"/>
      <c r="E158" s="149" t="s">
        <v>52</v>
      </c>
      <c r="F158" s="106" t="s">
        <v>463</v>
      </c>
      <c r="G158" s="80" t="s">
        <v>33</v>
      </c>
      <c r="H158" s="196">
        <v>1</v>
      </c>
      <c r="I158" s="190"/>
      <c r="J158" s="190"/>
      <c r="K158" s="191"/>
      <c r="L158" s="184"/>
      <c r="M158" s="152">
        <f t="shared" si="5"/>
        <v>0</v>
      </c>
      <c r="N158" s="192"/>
      <c r="O158" s="193"/>
      <c r="P158" s="193"/>
      <c r="Q158" s="152">
        <f t="shared" si="6"/>
        <v>0</v>
      </c>
    </row>
    <row r="159" spans="1:17" ht="15" customHeight="1">
      <c r="A159" s="182">
        <v>149</v>
      </c>
      <c r="B159" s="149" t="s">
        <v>135</v>
      </c>
      <c r="C159" s="105" t="s">
        <v>19</v>
      </c>
      <c r="D159" s="149"/>
      <c r="E159" s="149" t="s">
        <v>26</v>
      </c>
      <c r="F159" s="107">
        <v>131</v>
      </c>
      <c r="G159" s="14" t="s">
        <v>21</v>
      </c>
      <c r="H159" s="196"/>
      <c r="I159" s="190"/>
      <c r="J159" s="190"/>
      <c r="K159" s="191"/>
      <c r="L159" s="184"/>
      <c r="M159" s="152">
        <f t="shared" si="5"/>
        <v>0</v>
      </c>
      <c r="N159" s="192"/>
      <c r="O159" s="193"/>
      <c r="P159" s="193"/>
      <c r="Q159" s="152">
        <f t="shared" si="6"/>
        <v>0</v>
      </c>
    </row>
    <row r="160" spans="1:17" ht="15" customHeight="1">
      <c r="A160" s="182">
        <v>150</v>
      </c>
      <c r="B160" s="149" t="s">
        <v>136</v>
      </c>
      <c r="C160" s="105" t="s">
        <v>19</v>
      </c>
      <c r="D160" s="149"/>
      <c r="E160" s="149" t="s">
        <v>26</v>
      </c>
      <c r="F160" s="99">
        <v>132</v>
      </c>
      <c r="G160" s="14" t="s">
        <v>21</v>
      </c>
      <c r="H160" s="196"/>
      <c r="I160" s="190"/>
      <c r="J160" s="190"/>
      <c r="K160" s="191"/>
      <c r="L160" s="184"/>
      <c r="M160" s="152">
        <f t="shared" si="5"/>
        <v>0</v>
      </c>
      <c r="N160" s="192"/>
      <c r="O160" s="193"/>
      <c r="P160" s="193"/>
      <c r="Q160" s="152">
        <f t="shared" si="6"/>
        <v>0</v>
      </c>
    </row>
    <row r="161" spans="1:17" ht="15" customHeight="1">
      <c r="A161" s="182">
        <v>151</v>
      </c>
      <c r="B161" s="149" t="s">
        <v>137</v>
      </c>
      <c r="C161" s="105" t="s">
        <v>19</v>
      </c>
      <c r="D161" s="149"/>
      <c r="E161" s="149" t="s">
        <v>26</v>
      </c>
      <c r="F161" s="106" t="s">
        <v>386</v>
      </c>
      <c r="G161" s="14" t="s">
        <v>21</v>
      </c>
      <c r="H161" s="196"/>
      <c r="I161" s="190">
        <v>1</v>
      </c>
      <c r="J161" s="190">
        <v>1</v>
      </c>
      <c r="K161" s="191">
        <v>2163.0300000000002</v>
      </c>
      <c r="L161" s="184"/>
      <c r="M161" s="152">
        <f t="shared" si="5"/>
        <v>2163.0300000000002</v>
      </c>
      <c r="N161" s="192"/>
      <c r="O161" s="193"/>
      <c r="P161" s="193"/>
      <c r="Q161" s="152">
        <f t="shared" si="6"/>
        <v>0</v>
      </c>
    </row>
    <row r="162" spans="1:17" ht="15" customHeight="1">
      <c r="A162" s="182">
        <v>152</v>
      </c>
      <c r="B162" s="153" t="s">
        <v>138</v>
      </c>
      <c r="C162" s="148" t="s">
        <v>19</v>
      </c>
      <c r="D162" s="148"/>
      <c r="E162" s="153" t="s">
        <v>35</v>
      </c>
      <c r="F162" s="106" t="s">
        <v>387</v>
      </c>
      <c r="G162" s="14" t="s">
        <v>21</v>
      </c>
      <c r="H162" s="196"/>
      <c r="I162" s="190">
        <v>1</v>
      </c>
      <c r="J162" s="190">
        <v>1</v>
      </c>
      <c r="K162" s="191">
        <v>2230.63</v>
      </c>
      <c r="L162" s="184"/>
      <c r="M162" s="152">
        <f t="shared" si="5"/>
        <v>2230.63</v>
      </c>
      <c r="N162" s="192"/>
      <c r="O162" s="193"/>
      <c r="P162" s="193"/>
      <c r="Q162" s="152">
        <f t="shared" si="6"/>
        <v>0</v>
      </c>
    </row>
    <row r="163" spans="1:17" ht="15" customHeight="1">
      <c r="A163" s="182">
        <v>153</v>
      </c>
      <c r="B163" s="153" t="s">
        <v>138</v>
      </c>
      <c r="C163" s="148" t="s">
        <v>19</v>
      </c>
      <c r="D163" s="153"/>
      <c r="E163" s="153" t="s">
        <v>35</v>
      </c>
      <c r="F163" s="106" t="s">
        <v>403</v>
      </c>
      <c r="G163" s="19" t="s">
        <v>36</v>
      </c>
      <c r="H163" s="196">
        <v>-1</v>
      </c>
      <c r="I163" s="190"/>
      <c r="J163" s="190"/>
      <c r="K163" s="191"/>
      <c r="L163" s="184"/>
      <c r="M163" s="152">
        <f t="shared" si="5"/>
        <v>0</v>
      </c>
      <c r="N163" s="192"/>
      <c r="O163" s="193"/>
      <c r="P163" s="193"/>
      <c r="Q163" s="152">
        <f t="shared" si="6"/>
        <v>0</v>
      </c>
    </row>
    <row r="164" spans="1:17" ht="15" customHeight="1">
      <c r="A164" s="182">
        <v>154</v>
      </c>
      <c r="B164" s="153" t="s">
        <v>139</v>
      </c>
      <c r="C164" s="148" t="s">
        <v>19</v>
      </c>
      <c r="D164" s="153"/>
      <c r="E164" s="153" t="s">
        <v>104</v>
      </c>
      <c r="F164" s="106" t="s">
        <v>388</v>
      </c>
      <c r="G164" s="14" t="s">
        <v>21</v>
      </c>
      <c r="H164" s="196"/>
      <c r="I164" s="190"/>
      <c r="J164" s="190"/>
      <c r="K164" s="191"/>
      <c r="L164" s="184"/>
      <c r="M164" s="152">
        <f t="shared" si="5"/>
        <v>0</v>
      </c>
      <c r="N164" s="192"/>
      <c r="O164" s="193"/>
      <c r="P164" s="193"/>
      <c r="Q164" s="152">
        <f t="shared" si="6"/>
        <v>0</v>
      </c>
    </row>
    <row r="165" spans="1:17" ht="15" customHeight="1">
      <c r="A165" s="182">
        <v>155</v>
      </c>
      <c r="B165" s="153" t="s">
        <v>139</v>
      </c>
      <c r="C165" s="148" t="s">
        <v>19</v>
      </c>
      <c r="D165" s="153"/>
      <c r="E165" s="153" t="s">
        <v>104</v>
      </c>
      <c r="F165" s="106" t="s">
        <v>404</v>
      </c>
      <c r="G165" s="19" t="s">
        <v>36</v>
      </c>
      <c r="H165" s="196"/>
      <c r="I165" s="190"/>
      <c r="J165" s="190"/>
      <c r="K165" s="191"/>
      <c r="L165" s="184"/>
      <c r="M165" s="152">
        <f t="shared" si="5"/>
        <v>0</v>
      </c>
      <c r="N165" s="192"/>
      <c r="O165" s="193"/>
      <c r="P165" s="193"/>
      <c r="Q165" s="152">
        <f t="shared" si="6"/>
        <v>0</v>
      </c>
    </row>
    <row r="166" spans="1:17" ht="15" customHeight="1">
      <c r="A166" s="182">
        <v>156</v>
      </c>
      <c r="B166" s="153" t="s">
        <v>140</v>
      </c>
      <c r="C166" s="148" t="s">
        <v>19</v>
      </c>
      <c r="D166" s="153"/>
      <c r="E166" s="153" t="s">
        <v>104</v>
      </c>
      <c r="F166" s="106" t="s">
        <v>389</v>
      </c>
      <c r="G166" s="14" t="s">
        <v>21</v>
      </c>
      <c r="H166" s="196">
        <v>1</v>
      </c>
      <c r="I166" s="190"/>
      <c r="J166" s="190"/>
      <c r="K166" s="191"/>
      <c r="L166" s="184"/>
      <c r="M166" s="152">
        <f t="shared" si="5"/>
        <v>0</v>
      </c>
      <c r="N166" s="192"/>
      <c r="O166" s="193"/>
      <c r="P166" s="193"/>
      <c r="Q166" s="152">
        <f t="shared" si="6"/>
        <v>0</v>
      </c>
    </row>
    <row r="167" spans="1:17" ht="15" customHeight="1">
      <c r="A167" s="182">
        <v>157</v>
      </c>
      <c r="B167" s="153" t="s">
        <v>140</v>
      </c>
      <c r="C167" s="148" t="s">
        <v>19</v>
      </c>
      <c r="D167" s="153"/>
      <c r="E167" s="153" t="s">
        <v>104</v>
      </c>
      <c r="F167" s="106" t="s">
        <v>405</v>
      </c>
      <c r="G167" s="19" t="s">
        <v>36</v>
      </c>
      <c r="H167" s="196"/>
      <c r="I167" s="190"/>
      <c r="J167" s="190"/>
      <c r="K167" s="191"/>
      <c r="L167" s="184"/>
      <c r="M167" s="152">
        <f t="shared" si="5"/>
        <v>0</v>
      </c>
      <c r="N167" s="192">
        <v>3</v>
      </c>
      <c r="O167" s="193"/>
      <c r="P167" s="193"/>
      <c r="Q167" s="152">
        <f t="shared" si="6"/>
        <v>0</v>
      </c>
    </row>
    <row r="168" spans="1:17" ht="15" customHeight="1">
      <c r="A168" s="182">
        <v>158</v>
      </c>
      <c r="B168" s="153" t="s">
        <v>141</v>
      </c>
      <c r="C168" s="148" t="s">
        <v>19</v>
      </c>
      <c r="D168" s="153"/>
      <c r="E168" s="153" t="s">
        <v>26</v>
      </c>
      <c r="F168" s="106" t="s">
        <v>390</v>
      </c>
      <c r="G168" s="14" t="s">
        <v>21</v>
      </c>
      <c r="H168" s="196">
        <v>1</v>
      </c>
      <c r="I168" s="190"/>
      <c r="J168" s="190"/>
      <c r="K168" s="191"/>
      <c r="L168" s="184"/>
      <c r="M168" s="152">
        <f t="shared" si="5"/>
        <v>0</v>
      </c>
      <c r="N168" s="192"/>
      <c r="O168" s="193"/>
      <c r="P168" s="193"/>
      <c r="Q168" s="152">
        <f t="shared" si="6"/>
        <v>0</v>
      </c>
    </row>
    <row r="169" spans="1:17" ht="15" customHeight="1">
      <c r="A169" s="182">
        <v>159</v>
      </c>
      <c r="B169" s="153" t="s">
        <v>141</v>
      </c>
      <c r="C169" s="148" t="s">
        <v>19</v>
      </c>
      <c r="D169" s="153"/>
      <c r="E169" s="153" t="s">
        <v>26</v>
      </c>
      <c r="F169" s="114" t="s">
        <v>309</v>
      </c>
      <c r="G169" s="80" t="s">
        <v>33</v>
      </c>
      <c r="H169" s="196"/>
      <c r="I169" s="190"/>
      <c r="J169" s="190"/>
      <c r="K169" s="191"/>
      <c r="L169" s="184"/>
      <c r="M169" s="152">
        <f t="shared" si="5"/>
        <v>0</v>
      </c>
      <c r="N169" s="192"/>
      <c r="O169" s="193"/>
      <c r="P169" s="193"/>
      <c r="Q169" s="152">
        <f t="shared" si="6"/>
        <v>0</v>
      </c>
    </row>
    <row r="170" spans="1:17" ht="15" customHeight="1">
      <c r="A170" s="182">
        <v>160</v>
      </c>
      <c r="B170" s="153" t="s">
        <v>142</v>
      </c>
      <c r="C170" s="148" t="s">
        <v>19</v>
      </c>
      <c r="D170" s="153"/>
      <c r="E170" s="153" t="s">
        <v>26</v>
      </c>
      <c r="F170" s="106" t="s">
        <v>391</v>
      </c>
      <c r="G170" s="14" t="s">
        <v>21</v>
      </c>
      <c r="H170" s="196"/>
      <c r="I170" s="190">
        <v>2</v>
      </c>
      <c r="J170" s="190">
        <v>3</v>
      </c>
      <c r="K170" s="191">
        <v>4048.02</v>
      </c>
      <c r="L170" s="184"/>
      <c r="M170" s="152">
        <f t="shared" si="5"/>
        <v>4048.02</v>
      </c>
      <c r="N170" s="192"/>
      <c r="O170" s="193"/>
      <c r="P170" s="193"/>
      <c r="Q170" s="152">
        <f t="shared" si="6"/>
        <v>0</v>
      </c>
    </row>
    <row r="171" spans="1:17" ht="15" customHeight="1">
      <c r="A171" s="182">
        <v>161</v>
      </c>
      <c r="B171" s="153" t="s">
        <v>142</v>
      </c>
      <c r="C171" s="148" t="s">
        <v>19</v>
      </c>
      <c r="D171" s="153"/>
      <c r="E171" s="153" t="s">
        <v>26</v>
      </c>
      <c r="F171" s="107" t="s">
        <v>308</v>
      </c>
      <c r="G171" s="80" t="s">
        <v>33</v>
      </c>
      <c r="H171" s="196"/>
      <c r="I171" s="190"/>
      <c r="J171" s="190"/>
      <c r="K171" s="191"/>
      <c r="L171" s="184"/>
      <c r="M171" s="152">
        <f t="shared" si="5"/>
        <v>0</v>
      </c>
      <c r="N171" s="192"/>
      <c r="O171" s="193"/>
      <c r="P171" s="193"/>
      <c r="Q171" s="152">
        <f t="shared" si="6"/>
        <v>0</v>
      </c>
    </row>
    <row r="172" spans="1:17" ht="15" customHeight="1">
      <c r="A172" s="182">
        <v>162</v>
      </c>
      <c r="B172" s="153" t="s">
        <v>143</v>
      </c>
      <c r="C172" s="148" t="s">
        <v>19</v>
      </c>
      <c r="D172" s="153"/>
      <c r="E172" s="153" t="s">
        <v>35</v>
      </c>
      <c r="F172" s="106" t="s">
        <v>392</v>
      </c>
      <c r="G172" s="14" t="s">
        <v>21</v>
      </c>
      <c r="H172" s="196"/>
      <c r="I172" s="190"/>
      <c r="J172" s="190"/>
      <c r="K172" s="191"/>
      <c r="L172" s="184"/>
      <c r="M172" s="152">
        <f t="shared" si="5"/>
        <v>0</v>
      </c>
      <c r="N172" s="192"/>
      <c r="O172" s="193"/>
      <c r="P172" s="193"/>
      <c r="Q172" s="152">
        <f t="shared" si="6"/>
        <v>0</v>
      </c>
    </row>
    <row r="173" spans="1:17" ht="15" customHeight="1">
      <c r="A173" s="182">
        <v>163</v>
      </c>
      <c r="B173" s="153" t="s">
        <v>143</v>
      </c>
      <c r="C173" s="148" t="s">
        <v>19</v>
      </c>
      <c r="D173" s="153"/>
      <c r="E173" s="153" t="s">
        <v>35</v>
      </c>
      <c r="F173" s="106" t="s">
        <v>406</v>
      </c>
      <c r="G173" s="19" t="s">
        <v>36</v>
      </c>
      <c r="H173" s="196"/>
      <c r="I173" s="190"/>
      <c r="J173" s="190"/>
      <c r="K173" s="191"/>
      <c r="L173" s="184"/>
      <c r="M173" s="152">
        <f t="shared" si="5"/>
        <v>0</v>
      </c>
      <c r="N173" s="192"/>
      <c r="O173" s="193"/>
      <c r="P173" s="193"/>
      <c r="Q173" s="152">
        <f t="shared" si="6"/>
        <v>0</v>
      </c>
    </row>
    <row r="174" spans="1:17" ht="51">
      <c r="A174" s="182">
        <v>164</v>
      </c>
      <c r="B174" s="153" t="s">
        <v>144</v>
      </c>
      <c r="C174" s="148" t="s">
        <v>500</v>
      </c>
      <c r="D174" s="148" t="s">
        <v>525</v>
      </c>
      <c r="E174" s="153" t="s">
        <v>26</v>
      </c>
      <c r="F174" s="107">
        <v>140</v>
      </c>
      <c r="G174" s="14" t="s">
        <v>21</v>
      </c>
      <c r="H174" s="196"/>
      <c r="I174" s="190"/>
      <c r="J174" s="190"/>
      <c r="K174" s="191"/>
      <c r="L174" s="184"/>
      <c r="M174" s="152">
        <f t="shared" si="5"/>
        <v>0</v>
      </c>
      <c r="N174" s="192">
        <v>1</v>
      </c>
      <c r="O174" s="193">
        <v>2995.4</v>
      </c>
      <c r="P174" s="193"/>
      <c r="Q174" s="152">
        <f t="shared" si="6"/>
        <v>2995.4</v>
      </c>
    </row>
    <row r="175" spans="1:17" ht="51">
      <c r="A175" s="182">
        <v>165</v>
      </c>
      <c r="B175" s="153" t="s">
        <v>144</v>
      </c>
      <c r="C175" s="148" t="s">
        <v>500</v>
      </c>
      <c r="D175" s="148" t="s">
        <v>525</v>
      </c>
      <c r="E175" s="153" t="s">
        <v>26</v>
      </c>
      <c r="F175" s="106" t="s">
        <v>469</v>
      </c>
      <c r="G175" s="80" t="s">
        <v>33</v>
      </c>
      <c r="H175" s="196"/>
      <c r="I175" s="190"/>
      <c r="J175" s="190"/>
      <c r="K175" s="191"/>
      <c r="L175" s="184"/>
      <c r="M175" s="152">
        <f t="shared" si="5"/>
        <v>0</v>
      </c>
      <c r="N175" s="192"/>
      <c r="O175" s="193"/>
      <c r="P175" s="193"/>
      <c r="Q175" s="152">
        <f t="shared" si="6"/>
        <v>0</v>
      </c>
    </row>
    <row r="176" spans="1:17" ht="15" customHeight="1">
      <c r="A176" s="182">
        <v>166</v>
      </c>
      <c r="B176" s="153" t="s">
        <v>145</v>
      </c>
      <c r="C176" s="148" t="s">
        <v>19</v>
      </c>
      <c r="D176" s="153"/>
      <c r="E176" s="153" t="s">
        <v>146</v>
      </c>
      <c r="F176" s="107">
        <v>141</v>
      </c>
      <c r="G176" s="14" t="s">
        <v>21</v>
      </c>
      <c r="H176" s="196"/>
      <c r="I176" s="190"/>
      <c r="J176" s="190"/>
      <c r="K176" s="191"/>
      <c r="L176" s="184"/>
      <c r="M176" s="152">
        <f t="shared" si="5"/>
        <v>0</v>
      </c>
      <c r="N176" s="192"/>
      <c r="O176" s="193"/>
      <c r="P176" s="193"/>
      <c r="Q176" s="152">
        <f t="shared" si="6"/>
        <v>0</v>
      </c>
    </row>
    <row r="177" spans="1:17" ht="15" customHeight="1">
      <c r="A177" s="182">
        <v>167</v>
      </c>
      <c r="B177" s="153" t="s">
        <v>147</v>
      </c>
      <c r="C177" s="148" t="s">
        <v>19</v>
      </c>
      <c r="D177" s="153"/>
      <c r="E177" s="153" t="s">
        <v>26</v>
      </c>
      <c r="F177" s="106" t="s">
        <v>393</v>
      </c>
      <c r="G177" s="14" t="s">
        <v>21</v>
      </c>
      <c r="H177" s="196"/>
      <c r="I177" s="190"/>
      <c r="J177" s="190"/>
      <c r="K177" s="191"/>
      <c r="L177" s="184"/>
      <c r="M177" s="152">
        <f t="shared" si="5"/>
        <v>0</v>
      </c>
      <c r="N177" s="192"/>
      <c r="O177" s="193"/>
      <c r="P177" s="193"/>
      <c r="Q177" s="152">
        <f t="shared" si="6"/>
        <v>0</v>
      </c>
    </row>
    <row r="178" spans="1:17" ht="15" customHeight="1">
      <c r="A178" s="182">
        <v>168</v>
      </c>
      <c r="B178" s="153" t="s">
        <v>148</v>
      </c>
      <c r="C178" s="148" t="s">
        <v>19</v>
      </c>
      <c r="D178" s="153"/>
      <c r="E178" s="153" t="s">
        <v>26</v>
      </c>
      <c r="F178" s="106" t="s">
        <v>394</v>
      </c>
      <c r="G178" s="14" t="s">
        <v>21</v>
      </c>
      <c r="H178" s="196"/>
      <c r="I178" s="190"/>
      <c r="J178" s="190"/>
      <c r="K178" s="191"/>
      <c r="L178" s="184"/>
      <c r="M178" s="152">
        <f t="shared" si="5"/>
        <v>0</v>
      </c>
      <c r="N178" s="192">
        <v>1</v>
      </c>
      <c r="O178" s="193">
        <v>1581.57</v>
      </c>
      <c r="P178" s="193"/>
      <c r="Q178" s="152">
        <f t="shared" si="6"/>
        <v>1581.57</v>
      </c>
    </row>
    <row r="179" spans="1:17" ht="15" customHeight="1">
      <c r="A179" s="182">
        <v>169</v>
      </c>
      <c r="B179" s="153" t="s">
        <v>148</v>
      </c>
      <c r="C179" s="148" t="s">
        <v>19</v>
      </c>
      <c r="D179" s="153"/>
      <c r="E179" s="153" t="s">
        <v>26</v>
      </c>
      <c r="F179" s="109" t="s">
        <v>464</v>
      </c>
      <c r="G179" s="80" t="s">
        <v>33</v>
      </c>
      <c r="H179" s="196"/>
      <c r="I179" s="190"/>
      <c r="J179" s="190"/>
      <c r="K179" s="191"/>
      <c r="L179" s="184"/>
      <c r="M179" s="152">
        <f t="shared" si="5"/>
        <v>0</v>
      </c>
      <c r="N179" s="192"/>
      <c r="O179" s="193"/>
      <c r="P179" s="193"/>
      <c r="Q179" s="152">
        <f t="shared" si="6"/>
        <v>0</v>
      </c>
    </row>
    <row r="180" spans="1:17" ht="15" customHeight="1">
      <c r="A180" s="182">
        <v>170</v>
      </c>
      <c r="B180" s="115" t="s">
        <v>149</v>
      </c>
      <c r="C180" s="4" t="s">
        <v>19</v>
      </c>
      <c r="D180" s="115"/>
      <c r="E180" s="115" t="s">
        <v>26</v>
      </c>
      <c r="F180" s="116" t="s">
        <v>465</v>
      </c>
      <c r="G180" s="80" t="s">
        <v>33</v>
      </c>
      <c r="H180" s="196"/>
      <c r="I180" s="190"/>
      <c r="J180" s="190"/>
      <c r="K180" s="191"/>
      <c r="L180" s="184"/>
      <c r="M180" s="152">
        <f t="shared" si="5"/>
        <v>0</v>
      </c>
      <c r="N180" s="192"/>
      <c r="O180" s="193"/>
      <c r="P180" s="193"/>
      <c r="Q180" s="152">
        <f t="shared" si="6"/>
        <v>0</v>
      </c>
    </row>
    <row r="181" spans="1:17" ht="15" customHeight="1">
      <c r="A181" s="182">
        <v>171</v>
      </c>
      <c r="B181" s="153" t="s">
        <v>150</v>
      </c>
      <c r="C181" s="148" t="s">
        <v>19</v>
      </c>
      <c r="D181" s="153"/>
      <c r="E181" s="149" t="s">
        <v>30</v>
      </c>
      <c r="F181" s="160" t="s">
        <v>395</v>
      </c>
      <c r="G181" s="102" t="s">
        <v>21</v>
      </c>
      <c r="H181" s="196">
        <v>1</v>
      </c>
      <c r="I181" s="190"/>
      <c r="J181" s="190"/>
      <c r="K181" s="191"/>
      <c r="L181" s="184"/>
      <c r="M181" s="152">
        <f t="shared" si="5"/>
        <v>0</v>
      </c>
      <c r="N181" s="192"/>
      <c r="O181" s="193"/>
      <c r="P181" s="193"/>
      <c r="Q181" s="152">
        <f t="shared" si="6"/>
        <v>0</v>
      </c>
    </row>
    <row r="182" spans="1:17" ht="15" customHeight="1">
      <c r="A182" s="182">
        <v>172</v>
      </c>
      <c r="B182" s="153" t="s">
        <v>150</v>
      </c>
      <c r="C182" s="148" t="s">
        <v>19</v>
      </c>
      <c r="D182" s="148"/>
      <c r="E182" s="149" t="s">
        <v>30</v>
      </c>
      <c r="F182" s="160" t="s">
        <v>420</v>
      </c>
      <c r="G182" s="154" t="s">
        <v>31</v>
      </c>
      <c r="H182" s="196"/>
      <c r="I182" s="190"/>
      <c r="J182" s="190"/>
      <c r="K182" s="191"/>
      <c r="L182" s="184"/>
      <c r="M182" s="152">
        <f t="shared" si="5"/>
        <v>0</v>
      </c>
      <c r="N182" s="192"/>
      <c r="O182" s="193"/>
      <c r="P182" s="193"/>
      <c r="Q182" s="152">
        <f t="shared" si="6"/>
        <v>0</v>
      </c>
    </row>
    <row r="183" spans="1:17" ht="15" customHeight="1">
      <c r="A183" s="182">
        <v>173</v>
      </c>
      <c r="B183" s="153" t="s">
        <v>151</v>
      </c>
      <c r="C183" s="148" t="s">
        <v>19</v>
      </c>
      <c r="D183" s="148"/>
      <c r="E183" s="153" t="s">
        <v>26</v>
      </c>
      <c r="F183" s="160" t="s">
        <v>396</v>
      </c>
      <c r="G183" s="102" t="s">
        <v>21</v>
      </c>
      <c r="H183" s="196"/>
      <c r="I183" s="190"/>
      <c r="J183" s="190"/>
      <c r="K183" s="191"/>
      <c r="L183" s="184"/>
      <c r="M183" s="152">
        <f t="shared" si="5"/>
        <v>0</v>
      </c>
      <c r="N183" s="192"/>
      <c r="O183" s="193"/>
      <c r="P183" s="193"/>
      <c r="Q183" s="152">
        <f t="shared" si="6"/>
        <v>0</v>
      </c>
    </row>
    <row r="184" spans="1:17" ht="15" customHeight="1">
      <c r="A184" s="182">
        <v>174</v>
      </c>
      <c r="B184" s="153" t="s">
        <v>151</v>
      </c>
      <c r="C184" s="148" t="s">
        <v>19</v>
      </c>
      <c r="D184" s="148"/>
      <c r="E184" s="153" t="s">
        <v>26</v>
      </c>
      <c r="F184" s="160" t="s">
        <v>466</v>
      </c>
      <c r="G184" s="80" t="s">
        <v>33</v>
      </c>
      <c r="H184" s="196"/>
      <c r="I184" s="190"/>
      <c r="J184" s="190"/>
      <c r="K184" s="191"/>
      <c r="L184" s="184"/>
      <c r="M184" s="152">
        <f t="shared" si="5"/>
        <v>0</v>
      </c>
      <c r="N184" s="192"/>
      <c r="O184" s="193"/>
      <c r="P184" s="193"/>
      <c r="Q184" s="152">
        <f t="shared" si="6"/>
        <v>0</v>
      </c>
    </row>
    <row r="185" spans="1:17" ht="15" customHeight="1">
      <c r="A185" s="182">
        <v>175</v>
      </c>
      <c r="B185" s="153" t="s">
        <v>152</v>
      </c>
      <c r="C185" s="148" t="s">
        <v>19</v>
      </c>
      <c r="D185" s="148"/>
      <c r="E185" s="153" t="s">
        <v>26</v>
      </c>
      <c r="F185" s="160" t="s">
        <v>467</v>
      </c>
      <c r="G185" s="80" t="s">
        <v>33</v>
      </c>
      <c r="H185" s="196">
        <v>-1</v>
      </c>
      <c r="I185" s="190"/>
      <c r="J185" s="190"/>
      <c r="K185" s="191"/>
      <c r="L185" s="184"/>
      <c r="M185" s="152">
        <f t="shared" si="5"/>
        <v>0</v>
      </c>
      <c r="N185" s="192"/>
      <c r="O185" s="193"/>
      <c r="P185" s="193"/>
      <c r="Q185" s="152">
        <f t="shared" si="6"/>
        <v>0</v>
      </c>
    </row>
    <row r="186" spans="1:17">
      <c r="A186" s="182">
        <v>176</v>
      </c>
      <c r="B186" s="153" t="s">
        <v>156</v>
      </c>
      <c r="C186" s="148" t="s">
        <v>19</v>
      </c>
      <c r="D186" s="148"/>
      <c r="E186" s="153" t="s">
        <v>26</v>
      </c>
      <c r="F186" s="160" t="s">
        <v>397</v>
      </c>
      <c r="G186" s="102" t="s">
        <v>21</v>
      </c>
      <c r="H186" s="196"/>
      <c r="I186" s="190"/>
      <c r="J186" s="190"/>
      <c r="K186" s="191"/>
      <c r="L186" s="184"/>
      <c r="M186" s="152">
        <f t="shared" si="5"/>
        <v>0</v>
      </c>
      <c r="N186" s="192"/>
      <c r="O186" s="193"/>
      <c r="P186" s="193"/>
      <c r="Q186" s="152">
        <f t="shared" si="6"/>
        <v>0</v>
      </c>
    </row>
    <row r="187" spans="1:17">
      <c r="A187" s="182">
        <v>177</v>
      </c>
      <c r="B187" s="153" t="s">
        <v>441</v>
      </c>
      <c r="C187" s="148" t="s">
        <v>19</v>
      </c>
      <c r="D187" s="148"/>
      <c r="E187" s="153" t="s">
        <v>26</v>
      </c>
      <c r="F187" s="160" t="s">
        <v>442</v>
      </c>
      <c r="G187" s="102" t="s">
        <v>21</v>
      </c>
      <c r="H187" s="196"/>
      <c r="I187" s="190"/>
      <c r="J187" s="190"/>
      <c r="K187" s="191"/>
      <c r="L187" s="184"/>
      <c r="M187" s="152">
        <f>K187-L187</f>
        <v>0</v>
      </c>
      <c r="N187" s="192"/>
      <c r="O187" s="193"/>
      <c r="P187" s="193"/>
      <c r="Q187" s="152">
        <f>O187-P187</f>
        <v>0</v>
      </c>
    </row>
    <row r="188" spans="1:17">
      <c r="A188" s="182">
        <v>178</v>
      </c>
      <c r="B188" s="153" t="s">
        <v>441</v>
      </c>
      <c r="C188" s="148" t="s">
        <v>19</v>
      </c>
      <c r="D188" s="148"/>
      <c r="E188" s="153" t="s">
        <v>26</v>
      </c>
      <c r="F188" s="160" t="s">
        <v>468</v>
      </c>
      <c r="G188" s="80" t="s">
        <v>33</v>
      </c>
      <c r="H188" s="196"/>
      <c r="I188" s="190"/>
      <c r="J188" s="190"/>
      <c r="K188" s="191"/>
      <c r="L188" s="184"/>
      <c r="M188" s="152">
        <f>K188-L188</f>
        <v>0</v>
      </c>
      <c r="N188" s="192"/>
      <c r="O188" s="193"/>
      <c r="P188" s="193"/>
      <c r="Q188" s="152">
        <f>O188-P188</f>
        <v>0</v>
      </c>
    </row>
    <row r="189" spans="1:17" ht="15" customHeight="1">
      <c r="A189" s="182">
        <v>179</v>
      </c>
      <c r="B189" s="153" t="s">
        <v>470</v>
      </c>
      <c r="C189" s="148" t="s">
        <v>19</v>
      </c>
      <c r="D189" s="148"/>
      <c r="E189" s="153" t="s">
        <v>26</v>
      </c>
      <c r="F189" s="160" t="s">
        <v>503</v>
      </c>
      <c r="G189" s="102" t="s">
        <v>21</v>
      </c>
      <c r="H189" s="196">
        <v>2</v>
      </c>
      <c r="I189" s="190"/>
      <c r="J189" s="190"/>
      <c r="K189" s="191"/>
      <c r="L189" s="184"/>
      <c r="M189" s="152">
        <f t="shared" ref="M189:M225" si="7">K189-L189</f>
        <v>0</v>
      </c>
      <c r="N189" s="192"/>
      <c r="O189" s="193"/>
      <c r="P189" s="193"/>
      <c r="Q189" s="152">
        <f t="shared" ref="Q189:Q225" si="8">O189-P189</f>
        <v>0</v>
      </c>
    </row>
    <row r="190" spans="1:17" ht="15" customHeight="1">
      <c r="A190" s="182">
        <v>180</v>
      </c>
      <c r="B190" s="153" t="s">
        <v>470</v>
      </c>
      <c r="C190" s="148" t="s">
        <v>19</v>
      </c>
      <c r="D190" s="148"/>
      <c r="E190" s="153" t="s">
        <v>26</v>
      </c>
      <c r="F190" s="160" t="s">
        <v>491</v>
      </c>
      <c r="G190" s="80" t="s">
        <v>33</v>
      </c>
      <c r="H190" s="196"/>
      <c r="I190" s="190"/>
      <c r="J190" s="190"/>
      <c r="K190" s="191"/>
      <c r="L190" s="184"/>
      <c r="M190" s="152">
        <f t="shared" si="7"/>
        <v>0</v>
      </c>
      <c r="N190" s="192"/>
      <c r="O190" s="193"/>
      <c r="P190" s="193"/>
      <c r="Q190" s="152">
        <f t="shared" si="8"/>
        <v>0</v>
      </c>
    </row>
    <row r="191" spans="1:17">
      <c r="A191" s="182">
        <v>181</v>
      </c>
      <c r="B191" s="153" t="s">
        <v>471</v>
      </c>
      <c r="C191" s="148" t="s">
        <v>19</v>
      </c>
      <c r="D191" s="148"/>
      <c r="E191" s="153" t="s">
        <v>26</v>
      </c>
      <c r="F191" s="160" t="s">
        <v>504</v>
      </c>
      <c r="G191" s="102" t="s">
        <v>21</v>
      </c>
      <c r="H191" s="196">
        <v>1</v>
      </c>
      <c r="I191" s="190">
        <v>1</v>
      </c>
      <c r="J191" s="190">
        <v>1</v>
      </c>
      <c r="K191" s="191">
        <v>3924.33</v>
      </c>
      <c r="L191" s="184"/>
      <c r="M191" s="152">
        <f t="shared" si="7"/>
        <v>3924.33</v>
      </c>
      <c r="N191" s="192"/>
      <c r="O191" s="193"/>
      <c r="P191" s="193"/>
      <c r="Q191" s="152">
        <f t="shared" si="8"/>
        <v>0</v>
      </c>
    </row>
    <row r="192" spans="1:17">
      <c r="A192" s="182">
        <v>182</v>
      </c>
      <c r="B192" s="153" t="s">
        <v>471</v>
      </c>
      <c r="C192" s="148" t="s">
        <v>19</v>
      </c>
      <c r="D192" s="148"/>
      <c r="E192" s="153" t="s">
        <v>26</v>
      </c>
      <c r="F192" s="160" t="s">
        <v>479</v>
      </c>
      <c r="G192" s="80" t="s">
        <v>33</v>
      </c>
      <c r="H192" s="196"/>
      <c r="I192" s="190"/>
      <c r="J192" s="190"/>
      <c r="K192" s="191"/>
      <c r="L192" s="184"/>
      <c r="M192" s="152">
        <f t="shared" si="7"/>
        <v>0</v>
      </c>
      <c r="N192" s="192"/>
      <c r="O192" s="193"/>
      <c r="P192" s="193"/>
      <c r="Q192" s="152">
        <f t="shared" si="8"/>
        <v>0</v>
      </c>
    </row>
    <row r="193" spans="1:17">
      <c r="A193" s="182">
        <v>183</v>
      </c>
      <c r="B193" s="153" t="s">
        <v>482</v>
      </c>
      <c r="C193" s="148" t="s">
        <v>19</v>
      </c>
      <c r="D193" s="148"/>
      <c r="E193" s="153" t="s">
        <v>26</v>
      </c>
      <c r="F193" s="160" t="s">
        <v>505</v>
      </c>
      <c r="G193" s="102" t="s">
        <v>21</v>
      </c>
      <c r="H193" s="196">
        <v>1</v>
      </c>
      <c r="I193" s="190"/>
      <c r="J193" s="190"/>
      <c r="K193" s="191"/>
      <c r="L193" s="184"/>
      <c r="M193" s="152">
        <f t="shared" si="7"/>
        <v>0</v>
      </c>
      <c r="N193" s="192"/>
      <c r="O193" s="193"/>
      <c r="P193" s="193"/>
      <c r="Q193" s="152">
        <f t="shared" si="8"/>
        <v>0</v>
      </c>
    </row>
    <row r="194" spans="1:17">
      <c r="A194" s="182">
        <v>184</v>
      </c>
      <c r="B194" s="153" t="s">
        <v>482</v>
      </c>
      <c r="C194" s="148" t="s">
        <v>19</v>
      </c>
      <c r="D194" s="148"/>
      <c r="E194" s="153" t="s">
        <v>26</v>
      </c>
      <c r="F194" s="160" t="s">
        <v>485</v>
      </c>
      <c r="G194" s="16" t="s">
        <v>22</v>
      </c>
      <c r="H194" s="196">
        <v>3</v>
      </c>
      <c r="I194" s="190"/>
      <c r="J194" s="190"/>
      <c r="K194" s="191"/>
      <c r="L194" s="184"/>
      <c r="M194" s="152">
        <f t="shared" si="7"/>
        <v>0</v>
      </c>
      <c r="N194" s="192"/>
      <c r="O194" s="193"/>
      <c r="P194" s="193"/>
      <c r="Q194" s="152">
        <f t="shared" si="8"/>
        <v>0</v>
      </c>
    </row>
    <row r="195" spans="1:17">
      <c r="A195" s="182">
        <v>185</v>
      </c>
      <c r="B195" s="153" t="s">
        <v>483</v>
      </c>
      <c r="C195" s="148" t="s">
        <v>19</v>
      </c>
      <c r="D195" s="148"/>
      <c r="E195" s="149" t="s">
        <v>94</v>
      </c>
      <c r="F195" s="160" t="s">
        <v>543</v>
      </c>
      <c r="G195" s="14" t="s">
        <v>21</v>
      </c>
      <c r="H195" s="196"/>
      <c r="I195" s="190"/>
      <c r="J195" s="190"/>
      <c r="K195" s="191"/>
      <c r="L195" s="184"/>
      <c r="M195" s="152">
        <f t="shared" si="7"/>
        <v>0</v>
      </c>
      <c r="N195" s="192"/>
      <c r="O195" s="193"/>
      <c r="P195" s="193"/>
      <c r="Q195" s="152">
        <f t="shared" si="8"/>
        <v>0</v>
      </c>
    </row>
    <row r="196" spans="1:17">
      <c r="A196" s="182">
        <v>186</v>
      </c>
      <c r="B196" s="153" t="s">
        <v>483</v>
      </c>
      <c r="C196" s="148" t="s">
        <v>19</v>
      </c>
      <c r="D196" s="148"/>
      <c r="E196" s="149" t="s">
        <v>94</v>
      </c>
      <c r="F196" s="160" t="s">
        <v>492</v>
      </c>
      <c r="G196" s="16" t="s">
        <v>22</v>
      </c>
      <c r="H196" s="196"/>
      <c r="I196" s="190"/>
      <c r="J196" s="190"/>
      <c r="K196" s="191"/>
      <c r="L196" s="184"/>
      <c r="M196" s="152">
        <f t="shared" si="7"/>
        <v>0</v>
      </c>
      <c r="N196" s="192"/>
      <c r="O196" s="193"/>
      <c r="P196" s="193"/>
      <c r="Q196" s="152">
        <f t="shared" si="8"/>
        <v>0</v>
      </c>
    </row>
    <row r="197" spans="1:17">
      <c r="A197" s="182">
        <v>187</v>
      </c>
      <c r="B197" s="153" t="s">
        <v>473</v>
      </c>
      <c r="C197" s="148" t="s">
        <v>19</v>
      </c>
      <c r="D197" s="148"/>
      <c r="E197" s="153" t="s">
        <v>26</v>
      </c>
      <c r="F197" s="160" t="s">
        <v>506</v>
      </c>
      <c r="G197" s="102" t="s">
        <v>21</v>
      </c>
      <c r="H197" s="196"/>
      <c r="I197" s="190"/>
      <c r="J197" s="190"/>
      <c r="K197" s="191"/>
      <c r="L197" s="184"/>
      <c r="M197" s="152">
        <f t="shared" si="7"/>
        <v>0</v>
      </c>
      <c r="N197" s="192"/>
      <c r="O197" s="193"/>
      <c r="P197" s="193"/>
      <c r="Q197" s="152">
        <f t="shared" si="8"/>
        <v>0</v>
      </c>
    </row>
    <row r="198" spans="1:17">
      <c r="A198" s="182">
        <v>188</v>
      </c>
      <c r="B198" s="153" t="s">
        <v>473</v>
      </c>
      <c r="C198" s="148" t="s">
        <v>19</v>
      </c>
      <c r="D198" s="148"/>
      <c r="E198" s="153" t="s">
        <v>26</v>
      </c>
      <c r="F198" s="160" t="s">
        <v>472</v>
      </c>
      <c r="G198" s="80" t="s">
        <v>33</v>
      </c>
      <c r="H198" s="196"/>
      <c r="I198" s="190"/>
      <c r="J198" s="190"/>
      <c r="K198" s="191"/>
      <c r="L198" s="184"/>
      <c r="M198" s="152">
        <f t="shared" si="7"/>
        <v>0</v>
      </c>
      <c r="N198" s="192"/>
      <c r="O198" s="193"/>
      <c r="P198" s="193"/>
      <c r="Q198" s="152">
        <f t="shared" si="8"/>
        <v>0</v>
      </c>
    </row>
    <row r="199" spans="1:17" ht="63.75">
      <c r="A199" s="182">
        <v>189</v>
      </c>
      <c r="B199" s="153" t="s">
        <v>484</v>
      </c>
      <c r="C199" s="148" t="s">
        <v>487</v>
      </c>
      <c r="D199" s="148" t="s">
        <v>486</v>
      </c>
      <c r="E199" s="153" t="s">
        <v>20</v>
      </c>
      <c r="F199" s="160" t="s">
        <v>507</v>
      </c>
      <c r="G199" s="102" t="s">
        <v>21</v>
      </c>
      <c r="H199" s="196"/>
      <c r="I199" s="190"/>
      <c r="J199" s="190"/>
      <c r="K199" s="191"/>
      <c r="L199" s="184"/>
      <c r="M199" s="152">
        <f t="shared" si="7"/>
        <v>0</v>
      </c>
      <c r="N199" s="192"/>
      <c r="O199" s="193"/>
      <c r="P199" s="193"/>
      <c r="Q199" s="152">
        <f t="shared" si="8"/>
        <v>0</v>
      </c>
    </row>
    <row r="200" spans="1:17" ht="63.75">
      <c r="A200" s="182">
        <v>190</v>
      </c>
      <c r="B200" s="153" t="s">
        <v>484</v>
      </c>
      <c r="C200" s="148" t="s">
        <v>487</v>
      </c>
      <c r="D200" s="148" t="s">
        <v>486</v>
      </c>
      <c r="E200" s="153" t="s">
        <v>20</v>
      </c>
      <c r="F200" s="160" t="s">
        <v>493</v>
      </c>
      <c r="G200" s="16" t="s">
        <v>22</v>
      </c>
      <c r="H200" s="196"/>
      <c r="I200" s="190"/>
      <c r="J200" s="190"/>
      <c r="K200" s="191"/>
      <c r="L200" s="184"/>
      <c r="M200" s="152">
        <f t="shared" si="7"/>
        <v>0</v>
      </c>
      <c r="N200" s="192"/>
      <c r="O200" s="193"/>
      <c r="P200" s="193"/>
      <c r="Q200" s="152">
        <f t="shared" si="8"/>
        <v>0</v>
      </c>
    </row>
    <row r="201" spans="1:17">
      <c r="A201" s="182">
        <v>191</v>
      </c>
      <c r="B201" s="153" t="s">
        <v>480</v>
      </c>
      <c r="C201" s="148" t="s">
        <v>19</v>
      </c>
      <c r="D201" s="148"/>
      <c r="E201" s="153" t="s">
        <v>26</v>
      </c>
      <c r="F201" s="160" t="s">
        <v>476</v>
      </c>
      <c r="G201" s="80" t="s">
        <v>33</v>
      </c>
      <c r="H201" s="196"/>
      <c r="I201" s="190"/>
      <c r="J201" s="190"/>
      <c r="K201" s="191"/>
      <c r="L201" s="184"/>
      <c r="M201" s="152">
        <f t="shared" si="7"/>
        <v>0</v>
      </c>
      <c r="N201" s="192"/>
      <c r="O201" s="193"/>
      <c r="P201" s="193"/>
      <c r="Q201" s="152">
        <f t="shared" si="8"/>
        <v>0</v>
      </c>
    </row>
    <row r="202" spans="1:17">
      <c r="A202" s="182">
        <v>192</v>
      </c>
      <c r="B202" s="153" t="s">
        <v>477</v>
      </c>
      <c r="C202" s="148" t="s">
        <v>19</v>
      </c>
      <c r="D202" s="148"/>
      <c r="E202" s="153" t="s">
        <v>26</v>
      </c>
      <c r="F202" s="160" t="s">
        <v>515</v>
      </c>
      <c r="G202" s="14" t="s">
        <v>21</v>
      </c>
      <c r="H202" s="196">
        <v>2</v>
      </c>
      <c r="I202" s="190"/>
      <c r="J202" s="190"/>
      <c r="K202" s="191"/>
      <c r="L202" s="184"/>
      <c r="M202" s="152">
        <f t="shared" si="7"/>
        <v>0</v>
      </c>
      <c r="N202" s="192"/>
      <c r="O202" s="193"/>
      <c r="P202" s="193"/>
      <c r="Q202" s="152">
        <f t="shared" si="8"/>
        <v>0</v>
      </c>
    </row>
    <row r="203" spans="1:17">
      <c r="A203" s="182">
        <v>193</v>
      </c>
      <c r="B203" s="153" t="s">
        <v>477</v>
      </c>
      <c r="C203" s="148" t="s">
        <v>19</v>
      </c>
      <c r="D203" s="148"/>
      <c r="E203" s="153" t="s">
        <v>26</v>
      </c>
      <c r="F203" s="160" t="s">
        <v>475</v>
      </c>
      <c r="G203" s="80" t="s">
        <v>33</v>
      </c>
      <c r="H203" s="196"/>
      <c r="I203" s="190"/>
      <c r="J203" s="190"/>
      <c r="K203" s="191"/>
      <c r="L203" s="184"/>
      <c r="M203" s="152">
        <f t="shared" si="7"/>
        <v>0</v>
      </c>
      <c r="N203" s="192"/>
      <c r="O203" s="193"/>
      <c r="P203" s="193"/>
      <c r="Q203" s="152">
        <f t="shared" si="8"/>
        <v>0</v>
      </c>
    </row>
    <row r="204" spans="1:17" ht="15" customHeight="1">
      <c r="A204" s="182">
        <v>194</v>
      </c>
      <c r="B204" s="153" t="s">
        <v>481</v>
      </c>
      <c r="C204" s="148" t="s">
        <v>19</v>
      </c>
      <c r="D204" s="148"/>
      <c r="E204" s="153" t="s">
        <v>26</v>
      </c>
      <c r="F204" s="160" t="s">
        <v>490</v>
      </c>
      <c r="G204" s="80" t="s">
        <v>33</v>
      </c>
      <c r="H204" s="196"/>
      <c r="I204" s="190"/>
      <c r="J204" s="190"/>
      <c r="K204" s="191"/>
      <c r="L204" s="184"/>
      <c r="M204" s="152">
        <f t="shared" si="7"/>
        <v>0</v>
      </c>
      <c r="N204" s="192"/>
      <c r="O204" s="193"/>
      <c r="P204" s="193"/>
      <c r="Q204" s="152">
        <f t="shared" si="8"/>
        <v>0</v>
      </c>
    </row>
    <row r="205" spans="1:17" ht="15" customHeight="1">
      <c r="A205" s="182">
        <v>195</v>
      </c>
      <c r="B205" s="153" t="s">
        <v>478</v>
      </c>
      <c r="C205" s="148" t="s">
        <v>19</v>
      </c>
      <c r="D205" s="148"/>
      <c r="E205" s="153" t="s">
        <v>26</v>
      </c>
      <c r="F205" s="160" t="s">
        <v>508</v>
      </c>
      <c r="G205" s="14" t="s">
        <v>21</v>
      </c>
      <c r="H205" s="196">
        <v>2</v>
      </c>
      <c r="I205" s="190"/>
      <c r="J205" s="190"/>
      <c r="K205" s="191"/>
      <c r="L205" s="184"/>
      <c r="M205" s="152">
        <f t="shared" si="7"/>
        <v>0</v>
      </c>
      <c r="N205" s="192"/>
      <c r="O205" s="193"/>
      <c r="P205" s="193"/>
      <c r="Q205" s="152">
        <f t="shared" si="8"/>
        <v>0</v>
      </c>
    </row>
    <row r="206" spans="1:17">
      <c r="A206" s="182">
        <v>196</v>
      </c>
      <c r="B206" s="153" t="s">
        <v>488</v>
      </c>
      <c r="C206" s="148" t="s">
        <v>19</v>
      </c>
      <c r="D206" s="148"/>
      <c r="E206" s="153" t="s">
        <v>26</v>
      </c>
      <c r="F206" s="160" t="s">
        <v>509</v>
      </c>
      <c r="G206" s="14" t="s">
        <v>21</v>
      </c>
      <c r="H206" s="196">
        <v>1</v>
      </c>
      <c r="I206" s="190">
        <v>2</v>
      </c>
      <c r="J206" s="190">
        <v>2</v>
      </c>
      <c r="K206" s="191">
        <v>1473.3</v>
      </c>
      <c r="L206" s="184"/>
      <c r="M206" s="152">
        <f t="shared" si="7"/>
        <v>1473.3</v>
      </c>
      <c r="N206" s="192"/>
      <c r="O206" s="193"/>
      <c r="P206" s="193"/>
      <c r="Q206" s="152">
        <f t="shared" si="8"/>
        <v>0</v>
      </c>
    </row>
    <row r="207" spans="1:17">
      <c r="A207" s="182">
        <v>197</v>
      </c>
      <c r="B207" s="153" t="s">
        <v>495</v>
      </c>
      <c r="C207" s="148" t="s">
        <v>19</v>
      </c>
      <c r="D207" s="148"/>
      <c r="E207" s="153" t="s">
        <v>104</v>
      </c>
      <c r="F207" s="160" t="s">
        <v>494</v>
      </c>
      <c r="G207" s="19" t="s">
        <v>36</v>
      </c>
      <c r="H207" s="196"/>
      <c r="I207" s="190"/>
      <c r="J207" s="190"/>
      <c r="K207" s="191"/>
      <c r="L207" s="184"/>
      <c r="M207" s="152">
        <f t="shared" si="7"/>
        <v>0</v>
      </c>
      <c r="N207" s="192"/>
      <c r="O207" s="193"/>
      <c r="P207" s="193"/>
      <c r="Q207" s="152">
        <f t="shared" si="8"/>
        <v>0</v>
      </c>
    </row>
    <row r="208" spans="1:17" ht="51">
      <c r="A208" s="182">
        <v>198</v>
      </c>
      <c r="B208" s="153" t="s">
        <v>496</v>
      </c>
      <c r="C208" s="148" t="s">
        <v>500</v>
      </c>
      <c r="D208" s="148" t="s">
        <v>501</v>
      </c>
      <c r="E208" s="153" t="s">
        <v>26</v>
      </c>
      <c r="F208" s="160" t="s">
        <v>502</v>
      </c>
      <c r="G208" s="14" t="s">
        <v>21</v>
      </c>
      <c r="H208" s="196"/>
      <c r="I208" s="190"/>
      <c r="J208" s="190"/>
      <c r="K208" s="191"/>
      <c r="L208" s="184"/>
      <c r="M208" s="152">
        <f t="shared" si="7"/>
        <v>0</v>
      </c>
      <c r="N208" s="192"/>
      <c r="O208" s="193"/>
      <c r="P208" s="193"/>
      <c r="Q208" s="152">
        <f t="shared" si="8"/>
        <v>0</v>
      </c>
    </row>
    <row r="209" spans="1:17" ht="51">
      <c r="A209" s="182">
        <v>199</v>
      </c>
      <c r="B209" s="153" t="s">
        <v>496</v>
      </c>
      <c r="C209" s="148" t="s">
        <v>500</v>
      </c>
      <c r="D209" s="148" t="s">
        <v>501</v>
      </c>
      <c r="E209" s="153" t="s">
        <v>26</v>
      </c>
      <c r="F209" s="160" t="s">
        <v>499</v>
      </c>
      <c r="G209" s="80" t="s">
        <v>33</v>
      </c>
      <c r="H209" s="196"/>
      <c r="I209" s="190"/>
      <c r="J209" s="190"/>
      <c r="K209" s="191"/>
      <c r="L209" s="184"/>
      <c r="M209" s="152">
        <f t="shared" si="7"/>
        <v>0</v>
      </c>
      <c r="N209" s="192"/>
      <c r="O209" s="193"/>
      <c r="P209" s="193"/>
      <c r="Q209" s="152">
        <f t="shared" si="8"/>
        <v>0</v>
      </c>
    </row>
    <row r="210" spans="1:17" hidden="1">
      <c r="A210" s="192"/>
      <c r="B210" s="30" t="s">
        <v>498</v>
      </c>
      <c r="C210" s="26" t="s">
        <v>19</v>
      </c>
      <c r="D210" s="26"/>
      <c r="E210" s="30" t="s">
        <v>26</v>
      </c>
      <c r="F210" s="97"/>
      <c r="G210" s="32" t="s">
        <v>21</v>
      </c>
      <c r="H210" s="197"/>
      <c r="I210" s="192"/>
      <c r="J210" s="192"/>
      <c r="K210" s="193"/>
      <c r="L210" s="193"/>
      <c r="M210" s="152"/>
      <c r="N210" s="192"/>
      <c r="O210" s="193"/>
      <c r="P210" s="193"/>
      <c r="Q210" s="152"/>
    </row>
    <row r="211" spans="1:17">
      <c r="A211" s="182">
        <v>200</v>
      </c>
      <c r="B211" s="153" t="s">
        <v>498</v>
      </c>
      <c r="C211" s="148" t="s">
        <v>19</v>
      </c>
      <c r="D211" s="148"/>
      <c r="E211" s="153" t="s">
        <v>26</v>
      </c>
      <c r="F211" s="160" t="s">
        <v>514</v>
      </c>
      <c r="G211" s="80" t="s">
        <v>33</v>
      </c>
      <c r="H211" s="196"/>
      <c r="I211" s="190"/>
      <c r="J211" s="190"/>
      <c r="K211" s="191"/>
      <c r="L211" s="184"/>
      <c r="M211" s="152">
        <f t="shared" si="7"/>
        <v>0</v>
      </c>
      <c r="N211" s="192"/>
      <c r="O211" s="193"/>
      <c r="P211" s="193"/>
      <c r="Q211" s="152">
        <f t="shared" si="8"/>
        <v>0</v>
      </c>
    </row>
    <row r="212" spans="1:17">
      <c r="A212" s="182">
        <v>201</v>
      </c>
      <c r="B212" s="153" t="s">
        <v>511</v>
      </c>
      <c r="C212" s="148" t="s">
        <v>19</v>
      </c>
      <c r="D212" s="148"/>
      <c r="E212" s="149" t="s">
        <v>30</v>
      </c>
      <c r="F212" s="160" t="s">
        <v>510</v>
      </c>
      <c r="G212" s="14" t="s">
        <v>21</v>
      </c>
      <c r="H212" s="196"/>
      <c r="I212" s="190"/>
      <c r="J212" s="190"/>
      <c r="K212" s="191"/>
      <c r="L212" s="184"/>
      <c r="M212" s="152">
        <f t="shared" si="7"/>
        <v>0</v>
      </c>
      <c r="N212" s="192"/>
      <c r="O212" s="193"/>
      <c r="P212" s="193"/>
      <c r="Q212" s="152">
        <f t="shared" si="8"/>
        <v>0</v>
      </c>
    </row>
    <row r="213" spans="1:17">
      <c r="A213" s="182">
        <v>202</v>
      </c>
      <c r="B213" s="153" t="s">
        <v>511</v>
      </c>
      <c r="C213" s="148" t="s">
        <v>19</v>
      </c>
      <c r="D213" s="148"/>
      <c r="E213" s="149" t="s">
        <v>30</v>
      </c>
      <c r="F213" s="160" t="s">
        <v>519</v>
      </c>
      <c r="G213" s="154" t="s">
        <v>31</v>
      </c>
      <c r="H213" s="196">
        <v>1</v>
      </c>
      <c r="I213" s="190">
        <v>1</v>
      </c>
      <c r="J213" s="190">
        <v>1</v>
      </c>
      <c r="K213" s="191"/>
      <c r="L213" s="184"/>
      <c r="M213" s="152">
        <f t="shared" si="7"/>
        <v>0</v>
      </c>
      <c r="N213" s="192"/>
      <c r="O213" s="193"/>
      <c r="P213" s="193"/>
      <c r="Q213" s="152">
        <f t="shared" si="8"/>
        <v>0</v>
      </c>
    </row>
    <row r="214" spans="1:17">
      <c r="A214" s="182">
        <v>203</v>
      </c>
      <c r="B214" s="153" t="s">
        <v>512</v>
      </c>
      <c r="C214" s="148" t="s">
        <v>19</v>
      </c>
      <c r="D214" s="148"/>
      <c r="E214" s="153" t="s">
        <v>26</v>
      </c>
      <c r="F214" s="160" t="s">
        <v>513</v>
      </c>
      <c r="G214" s="14" t="s">
        <v>21</v>
      </c>
      <c r="H214" s="196">
        <v>2</v>
      </c>
      <c r="I214" s="190">
        <v>1</v>
      </c>
      <c r="J214" s="190">
        <v>1</v>
      </c>
      <c r="K214" s="191">
        <v>925.05</v>
      </c>
      <c r="L214" s="184"/>
      <c r="M214" s="152">
        <f t="shared" si="7"/>
        <v>925.05</v>
      </c>
      <c r="N214" s="192"/>
      <c r="O214" s="193"/>
      <c r="P214" s="193"/>
      <c r="Q214" s="152">
        <f t="shared" si="8"/>
        <v>0</v>
      </c>
    </row>
    <row r="215" spans="1:17">
      <c r="A215" s="182">
        <v>204</v>
      </c>
      <c r="B215" s="153" t="s">
        <v>512</v>
      </c>
      <c r="C215" s="148" t="s">
        <v>19</v>
      </c>
      <c r="D215" s="119"/>
      <c r="E215" s="153" t="s">
        <v>26</v>
      </c>
      <c r="F215" s="160" t="s">
        <v>518</v>
      </c>
      <c r="G215" s="80" t="s">
        <v>33</v>
      </c>
      <c r="H215" s="196">
        <v>3</v>
      </c>
      <c r="I215" s="190"/>
      <c r="J215" s="190"/>
      <c r="K215" s="191"/>
      <c r="L215" s="184"/>
      <c r="M215" s="152">
        <f t="shared" si="7"/>
        <v>0</v>
      </c>
      <c r="N215" s="192"/>
      <c r="O215" s="193"/>
      <c r="P215" s="193"/>
      <c r="Q215" s="152">
        <f t="shared" si="8"/>
        <v>0</v>
      </c>
    </row>
    <row r="216" spans="1:17" hidden="1">
      <c r="A216" s="192"/>
      <c r="B216" s="162" t="s">
        <v>524</v>
      </c>
      <c r="C216" s="26" t="s">
        <v>19</v>
      </c>
      <c r="D216" s="120"/>
      <c r="E216" s="30" t="s">
        <v>26</v>
      </c>
      <c r="F216" s="97"/>
      <c r="G216" s="32" t="s">
        <v>21</v>
      </c>
      <c r="H216" s="197"/>
      <c r="I216" s="192"/>
      <c r="J216" s="192"/>
      <c r="K216" s="193"/>
      <c r="L216" s="193"/>
      <c r="M216" s="152"/>
      <c r="N216" s="192"/>
      <c r="O216" s="193"/>
      <c r="P216" s="193"/>
      <c r="Q216" s="152"/>
    </row>
    <row r="217" spans="1:17">
      <c r="A217" s="182">
        <v>205</v>
      </c>
      <c r="B217" s="162" t="s">
        <v>524</v>
      </c>
      <c r="C217" s="148" t="s">
        <v>19</v>
      </c>
      <c r="D217" s="119"/>
      <c r="E217" s="153" t="s">
        <v>26</v>
      </c>
      <c r="F217" s="160" t="s">
        <v>521</v>
      </c>
      <c r="G217" s="80" t="s">
        <v>33</v>
      </c>
      <c r="H217" s="196"/>
      <c r="I217" s="190"/>
      <c r="J217" s="190"/>
      <c r="K217" s="191"/>
      <c r="L217" s="184"/>
      <c r="M217" s="152">
        <f t="shared" si="7"/>
        <v>0</v>
      </c>
      <c r="N217" s="192"/>
      <c r="O217" s="193"/>
      <c r="P217" s="193"/>
      <c r="Q217" s="152">
        <f t="shared" si="8"/>
        <v>0</v>
      </c>
    </row>
    <row r="218" spans="1:17">
      <c r="A218" s="182">
        <v>206</v>
      </c>
      <c r="B218" s="162" t="s">
        <v>523</v>
      </c>
      <c r="C218" s="148" t="s">
        <v>19</v>
      </c>
      <c r="D218" s="119"/>
      <c r="E218" s="153" t="s">
        <v>26</v>
      </c>
      <c r="F218" s="160" t="s">
        <v>522</v>
      </c>
      <c r="G218" s="80" t="s">
        <v>33</v>
      </c>
      <c r="H218" s="196"/>
      <c r="I218" s="190"/>
      <c r="J218" s="190"/>
      <c r="K218" s="191"/>
      <c r="L218" s="184"/>
      <c r="M218" s="152">
        <f t="shared" si="7"/>
        <v>0</v>
      </c>
      <c r="N218" s="192"/>
      <c r="O218" s="193"/>
      <c r="P218" s="193"/>
      <c r="Q218" s="152">
        <f t="shared" si="8"/>
        <v>0</v>
      </c>
    </row>
    <row r="219" spans="1:17">
      <c r="A219" s="182">
        <v>207</v>
      </c>
      <c r="B219" s="153" t="s">
        <v>529</v>
      </c>
      <c r="C219" s="148" t="s">
        <v>19</v>
      </c>
      <c r="D219" s="148"/>
      <c r="E219" s="153" t="s">
        <v>52</v>
      </c>
      <c r="F219" s="172" t="s">
        <v>544</v>
      </c>
      <c r="G219" s="14" t="s">
        <v>21</v>
      </c>
      <c r="H219" s="196"/>
      <c r="I219" s="190"/>
      <c r="J219" s="190"/>
      <c r="K219" s="191"/>
      <c r="L219" s="184"/>
      <c r="M219" s="152">
        <f t="shared" si="7"/>
        <v>0</v>
      </c>
      <c r="N219" s="192"/>
      <c r="O219" s="193"/>
      <c r="P219" s="193"/>
      <c r="Q219" s="152">
        <f t="shared" si="8"/>
        <v>0</v>
      </c>
    </row>
    <row r="220" spans="1:17">
      <c r="A220" s="182">
        <v>208</v>
      </c>
      <c r="B220" s="153" t="s">
        <v>529</v>
      </c>
      <c r="C220" s="148" t="s">
        <v>19</v>
      </c>
      <c r="D220" s="148"/>
      <c r="E220" s="153" t="s">
        <v>52</v>
      </c>
      <c r="F220" s="172" t="s">
        <v>536</v>
      </c>
      <c r="G220" s="80" t="s">
        <v>33</v>
      </c>
      <c r="H220" s="196"/>
      <c r="I220" s="190"/>
      <c r="J220" s="190"/>
      <c r="K220" s="191"/>
      <c r="L220" s="184"/>
      <c r="M220" s="152">
        <f t="shared" si="7"/>
        <v>0</v>
      </c>
      <c r="N220" s="192"/>
      <c r="O220" s="193"/>
      <c r="P220" s="193"/>
      <c r="Q220" s="152">
        <f t="shared" si="8"/>
        <v>0</v>
      </c>
    </row>
    <row r="221" spans="1:17">
      <c r="A221" s="182">
        <v>209</v>
      </c>
      <c r="B221" s="153" t="s">
        <v>530</v>
      </c>
      <c r="C221" s="148" t="s">
        <v>19</v>
      </c>
      <c r="D221" s="148"/>
      <c r="E221" s="149" t="s">
        <v>30</v>
      </c>
      <c r="F221" s="172" t="s">
        <v>545</v>
      </c>
      <c r="G221" s="14" t="s">
        <v>21</v>
      </c>
      <c r="H221" s="196"/>
      <c r="I221" s="190"/>
      <c r="J221" s="190"/>
      <c r="K221" s="191"/>
      <c r="L221" s="184"/>
      <c r="M221" s="152">
        <f t="shared" si="7"/>
        <v>0</v>
      </c>
      <c r="N221" s="192"/>
      <c r="O221" s="193"/>
      <c r="P221" s="193"/>
      <c r="Q221" s="152">
        <f t="shared" si="8"/>
        <v>0</v>
      </c>
    </row>
    <row r="222" spans="1:17">
      <c r="A222" s="248">
        <v>210</v>
      </c>
      <c r="B222" s="217" t="s">
        <v>531</v>
      </c>
      <c r="C222" s="203" t="s">
        <v>19</v>
      </c>
      <c r="D222" s="203"/>
      <c r="E222" s="217" t="s">
        <v>26</v>
      </c>
      <c r="F222" s="224" t="s">
        <v>546</v>
      </c>
      <c r="G222" s="207" t="s">
        <v>21</v>
      </c>
      <c r="H222" s="196"/>
      <c r="I222" s="190"/>
      <c r="J222" s="190"/>
      <c r="K222" s="191"/>
      <c r="L222" s="184"/>
      <c r="M222" s="152">
        <f t="shared" si="7"/>
        <v>0</v>
      </c>
      <c r="N222" s="192"/>
      <c r="O222" s="193"/>
      <c r="P222" s="193"/>
      <c r="Q222" s="152">
        <f t="shared" si="8"/>
        <v>0</v>
      </c>
    </row>
    <row r="223" spans="1:17" s="199" customFormat="1">
      <c r="A223" s="248">
        <v>211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25"/>
      <c r="I223" s="248"/>
      <c r="J223" s="248"/>
      <c r="K223" s="249"/>
      <c r="L223" s="249"/>
      <c r="M223" s="215">
        <f t="shared" si="7"/>
        <v>0</v>
      </c>
      <c r="N223" s="248"/>
      <c r="O223" s="249"/>
      <c r="P223" s="249"/>
      <c r="Q223" s="215">
        <f t="shared" si="8"/>
        <v>0</v>
      </c>
    </row>
    <row r="224" spans="1:17" hidden="1">
      <c r="A224" s="248"/>
      <c r="B224" s="243" t="s">
        <v>534</v>
      </c>
      <c r="C224" s="216" t="s">
        <v>19</v>
      </c>
      <c r="D224" s="241"/>
      <c r="E224" s="218" t="s">
        <v>26</v>
      </c>
      <c r="F224" s="171"/>
      <c r="G224" s="219" t="s">
        <v>21</v>
      </c>
      <c r="H224" s="197"/>
      <c r="I224" s="192"/>
      <c r="J224" s="192"/>
      <c r="K224" s="193"/>
      <c r="L224" s="193"/>
      <c r="M224" s="215">
        <f t="shared" si="7"/>
        <v>0</v>
      </c>
      <c r="N224" s="192"/>
      <c r="O224" s="193"/>
      <c r="P224" s="193"/>
      <c r="Q224" s="215">
        <f t="shared" si="8"/>
        <v>0</v>
      </c>
    </row>
    <row r="225" spans="1:17">
      <c r="A225" s="248">
        <v>212</v>
      </c>
      <c r="B225" s="243" t="s">
        <v>534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196"/>
      <c r="I225" s="190"/>
      <c r="J225" s="190"/>
      <c r="K225" s="191"/>
      <c r="L225" s="184"/>
      <c r="M225" s="152">
        <f t="shared" si="7"/>
        <v>0</v>
      </c>
      <c r="N225" s="192"/>
      <c r="O225" s="193"/>
      <c r="P225" s="193"/>
      <c r="Q225" s="152">
        <f t="shared" si="8"/>
        <v>0</v>
      </c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185">
        <f>SUM(H10:H225)</f>
        <v>44</v>
      </c>
      <c r="I226" s="173">
        <f t="shared" ref="I226:Q226" si="9">SUM(I10:I225)</f>
        <v>23</v>
      </c>
      <c r="J226" s="173">
        <f t="shared" si="9"/>
        <v>29</v>
      </c>
      <c r="K226" s="152">
        <f t="shared" si="9"/>
        <v>50297.310000000005</v>
      </c>
      <c r="L226" s="152">
        <f t="shared" si="9"/>
        <v>0</v>
      </c>
      <c r="M226" s="152">
        <f t="shared" si="9"/>
        <v>50297.310000000005</v>
      </c>
      <c r="N226" s="173">
        <f t="shared" si="9"/>
        <v>21</v>
      </c>
      <c r="O226" s="152">
        <f t="shared" si="9"/>
        <v>84021.55</v>
      </c>
      <c r="P226" s="152">
        <f t="shared" si="9"/>
        <v>528.6</v>
      </c>
      <c r="Q226" s="152">
        <f t="shared" si="9"/>
        <v>83492.95</v>
      </c>
    </row>
  </sheetData>
  <autoFilter ref="A9:Q186" xr:uid="{00000000-0009-0000-0000-000013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0"/>
  <dimension ref="A1:Q226"/>
  <sheetViews>
    <sheetView topLeftCell="A69" workbookViewId="0">
      <selection activeCell="A81" sqref="A81:XFD81"/>
    </sheetView>
  </sheetViews>
  <sheetFormatPr defaultRowHeight="15"/>
  <cols>
    <col min="1" max="1" width="4.5703125" style="73" customWidth="1"/>
    <col min="2" max="2" width="34.28515625" style="73" customWidth="1"/>
    <col min="3" max="3" width="9.5703125" style="73" customWidth="1"/>
    <col min="4" max="4" width="11.28515625" style="73" customWidth="1"/>
    <col min="5" max="5" width="23.85546875" style="73" customWidth="1"/>
    <col min="6" max="6" width="17.85546875" style="73" customWidth="1"/>
    <col min="7" max="7" width="24.7109375" style="73" customWidth="1"/>
    <col min="8" max="8" width="17.7109375" style="73" customWidth="1"/>
    <col min="9" max="17" width="13.7109375" style="73" customWidth="1"/>
    <col min="18" max="16384" width="9.140625" style="73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148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148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182">
        <v>1</v>
      </c>
      <c r="B10" s="149" t="s">
        <v>18</v>
      </c>
      <c r="C10" s="105" t="s">
        <v>19</v>
      </c>
      <c r="D10" s="149"/>
      <c r="E10" s="149" t="s">
        <v>20</v>
      </c>
      <c r="F10" s="106" t="s">
        <v>315</v>
      </c>
      <c r="G10" s="14" t="s">
        <v>21</v>
      </c>
      <c r="H10" s="197"/>
      <c r="I10" s="192"/>
      <c r="J10" s="192"/>
      <c r="K10" s="193"/>
      <c r="L10" s="193">
        <v>2422.75</v>
      </c>
      <c r="M10" s="152">
        <f t="shared" ref="M10:M74" si="1">K10-L10</f>
        <v>-2422.75</v>
      </c>
      <c r="N10" s="192"/>
      <c r="O10" s="193"/>
      <c r="P10" s="193"/>
      <c r="Q10" s="152">
        <f t="shared" ref="Q10:Q74" si="2">O10-P10</f>
        <v>0</v>
      </c>
    </row>
    <row r="11" spans="1:17" ht="15" customHeight="1">
      <c r="A11" s="182">
        <v>2</v>
      </c>
      <c r="B11" s="149" t="s">
        <v>18</v>
      </c>
      <c r="C11" s="105" t="s">
        <v>19</v>
      </c>
      <c r="D11" s="149"/>
      <c r="E11" s="149" t="s">
        <v>20</v>
      </c>
      <c r="F11" s="106" t="s">
        <v>423</v>
      </c>
      <c r="G11" s="16" t="s">
        <v>22</v>
      </c>
      <c r="H11" s="197"/>
      <c r="I11" s="192"/>
      <c r="J11" s="192"/>
      <c r="K11" s="193"/>
      <c r="L11" s="193"/>
      <c r="M11" s="152">
        <f t="shared" si="1"/>
        <v>0</v>
      </c>
      <c r="N11" s="192"/>
      <c r="O11" s="193"/>
      <c r="P11" s="193"/>
      <c r="Q11" s="152">
        <f t="shared" si="2"/>
        <v>0</v>
      </c>
    </row>
    <row r="12" spans="1:17" ht="15" customHeight="1">
      <c r="A12" s="182">
        <v>3</v>
      </c>
      <c r="B12" s="149" t="s">
        <v>23</v>
      </c>
      <c r="C12" s="105" t="s">
        <v>19</v>
      </c>
      <c r="D12" s="149"/>
      <c r="E12" s="149" t="s">
        <v>24</v>
      </c>
      <c r="F12" s="107">
        <v>2</v>
      </c>
      <c r="G12" s="14" t="s">
        <v>21</v>
      </c>
      <c r="H12" s="197"/>
      <c r="I12" s="192"/>
      <c r="J12" s="192"/>
      <c r="K12" s="193"/>
      <c r="L12" s="193"/>
      <c r="M12" s="152">
        <f t="shared" si="1"/>
        <v>0</v>
      </c>
      <c r="N12" s="192"/>
      <c r="O12" s="193"/>
      <c r="P12" s="193"/>
      <c r="Q12" s="152">
        <f t="shared" si="2"/>
        <v>0</v>
      </c>
    </row>
    <row r="13" spans="1:17" ht="15" customHeight="1">
      <c r="A13" s="182">
        <v>4</v>
      </c>
      <c r="B13" s="149" t="s">
        <v>25</v>
      </c>
      <c r="C13" s="105" t="s">
        <v>19</v>
      </c>
      <c r="D13" s="149"/>
      <c r="E13" s="149" t="s">
        <v>26</v>
      </c>
      <c r="F13" s="106" t="s">
        <v>316</v>
      </c>
      <c r="G13" s="14" t="s">
        <v>21</v>
      </c>
      <c r="H13" s="197"/>
      <c r="I13" s="192"/>
      <c r="J13" s="192"/>
      <c r="K13" s="193"/>
      <c r="L13" s="193"/>
      <c r="M13" s="152">
        <f t="shared" si="1"/>
        <v>0</v>
      </c>
      <c r="N13" s="192"/>
      <c r="O13" s="193"/>
      <c r="P13" s="193"/>
      <c r="Q13" s="152">
        <f t="shared" si="2"/>
        <v>0</v>
      </c>
    </row>
    <row r="14" spans="1:17" ht="15" customHeight="1">
      <c r="A14" s="182">
        <v>5</v>
      </c>
      <c r="B14" s="149" t="s">
        <v>27</v>
      </c>
      <c r="C14" s="105" t="s">
        <v>19</v>
      </c>
      <c r="D14" s="149"/>
      <c r="E14" s="149" t="s">
        <v>26</v>
      </c>
      <c r="F14" s="106" t="s">
        <v>317</v>
      </c>
      <c r="G14" s="14" t="s">
        <v>21</v>
      </c>
      <c r="H14" s="197"/>
      <c r="I14" s="192"/>
      <c r="J14" s="192"/>
      <c r="K14" s="193"/>
      <c r="L14" s="193">
        <v>4978.75</v>
      </c>
      <c r="M14" s="152">
        <f t="shared" si="1"/>
        <v>-4978.75</v>
      </c>
      <c r="N14" s="192"/>
      <c r="O14" s="193"/>
      <c r="P14" s="193"/>
      <c r="Q14" s="152">
        <f t="shared" si="2"/>
        <v>0</v>
      </c>
    </row>
    <row r="15" spans="1:17" ht="15" customHeight="1">
      <c r="A15" s="182">
        <v>6</v>
      </c>
      <c r="B15" s="149" t="s">
        <v>28</v>
      </c>
      <c r="C15" s="105" t="s">
        <v>19</v>
      </c>
      <c r="D15" s="149"/>
      <c r="E15" s="149" t="s">
        <v>26</v>
      </c>
      <c r="F15" s="106" t="s">
        <v>318</v>
      </c>
      <c r="G15" s="14" t="s">
        <v>21</v>
      </c>
      <c r="H15" s="197"/>
      <c r="I15" s="192">
        <v>1</v>
      </c>
      <c r="J15" s="192">
        <v>1</v>
      </c>
      <c r="K15" s="193">
        <v>5268.38</v>
      </c>
      <c r="L15" s="193"/>
      <c r="M15" s="152">
        <f t="shared" si="1"/>
        <v>5268.38</v>
      </c>
      <c r="N15" s="192"/>
      <c r="O15" s="193"/>
      <c r="P15" s="193"/>
      <c r="Q15" s="152">
        <f t="shared" si="2"/>
        <v>0</v>
      </c>
    </row>
    <row r="16" spans="1:17" ht="15" customHeight="1">
      <c r="A16" s="182">
        <v>7</v>
      </c>
      <c r="B16" s="149" t="s">
        <v>29</v>
      </c>
      <c r="C16" s="105" t="s">
        <v>19</v>
      </c>
      <c r="D16" s="149"/>
      <c r="E16" s="149" t="s">
        <v>30</v>
      </c>
      <c r="F16" s="106" t="s">
        <v>319</v>
      </c>
      <c r="G16" s="14" t="s">
        <v>21</v>
      </c>
      <c r="H16" s="197"/>
      <c r="I16" s="192"/>
      <c r="J16" s="192"/>
      <c r="K16" s="193"/>
      <c r="L16" s="193"/>
      <c r="M16" s="152">
        <f t="shared" si="1"/>
        <v>0</v>
      </c>
      <c r="N16" s="192"/>
      <c r="O16" s="193"/>
      <c r="P16" s="193">
        <v>2114.4</v>
      </c>
      <c r="Q16" s="152">
        <f t="shared" si="2"/>
        <v>-2114.4</v>
      </c>
    </row>
    <row r="17" spans="1:17" ht="15" customHeight="1">
      <c r="A17" s="182">
        <v>8</v>
      </c>
      <c r="B17" s="149" t="s">
        <v>29</v>
      </c>
      <c r="C17" s="105" t="s">
        <v>19</v>
      </c>
      <c r="D17" s="149"/>
      <c r="E17" s="149" t="s">
        <v>30</v>
      </c>
      <c r="F17" s="106" t="s">
        <v>407</v>
      </c>
      <c r="G17" s="17" t="s">
        <v>31</v>
      </c>
      <c r="H17" s="197"/>
      <c r="I17" s="192"/>
      <c r="J17" s="192"/>
      <c r="K17" s="193"/>
      <c r="L17" s="193"/>
      <c r="M17" s="152">
        <f t="shared" si="1"/>
        <v>0</v>
      </c>
      <c r="N17" s="192">
        <v>1</v>
      </c>
      <c r="O17" s="193"/>
      <c r="P17" s="193">
        <v>4933.6000000000004</v>
      </c>
      <c r="Q17" s="152">
        <f t="shared" si="2"/>
        <v>-4933.6000000000004</v>
      </c>
    </row>
    <row r="18" spans="1:17" ht="15" customHeight="1">
      <c r="A18" s="182">
        <v>9</v>
      </c>
      <c r="B18" s="149" t="s">
        <v>32</v>
      </c>
      <c r="C18" s="105" t="s">
        <v>19</v>
      </c>
      <c r="D18" s="149"/>
      <c r="E18" s="149" t="s">
        <v>26</v>
      </c>
      <c r="F18" s="106" t="s">
        <v>320</v>
      </c>
      <c r="G18" s="14" t="s">
        <v>21</v>
      </c>
      <c r="H18" s="197">
        <v>1</v>
      </c>
      <c r="I18" s="192"/>
      <c r="J18" s="192"/>
      <c r="K18" s="193"/>
      <c r="L18" s="193">
        <v>6378.99</v>
      </c>
      <c r="M18" s="152">
        <f t="shared" si="1"/>
        <v>-6378.99</v>
      </c>
      <c r="N18" s="192"/>
      <c r="O18" s="193"/>
      <c r="P18" s="193">
        <v>22022.06</v>
      </c>
      <c r="Q18" s="152">
        <f t="shared" si="2"/>
        <v>-22022.06</v>
      </c>
    </row>
    <row r="19" spans="1:17" ht="15" customHeight="1">
      <c r="A19" s="182">
        <v>10</v>
      </c>
      <c r="B19" s="149" t="s">
        <v>32</v>
      </c>
      <c r="C19" s="105" t="s">
        <v>19</v>
      </c>
      <c r="D19" s="149"/>
      <c r="E19" s="149" t="s">
        <v>26</v>
      </c>
      <c r="F19" s="106" t="s">
        <v>443</v>
      </c>
      <c r="G19" s="80" t="s">
        <v>33</v>
      </c>
      <c r="H19" s="197"/>
      <c r="I19" s="192"/>
      <c r="J19" s="192"/>
      <c r="K19" s="193"/>
      <c r="L19" s="193"/>
      <c r="M19" s="152">
        <f t="shared" si="1"/>
        <v>0</v>
      </c>
      <c r="N19" s="192"/>
      <c r="O19" s="193"/>
      <c r="P19" s="193"/>
      <c r="Q19" s="152">
        <f t="shared" si="2"/>
        <v>0</v>
      </c>
    </row>
    <row r="20" spans="1:17" ht="15" customHeight="1">
      <c r="A20" s="182">
        <v>11</v>
      </c>
      <c r="B20" s="149" t="s">
        <v>34</v>
      </c>
      <c r="C20" s="105" t="s">
        <v>19</v>
      </c>
      <c r="D20" s="149"/>
      <c r="E20" s="149" t="s">
        <v>35</v>
      </c>
      <c r="F20" s="106" t="s">
        <v>321</v>
      </c>
      <c r="G20" s="14" t="s">
        <v>21</v>
      </c>
      <c r="H20" s="197"/>
      <c r="I20" s="192"/>
      <c r="J20" s="192"/>
      <c r="K20" s="193"/>
      <c r="L20" s="193">
        <v>872.19</v>
      </c>
      <c r="M20" s="152">
        <f t="shared" si="1"/>
        <v>-872.19</v>
      </c>
      <c r="N20" s="192"/>
      <c r="O20" s="193"/>
      <c r="P20" s="193"/>
      <c r="Q20" s="152">
        <f t="shared" si="2"/>
        <v>0</v>
      </c>
    </row>
    <row r="21" spans="1:17" ht="15" customHeight="1">
      <c r="A21" s="182">
        <v>12</v>
      </c>
      <c r="B21" s="149" t="s">
        <v>34</v>
      </c>
      <c r="C21" s="105" t="s">
        <v>19</v>
      </c>
      <c r="D21" s="149"/>
      <c r="E21" s="149" t="s">
        <v>35</v>
      </c>
      <c r="F21" s="106" t="s">
        <v>398</v>
      </c>
      <c r="G21" s="19" t="s">
        <v>36</v>
      </c>
      <c r="H21" s="197"/>
      <c r="I21" s="192"/>
      <c r="J21" s="192"/>
      <c r="K21" s="193"/>
      <c r="L21" s="193"/>
      <c r="M21" s="152">
        <f t="shared" si="1"/>
        <v>0</v>
      </c>
      <c r="N21" s="192"/>
      <c r="O21" s="193"/>
      <c r="P21" s="193"/>
      <c r="Q21" s="152">
        <f t="shared" si="2"/>
        <v>0</v>
      </c>
    </row>
    <row r="22" spans="1:17" ht="15" customHeight="1">
      <c r="A22" s="182">
        <v>13</v>
      </c>
      <c r="B22" s="149" t="s">
        <v>37</v>
      </c>
      <c r="C22" s="105" t="s">
        <v>19</v>
      </c>
      <c r="D22" s="149"/>
      <c r="E22" s="149" t="s">
        <v>26</v>
      </c>
      <c r="F22" s="106" t="s">
        <v>322</v>
      </c>
      <c r="G22" s="14" t="s">
        <v>21</v>
      </c>
      <c r="H22" s="197"/>
      <c r="I22" s="192"/>
      <c r="J22" s="192"/>
      <c r="K22" s="193"/>
      <c r="L22" s="193">
        <v>7369.39</v>
      </c>
      <c r="M22" s="152">
        <f t="shared" si="1"/>
        <v>-7369.39</v>
      </c>
      <c r="N22" s="192"/>
      <c r="O22" s="193"/>
      <c r="P22" s="193">
        <v>7495.96</v>
      </c>
      <c r="Q22" s="152">
        <f t="shared" si="2"/>
        <v>-7495.96</v>
      </c>
    </row>
    <row r="23" spans="1:17" ht="15" customHeight="1">
      <c r="A23" s="182">
        <v>14</v>
      </c>
      <c r="B23" s="149" t="s">
        <v>37</v>
      </c>
      <c r="C23" s="105" t="s">
        <v>19</v>
      </c>
      <c r="D23" s="149"/>
      <c r="E23" s="149" t="s">
        <v>26</v>
      </c>
      <c r="F23" s="106" t="s">
        <v>444</v>
      </c>
      <c r="G23" s="80" t="s">
        <v>33</v>
      </c>
      <c r="H23" s="197"/>
      <c r="I23" s="192"/>
      <c r="J23" s="192"/>
      <c r="K23" s="193"/>
      <c r="L23" s="193"/>
      <c r="M23" s="152">
        <f t="shared" si="1"/>
        <v>0</v>
      </c>
      <c r="N23" s="192"/>
      <c r="O23" s="193"/>
      <c r="P23" s="193"/>
      <c r="Q23" s="152">
        <f t="shared" si="2"/>
        <v>0</v>
      </c>
    </row>
    <row r="24" spans="1:17" ht="15" customHeight="1">
      <c r="A24" s="182">
        <v>15</v>
      </c>
      <c r="B24" s="149" t="s">
        <v>38</v>
      </c>
      <c r="C24" s="105" t="s">
        <v>19</v>
      </c>
      <c r="D24" s="149"/>
      <c r="E24" s="149" t="s">
        <v>39</v>
      </c>
      <c r="F24" s="106" t="s">
        <v>323</v>
      </c>
      <c r="G24" s="14" t="s">
        <v>21</v>
      </c>
      <c r="H24" s="197">
        <v>1</v>
      </c>
      <c r="I24" s="192"/>
      <c r="J24" s="192"/>
      <c r="K24" s="193"/>
      <c r="L24" s="193">
        <v>3805.92</v>
      </c>
      <c r="M24" s="152">
        <f t="shared" si="1"/>
        <v>-3805.92</v>
      </c>
      <c r="N24" s="192"/>
      <c r="O24" s="193"/>
      <c r="P24" s="193">
        <v>6658.24</v>
      </c>
      <c r="Q24" s="152">
        <f t="shared" si="2"/>
        <v>-6658.24</v>
      </c>
    </row>
    <row r="25" spans="1:17" ht="15" customHeight="1">
      <c r="A25" s="182">
        <v>16</v>
      </c>
      <c r="B25" s="149" t="s">
        <v>38</v>
      </c>
      <c r="C25" s="105" t="s">
        <v>19</v>
      </c>
      <c r="D25" s="149"/>
      <c r="E25" s="149" t="s">
        <v>39</v>
      </c>
      <c r="F25" s="106" t="s">
        <v>445</v>
      </c>
      <c r="G25" s="80" t="s">
        <v>33</v>
      </c>
      <c r="H25" s="197"/>
      <c r="I25" s="192"/>
      <c r="J25" s="192"/>
      <c r="K25" s="193"/>
      <c r="L25" s="193"/>
      <c r="M25" s="152">
        <f t="shared" si="1"/>
        <v>0</v>
      </c>
      <c r="N25" s="192"/>
      <c r="O25" s="193"/>
      <c r="P25" s="193"/>
      <c r="Q25" s="152">
        <f t="shared" si="2"/>
        <v>0</v>
      </c>
    </row>
    <row r="26" spans="1:17" ht="15" customHeight="1">
      <c r="A26" s="182">
        <v>17</v>
      </c>
      <c r="B26" s="149" t="s">
        <v>40</v>
      </c>
      <c r="C26" s="105" t="s">
        <v>19</v>
      </c>
      <c r="D26" s="149"/>
      <c r="E26" s="149" t="s">
        <v>20</v>
      </c>
      <c r="F26" s="106" t="s">
        <v>324</v>
      </c>
      <c r="G26" s="14" t="s">
        <v>21</v>
      </c>
      <c r="H26" s="197"/>
      <c r="I26" s="192"/>
      <c r="J26" s="192"/>
      <c r="K26" s="193"/>
      <c r="L26" s="193"/>
      <c r="M26" s="152">
        <f t="shared" si="1"/>
        <v>0</v>
      </c>
      <c r="N26" s="192"/>
      <c r="O26" s="193"/>
      <c r="P26" s="193"/>
      <c r="Q26" s="152">
        <f t="shared" si="2"/>
        <v>0</v>
      </c>
    </row>
    <row r="27" spans="1:17" ht="15" customHeight="1">
      <c r="A27" s="182">
        <v>18</v>
      </c>
      <c r="B27" s="149" t="s">
        <v>40</v>
      </c>
      <c r="C27" s="105" t="s">
        <v>19</v>
      </c>
      <c r="D27" s="149"/>
      <c r="E27" s="149" t="s">
        <v>20</v>
      </c>
      <c r="F27" s="106" t="s">
        <v>424</v>
      </c>
      <c r="G27" s="16" t="s">
        <v>22</v>
      </c>
      <c r="H27" s="197"/>
      <c r="I27" s="192"/>
      <c r="J27" s="192"/>
      <c r="K27" s="193"/>
      <c r="L27" s="193">
        <v>1938.2</v>
      </c>
      <c r="M27" s="152">
        <f t="shared" si="1"/>
        <v>-1938.2</v>
      </c>
      <c r="N27" s="192"/>
      <c r="O27" s="193"/>
      <c r="P27" s="193">
        <v>5418.15</v>
      </c>
      <c r="Q27" s="152">
        <f t="shared" si="2"/>
        <v>-5418.15</v>
      </c>
    </row>
    <row r="28" spans="1:17" ht="15" customHeight="1">
      <c r="A28" s="182">
        <v>19</v>
      </c>
      <c r="B28" s="149" t="s">
        <v>41</v>
      </c>
      <c r="C28" s="105" t="s">
        <v>19</v>
      </c>
      <c r="D28" s="149"/>
      <c r="E28" s="149" t="s">
        <v>24</v>
      </c>
      <c r="F28" s="106" t="s">
        <v>325</v>
      </c>
      <c r="G28" s="14" t="s">
        <v>21</v>
      </c>
      <c r="H28" s="197">
        <v>1</v>
      </c>
      <c r="I28" s="192"/>
      <c r="J28" s="192"/>
      <c r="K28" s="193"/>
      <c r="L28" s="193"/>
      <c r="M28" s="152">
        <f t="shared" si="1"/>
        <v>0</v>
      </c>
      <c r="N28" s="192"/>
      <c r="O28" s="193"/>
      <c r="P28" s="193"/>
      <c r="Q28" s="152">
        <f t="shared" si="2"/>
        <v>0</v>
      </c>
    </row>
    <row r="29" spans="1:17" ht="15" customHeight="1">
      <c r="A29" s="182">
        <v>20</v>
      </c>
      <c r="B29" s="149" t="s">
        <v>41</v>
      </c>
      <c r="C29" s="105" t="s">
        <v>19</v>
      </c>
      <c r="D29" s="149"/>
      <c r="E29" s="149" t="s">
        <v>24</v>
      </c>
      <c r="F29" s="106" t="s">
        <v>425</v>
      </c>
      <c r="G29" s="16" t="s">
        <v>22</v>
      </c>
      <c r="H29" s="197"/>
      <c r="I29" s="192"/>
      <c r="J29" s="192"/>
      <c r="K29" s="193"/>
      <c r="L29" s="193"/>
      <c r="M29" s="152">
        <f t="shared" si="1"/>
        <v>0</v>
      </c>
      <c r="N29" s="192"/>
      <c r="O29" s="193"/>
      <c r="P29" s="193"/>
      <c r="Q29" s="152">
        <f t="shared" si="2"/>
        <v>0</v>
      </c>
    </row>
    <row r="30" spans="1:17" ht="15" customHeight="1">
      <c r="A30" s="182">
        <v>21</v>
      </c>
      <c r="B30" s="149" t="s">
        <v>42</v>
      </c>
      <c r="C30" s="105" t="s">
        <v>19</v>
      </c>
      <c r="D30" s="149"/>
      <c r="E30" s="149" t="s">
        <v>26</v>
      </c>
      <c r="F30" s="107">
        <v>21</v>
      </c>
      <c r="G30" s="14" t="s">
        <v>21</v>
      </c>
      <c r="H30" s="197"/>
      <c r="I30" s="192"/>
      <c r="J30" s="192"/>
      <c r="K30" s="193"/>
      <c r="L30" s="193"/>
      <c r="M30" s="152">
        <f t="shared" si="1"/>
        <v>0</v>
      </c>
      <c r="N30" s="192"/>
      <c r="O30" s="193"/>
      <c r="P30" s="193"/>
      <c r="Q30" s="152">
        <f t="shared" si="2"/>
        <v>0</v>
      </c>
    </row>
    <row r="31" spans="1:17" ht="15" customHeight="1">
      <c r="A31" s="182">
        <v>22</v>
      </c>
      <c r="B31" s="149" t="s">
        <v>43</v>
      </c>
      <c r="C31" s="105" t="s">
        <v>19</v>
      </c>
      <c r="D31" s="149"/>
      <c r="E31" s="149" t="s">
        <v>35</v>
      </c>
      <c r="F31" s="106" t="s">
        <v>326</v>
      </c>
      <c r="G31" s="14" t="s">
        <v>21</v>
      </c>
      <c r="H31" s="197"/>
      <c r="I31" s="192"/>
      <c r="J31" s="192">
        <v>1</v>
      </c>
      <c r="K31" s="193">
        <v>2921.84</v>
      </c>
      <c r="L31" s="193">
        <v>1618.84</v>
      </c>
      <c r="M31" s="152">
        <f t="shared" si="1"/>
        <v>1303.0000000000002</v>
      </c>
      <c r="N31" s="192"/>
      <c r="O31" s="193"/>
      <c r="P31" s="193">
        <v>2652.51</v>
      </c>
      <c r="Q31" s="152">
        <f t="shared" si="2"/>
        <v>-2652.51</v>
      </c>
    </row>
    <row r="32" spans="1:17" ht="15" customHeight="1">
      <c r="A32" s="182">
        <v>23</v>
      </c>
      <c r="B32" s="149" t="s">
        <v>43</v>
      </c>
      <c r="C32" s="105" t="s">
        <v>19</v>
      </c>
      <c r="D32" s="149"/>
      <c r="E32" s="149" t="s">
        <v>35</v>
      </c>
      <c r="F32" s="106" t="s">
        <v>399</v>
      </c>
      <c r="G32" s="19" t="s">
        <v>36</v>
      </c>
      <c r="H32" s="197"/>
      <c r="I32" s="192"/>
      <c r="J32" s="192"/>
      <c r="K32" s="193"/>
      <c r="L32" s="193"/>
      <c r="M32" s="152">
        <f t="shared" si="1"/>
        <v>0</v>
      </c>
      <c r="N32" s="192"/>
      <c r="O32" s="193"/>
      <c r="P32" s="193">
        <v>2819.2</v>
      </c>
      <c r="Q32" s="152">
        <f t="shared" si="2"/>
        <v>-2819.2</v>
      </c>
    </row>
    <row r="33" spans="1:17" ht="15" customHeight="1">
      <c r="A33" s="182">
        <v>24</v>
      </c>
      <c r="B33" s="149" t="s">
        <v>44</v>
      </c>
      <c r="C33" s="105" t="s">
        <v>19</v>
      </c>
      <c r="D33" s="149"/>
      <c r="E33" s="149" t="s">
        <v>35</v>
      </c>
      <c r="F33" s="106" t="s">
        <v>327</v>
      </c>
      <c r="G33" s="14" t="s">
        <v>21</v>
      </c>
      <c r="H33" s="197"/>
      <c r="I33" s="192">
        <v>5</v>
      </c>
      <c r="J33" s="192">
        <v>5</v>
      </c>
      <c r="K33" s="193">
        <v>9084.2900000000009</v>
      </c>
      <c r="L33" s="193"/>
      <c r="M33" s="152">
        <f t="shared" si="1"/>
        <v>9084.2900000000009</v>
      </c>
      <c r="N33" s="192">
        <v>2</v>
      </c>
      <c r="O33" s="193">
        <v>4819.42</v>
      </c>
      <c r="P33" s="193">
        <v>4774.53</v>
      </c>
      <c r="Q33" s="152">
        <f t="shared" si="2"/>
        <v>44.890000000000327</v>
      </c>
    </row>
    <row r="34" spans="1:17" ht="15" customHeight="1">
      <c r="A34" s="182">
        <v>25</v>
      </c>
      <c r="B34" s="149" t="s">
        <v>44</v>
      </c>
      <c r="C34" s="105" t="s">
        <v>19</v>
      </c>
      <c r="D34" s="149"/>
      <c r="E34" s="149" t="s">
        <v>35</v>
      </c>
      <c r="F34" s="106" t="s">
        <v>400</v>
      </c>
      <c r="G34" s="19" t="s">
        <v>36</v>
      </c>
      <c r="H34" s="197"/>
      <c r="I34" s="192"/>
      <c r="J34" s="192"/>
      <c r="K34" s="193"/>
      <c r="L34" s="193"/>
      <c r="M34" s="152">
        <f t="shared" si="1"/>
        <v>0</v>
      </c>
      <c r="N34" s="192">
        <v>1</v>
      </c>
      <c r="O34" s="193"/>
      <c r="P34" s="193"/>
      <c r="Q34" s="152">
        <f t="shared" si="2"/>
        <v>0</v>
      </c>
    </row>
    <row r="35" spans="1:17" ht="15" customHeight="1">
      <c r="A35" s="182">
        <v>26</v>
      </c>
      <c r="B35" s="149" t="s">
        <v>45</v>
      </c>
      <c r="C35" s="105" t="s">
        <v>19</v>
      </c>
      <c r="D35" s="149"/>
      <c r="E35" s="149" t="s">
        <v>26</v>
      </c>
      <c r="F35" s="106" t="s">
        <v>328</v>
      </c>
      <c r="G35" s="14" t="s">
        <v>21</v>
      </c>
      <c r="H35" s="197"/>
      <c r="I35" s="192"/>
      <c r="J35" s="192"/>
      <c r="K35" s="193"/>
      <c r="L35" s="193"/>
      <c r="M35" s="152">
        <f t="shared" si="1"/>
        <v>0</v>
      </c>
      <c r="N35" s="192"/>
      <c r="O35" s="193"/>
      <c r="P35" s="193">
        <v>8352.73</v>
      </c>
      <c r="Q35" s="152">
        <f t="shared" si="2"/>
        <v>-8352.73</v>
      </c>
    </row>
    <row r="36" spans="1:17" ht="15" customHeight="1">
      <c r="A36" s="182">
        <v>27</v>
      </c>
      <c r="B36" s="149" t="s">
        <v>46</v>
      </c>
      <c r="C36" s="105" t="s">
        <v>19</v>
      </c>
      <c r="D36" s="149"/>
      <c r="E36" s="149" t="s">
        <v>26</v>
      </c>
      <c r="F36" s="106" t="s">
        <v>329</v>
      </c>
      <c r="G36" s="14" t="s">
        <v>21</v>
      </c>
      <c r="H36" s="197"/>
      <c r="I36" s="192"/>
      <c r="J36" s="192"/>
      <c r="K36" s="193"/>
      <c r="L36" s="193">
        <v>422.88</v>
      </c>
      <c r="M36" s="152">
        <f t="shared" si="1"/>
        <v>-422.88</v>
      </c>
      <c r="N36" s="192"/>
      <c r="O36" s="193"/>
      <c r="P36" s="193"/>
      <c r="Q36" s="152">
        <f t="shared" si="2"/>
        <v>0</v>
      </c>
    </row>
    <row r="37" spans="1:17" ht="15" customHeight="1">
      <c r="A37" s="182">
        <v>28</v>
      </c>
      <c r="B37" s="149" t="s">
        <v>47</v>
      </c>
      <c r="C37" s="105" t="s">
        <v>19</v>
      </c>
      <c r="D37" s="149"/>
      <c r="E37" s="149" t="s">
        <v>48</v>
      </c>
      <c r="F37" s="106" t="s">
        <v>330</v>
      </c>
      <c r="G37" s="14" t="s">
        <v>21</v>
      </c>
      <c r="H37" s="197"/>
      <c r="I37" s="192"/>
      <c r="J37" s="192"/>
      <c r="K37" s="193"/>
      <c r="L37" s="193">
        <v>5958.22</v>
      </c>
      <c r="M37" s="152">
        <f t="shared" si="1"/>
        <v>-5958.22</v>
      </c>
      <c r="N37" s="192"/>
      <c r="O37" s="193"/>
      <c r="P37" s="193"/>
      <c r="Q37" s="152">
        <f t="shared" si="2"/>
        <v>0</v>
      </c>
    </row>
    <row r="38" spans="1:17" ht="15" hidden="1" customHeight="1">
      <c r="A38" s="182">
        <v>29</v>
      </c>
      <c r="B38" s="149" t="s">
        <v>47</v>
      </c>
      <c r="C38" s="105" t="s">
        <v>19</v>
      </c>
      <c r="D38" s="149"/>
      <c r="E38" s="149" t="s">
        <v>48</v>
      </c>
      <c r="F38" s="108" t="s">
        <v>297</v>
      </c>
      <c r="G38" s="19" t="s">
        <v>36</v>
      </c>
      <c r="H38" s="197"/>
      <c r="I38" s="192"/>
      <c r="J38" s="192"/>
      <c r="K38" s="193"/>
      <c r="L38" s="193"/>
      <c r="M38" s="152">
        <f t="shared" si="1"/>
        <v>0</v>
      </c>
      <c r="N38" s="192"/>
      <c r="O38" s="193"/>
      <c r="P38" s="193"/>
      <c r="Q38" s="152">
        <f t="shared" si="2"/>
        <v>0</v>
      </c>
    </row>
    <row r="39" spans="1:17" ht="15" customHeight="1">
      <c r="A39" s="182">
        <v>30</v>
      </c>
      <c r="B39" s="149" t="s">
        <v>47</v>
      </c>
      <c r="C39" s="105" t="s">
        <v>19</v>
      </c>
      <c r="D39" s="149"/>
      <c r="E39" s="149" t="s">
        <v>48</v>
      </c>
      <c r="F39" s="109" t="s">
        <v>446</v>
      </c>
      <c r="G39" s="80" t="s">
        <v>33</v>
      </c>
      <c r="H39" s="197"/>
      <c r="I39" s="192"/>
      <c r="J39" s="192"/>
      <c r="K39" s="193"/>
      <c r="L39" s="193"/>
      <c r="M39" s="152">
        <f t="shared" si="1"/>
        <v>0</v>
      </c>
      <c r="N39" s="192"/>
      <c r="O39" s="193"/>
      <c r="P39" s="193"/>
      <c r="Q39" s="152">
        <f t="shared" si="2"/>
        <v>0</v>
      </c>
    </row>
    <row r="40" spans="1:17" ht="15" customHeight="1">
      <c r="A40" s="182">
        <v>31</v>
      </c>
      <c r="B40" s="149" t="s">
        <v>49</v>
      </c>
      <c r="C40" s="105" t="s">
        <v>19</v>
      </c>
      <c r="D40" s="149"/>
      <c r="E40" s="149" t="s">
        <v>50</v>
      </c>
      <c r="F40" s="106" t="s">
        <v>331</v>
      </c>
      <c r="G40" s="14" t="s">
        <v>21</v>
      </c>
      <c r="H40" s="197"/>
      <c r="I40" s="192"/>
      <c r="J40" s="192"/>
      <c r="K40" s="193"/>
      <c r="L40" s="193">
        <v>8692.26</v>
      </c>
      <c r="M40" s="152">
        <f t="shared" si="1"/>
        <v>-8692.26</v>
      </c>
      <c r="N40" s="192"/>
      <c r="O40" s="193"/>
      <c r="P40" s="193">
        <v>15134.48</v>
      </c>
      <c r="Q40" s="152">
        <f t="shared" si="2"/>
        <v>-15134.48</v>
      </c>
    </row>
    <row r="41" spans="1:17" ht="15" customHeight="1">
      <c r="A41" s="182">
        <v>32</v>
      </c>
      <c r="B41" s="149" t="s">
        <v>49</v>
      </c>
      <c r="C41" s="105" t="s">
        <v>19</v>
      </c>
      <c r="D41" s="149"/>
      <c r="E41" s="149" t="s">
        <v>50</v>
      </c>
      <c r="F41" s="106" t="s">
        <v>426</v>
      </c>
      <c r="G41" s="16" t="s">
        <v>22</v>
      </c>
      <c r="H41" s="197"/>
      <c r="I41" s="192"/>
      <c r="J41" s="192"/>
      <c r="K41" s="193"/>
      <c r="L41" s="193"/>
      <c r="M41" s="152">
        <f t="shared" si="1"/>
        <v>0</v>
      </c>
      <c r="N41" s="192"/>
      <c r="O41" s="193"/>
      <c r="P41" s="193">
        <v>5710.71</v>
      </c>
      <c r="Q41" s="152">
        <f t="shared" si="2"/>
        <v>-5710.71</v>
      </c>
    </row>
    <row r="42" spans="1:17" ht="15" customHeight="1">
      <c r="A42" s="182">
        <v>33</v>
      </c>
      <c r="B42" s="149" t="s">
        <v>51</v>
      </c>
      <c r="C42" s="105" t="s">
        <v>19</v>
      </c>
      <c r="D42" s="149"/>
      <c r="E42" s="149" t="s">
        <v>52</v>
      </c>
      <c r="F42" s="106" t="s">
        <v>332</v>
      </c>
      <c r="G42" s="14" t="s">
        <v>21</v>
      </c>
      <c r="H42" s="197"/>
      <c r="I42" s="192"/>
      <c r="J42" s="192"/>
      <c r="K42" s="193"/>
      <c r="L42" s="193">
        <v>653.70000000000005</v>
      </c>
      <c r="M42" s="152">
        <f t="shared" si="1"/>
        <v>-653.70000000000005</v>
      </c>
      <c r="N42" s="192"/>
      <c r="O42" s="193"/>
      <c r="P42" s="193">
        <v>2317.85</v>
      </c>
      <c r="Q42" s="152">
        <f t="shared" si="2"/>
        <v>-2317.85</v>
      </c>
    </row>
    <row r="43" spans="1:17" ht="15" customHeight="1">
      <c r="A43" s="182">
        <v>34</v>
      </c>
      <c r="B43" s="149" t="s">
        <v>51</v>
      </c>
      <c r="C43" s="105" t="s">
        <v>19</v>
      </c>
      <c r="D43" s="149"/>
      <c r="E43" s="149" t="s">
        <v>52</v>
      </c>
      <c r="F43" s="109" t="s">
        <v>447</v>
      </c>
      <c r="G43" s="80" t="s">
        <v>33</v>
      </c>
      <c r="H43" s="197"/>
      <c r="I43" s="192"/>
      <c r="J43" s="192"/>
      <c r="K43" s="193"/>
      <c r="L43" s="193"/>
      <c r="M43" s="152">
        <f t="shared" si="1"/>
        <v>0</v>
      </c>
      <c r="N43" s="192"/>
      <c r="O43" s="193"/>
      <c r="P43" s="193"/>
      <c r="Q43" s="152">
        <f t="shared" si="2"/>
        <v>0</v>
      </c>
    </row>
    <row r="44" spans="1:17" ht="15" customHeight="1">
      <c r="A44" s="182">
        <v>35</v>
      </c>
      <c r="B44" s="149" t="s">
        <v>53</v>
      </c>
      <c r="C44" s="105" t="s">
        <v>19</v>
      </c>
      <c r="D44" s="149"/>
      <c r="E44" s="149" t="s">
        <v>30</v>
      </c>
      <c r="F44" s="106" t="s">
        <v>333</v>
      </c>
      <c r="G44" s="14" t="s">
        <v>21</v>
      </c>
      <c r="H44" s="197"/>
      <c r="I44" s="192"/>
      <c r="J44" s="192"/>
      <c r="K44" s="193"/>
      <c r="L44" s="193"/>
      <c r="M44" s="152">
        <f t="shared" si="1"/>
        <v>0</v>
      </c>
      <c r="N44" s="192"/>
      <c r="O44" s="193"/>
      <c r="P44" s="193"/>
      <c r="Q44" s="152">
        <f t="shared" si="2"/>
        <v>0</v>
      </c>
    </row>
    <row r="45" spans="1:17" ht="15" customHeight="1">
      <c r="A45" s="182">
        <v>36</v>
      </c>
      <c r="B45" s="149" t="s">
        <v>54</v>
      </c>
      <c r="C45" s="105" t="s">
        <v>19</v>
      </c>
      <c r="D45" s="149"/>
      <c r="E45" s="149" t="s">
        <v>26</v>
      </c>
      <c r="F45" s="110">
        <v>36</v>
      </c>
      <c r="G45" s="14" t="s">
        <v>21</v>
      </c>
      <c r="H45" s="197"/>
      <c r="I45" s="192"/>
      <c r="J45" s="192"/>
      <c r="K45" s="193"/>
      <c r="L45" s="193"/>
      <c r="M45" s="152">
        <f t="shared" si="1"/>
        <v>0</v>
      </c>
      <c r="N45" s="192"/>
      <c r="O45" s="193"/>
      <c r="P45" s="193"/>
      <c r="Q45" s="152">
        <f t="shared" si="2"/>
        <v>0</v>
      </c>
    </row>
    <row r="46" spans="1:17" ht="15" customHeight="1">
      <c r="A46" s="182">
        <v>37</v>
      </c>
      <c r="B46" s="149" t="s">
        <v>55</v>
      </c>
      <c r="C46" s="105" t="s">
        <v>19</v>
      </c>
      <c r="D46" s="149"/>
      <c r="E46" s="149" t="s">
        <v>56</v>
      </c>
      <c r="F46" s="110">
        <v>37</v>
      </c>
      <c r="G46" s="14" t="s">
        <v>21</v>
      </c>
      <c r="H46" s="197"/>
      <c r="I46" s="192"/>
      <c r="J46" s="192"/>
      <c r="K46" s="193"/>
      <c r="L46" s="193"/>
      <c r="M46" s="152">
        <f t="shared" si="1"/>
        <v>0</v>
      </c>
      <c r="N46" s="192"/>
      <c r="O46" s="193"/>
      <c r="P46" s="193"/>
      <c r="Q46" s="152">
        <f t="shared" si="2"/>
        <v>0</v>
      </c>
    </row>
    <row r="47" spans="1:17" ht="15" customHeight="1">
      <c r="A47" s="182">
        <v>38</v>
      </c>
      <c r="B47" s="149" t="s">
        <v>57</v>
      </c>
      <c r="C47" s="105" t="s">
        <v>19</v>
      </c>
      <c r="D47" s="149"/>
      <c r="E47" s="149" t="s">
        <v>58</v>
      </c>
      <c r="F47" s="106" t="s">
        <v>334</v>
      </c>
      <c r="G47" s="14" t="s">
        <v>21</v>
      </c>
      <c r="H47" s="197"/>
      <c r="I47" s="192"/>
      <c r="J47" s="192"/>
      <c r="K47" s="193"/>
      <c r="L47" s="193">
        <v>872.19</v>
      </c>
      <c r="M47" s="152">
        <f t="shared" si="1"/>
        <v>-872.19</v>
      </c>
      <c r="N47" s="192"/>
      <c r="O47" s="193"/>
      <c r="P47" s="193">
        <v>1317.98</v>
      </c>
      <c r="Q47" s="152">
        <f t="shared" si="2"/>
        <v>-1317.98</v>
      </c>
    </row>
    <row r="48" spans="1:17" ht="15" customHeight="1">
      <c r="A48" s="182">
        <v>39</v>
      </c>
      <c r="B48" s="149" t="s">
        <v>57</v>
      </c>
      <c r="C48" s="105" t="s">
        <v>19</v>
      </c>
      <c r="D48" s="149"/>
      <c r="E48" s="149" t="s">
        <v>58</v>
      </c>
      <c r="F48" s="106" t="s">
        <v>408</v>
      </c>
      <c r="G48" s="17" t="s">
        <v>31</v>
      </c>
      <c r="H48" s="197"/>
      <c r="I48" s="192">
        <v>2</v>
      </c>
      <c r="J48" s="192">
        <v>2</v>
      </c>
      <c r="K48" s="193"/>
      <c r="L48" s="193"/>
      <c r="M48" s="152">
        <f t="shared" si="1"/>
        <v>0</v>
      </c>
      <c r="N48" s="192"/>
      <c r="O48" s="193"/>
      <c r="P48" s="193"/>
      <c r="Q48" s="152">
        <f t="shared" si="2"/>
        <v>0</v>
      </c>
    </row>
    <row r="49" spans="1:17" ht="15" customHeight="1">
      <c r="A49" s="182">
        <v>40</v>
      </c>
      <c r="B49" s="149" t="s">
        <v>59</v>
      </c>
      <c r="C49" s="105" t="s">
        <v>19</v>
      </c>
      <c r="D49" s="149"/>
      <c r="E49" s="149" t="s">
        <v>26</v>
      </c>
      <c r="F49" s="106" t="s">
        <v>335</v>
      </c>
      <c r="G49" s="14" t="s">
        <v>21</v>
      </c>
      <c r="H49" s="197"/>
      <c r="I49" s="192"/>
      <c r="J49" s="192">
        <v>1</v>
      </c>
      <c r="K49" s="193">
        <v>5697.58</v>
      </c>
      <c r="L49" s="193">
        <v>845.76</v>
      </c>
      <c r="M49" s="152">
        <f t="shared" si="1"/>
        <v>4851.82</v>
      </c>
      <c r="N49" s="192"/>
      <c r="O49" s="193"/>
      <c r="P49" s="193">
        <v>2611.7199999999998</v>
      </c>
      <c r="Q49" s="152">
        <f t="shared" si="2"/>
        <v>-2611.7199999999998</v>
      </c>
    </row>
    <row r="50" spans="1:17" ht="15" customHeight="1">
      <c r="A50" s="182">
        <v>41</v>
      </c>
      <c r="B50" s="149" t="s">
        <v>60</v>
      </c>
      <c r="C50" s="105" t="s">
        <v>19</v>
      </c>
      <c r="D50" s="149"/>
      <c r="E50" s="149" t="s">
        <v>61</v>
      </c>
      <c r="F50" s="106" t="s">
        <v>336</v>
      </c>
      <c r="G50" s="14" t="s">
        <v>21</v>
      </c>
      <c r="H50" s="197"/>
      <c r="I50" s="192"/>
      <c r="J50" s="192"/>
      <c r="K50" s="193"/>
      <c r="L50" s="193">
        <v>1155.8699999999999</v>
      </c>
      <c r="M50" s="152">
        <f t="shared" si="1"/>
        <v>-1155.8699999999999</v>
      </c>
      <c r="N50" s="192"/>
      <c r="O50" s="193"/>
      <c r="P50" s="193"/>
      <c r="Q50" s="152">
        <f t="shared" si="2"/>
        <v>0</v>
      </c>
    </row>
    <row r="51" spans="1:17" ht="15" customHeight="1">
      <c r="A51" s="182">
        <v>42</v>
      </c>
      <c r="B51" s="149" t="s">
        <v>60</v>
      </c>
      <c r="C51" s="105" t="s">
        <v>19</v>
      </c>
      <c r="D51" s="149"/>
      <c r="E51" s="149" t="s">
        <v>61</v>
      </c>
      <c r="F51" s="106" t="s">
        <v>427</v>
      </c>
      <c r="G51" s="16" t="s">
        <v>22</v>
      </c>
      <c r="H51" s="197"/>
      <c r="I51" s="192"/>
      <c r="J51" s="192"/>
      <c r="K51" s="193"/>
      <c r="L51" s="193"/>
      <c r="M51" s="152">
        <f t="shared" si="1"/>
        <v>0</v>
      </c>
      <c r="N51" s="192"/>
      <c r="O51" s="193"/>
      <c r="P51" s="193"/>
      <c r="Q51" s="152">
        <f t="shared" si="2"/>
        <v>0</v>
      </c>
    </row>
    <row r="52" spans="1:17" ht="15" customHeight="1">
      <c r="A52" s="182">
        <v>43</v>
      </c>
      <c r="B52" s="149" t="s">
        <v>62</v>
      </c>
      <c r="C52" s="105" t="s">
        <v>19</v>
      </c>
      <c r="D52" s="149"/>
      <c r="E52" s="149" t="s">
        <v>26</v>
      </c>
      <c r="F52" s="110">
        <v>42</v>
      </c>
      <c r="G52" s="14" t="s">
        <v>21</v>
      </c>
      <c r="H52" s="197"/>
      <c r="I52" s="192"/>
      <c r="J52" s="192"/>
      <c r="K52" s="193"/>
      <c r="L52" s="193"/>
      <c r="M52" s="152">
        <f t="shared" si="1"/>
        <v>0</v>
      </c>
      <c r="N52" s="192"/>
      <c r="O52" s="193"/>
      <c r="P52" s="193"/>
      <c r="Q52" s="152">
        <f t="shared" si="2"/>
        <v>0</v>
      </c>
    </row>
    <row r="53" spans="1:17" ht="15" customHeight="1">
      <c r="A53" s="182">
        <v>44</v>
      </c>
      <c r="B53" s="149" t="s">
        <v>63</v>
      </c>
      <c r="C53" s="105" t="s">
        <v>19</v>
      </c>
      <c r="D53" s="149"/>
      <c r="E53" s="149" t="s">
        <v>26</v>
      </c>
      <c r="F53" s="106" t="s">
        <v>337</v>
      </c>
      <c r="G53" s="14" t="s">
        <v>21</v>
      </c>
      <c r="H53" s="197"/>
      <c r="I53" s="192"/>
      <c r="J53" s="192"/>
      <c r="K53" s="193"/>
      <c r="L53" s="193">
        <v>4615.5600000000004</v>
      </c>
      <c r="M53" s="152">
        <f t="shared" si="1"/>
        <v>-4615.5600000000004</v>
      </c>
      <c r="N53" s="192"/>
      <c r="O53" s="193"/>
      <c r="P53" s="193"/>
      <c r="Q53" s="152">
        <f t="shared" si="2"/>
        <v>0</v>
      </c>
    </row>
    <row r="54" spans="1:17" ht="15" customHeight="1">
      <c r="A54" s="182">
        <v>45</v>
      </c>
      <c r="B54" s="149" t="s">
        <v>63</v>
      </c>
      <c r="C54" s="105" t="s">
        <v>19</v>
      </c>
      <c r="D54" s="149"/>
      <c r="E54" s="149" t="s">
        <v>26</v>
      </c>
      <c r="F54" s="106" t="s">
        <v>448</v>
      </c>
      <c r="G54" s="80" t="s">
        <v>33</v>
      </c>
      <c r="H54" s="197"/>
      <c r="I54" s="192"/>
      <c r="J54" s="192"/>
      <c r="K54" s="193"/>
      <c r="L54" s="193"/>
      <c r="M54" s="152">
        <f t="shared" si="1"/>
        <v>0</v>
      </c>
      <c r="N54" s="192"/>
      <c r="O54" s="193"/>
      <c r="P54" s="193"/>
      <c r="Q54" s="152">
        <f t="shared" si="2"/>
        <v>0</v>
      </c>
    </row>
    <row r="55" spans="1:17" ht="15" customHeight="1">
      <c r="A55" s="182">
        <v>46</v>
      </c>
      <c r="B55" s="149" t="s">
        <v>64</v>
      </c>
      <c r="C55" s="105" t="s">
        <v>19</v>
      </c>
      <c r="D55" s="149"/>
      <c r="E55" s="149" t="s">
        <v>26</v>
      </c>
      <c r="F55" s="106" t="s">
        <v>338</v>
      </c>
      <c r="G55" s="14" t="s">
        <v>21</v>
      </c>
      <c r="H55" s="197">
        <v>2</v>
      </c>
      <c r="I55" s="192"/>
      <c r="J55" s="192"/>
      <c r="K55" s="193"/>
      <c r="L55" s="193"/>
      <c r="M55" s="152">
        <f t="shared" si="1"/>
        <v>0</v>
      </c>
      <c r="N55" s="192"/>
      <c r="O55" s="193"/>
      <c r="P55" s="193"/>
      <c r="Q55" s="152">
        <f t="shared" si="2"/>
        <v>0</v>
      </c>
    </row>
    <row r="56" spans="1:17" ht="15" customHeight="1">
      <c r="A56" s="182">
        <v>47</v>
      </c>
      <c r="B56" s="149" t="s">
        <v>65</v>
      </c>
      <c r="C56" s="105" t="s">
        <v>19</v>
      </c>
      <c r="D56" s="149"/>
      <c r="E56" s="149" t="s">
        <v>56</v>
      </c>
      <c r="F56" s="106" t="s">
        <v>339</v>
      </c>
      <c r="G56" s="14" t="s">
        <v>21</v>
      </c>
      <c r="H56" s="197"/>
      <c r="I56" s="192"/>
      <c r="J56" s="192"/>
      <c r="K56" s="193"/>
      <c r="L56" s="193"/>
      <c r="M56" s="152">
        <f t="shared" si="1"/>
        <v>0</v>
      </c>
      <c r="N56" s="192"/>
      <c r="O56" s="193"/>
      <c r="P56" s="193"/>
      <c r="Q56" s="152">
        <f t="shared" si="2"/>
        <v>0</v>
      </c>
    </row>
    <row r="57" spans="1:17" ht="15" customHeight="1">
      <c r="A57" s="182">
        <v>48</v>
      </c>
      <c r="B57" s="149" t="s">
        <v>65</v>
      </c>
      <c r="C57" s="105" t="s">
        <v>19</v>
      </c>
      <c r="D57" s="149"/>
      <c r="E57" s="149" t="s">
        <v>56</v>
      </c>
      <c r="F57" s="106" t="s">
        <v>421</v>
      </c>
      <c r="G57" s="17" t="s">
        <v>31</v>
      </c>
      <c r="H57" s="197"/>
      <c r="I57" s="192"/>
      <c r="J57" s="192"/>
      <c r="K57" s="193"/>
      <c r="L57" s="193"/>
      <c r="M57" s="152">
        <f t="shared" si="1"/>
        <v>0</v>
      </c>
      <c r="N57" s="192"/>
      <c r="O57" s="193"/>
      <c r="P57" s="193"/>
      <c r="Q57" s="152">
        <f t="shared" si="2"/>
        <v>0</v>
      </c>
    </row>
    <row r="58" spans="1:17" ht="15" customHeight="1">
      <c r="A58" s="182">
        <v>49</v>
      </c>
      <c r="B58" s="149" t="s">
        <v>66</v>
      </c>
      <c r="C58" s="105" t="s">
        <v>19</v>
      </c>
      <c r="D58" s="149"/>
      <c r="E58" s="149" t="s">
        <v>20</v>
      </c>
      <c r="F58" s="111">
        <v>48</v>
      </c>
      <c r="G58" s="14" t="s">
        <v>21</v>
      </c>
      <c r="H58" s="197"/>
      <c r="I58" s="192"/>
      <c r="J58" s="192"/>
      <c r="K58" s="193"/>
      <c r="L58" s="193"/>
      <c r="M58" s="152">
        <f t="shared" si="1"/>
        <v>0</v>
      </c>
      <c r="N58" s="192"/>
      <c r="O58" s="193"/>
      <c r="P58" s="193"/>
      <c r="Q58" s="152">
        <f t="shared" si="2"/>
        <v>0</v>
      </c>
    </row>
    <row r="59" spans="1:17" ht="15" customHeight="1">
      <c r="A59" s="182">
        <v>50</v>
      </c>
      <c r="B59" s="149" t="s">
        <v>67</v>
      </c>
      <c r="C59" s="105" t="s">
        <v>19</v>
      </c>
      <c r="D59" s="149"/>
      <c r="E59" s="149" t="s">
        <v>68</v>
      </c>
      <c r="F59" s="106" t="s">
        <v>340</v>
      </c>
      <c r="G59" s="14" t="s">
        <v>21</v>
      </c>
      <c r="H59" s="197"/>
      <c r="I59" s="192"/>
      <c r="J59" s="192"/>
      <c r="K59" s="193"/>
      <c r="L59" s="193">
        <v>872.19</v>
      </c>
      <c r="M59" s="152">
        <f t="shared" si="1"/>
        <v>-872.19</v>
      </c>
      <c r="N59" s="192"/>
      <c r="O59" s="193"/>
      <c r="P59" s="193">
        <v>5570.97</v>
      </c>
      <c r="Q59" s="152">
        <f t="shared" si="2"/>
        <v>-5570.97</v>
      </c>
    </row>
    <row r="60" spans="1:17" ht="15" customHeight="1">
      <c r="A60" s="182">
        <v>51</v>
      </c>
      <c r="B60" s="149" t="s">
        <v>67</v>
      </c>
      <c r="C60" s="105" t="s">
        <v>19</v>
      </c>
      <c r="D60" s="149"/>
      <c r="E60" s="149" t="s">
        <v>68</v>
      </c>
      <c r="F60" s="106" t="s">
        <v>428</v>
      </c>
      <c r="G60" s="16" t="s">
        <v>22</v>
      </c>
      <c r="H60" s="197"/>
      <c r="I60" s="192"/>
      <c r="J60" s="192"/>
      <c r="K60" s="193"/>
      <c r="L60" s="193">
        <v>881</v>
      </c>
      <c r="M60" s="152">
        <f t="shared" si="1"/>
        <v>-881</v>
      </c>
      <c r="N60" s="192"/>
      <c r="O60" s="193"/>
      <c r="P60" s="193"/>
      <c r="Q60" s="152">
        <f t="shared" si="2"/>
        <v>0</v>
      </c>
    </row>
    <row r="61" spans="1:17" ht="15" customHeight="1">
      <c r="A61" s="182">
        <v>52</v>
      </c>
      <c r="B61" s="149" t="s">
        <v>69</v>
      </c>
      <c r="C61" s="105" t="s">
        <v>19</v>
      </c>
      <c r="D61" s="149"/>
      <c r="E61" s="149" t="s">
        <v>20</v>
      </c>
      <c r="F61" s="106" t="s">
        <v>341</v>
      </c>
      <c r="G61" s="14" t="s">
        <v>21</v>
      </c>
      <c r="H61" s="197">
        <v>1</v>
      </c>
      <c r="I61" s="192"/>
      <c r="J61" s="192"/>
      <c r="K61" s="193"/>
      <c r="L61" s="193"/>
      <c r="M61" s="152">
        <f t="shared" si="1"/>
        <v>0</v>
      </c>
      <c r="N61" s="192"/>
      <c r="O61" s="193"/>
      <c r="P61" s="193"/>
      <c r="Q61" s="152">
        <f t="shared" si="2"/>
        <v>0</v>
      </c>
    </row>
    <row r="62" spans="1:17" ht="15" customHeight="1">
      <c r="A62" s="182">
        <v>53</v>
      </c>
      <c r="B62" s="149" t="s">
        <v>70</v>
      </c>
      <c r="C62" s="105" t="s">
        <v>19</v>
      </c>
      <c r="D62" s="149"/>
      <c r="E62" s="149" t="s">
        <v>26</v>
      </c>
      <c r="F62" s="107">
        <v>53</v>
      </c>
      <c r="G62" s="14" t="s">
        <v>21</v>
      </c>
      <c r="H62" s="197"/>
      <c r="I62" s="192"/>
      <c r="J62" s="192"/>
      <c r="K62" s="193"/>
      <c r="L62" s="193"/>
      <c r="M62" s="152">
        <f t="shared" si="1"/>
        <v>0</v>
      </c>
      <c r="N62" s="192"/>
      <c r="O62" s="193"/>
      <c r="P62" s="193"/>
      <c r="Q62" s="152">
        <f t="shared" si="2"/>
        <v>0</v>
      </c>
    </row>
    <row r="63" spans="1:17" ht="15" customHeight="1">
      <c r="A63" s="182">
        <v>54</v>
      </c>
      <c r="B63" s="149" t="s">
        <v>70</v>
      </c>
      <c r="C63" s="105" t="s">
        <v>19</v>
      </c>
      <c r="D63" s="149"/>
      <c r="E63" s="149" t="s">
        <v>26</v>
      </c>
      <c r="F63" s="107" t="s">
        <v>304</v>
      </c>
      <c r="G63" s="80" t="s">
        <v>33</v>
      </c>
      <c r="H63" s="197"/>
      <c r="I63" s="192"/>
      <c r="J63" s="192"/>
      <c r="K63" s="193"/>
      <c r="L63" s="193"/>
      <c r="M63" s="152">
        <f t="shared" si="1"/>
        <v>0</v>
      </c>
      <c r="N63" s="192"/>
      <c r="O63" s="193"/>
      <c r="P63" s="193"/>
      <c r="Q63" s="152">
        <f t="shared" si="2"/>
        <v>0</v>
      </c>
    </row>
    <row r="64" spans="1:17" ht="15" customHeight="1">
      <c r="A64" s="182">
        <v>55</v>
      </c>
      <c r="B64" s="149" t="s">
        <v>71</v>
      </c>
      <c r="C64" s="105" t="s">
        <v>19</v>
      </c>
      <c r="D64" s="149"/>
      <c r="E64" s="149" t="s">
        <v>52</v>
      </c>
      <c r="F64" s="106" t="s">
        <v>342</v>
      </c>
      <c r="G64" s="14" t="s">
        <v>21</v>
      </c>
      <c r="H64" s="197"/>
      <c r="I64" s="192"/>
      <c r="J64" s="192"/>
      <c r="K64" s="193"/>
      <c r="L64" s="193"/>
      <c r="M64" s="152">
        <f t="shared" si="1"/>
        <v>0</v>
      </c>
      <c r="N64" s="192"/>
      <c r="O64" s="193"/>
      <c r="P64" s="193"/>
      <c r="Q64" s="152">
        <f t="shared" si="2"/>
        <v>0</v>
      </c>
    </row>
    <row r="65" spans="1:17" ht="15" customHeight="1">
      <c r="A65" s="182">
        <v>56</v>
      </c>
      <c r="B65" s="149" t="s">
        <v>71</v>
      </c>
      <c r="C65" s="105" t="s">
        <v>19</v>
      </c>
      <c r="D65" s="149"/>
      <c r="E65" s="149" t="s">
        <v>52</v>
      </c>
      <c r="F65" s="106" t="s">
        <v>449</v>
      </c>
      <c r="G65" s="80" t="s">
        <v>33</v>
      </c>
      <c r="H65" s="197"/>
      <c r="I65" s="192"/>
      <c r="J65" s="192"/>
      <c r="K65" s="193"/>
      <c r="L65" s="193"/>
      <c r="M65" s="152">
        <f t="shared" si="1"/>
        <v>0</v>
      </c>
      <c r="N65" s="192"/>
      <c r="O65" s="193"/>
      <c r="P65" s="193"/>
      <c r="Q65" s="152">
        <f t="shared" si="2"/>
        <v>0</v>
      </c>
    </row>
    <row r="66" spans="1:17" ht="15" customHeight="1">
      <c r="A66" s="182">
        <v>57</v>
      </c>
      <c r="B66" s="149" t="s">
        <v>72</v>
      </c>
      <c r="C66" s="105" t="s">
        <v>19</v>
      </c>
      <c r="D66" s="149"/>
      <c r="E66" s="149" t="s">
        <v>20</v>
      </c>
      <c r="F66" s="106" t="s">
        <v>343</v>
      </c>
      <c r="G66" s="14" t="s">
        <v>21</v>
      </c>
      <c r="H66" s="197"/>
      <c r="I66" s="192"/>
      <c r="J66" s="192"/>
      <c r="K66" s="193"/>
      <c r="L66" s="193"/>
      <c r="M66" s="152">
        <f t="shared" si="1"/>
        <v>0</v>
      </c>
      <c r="N66" s="192"/>
      <c r="O66" s="193"/>
      <c r="P66" s="193">
        <v>4720.29</v>
      </c>
      <c r="Q66" s="152">
        <f t="shared" si="2"/>
        <v>-4720.29</v>
      </c>
    </row>
    <row r="67" spans="1:17" ht="15" customHeight="1">
      <c r="A67" s="182">
        <v>58</v>
      </c>
      <c r="B67" s="149" t="s">
        <v>73</v>
      </c>
      <c r="C67" s="105" t="s">
        <v>19</v>
      </c>
      <c r="D67" s="149"/>
      <c r="E67" s="149" t="s">
        <v>74</v>
      </c>
      <c r="F67" s="112" t="s">
        <v>439</v>
      </c>
      <c r="G67" s="14" t="s">
        <v>21</v>
      </c>
      <c r="H67" s="197"/>
      <c r="I67" s="192">
        <v>1</v>
      </c>
      <c r="J67" s="192">
        <v>1</v>
      </c>
      <c r="K67" s="193">
        <v>1973.44</v>
      </c>
      <c r="L67" s="193">
        <v>11218.25</v>
      </c>
      <c r="M67" s="152">
        <f t="shared" si="1"/>
        <v>-9244.81</v>
      </c>
      <c r="N67" s="192"/>
      <c r="O67" s="193"/>
      <c r="P67" s="193">
        <v>1983.31</v>
      </c>
      <c r="Q67" s="152">
        <f t="shared" si="2"/>
        <v>-1983.31</v>
      </c>
    </row>
    <row r="68" spans="1:17" ht="15" customHeight="1">
      <c r="A68" s="182">
        <v>59</v>
      </c>
      <c r="B68" s="149" t="s">
        <v>73</v>
      </c>
      <c r="C68" s="105" t="s">
        <v>19</v>
      </c>
      <c r="D68" s="149"/>
      <c r="E68" s="149" t="s">
        <v>74</v>
      </c>
      <c r="F68" s="107" t="s">
        <v>450</v>
      </c>
      <c r="G68" s="80" t="s">
        <v>33</v>
      </c>
      <c r="H68" s="197"/>
      <c r="I68" s="192"/>
      <c r="J68" s="192"/>
      <c r="K68" s="193"/>
      <c r="L68" s="193"/>
      <c r="M68" s="152">
        <f t="shared" si="1"/>
        <v>0</v>
      </c>
      <c r="N68" s="192"/>
      <c r="O68" s="193"/>
      <c r="P68" s="193"/>
      <c r="Q68" s="152">
        <f t="shared" si="2"/>
        <v>0</v>
      </c>
    </row>
    <row r="69" spans="1:17" ht="15" customHeight="1">
      <c r="A69" s="182">
        <v>60</v>
      </c>
      <c r="B69" s="149" t="s">
        <v>75</v>
      </c>
      <c r="C69" s="105" t="s">
        <v>19</v>
      </c>
      <c r="D69" s="149"/>
      <c r="E69" s="149" t="s">
        <v>26</v>
      </c>
      <c r="F69" s="106" t="s">
        <v>344</v>
      </c>
      <c r="G69" s="14" t="s">
        <v>21</v>
      </c>
      <c r="H69" s="197"/>
      <c r="I69" s="192"/>
      <c r="J69" s="192">
        <v>1</v>
      </c>
      <c r="K69" s="193">
        <v>5623.88</v>
      </c>
      <c r="L69" s="193">
        <v>1744.38</v>
      </c>
      <c r="M69" s="152">
        <f t="shared" si="1"/>
        <v>3879.5</v>
      </c>
      <c r="N69" s="192"/>
      <c r="O69" s="193"/>
      <c r="P69" s="193"/>
      <c r="Q69" s="152">
        <f t="shared" si="2"/>
        <v>0</v>
      </c>
    </row>
    <row r="70" spans="1:17" ht="15" customHeight="1">
      <c r="A70" s="182">
        <v>61</v>
      </c>
      <c r="B70" s="149" t="s">
        <v>76</v>
      </c>
      <c r="C70" s="105" t="s">
        <v>19</v>
      </c>
      <c r="D70" s="149"/>
      <c r="E70" s="149" t="s">
        <v>58</v>
      </c>
      <c r="F70" s="106" t="s">
        <v>345</v>
      </c>
      <c r="G70" s="14" t="s">
        <v>21</v>
      </c>
      <c r="H70" s="197"/>
      <c r="I70" s="192"/>
      <c r="J70" s="192"/>
      <c r="K70" s="193"/>
      <c r="L70" s="193"/>
      <c r="M70" s="152">
        <f t="shared" si="1"/>
        <v>0</v>
      </c>
      <c r="N70" s="192"/>
      <c r="O70" s="193"/>
      <c r="P70" s="193"/>
      <c r="Q70" s="152">
        <f t="shared" si="2"/>
        <v>0</v>
      </c>
    </row>
    <row r="71" spans="1:17" ht="15" customHeight="1">
      <c r="A71" s="182">
        <v>62</v>
      </c>
      <c r="B71" s="149" t="s">
        <v>76</v>
      </c>
      <c r="C71" s="105" t="s">
        <v>19</v>
      </c>
      <c r="D71" s="149"/>
      <c r="E71" s="149" t="s">
        <v>58</v>
      </c>
      <c r="F71" s="106" t="s">
        <v>409</v>
      </c>
      <c r="G71" s="17" t="s">
        <v>31</v>
      </c>
      <c r="H71" s="197"/>
      <c r="I71" s="192"/>
      <c r="J71" s="192"/>
      <c r="K71" s="193"/>
      <c r="L71" s="193"/>
      <c r="M71" s="152">
        <f t="shared" si="1"/>
        <v>0</v>
      </c>
      <c r="N71" s="192"/>
      <c r="O71" s="193"/>
      <c r="P71" s="193"/>
      <c r="Q71" s="152">
        <f t="shared" si="2"/>
        <v>0</v>
      </c>
    </row>
    <row r="72" spans="1:17" ht="15" customHeight="1">
      <c r="A72" s="182">
        <v>63</v>
      </c>
      <c r="B72" s="149" t="s">
        <v>77</v>
      </c>
      <c r="C72" s="105" t="s">
        <v>19</v>
      </c>
      <c r="D72" s="149"/>
      <c r="E72" s="149" t="s">
        <v>30</v>
      </c>
      <c r="F72" s="107">
        <v>65</v>
      </c>
      <c r="G72" s="14" t="s">
        <v>21</v>
      </c>
      <c r="H72" s="197"/>
      <c r="I72" s="192"/>
      <c r="J72" s="192"/>
      <c r="K72" s="193"/>
      <c r="L72" s="193"/>
      <c r="M72" s="152">
        <f t="shared" si="1"/>
        <v>0</v>
      </c>
      <c r="N72" s="192"/>
      <c r="O72" s="193"/>
      <c r="P72" s="193"/>
      <c r="Q72" s="152">
        <f t="shared" si="2"/>
        <v>0</v>
      </c>
    </row>
    <row r="73" spans="1:17" ht="15" customHeight="1">
      <c r="A73" s="182">
        <v>64</v>
      </c>
      <c r="B73" s="149" t="s">
        <v>78</v>
      </c>
      <c r="C73" s="105" t="s">
        <v>19</v>
      </c>
      <c r="D73" s="149"/>
      <c r="E73" s="149" t="s">
        <v>26</v>
      </c>
      <c r="F73" s="106" t="s">
        <v>346</v>
      </c>
      <c r="G73" s="14" t="s">
        <v>21</v>
      </c>
      <c r="H73" s="197">
        <v>2</v>
      </c>
      <c r="I73" s="192"/>
      <c r="J73" s="192"/>
      <c r="K73" s="193"/>
      <c r="L73" s="193"/>
      <c r="M73" s="152">
        <f t="shared" si="1"/>
        <v>0</v>
      </c>
      <c r="N73" s="192"/>
      <c r="O73" s="193"/>
      <c r="P73" s="193">
        <v>3869.21</v>
      </c>
      <c r="Q73" s="152">
        <f t="shared" si="2"/>
        <v>-3869.21</v>
      </c>
    </row>
    <row r="74" spans="1:17" ht="15" customHeight="1">
      <c r="A74" s="182">
        <v>65</v>
      </c>
      <c r="B74" s="149" t="s">
        <v>78</v>
      </c>
      <c r="C74" s="105" t="s">
        <v>19</v>
      </c>
      <c r="D74" s="149"/>
      <c r="E74" s="149" t="s">
        <v>26</v>
      </c>
      <c r="F74" s="106" t="s">
        <v>516</v>
      </c>
      <c r="G74" s="80" t="s">
        <v>33</v>
      </c>
      <c r="H74" s="197"/>
      <c r="I74" s="192"/>
      <c r="J74" s="192"/>
      <c r="K74" s="193"/>
      <c r="L74" s="193"/>
      <c r="M74" s="152">
        <f t="shared" si="1"/>
        <v>0</v>
      </c>
      <c r="N74" s="192"/>
      <c r="O74" s="193"/>
      <c r="P74" s="193"/>
      <c r="Q74" s="152">
        <f t="shared" si="2"/>
        <v>0</v>
      </c>
    </row>
    <row r="75" spans="1:17" ht="15" customHeight="1">
      <c r="A75" s="182">
        <v>66</v>
      </c>
      <c r="B75" s="149" t="s">
        <v>79</v>
      </c>
      <c r="C75" s="105" t="s">
        <v>19</v>
      </c>
      <c r="D75" s="149"/>
      <c r="E75" s="149" t="s">
        <v>30</v>
      </c>
      <c r="F75" s="106" t="s">
        <v>347</v>
      </c>
      <c r="G75" s="14" t="s">
        <v>21</v>
      </c>
      <c r="H75" s="197"/>
      <c r="I75" s="192"/>
      <c r="J75" s="192"/>
      <c r="K75" s="193"/>
      <c r="L75" s="193">
        <v>4863.12</v>
      </c>
      <c r="M75" s="152">
        <f t="shared" ref="M75:M141" si="3">K75-L75</f>
        <v>-4863.12</v>
      </c>
      <c r="N75" s="192"/>
      <c r="O75" s="193"/>
      <c r="P75" s="193"/>
      <c r="Q75" s="152">
        <f t="shared" ref="Q75:Q141" si="4">O75-P75</f>
        <v>0</v>
      </c>
    </row>
    <row r="76" spans="1:17" ht="15" customHeight="1">
      <c r="A76" s="182">
        <v>67</v>
      </c>
      <c r="B76" s="149" t="s">
        <v>79</v>
      </c>
      <c r="C76" s="105" t="s">
        <v>19</v>
      </c>
      <c r="D76" s="149"/>
      <c r="E76" s="149" t="s">
        <v>30</v>
      </c>
      <c r="F76" s="106" t="s">
        <v>410</v>
      </c>
      <c r="G76" s="17" t="s">
        <v>31</v>
      </c>
      <c r="H76" s="197"/>
      <c r="I76" s="192">
        <v>1</v>
      </c>
      <c r="J76" s="192">
        <v>1</v>
      </c>
      <c r="K76" s="193"/>
      <c r="L76" s="193"/>
      <c r="M76" s="152">
        <f t="shared" si="3"/>
        <v>0</v>
      </c>
      <c r="N76" s="192"/>
      <c r="O76" s="193"/>
      <c r="P76" s="193"/>
      <c r="Q76" s="152">
        <f t="shared" si="4"/>
        <v>0</v>
      </c>
    </row>
    <row r="77" spans="1:17" ht="15" customHeight="1">
      <c r="A77" s="182">
        <v>68</v>
      </c>
      <c r="B77" s="149" t="s">
        <v>80</v>
      </c>
      <c r="C77" s="105" t="s">
        <v>19</v>
      </c>
      <c r="D77" s="149"/>
      <c r="E77" s="149" t="s">
        <v>30</v>
      </c>
      <c r="F77" s="106" t="s">
        <v>348</v>
      </c>
      <c r="G77" s="14" t="s">
        <v>21</v>
      </c>
      <c r="H77" s="197"/>
      <c r="I77" s="192"/>
      <c r="J77" s="192"/>
      <c r="K77" s="193"/>
      <c r="L77" s="193"/>
      <c r="M77" s="152">
        <f t="shared" si="3"/>
        <v>0</v>
      </c>
      <c r="N77" s="192"/>
      <c r="O77" s="193"/>
      <c r="P77" s="193"/>
      <c r="Q77" s="152">
        <f t="shared" si="4"/>
        <v>0</v>
      </c>
    </row>
    <row r="78" spans="1:17" ht="15" customHeight="1">
      <c r="A78" s="182">
        <v>69</v>
      </c>
      <c r="B78" s="149" t="s">
        <v>80</v>
      </c>
      <c r="C78" s="105" t="s">
        <v>19</v>
      </c>
      <c r="D78" s="149"/>
      <c r="E78" s="149" t="s">
        <v>30</v>
      </c>
      <c r="F78" s="106" t="s">
        <v>411</v>
      </c>
      <c r="G78" s="17" t="s">
        <v>31</v>
      </c>
      <c r="H78" s="197">
        <v>1</v>
      </c>
      <c r="I78" s="192"/>
      <c r="J78" s="192"/>
      <c r="K78" s="193"/>
      <c r="L78" s="193"/>
      <c r="M78" s="152">
        <f t="shared" si="3"/>
        <v>0</v>
      </c>
      <c r="N78" s="192"/>
      <c r="O78" s="193"/>
      <c r="P78" s="193"/>
      <c r="Q78" s="152">
        <f t="shared" si="4"/>
        <v>0</v>
      </c>
    </row>
    <row r="79" spans="1:17" ht="15" customHeight="1">
      <c r="A79" s="182">
        <v>70</v>
      </c>
      <c r="B79" s="149" t="s">
        <v>81</v>
      </c>
      <c r="C79" s="105" t="s">
        <v>19</v>
      </c>
      <c r="D79" s="149"/>
      <c r="E79" s="149" t="s">
        <v>26</v>
      </c>
      <c r="F79" s="106" t="s">
        <v>349</v>
      </c>
      <c r="G79" s="14" t="s">
        <v>21</v>
      </c>
      <c r="H79" s="197">
        <v>1</v>
      </c>
      <c r="I79" s="192"/>
      <c r="J79" s="192"/>
      <c r="K79" s="193"/>
      <c r="L79" s="193"/>
      <c r="M79" s="152">
        <f t="shared" si="3"/>
        <v>0</v>
      </c>
      <c r="N79" s="192"/>
      <c r="O79" s="193"/>
      <c r="P79" s="193"/>
      <c r="Q79" s="152">
        <f t="shared" si="4"/>
        <v>0</v>
      </c>
    </row>
    <row r="80" spans="1:17" ht="15" customHeight="1">
      <c r="A80" s="182">
        <v>71</v>
      </c>
      <c r="B80" s="149" t="s">
        <v>82</v>
      </c>
      <c r="C80" s="105" t="s">
        <v>19</v>
      </c>
      <c r="D80" s="149"/>
      <c r="E80" s="149" t="s">
        <v>26</v>
      </c>
      <c r="F80" s="106" t="s">
        <v>350</v>
      </c>
      <c r="G80" s="14" t="s">
        <v>21</v>
      </c>
      <c r="H80" s="197"/>
      <c r="I80" s="192"/>
      <c r="J80" s="192"/>
      <c r="K80" s="193"/>
      <c r="L80" s="193">
        <v>4360.95</v>
      </c>
      <c r="M80" s="152">
        <f t="shared" si="3"/>
        <v>-4360.95</v>
      </c>
      <c r="N80" s="192"/>
      <c r="O80" s="193"/>
      <c r="P80" s="193"/>
      <c r="Q80" s="152">
        <f t="shared" si="4"/>
        <v>0</v>
      </c>
    </row>
    <row r="81" spans="1:17" s="199" customFormat="1" ht="15" hidden="1" customHeight="1">
      <c r="A81" s="248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250"/>
      <c r="I81" s="248"/>
      <c r="J81" s="248"/>
      <c r="K81" s="249"/>
      <c r="L81" s="249"/>
      <c r="M81" s="215"/>
      <c r="N81" s="248"/>
      <c r="O81" s="249"/>
      <c r="P81" s="249"/>
      <c r="Q81" s="215"/>
    </row>
    <row r="82" spans="1:17" ht="15" customHeight="1">
      <c r="A82" s="182">
        <v>72</v>
      </c>
      <c r="B82" s="149" t="s">
        <v>83</v>
      </c>
      <c r="C82" s="105" t="s">
        <v>19</v>
      </c>
      <c r="D82" s="149"/>
      <c r="E82" s="149" t="s">
        <v>84</v>
      </c>
      <c r="F82" s="106" t="s">
        <v>351</v>
      </c>
      <c r="G82" s="14" t="s">
        <v>21</v>
      </c>
      <c r="H82" s="197"/>
      <c r="I82" s="192"/>
      <c r="J82" s="192"/>
      <c r="K82" s="193"/>
      <c r="L82" s="193"/>
      <c r="M82" s="152">
        <f t="shared" si="3"/>
        <v>0</v>
      </c>
      <c r="N82" s="192"/>
      <c r="O82" s="193"/>
      <c r="P82" s="193"/>
      <c r="Q82" s="152">
        <f t="shared" si="4"/>
        <v>0</v>
      </c>
    </row>
    <row r="83" spans="1:17" ht="15" customHeight="1">
      <c r="A83" s="182">
        <v>73</v>
      </c>
      <c r="B83" s="43" t="s">
        <v>83</v>
      </c>
      <c r="C83" s="113" t="s">
        <v>19</v>
      </c>
      <c r="D83" s="43"/>
      <c r="E83" s="43" t="s">
        <v>84</v>
      </c>
      <c r="F83" s="109" t="s">
        <v>489</v>
      </c>
      <c r="G83" s="44" t="s">
        <v>33</v>
      </c>
      <c r="H83" s="197"/>
      <c r="I83" s="192"/>
      <c r="J83" s="192"/>
      <c r="K83" s="193"/>
      <c r="L83" s="193"/>
      <c r="M83" s="152">
        <f t="shared" si="3"/>
        <v>0</v>
      </c>
      <c r="N83" s="192"/>
      <c r="O83" s="193"/>
      <c r="P83" s="193"/>
      <c r="Q83" s="152">
        <f t="shared" si="4"/>
        <v>0</v>
      </c>
    </row>
    <row r="84" spans="1:17" ht="15" customHeight="1">
      <c r="A84" s="182">
        <v>74</v>
      </c>
      <c r="B84" s="149" t="s">
        <v>85</v>
      </c>
      <c r="C84" s="105" t="s">
        <v>19</v>
      </c>
      <c r="D84" s="149"/>
      <c r="E84" s="149" t="s">
        <v>26</v>
      </c>
      <c r="F84" s="160" t="s">
        <v>352</v>
      </c>
      <c r="G84" s="14" t="s">
        <v>21</v>
      </c>
      <c r="H84" s="197"/>
      <c r="I84" s="192"/>
      <c r="J84" s="192"/>
      <c r="K84" s="193"/>
      <c r="L84" s="193"/>
      <c r="M84" s="152">
        <f t="shared" si="3"/>
        <v>0</v>
      </c>
      <c r="N84" s="192"/>
      <c r="O84" s="193"/>
      <c r="P84" s="193"/>
      <c r="Q84" s="152">
        <f t="shared" si="4"/>
        <v>0</v>
      </c>
    </row>
    <row r="85" spans="1:17" ht="15" customHeight="1">
      <c r="A85" s="182">
        <v>75</v>
      </c>
      <c r="B85" s="149" t="s">
        <v>86</v>
      </c>
      <c r="C85" s="105" t="s">
        <v>19</v>
      </c>
      <c r="D85" s="149"/>
      <c r="E85" s="149" t="s">
        <v>87</v>
      </c>
      <c r="F85" s="106" t="s">
        <v>353</v>
      </c>
      <c r="G85" s="14" t="s">
        <v>21</v>
      </c>
      <c r="H85" s="197"/>
      <c r="I85" s="192"/>
      <c r="J85" s="192"/>
      <c r="K85" s="193"/>
      <c r="L85" s="193"/>
      <c r="M85" s="152">
        <f t="shared" si="3"/>
        <v>0</v>
      </c>
      <c r="N85" s="192"/>
      <c r="O85" s="193"/>
      <c r="P85" s="193"/>
      <c r="Q85" s="152">
        <f t="shared" si="4"/>
        <v>0</v>
      </c>
    </row>
    <row r="86" spans="1:17" ht="15" customHeight="1">
      <c r="A86" s="182">
        <v>76</v>
      </c>
      <c r="B86" s="149" t="s">
        <v>88</v>
      </c>
      <c r="C86" s="105" t="s">
        <v>19</v>
      </c>
      <c r="D86" s="149"/>
      <c r="E86" s="149" t="s">
        <v>89</v>
      </c>
      <c r="F86" s="106" t="s">
        <v>354</v>
      </c>
      <c r="G86" s="14" t="s">
        <v>21</v>
      </c>
      <c r="H86" s="197"/>
      <c r="I86" s="192"/>
      <c r="J86" s="192"/>
      <c r="K86" s="193"/>
      <c r="L86" s="193">
        <v>2780.44</v>
      </c>
      <c r="M86" s="152">
        <f t="shared" si="3"/>
        <v>-2780.44</v>
      </c>
      <c r="N86" s="192"/>
      <c r="O86" s="193"/>
      <c r="P86" s="193"/>
      <c r="Q86" s="152">
        <f t="shared" si="4"/>
        <v>0</v>
      </c>
    </row>
    <row r="87" spans="1:17" ht="15" customHeight="1">
      <c r="A87" s="182">
        <v>77</v>
      </c>
      <c r="B87" s="149" t="s">
        <v>88</v>
      </c>
      <c r="C87" s="105" t="s">
        <v>19</v>
      </c>
      <c r="D87" s="149"/>
      <c r="E87" s="149" t="s">
        <v>89</v>
      </c>
      <c r="F87" s="109" t="s">
        <v>452</v>
      </c>
      <c r="G87" s="80" t="s">
        <v>33</v>
      </c>
      <c r="H87" s="197"/>
      <c r="I87" s="192"/>
      <c r="J87" s="192"/>
      <c r="K87" s="193"/>
      <c r="L87" s="193"/>
      <c r="M87" s="152">
        <f t="shared" si="3"/>
        <v>0</v>
      </c>
      <c r="N87" s="192"/>
      <c r="O87" s="193"/>
      <c r="P87" s="193"/>
      <c r="Q87" s="152">
        <f t="shared" si="4"/>
        <v>0</v>
      </c>
    </row>
    <row r="88" spans="1:17" ht="15" customHeight="1">
      <c r="A88" s="182">
        <v>78</v>
      </c>
      <c r="B88" s="149" t="s">
        <v>90</v>
      </c>
      <c r="C88" s="105" t="s">
        <v>19</v>
      </c>
      <c r="D88" s="149"/>
      <c r="E88" s="149" t="s">
        <v>30</v>
      </c>
      <c r="F88" s="107">
        <v>79</v>
      </c>
      <c r="G88" s="14" t="s">
        <v>21</v>
      </c>
      <c r="H88" s="197"/>
      <c r="I88" s="192"/>
      <c r="J88" s="192"/>
      <c r="K88" s="193"/>
      <c r="L88" s="193"/>
      <c r="M88" s="152">
        <f t="shared" si="3"/>
        <v>0</v>
      </c>
      <c r="N88" s="192"/>
      <c r="O88" s="193"/>
      <c r="P88" s="193"/>
      <c r="Q88" s="152">
        <f t="shared" si="4"/>
        <v>0</v>
      </c>
    </row>
    <row r="89" spans="1:17" ht="15" customHeight="1">
      <c r="A89" s="182">
        <v>79</v>
      </c>
      <c r="B89" s="149" t="s">
        <v>91</v>
      </c>
      <c r="C89" s="105" t="s">
        <v>19</v>
      </c>
      <c r="D89" s="149"/>
      <c r="E89" s="149" t="s">
        <v>30</v>
      </c>
      <c r="F89" s="107">
        <v>80</v>
      </c>
      <c r="G89" s="14" t="s">
        <v>21</v>
      </c>
      <c r="H89" s="197"/>
      <c r="I89" s="192"/>
      <c r="J89" s="192"/>
      <c r="K89" s="193"/>
      <c r="L89" s="193"/>
      <c r="M89" s="152">
        <f t="shared" si="3"/>
        <v>0</v>
      </c>
      <c r="N89" s="192"/>
      <c r="O89" s="193"/>
      <c r="P89" s="193"/>
      <c r="Q89" s="152">
        <f t="shared" si="4"/>
        <v>0</v>
      </c>
    </row>
    <row r="90" spans="1:17" ht="15" customHeight="1">
      <c r="A90" s="182">
        <v>80</v>
      </c>
      <c r="B90" s="149" t="s">
        <v>92</v>
      </c>
      <c r="C90" s="105" t="s">
        <v>19</v>
      </c>
      <c r="D90" s="149"/>
      <c r="E90" s="149" t="s">
        <v>26</v>
      </c>
      <c r="F90" s="106" t="s">
        <v>355</v>
      </c>
      <c r="G90" s="14" t="s">
        <v>21</v>
      </c>
      <c r="H90" s="197"/>
      <c r="I90" s="192"/>
      <c r="J90" s="192"/>
      <c r="K90" s="193"/>
      <c r="L90" s="193">
        <v>1162.92</v>
      </c>
      <c r="M90" s="152">
        <f t="shared" si="3"/>
        <v>-1162.92</v>
      </c>
      <c r="N90" s="192"/>
      <c r="O90" s="193"/>
      <c r="P90" s="193"/>
      <c r="Q90" s="152">
        <f t="shared" si="4"/>
        <v>0</v>
      </c>
    </row>
    <row r="91" spans="1:17" ht="15" customHeight="1">
      <c r="A91" s="182">
        <v>81</v>
      </c>
      <c r="B91" s="149" t="s">
        <v>92</v>
      </c>
      <c r="C91" s="105" t="s">
        <v>19</v>
      </c>
      <c r="D91" s="149"/>
      <c r="E91" s="149" t="s">
        <v>26</v>
      </c>
      <c r="F91" s="106" t="s">
        <v>454</v>
      </c>
      <c r="G91" s="80" t="s">
        <v>33</v>
      </c>
      <c r="H91" s="197"/>
      <c r="I91" s="192"/>
      <c r="J91" s="192"/>
      <c r="K91" s="193"/>
      <c r="L91" s="193"/>
      <c r="M91" s="152">
        <f t="shared" si="3"/>
        <v>0</v>
      </c>
      <c r="N91" s="192"/>
      <c r="O91" s="193"/>
      <c r="P91" s="193"/>
      <c r="Q91" s="152">
        <f t="shared" si="4"/>
        <v>0</v>
      </c>
    </row>
    <row r="92" spans="1:17" ht="15" customHeight="1">
      <c r="A92" s="182">
        <v>82</v>
      </c>
      <c r="B92" s="149" t="s">
        <v>93</v>
      </c>
      <c r="C92" s="105" t="s">
        <v>19</v>
      </c>
      <c r="D92" s="149"/>
      <c r="E92" s="149" t="s">
        <v>94</v>
      </c>
      <c r="F92" s="112" t="s">
        <v>356</v>
      </c>
      <c r="G92" s="14" t="s">
        <v>21</v>
      </c>
      <c r="H92" s="197"/>
      <c r="I92" s="192"/>
      <c r="J92" s="192"/>
      <c r="K92" s="193"/>
      <c r="L92" s="193">
        <v>1395.5</v>
      </c>
      <c r="M92" s="152">
        <f t="shared" si="3"/>
        <v>-1395.5</v>
      </c>
      <c r="N92" s="192"/>
      <c r="O92" s="193"/>
      <c r="P92" s="193">
        <v>1416.65</v>
      </c>
      <c r="Q92" s="152">
        <f t="shared" si="4"/>
        <v>-1416.65</v>
      </c>
    </row>
    <row r="93" spans="1:17" ht="15" customHeight="1">
      <c r="A93" s="182">
        <v>83</v>
      </c>
      <c r="B93" s="149" t="s">
        <v>93</v>
      </c>
      <c r="C93" s="105" t="s">
        <v>19</v>
      </c>
      <c r="D93" s="149"/>
      <c r="E93" s="149" t="s">
        <v>94</v>
      </c>
      <c r="F93" s="106" t="s">
        <v>401</v>
      </c>
      <c r="G93" s="19" t="s">
        <v>36</v>
      </c>
      <c r="H93" s="197"/>
      <c r="I93" s="192"/>
      <c r="J93" s="192"/>
      <c r="K93" s="193"/>
      <c r="L93" s="193"/>
      <c r="M93" s="152">
        <f t="shared" si="3"/>
        <v>0</v>
      </c>
      <c r="N93" s="192"/>
      <c r="O93" s="193"/>
      <c r="P93" s="193"/>
      <c r="Q93" s="152">
        <f t="shared" si="4"/>
        <v>0</v>
      </c>
    </row>
    <row r="94" spans="1:17" ht="15" customHeight="1">
      <c r="A94" s="182">
        <v>84</v>
      </c>
      <c r="B94" s="149" t="s">
        <v>93</v>
      </c>
      <c r="C94" s="105" t="s">
        <v>19</v>
      </c>
      <c r="D94" s="149"/>
      <c r="E94" s="149" t="s">
        <v>94</v>
      </c>
      <c r="F94" s="106" t="s">
        <v>429</v>
      </c>
      <c r="G94" s="16" t="s">
        <v>22</v>
      </c>
      <c r="H94" s="197"/>
      <c r="I94" s="192"/>
      <c r="J94" s="192"/>
      <c r="K94" s="193"/>
      <c r="L94" s="193"/>
      <c r="M94" s="152">
        <f t="shared" si="3"/>
        <v>0</v>
      </c>
      <c r="N94" s="192"/>
      <c r="O94" s="193"/>
      <c r="P94" s="193"/>
      <c r="Q94" s="152">
        <f t="shared" si="4"/>
        <v>0</v>
      </c>
    </row>
    <row r="95" spans="1:17" ht="15" customHeight="1">
      <c r="A95" s="182">
        <v>85</v>
      </c>
      <c r="B95" s="149" t="s">
        <v>95</v>
      </c>
      <c r="C95" s="105" t="s">
        <v>19</v>
      </c>
      <c r="D95" s="149"/>
      <c r="E95" s="149" t="s">
        <v>26</v>
      </c>
      <c r="F95" s="106" t="s">
        <v>357</v>
      </c>
      <c r="G95" s="14" t="s">
        <v>21</v>
      </c>
      <c r="H95" s="197">
        <v>2</v>
      </c>
      <c r="I95" s="192"/>
      <c r="J95" s="192"/>
      <c r="K95" s="193"/>
      <c r="L95" s="193"/>
      <c r="M95" s="152">
        <f t="shared" si="3"/>
        <v>0</v>
      </c>
      <c r="N95" s="192">
        <v>1</v>
      </c>
      <c r="O95" s="193">
        <v>4650.8999999999996</v>
      </c>
      <c r="P95" s="193"/>
      <c r="Q95" s="152">
        <f t="shared" si="4"/>
        <v>4650.8999999999996</v>
      </c>
    </row>
    <row r="96" spans="1:17" ht="15" customHeight="1">
      <c r="A96" s="182">
        <v>86</v>
      </c>
      <c r="B96" s="149" t="s">
        <v>95</v>
      </c>
      <c r="C96" s="105" t="s">
        <v>19</v>
      </c>
      <c r="D96" s="149"/>
      <c r="E96" s="149" t="s">
        <v>26</v>
      </c>
      <c r="F96" s="106" t="s">
        <v>453</v>
      </c>
      <c r="G96" s="80" t="s">
        <v>33</v>
      </c>
      <c r="H96" s="197"/>
      <c r="I96" s="192"/>
      <c r="J96" s="192"/>
      <c r="K96" s="193"/>
      <c r="L96" s="193"/>
      <c r="M96" s="152">
        <f t="shared" si="3"/>
        <v>0</v>
      </c>
      <c r="N96" s="192"/>
      <c r="O96" s="193"/>
      <c r="P96" s="193"/>
      <c r="Q96" s="152">
        <f t="shared" si="4"/>
        <v>0</v>
      </c>
    </row>
    <row r="97" spans="1:17" ht="15" customHeight="1">
      <c r="A97" s="182">
        <v>87</v>
      </c>
      <c r="B97" s="149" t="s">
        <v>96</v>
      </c>
      <c r="C97" s="105" t="s">
        <v>19</v>
      </c>
      <c r="D97" s="149"/>
      <c r="E97" s="149" t="s">
        <v>61</v>
      </c>
      <c r="F97" s="106" t="s">
        <v>358</v>
      </c>
      <c r="G97" s="14" t="s">
        <v>21</v>
      </c>
      <c r="H97" s="197"/>
      <c r="I97" s="192"/>
      <c r="J97" s="192"/>
      <c r="K97" s="193"/>
      <c r="L97" s="193">
        <v>2791.01</v>
      </c>
      <c r="M97" s="152">
        <f t="shared" si="3"/>
        <v>-2791.01</v>
      </c>
      <c r="N97" s="192"/>
      <c r="O97" s="193"/>
      <c r="P97" s="193">
        <v>7027.46</v>
      </c>
      <c r="Q97" s="152">
        <f t="shared" si="4"/>
        <v>-7027.46</v>
      </c>
    </row>
    <row r="98" spans="1:17" ht="15" customHeight="1">
      <c r="A98" s="182">
        <v>88</v>
      </c>
      <c r="B98" s="149" t="s">
        <v>96</v>
      </c>
      <c r="C98" s="105" t="s">
        <v>19</v>
      </c>
      <c r="D98" s="149"/>
      <c r="E98" s="149" t="s">
        <v>61</v>
      </c>
      <c r="F98" s="106" t="s">
        <v>430</v>
      </c>
      <c r="G98" s="16" t="s">
        <v>22</v>
      </c>
      <c r="H98" s="197"/>
      <c r="I98" s="192"/>
      <c r="J98" s="192">
        <v>1</v>
      </c>
      <c r="K98" s="193"/>
      <c r="L98" s="193"/>
      <c r="M98" s="152">
        <f t="shared" si="3"/>
        <v>0</v>
      </c>
      <c r="N98" s="192"/>
      <c r="O98" s="193"/>
      <c r="P98" s="193"/>
      <c r="Q98" s="152">
        <f t="shared" si="4"/>
        <v>0</v>
      </c>
    </row>
    <row r="99" spans="1:17" ht="15" customHeight="1">
      <c r="A99" s="182">
        <v>89</v>
      </c>
      <c r="B99" s="149" t="s">
        <v>97</v>
      </c>
      <c r="C99" s="105" t="s">
        <v>19</v>
      </c>
      <c r="D99" s="149"/>
      <c r="E99" s="149" t="s">
        <v>58</v>
      </c>
      <c r="F99" s="106" t="s">
        <v>359</v>
      </c>
      <c r="G99" s="14" t="s">
        <v>21</v>
      </c>
      <c r="H99" s="197">
        <v>1</v>
      </c>
      <c r="I99" s="192"/>
      <c r="J99" s="192"/>
      <c r="K99" s="193"/>
      <c r="L99" s="193"/>
      <c r="M99" s="152">
        <f t="shared" si="3"/>
        <v>0</v>
      </c>
      <c r="N99" s="192"/>
      <c r="O99" s="193"/>
      <c r="P99" s="193"/>
      <c r="Q99" s="152">
        <f t="shared" si="4"/>
        <v>0</v>
      </c>
    </row>
    <row r="100" spans="1:17" ht="15" customHeight="1">
      <c r="A100" s="182">
        <v>90</v>
      </c>
      <c r="B100" s="149" t="s">
        <v>97</v>
      </c>
      <c r="C100" s="105" t="s">
        <v>19</v>
      </c>
      <c r="D100" s="149"/>
      <c r="E100" s="149" t="s">
        <v>58</v>
      </c>
      <c r="F100" s="106" t="s">
        <v>412</v>
      </c>
      <c r="G100" s="17" t="s">
        <v>31</v>
      </c>
      <c r="H100" s="197"/>
      <c r="I100" s="192"/>
      <c r="J100" s="192"/>
      <c r="K100" s="193"/>
      <c r="L100" s="193"/>
      <c r="M100" s="152">
        <f t="shared" si="3"/>
        <v>0</v>
      </c>
      <c r="N100" s="192"/>
      <c r="O100" s="193"/>
      <c r="P100" s="193"/>
      <c r="Q100" s="152">
        <f t="shared" si="4"/>
        <v>0</v>
      </c>
    </row>
    <row r="101" spans="1:17" ht="15" customHeight="1">
      <c r="A101" s="182">
        <v>91</v>
      </c>
      <c r="B101" s="149" t="s">
        <v>98</v>
      </c>
      <c r="C101" s="105" t="s">
        <v>19</v>
      </c>
      <c r="D101" s="149"/>
      <c r="E101" s="149" t="s">
        <v>30</v>
      </c>
      <c r="F101" s="106" t="s">
        <v>360</v>
      </c>
      <c r="G101" s="14" t="s">
        <v>21</v>
      </c>
      <c r="H101" s="197">
        <v>2</v>
      </c>
      <c r="I101" s="192"/>
      <c r="J101" s="192"/>
      <c r="K101" s="193"/>
      <c r="L101" s="193"/>
      <c r="M101" s="152">
        <f t="shared" si="3"/>
        <v>0</v>
      </c>
      <c r="N101" s="192"/>
      <c r="O101" s="193"/>
      <c r="P101" s="193"/>
      <c r="Q101" s="152">
        <f t="shared" si="4"/>
        <v>0</v>
      </c>
    </row>
    <row r="102" spans="1:17" ht="15" customHeight="1">
      <c r="A102" s="182">
        <v>92</v>
      </c>
      <c r="B102" s="149" t="s">
        <v>99</v>
      </c>
      <c r="C102" s="105" t="s">
        <v>19</v>
      </c>
      <c r="D102" s="149"/>
      <c r="E102" s="149" t="s">
        <v>30</v>
      </c>
      <c r="F102" s="106" t="s">
        <v>361</v>
      </c>
      <c r="G102" s="14" t="s">
        <v>21</v>
      </c>
      <c r="H102" s="197"/>
      <c r="I102" s="192"/>
      <c r="J102" s="192"/>
      <c r="K102" s="193"/>
      <c r="L102" s="193">
        <v>3190.27</v>
      </c>
      <c r="M102" s="152">
        <f t="shared" si="3"/>
        <v>-3190.27</v>
      </c>
      <c r="N102" s="192"/>
      <c r="O102" s="193"/>
      <c r="P102" s="193">
        <v>4502.82</v>
      </c>
      <c r="Q102" s="152">
        <f t="shared" si="4"/>
        <v>-4502.82</v>
      </c>
    </row>
    <row r="103" spans="1:17" ht="15" customHeight="1">
      <c r="A103" s="182">
        <v>93</v>
      </c>
      <c r="B103" s="149" t="s">
        <v>99</v>
      </c>
      <c r="C103" s="105" t="s">
        <v>19</v>
      </c>
      <c r="D103" s="149"/>
      <c r="E103" s="149" t="s">
        <v>30</v>
      </c>
      <c r="F103" s="106" t="s">
        <v>413</v>
      </c>
      <c r="G103" s="17" t="s">
        <v>31</v>
      </c>
      <c r="H103" s="197"/>
      <c r="I103" s="192"/>
      <c r="J103" s="192"/>
      <c r="K103" s="193"/>
      <c r="L103" s="193">
        <v>1015.95</v>
      </c>
      <c r="M103" s="152">
        <f t="shared" si="3"/>
        <v>-1015.95</v>
      </c>
      <c r="N103" s="192"/>
      <c r="O103" s="193"/>
      <c r="P103" s="193">
        <v>1440.1</v>
      </c>
      <c r="Q103" s="152">
        <f t="shared" si="4"/>
        <v>-1440.1</v>
      </c>
    </row>
    <row r="104" spans="1:17" ht="15" customHeight="1">
      <c r="A104" s="182">
        <v>94</v>
      </c>
      <c r="B104" s="149" t="s">
        <v>100</v>
      </c>
      <c r="C104" s="105" t="s">
        <v>19</v>
      </c>
      <c r="D104" s="149"/>
      <c r="E104" s="149" t="s">
        <v>26</v>
      </c>
      <c r="F104" s="106" t="s">
        <v>362</v>
      </c>
      <c r="G104" s="14" t="s">
        <v>21</v>
      </c>
      <c r="H104" s="197"/>
      <c r="I104" s="192"/>
      <c r="J104" s="192"/>
      <c r="K104" s="193"/>
      <c r="L104" s="193"/>
      <c r="M104" s="152">
        <f t="shared" si="3"/>
        <v>0</v>
      </c>
      <c r="N104" s="192"/>
      <c r="O104" s="193"/>
      <c r="P104" s="193"/>
      <c r="Q104" s="152">
        <f t="shared" si="4"/>
        <v>0</v>
      </c>
    </row>
    <row r="105" spans="1:17" ht="15" customHeight="1">
      <c r="A105" s="182">
        <v>95</v>
      </c>
      <c r="B105" s="149" t="s">
        <v>101</v>
      </c>
      <c r="C105" s="105" t="s">
        <v>19</v>
      </c>
      <c r="D105" s="149"/>
      <c r="E105" s="149" t="s">
        <v>61</v>
      </c>
      <c r="F105" s="106" t="s">
        <v>363</v>
      </c>
      <c r="G105" s="14" t="s">
        <v>21</v>
      </c>
      <c r="H105" s="197"/>
      <c r="I105" s="192"/>
      <c r="J105" s="192"/>
      <c r="K105" s="193"/>
      <c r="L105" s="193"/>
      <c r="M105" s="152">
        <f t="shared" si="3"/>
        <v>0</v>
      </c>
      <c r="N105" s="192"/>
      <c r="O105" s="193"/>
      <c r="P105" s="193">
        <v>3438.81</v>
      </c>
      <c r="Q105" s="152">
        <f t="shared" si="4"/>
        <v>-3438.81</v>
      </c>
    </row>
    <row r="106" spans="1:17" ht="15" customHeight="1">
      <c r="A106" s="182">
        <v>96</v>
      </c>
      <c r="B106" s="149" t="s">
        <v>101</v>
      </c>
      <c r="C106" s="105" t="s">
        <v>19</v>
      </c>
      <c r="D106" s="149"/>
      <c r="E106" s="149" t="s">
        <v>61</v>
      </c>
      <c r="F106" s="106" t="s">
        <v>431</v>
      </c>
      <c r="G106" s="16" t="s">
        <v>22</v>
      </c>
      <c r="H106" s="197"/>
      <c r="I106" s="192"/>
      <c r="J106" s="192"/>
      <c r="K106" s="193"/>
      <c r="L106" s="193"/>
      <c r="M106" s="152">
        <f t="shared" si="3"/>
        <v>0</v>
      </c>
      <c r="N106" s="192">
        <v>1</v>
      </c>
      <c r="O106" s="193"/>
      <c r="P106" s="193"/>
      <c r="Q106" s="152">
        <f t="shared" si="4"/>
        <v>0</v>
      </c>
    </row>
    <row r="107" spans="1:17" ht="15" customHeight="1">
      <c r="A107" s="182">
        <v>97</v>
      </c>
      <c r="B107" s="149" t="s">
        <v>102</v>
      </c>
      <c r="C107" s="105" t="s">
        <v>19</v>
      </c>
      <c r="D107" s="149"/>
      <c r="E107" s="149" t="s">
        <v>26</v>
      </c>
      <c r="F107" s="106" t="s">
        <v>364</v>
      </c>
      <c r="G107" s="14" t="s">
        <v>21</v>
      </c>
      <c r="H107" s="197"/>
      <c r="I107" s="192"/>
      <c r="J107" s="192"/>
      <c r="K107" s="193"/>
      <c r="L107" s="193">
        <v>704.8</v>
      </c>
      <c r="M107" s="152">
        <f t="shared" si="3"/>
        <v>-704.8</v>
      </c>
      <c r="N107" s="192"/>
      <c r="O107" s="193"/>
      <c r="P107" s="193"/>
      <c r="Q107" s="152">
        <f t="shared" si="4"/>
        <v>0</v>
      </c>
    </row>
    <row r="108" spans="1:17" ht="15" customHeight="1">
      <c r="A108" s="182">
        <v>98</v>
      </c>
      <c r="B108" s="149" t="s">
        <v>102</v>
      </c>
      <c r="C108" s="105" t="s">
        <v>19</v>
      </c>
      <c r="D108" s="149"/>
      <c r="E108" s="149" t="s">
        <v>26</v>
      </c>
      <c r="F108" s="106" t="s">
        <v>520</v>
      </c>
      <c r="G108" s="80" t="s">
        <v>33</v>
      </c>
      <c r="H108" s="197"/>
      <c r="I108" s="192"/>
      <c r="J108" s="192"/>
      <c r="K108" s="193"/>
      <c r="L108" s="193"/>
      <c r="M108" s="152">
        <f t="shared" si="3"/>
        <v>0</v>
      </c>
      <c r="N108" s="192"/>
      <c r="O108" s="193"/>
      <c r="P108" s="193"/>
      <c r="Q108" s="152">
        <f t="shared" si="4"/>
        <v>0</v>
      </c>
    </row>
    <row r="109" spans="1:17" ht="15" customHeight="1">
      <c r="A109" s="182">
        <v>99</v>
      </c>
      <c r="B109" s="149" t="s">
        <v>103</v>
      </c>
      <c r="C109" s="105" t="s">
        <v>19</v>
      </c>
      <c r="D109" s="149"/>
      <c r="E109" s="149" t="s">
        <v>104</v>
      </c>
      <c r="F109" s="106" t="s">
        <v>365</v>
      </c>
      <c r="G109" s="14" t="s">
        <v>21</v>
      </c>
      <c r="H109" s="197">
        <v>1</v>
      </c>
      <c r="I109" s="192"/>
      <c r="J109" s="192"/>
      <c r="K109" s="193"/>
      <c r="L109" s="193"/>
      <c r="M109" s="152">
        <f t="shared" si="3"/>
        <v>0</v>
      </c>
      <c r="N109" s="192"/>
      <c r="O109" s="193"/>
      <c r="P109" s="193"/>
      <c r="Q109" s="152">
        <f t="shared" si="4"/>
        <v>0</v>
      </c>
    </row>
    <row r="110" spans="1:17" ht="15" customHeight="1">
      <c r="A110" s="182">
        <v>100</v>
      </c>
      <c r="B110" s="149" t="s">
        <v>105</v>
      </c>
      <c r="C110" s="105" t="s">
        <v>19</v>
      </c>
      <c r="D110" s="149"/>
      <c r="E110" s="149" t="s">
        <v>39</v>
      </c>
      <c r="F110" s="106" t="s">
        <v>366</v>
      </c>
      <c r="G110" s="14" t="s">
        <v>21</v>
      </c>
      <c r="H110" s="197">
        <v>1</v>
      </c>
      <c r="I110" s="192">
        <v>1</v>
      </c>
      <c r="J110" s="192">
        <v>1</v>
      </c>
      <c r="K110" s="193">
        <v>1021.96</v>
      </c>
      <c r="L110" s="193"/>
      <c r="M110" s="152">
        <f t="shared" si="3"/>
        <v>1021.96</v>
      </c>
      <c r="N110" s="192"/>
      <c r="O110" s="193"/>
      <c r="P110" s="193"/>
      <c r="Q110" s="152">
        <f t="shared" si="4"/>
        <v>0</v>
      </c>
    </row>
    <row r="111" spans="1:17" ht="15" customHeight="1">
      <c r="A111" s="182">
        <v>101</v>
      </c>
      <c r="B111" s="149" t="s">
        <v>105</v>
      </c>
      <c r="C111" s="105" t="s">
        <v>19</v>
      </c>
      <c r="D111" s="149"/>
      <c r="E111" s="149" t="s">
        <v>39</v>
      </c>
      <c r="F111" s="106" t="s">
        <v>455</v>
      </c>
      <c r="G111" s="80" t="s">
        <v>33</v>
      </c>
      <c r="H111" s="197">
        <v>1</v>
      </c>
      <c r="I111" s="192"/>
      <c r="J111" s="192"/>
      <c r="K111" s="193"/>
      <c r="L111" s="193"/>
      <c r="M111" s="152">
        <f t="shared" si="3"/>
        <v>0</v>
      </c>
      <c r="N111" s="192"/>
      <c r="O111" s="193"/>
      <c r="P111" s="193"/>
      <c r="Q111" s="152">
        <f t="shared" si="4"/>
        <v>0</v>
      </c>
    </row>
    <row r="112" spans="1:17" ht="15" customHeight="1">
      <c r="A112" s="182">
        <v>102</v>
      </c>
      <c r="B112" s="149" t="s">
        <v>106</v>
      </c>
      <c r="C112" s="105" t="s">
        <v>19</v>
      </c>
      <c r="D112" s="149"/>
      <c r="E112" s="149" t="s">
        <v>30</v>
      </c>
      <c r="F112" s="106" t="s">
        <v>367</v>
      </c>
      <c r="G112" s="14" t="s">
        <v>21</v>
      </c>
      <c r="H112" s="197"/>
      <c r="I112" s="192"/>
      <c r="J112" s="192"/>
      <c r="K112" s="193"/>
      <c r="L112" s="193"/>
      <c r="M112" s="152">
        <f t="shared" si="3"/>
        <v>0</v>
      </c>
      <c r="N112" s="192"/>
      <c r="O112" s="193"/>
      <c r="P112" s="193"/>
      <c r="Q112" s="152">
        <f t="shared" si="4"/>
        <v>0</v>
      </c>
    </row>
    <row r="113" spans="1:17" ht="15" customHeight="1">
      <c r="A113" s="182">
        <v>103</v>
      </c>
      <c r="B113" s="149" t="s">
        <v>106</v>
      </c>
      <c r="C113" s="105" t="s">
        <v>19</v>
      </c>
      <c r="D113" s="149"/>
      <c r="E113" s="149" t="s">
        <v>30</v>
      </c>
      <c r="F113" s="106" t="s">
        <v>414</v>
      </c>
      <c r="G113" s="17" t="s">
        <v>31</v>
      </c>
      <c r="H113" s="197"/>
      <c r="I113" s="192"/>
      <c r="J113" s="192"/>
      <c r="K113" s="193"/>
      <c r="L113" s="193"/>
      <c r="M113" s="152">
        <f t="shared" si="3"/>
        <v>0</v>
      </c>
      <c r="N113" s="192"/>
      <c r="O113" s="193"/>
      <c r="P113" s="193">
        <v>1110.06</v>
      </c>
      <c r="Q113" s="152">
        <f t="shared" si="4"/>
        <v>-1110.06</v>
      </c>
    </row>
    <row r="114" spans="1:17" ht="15" customHeight="1">
      <c r="A114" s="182">
        <v>104</v>
      </c>
      <c r="B114" s="149" t="s">
        <v>107</v>
      </c>
      <c r="C114" s="105" t="s">
        <v>19</v>
      </c>
      <c r="D114" s="149"/>
      <c r="E114" s="149" t="s">
        <v>26</v>
      </c>
      <c r="F114" s="106" t="s">
        <v>368</v>
      </c>
      <c r="G114" s="14" t="s">
        <v>21</v>
      </c>
      <c r="H114" s="197"/>
      <c r="I114" s="192">
        <v>2</v>
      </c>
      <c r="J114" s="192">
        <v>2</v>
      </c>
      <c r="K114" s="193">
        <v>2344.87</v>
      </c>
      <c r="L114" s="193"/>
      <c r="M114" s="152">
        <f t="shared" si="3"/>
        <v>2344.87</v>
      </c>
      <c r="N114" s="192"/>
      <c r="O114" s="193"/>
      <c r="P114" s="193"/>
      <c r="Q114" s="152">
        <f t="shared" si="4"/>
        <v>0</v>
      </c>
    </row>
    <row r="115" spans="1:17" ht="15" customHeight="1">
      <c r="A115" s="182">
        <v>105</v>
      </c>
      <c r="B115" s="149" t="s">
        <v>108</v>
      </c>
      <c r="C115" s="105" t="s">
        <v>19</v>
      </c>
      <c r="D115" s="149"/>
      <c r="E115" s="149" t="s">
        <v>26</v>
      </c>
      <c r="F115" s="106" t="s">
        <v>369</v>
      </c>
      <c r="G115" s="14" t="s">
        <v>21</v>
      </c>
      <c r="H115" s="197">
        <v>1</v>
      </c>
      <c r="I115" s="192"/>
      <c r="J115" s="192"/>
      <c r="K115" s="193"/>
      <c r="L115" s="193"/>
      <c r="M115" s="152">
        <f t="shared" si="3"/>
        <v>0</v>
      </c>
      <c r="N115" s="192"/>
      <c r="O115" s="193"/>
      <c r="P115" s="193"/>
      <c r="Q115" s="152">
        <f t="shared" si="4"/>
        <v>0</v>
      </c>
    </row>
    <row r="116" spans="1:17" ht="15" customHeight="1">
      <c r="A116" s="182">
        <v>106</v>
      </c>
      <c r="B116" s="149" t="s">
        <v>109</v>
      </c>
      <c r="C116" s="105" t="s">
        <v>19</v>
      </c>
      <c r="D116" s="149"/>
      <c r="E116" s="149" t="s">
        <v>30</v>
      </c>
      <c r="F116" s="107">
        <v>99</v>
      </c>
      <c r="G116" s="14" t="s">
        <v>21</v>
      </c>
      <c r="H116" s="197"/>
      <c r="I116" s="192"/>
      <c r="J116" s="192"/>
      <c r="K116" s="193"/>
      <c r="L116" s="193"/>
      <c r="M116" s="152">
        <f t="shared" si="3"/>
        <v>0</v>
      </c>
      <c r="N116" s="192"/>
      <c r="O116" s="193"/>
      <c r="P116" s="193"/>
      <c r="Q116" s="152">
        <f t="shared" si="4"/>
        <v>0</v>
      </c>
    </row>
    <row r="117" spans="1:17" ht="15" customHeight="1">
      <c r="A117" s="182">
        <v>107</v>
      </c>
      <c r="B117" s="149" t="s">
        <v>110</v>
      </c>
      <c r="C117" s="105" t="s">
        <v>19</v>
      </c>
      <c r="D117" s="149"/>
      <c r="E117" s="149" t="s">
        <v>30</v>
      </c>
      <c r="F117" s="106" t="s">
        <v>370</v>
      </c>
      <c r="G117" s="14" t="s">
        <v>21</v>
      </c>
      <c r="H117" s="197">
        <v>1</v>
      </c>
      <c r="I117" s="192"/>
      <c r="J117" s="192"/>
      <c r="K117" s="193"/>
      <c r="L117" s="193">
        <v>872.19</v>
      </c>
      <c r="M117" s="152">
        <f t="shared" si="3"/>
        <v>-872.19</v>
      </c>
      <c r="N117" s="192"/>
      <c r="O117" s="193"/>
      <c r="P117" s="193">
        <v>5591.51</v>
      </c>
      <c r="Q117" s="152">
        <f t="shared" si="4"/>
        <v>-5591.51</v>
      </c>
    </row>
    <row r="118" spans="1:17" ht="15" customHeight="1">
      <c r="A118" s="182">
        <v>108</v>
      </c>
      <c r="B118" s="149" t="s">
        <v>110</v>
      </c>
      <c r="C118" s="105" t="s">
        <v>19</v>
      </c>
      <c r="D118" s="149"/>
      <c r="E118" s="149" t="s">
        <v>30</v>
      </c>
      <c r="F118" s="106" t="s">
        <v>415</v>
      </c>
      <c r="G118" s="17" t="s">
        <v>31</v>
      </c>
      <c r="H118" s="197"/>
      <c r="I118" s="192"/>
      <c r="J118" s="192"/>
      <c r="K118" s="193"/>
      <c r="L118" s="193"/>
      <c r="M118" s="152">
        <f t="shared" si="3"/>
        <v>0</v>
      </c>
      <c r="N118" s="192"/>
      <c r="O118" s="193"/>
      <c r="P118" s="193"/>
      <c r="Q118" s="152">
        <f t="shared" si="4"/>
        <v>0</v>
      </c>
    </row>
    <row r="119" spans="1:17" ht="15" customHeight="1">
      <c r="A119" s="182">
        <v>109</v>
      </c>
      <c r="B119" s="149" t="s">
        <v>111</v>
      </c>
      <c r="C119" s="105" t="s">
        <v>19</v>
      </c>
      <c r="D119" s="149"/>
      <c r="E119" s="149" t="s">
        <v>112</v>
      </c>
      <c r="F119" s="106" t="s">
        <v>371</v>
      </c>
      <c r="G119" s="14" t="s">
        <v>21</v>
      </c>
      <c r="H119" s="197"/>
      <c r="I119" s="192"/>
      <c r="J119" s="192"/>
      <c r="K119" s="193"/>
      <c r="L119" s="193"/>
      <c r="M119" s="152">
        <f t="shared" si="3"/>
        <v>0</v>
      </c>
      <c r="N119" s="192"/>
      <c r="O119" s="193"/>
      <c r="P119" s="193">
        <v>14368.74</v>
      </c>
      <c r="Q119" s="152">
        <f t="shared" si="4"/>
        <v>-14368.74</v>
      </c>
    </row>
    <row r="120" spans="1:17" ht="15" customHeight="1">
      <c r="A120" s="182">
        <v>110</v>
      </c>
      <c r="B120" s="149" t="s">
        <v>111</v>
      </c>
      <c r="C120" s="105" t="s">
        <v>19</v>
      </c>
      <c r="D120" s="149"/>
      <c r="E120" s="149" t="s">
        <v>112</v>
      </c>
      <c r="F120" s="106" t="s">
        <v>432</v>
      </c>
      <c r="G120" s="16" t="s">
        <v>22</v>
      </c>
      <c r="H120" s="197"/>
      <c r="I120" s="192"/>
      <c r="J120" s="192"/>
      <c r="K120" s="193"/>
      <c r="L120" s="193"/>
      <c r="M120" s="152">
        <f t="shared" si="3"/>
        <v>0</v>
      </c>
      <c r="N120" s="192"/>
      <c r="O120" s="193"/>
      <c r="P120" s="193"/>
      <c r="Q120" s="152">
        <f t="shared" si="4"/>
        <v>0</v>
      </c>
    </row>
    <row r="121" spans="1:17" ht="15" customHeight="1">
      <c r="A121" s="182">
        <v>111</v>
      </c>
      <c r="B121" s="149" t="s">
        <v>113</v>
      </c>
      <c r="C121" s="105" t="s">
        <v>19</v>
      </c>
      <c r="D121" s="149"/>
      <c r="E121" s="149" t="s">
        <v>26</v>
      </c>
      <c r="F121" s="106" t="s">
        <v>372</v>
      </c>
      <c r="G121" s="14" t="s">
        <v>21</v>
      </c>
      <c r="H121" s="197">
        <v>1</v>
      </c>
      <c r="I121" s="192"/>
      <c r="J121" s="192"/>
      <c r="K121" s="193"/>
      <c r="L121" s="193">
        <v>4764.45</v>
      </c>
      <c r="M121" s="152">
        <f t="shared" si="3"/>
        <v>-4764.45</v>
      </c>
      <c r="N121" s="192"/>
      <c r="O121" s="193"/>
      <c r="P121" s="193"/>
      <c r="Q121" s="152">
        <f t="shared" si="4"/>
        <v>0</v>
      </c>
    </row>
    <row r="122" spans="1:17" ht="15" customHeight="1">
      <c r="A122" s="182">
        <v>112</v>
      </c>
      <c r="B122" s="149" t="s">
        <v>114</v>
      </c>
      <c r="C122" s="105" t="s">
        <v>19</v>
      </c>
      <c r="D122" s="149"/>
      <c r="E122" s="149" t="s">
        <v>26</v>
      </c>
      <c r="F122" s="106" t="s">
        <v>373</v>
      </c>
      <c r="G122" s="14" t="s">
        <v>21</v>
      </c>
      <c r="H122" s="197"/>
      <c r="I122" s="192">
        <v>1</v>
      </c>
      <c r="J122" s="192">
        <v>1</v>
      </c>
      <c r="K122" s="193">
        <v>2974.96</v>
      </c>
      <c r="L122" s="193"/>
      <c r="M122" s="152">
        <f t="shared" si="3"/>
        <v>2974.96</v>
      </c>
      <c r="N122" s="192">
        <v>1</v>
      </c>
      <c r="O122" s="193">
        <v>2372.36</v>
      </c>
      <c r="P122" s="193"/>
      <c r="Q122" s="152">
        <f t="shared" si="4"/>
        <v>2372.36</v>
      </c>
    </row>
    <row r="123" spans="1:17" ht="15" customHeight="1">
      <c r="A123" s="182">
        <v>113</v>
      </c>
      <c r="B123" s="149" t="s">
        <v>114</v>
      </c>
      <c r="C123" s="105" t="s">
        <v>19</v>
      </c>
      <c r="D123" s="149"/>
      <c r="E123" s="149" t="s">
        <v>26</v>
      </c>
      <c r="F123" s="106" t="s">
        <v>457</v>
      </c>
      <c r="G123" s="80" t="s">
        <v>33</v>
      </c>
      <c r="H123" s="197"/>
      <c r="I123" s="192"/>
      <c r="J123" s="192"/>
      <c r="K123" s="193"/>
      <c r="L123" s="193"/>
      <c r="M123" s="152">
        <f t="shared" si="3"/>
        <v>0</v>
      </c>
      <c r="N123" s="192"/>
      <c r="O123" s="193"/>
      <c r="P123" s="193"/>
      <c r="Q123" s="152">
        <f t="shared" si="4"/>
        <v>0</v>
      </c>
    </row>
    <row r="124" spans="1:17" ht="15" customHeight="1">
      <c r="A124" s="182">
        <v>114</v>
      </c>
      <c r="B124" s="149" t="s">
        <v>115</v>
      </c>
      <c r="C124" s="105" t="s">
        <v>19</v>
      </c>
      <c r="D124" s="149"/>
      <c r="E124" s="149" t="s">
        <v>116</v>
      </c>
      <c r="F124" s="106" t="s">
        <v>374</v>
      </c>
      <c r="G124" s="14" t="s">
        <v>21</v>
      </c>
      <c r="H124" s="197"/>
      <c r="I124" s="192"/>
      <c r="J124" s="192"/>
      <c r="K124" s="193"/>
      <c r="L124" s="193">
        <v>12942.76</v>
      </c>
      <c r="M124" s="152">
        <f t="shared" si="3"/>
        <v>-12942.76</v>
      </c>
      <c r="N124" s="192"/>
      <c r="O124" s="193"/>
      <c r="P124" s="193"/>
      <c r="Q124" s="152">
        <f t="shared" si="4"/>
        <v>0</v>
      </c>
    </row>
    <row r="125" spans="1:17" ht="15" customHeight="1">
      <c r="A125" s="182">
        <v>115</v>
      </c>
      <c r="B125" s="149" t="s">
        <v>115</v>
      </c>
      <c r="C125" s="105" t="s">
        <v>19</v>
      </c>
      <c r="D125" s="149"/>
      <c r="E125" s="149" t="s">
        <v>116</v>
      </c>
      <c r="F125" s="106" t="s">
        <v>402</v>
      </c>
      <c r="G125" s="19" t="s">
        <v>36</v>
      </c>
      <c r="H125" s="197"/>
      <c r="I125" s="192"/>
      <c r="J125" s="192"/>
      <c r="K125" s="193"/>
      <c r="L125" s="193"/>
      <c r="M125" s="152">
        <f t="shared" si="3"/>
        <v>0</v>
      </c>
      <c r="N125" s="192"/>
      <c r="O125" s="193"/>
      <c r="P125" s="193"/>
      <c r="Q125" s="152">
        <f t="shared" si="4"/>
        <v>0</v>
      </c>
    </row>
    <row r="126" spans="1:17" ht="15" customHeight="1">
      <c r="A126" s="182">
        <v>116</v>
      </c>
      <c r="B126" s="149" t="s">
        <v>117</v>
      </c>
      <c r="C126" s="105" t="s">
        <v>19</v>
      </c>
      <c r="D126" s="149"/>
      <c r="E126" s="149" t="s">
        <v>61</v>
      </c>
      <c r="F126" s="106" t="s">
        <v>375</v>
      </c>
      <c r="G126" s="14" t="s">
        <v>21</v>
      </c>
      <c r="H126" s="197"/>
      <c r="I126" s="192"/>
      <c r="J126" s="192"/>
      <c r="K126" s="193"/>
      <c r="L126" s="193"/>
      <c r="M126" s="152">
        <f t="shared" si="3"/>
        <v>0</v>
      </c>
      <c r="N126" s="192"/>
      <c r="O126" s="193"/>
      <c r="P126" s="193"/>
      <c r="Q126" s="152">
        <f t="shared" si="4"/>
        <v>0</v>
      </c>
    </row>
    <row r="127" spans="1:17" ht="15" customHeight="1">
      <c r="A127" s="182">
        <v>117</v>
      </c>
      <c r="B127" s="149" t="s">
        <v>117</v>
      </c>
      <c r="C127" s="105" t="s">
        <v>19</v>
      </c>
      <c r="D127" s="149"/>
      <c r="E127" s="149" t="s">
        <v>61</v>
      </c>
      <c r="F127" s="106" t="s">
        <v>433</v>
      </c>
      <c r="G127" s="16" t="s">
        <v>22</v>
      </c>
      <c r="H127" s="197"/>
      <c r="I127" s="192"/>
      <c r="J127" s="192"/>
      <c r="K127" s="193"/>
      <c r="L127" s="193"/>
      <c r="M127" s="152">
        <f t="shared" si="3"/>
        <v>0</v>
      </c>
      <c r="N127" s="192"/>
      <c r="O127" s="193"/>
      <c r="P127" s="193"/>
      <c r="Q127" s="152">
        <f t="shared" si="4"/>
        <v>0</v>
      </c>
    </row>
    <row r="128" spans="1:17" ht="15" customHeight="1">
      <c r="A128" s="182">
        <v>118</v>
      </c>
      <c r="B128" s="149" t="s">
        <v>118</v>
      </c>
      <c r="C128" s="105" t="s">
        <v>19</v>
      </c>
      <c r="D128" s="149"/>
      <c r="E128" s="149" t="s">
        <v>87</v>
      </c>
      <c r="F128" s="106" t="s">
        <v>440</v>
      </c>
      <c r="G128" s="14" t="s">
        <v>21</v>
      </c>
      <c r="H128" s="197"/>
      <c r="I128" s="192"/>
      <c r="J128" s="192"/>
      <c r="K128" s="193"/>
      <c r="L128" s="193"/>
      <c r="M128" s="152">
        <f t="shared" si="3"/>
        <v>0</v>
      </c>
      <c r="N128" s="192"/>
      <c r="O128" s="193"/>
      <c r="P128" s="193"/>
      <c r="Q128" s="152">
        <f t="shared" si="4"/>
        <v>0</v>
      </c>
    </row>
    <row r="129" spans="1:17" ht="15" customHeight="1">
      <c r="A129" s="182">
        <v>119</v>
      </c>
      <c r="B129" s="149" t="s">
        <v>118</v>
      </c>
      <c r="C129" s="105" t="s">
        <v>19</v>
      </c>
      <c r="D129" s="149"/>
      <c r="E129" s="149" t="s">
        <v>87</v>
      </c>
      <c r="F129" s="106" t="s">
        <v>416</v>
      </c>
      <c r="G129" s="17" t="s">
        <v>31</v>
      </c>
      <c r="H129" s="197"/>
      <c r="I129" s="192"/>
      <c r="J129" s="192"/>
      <c r="K129" s="193"/>
      <c r="L129" s="193"/>
      <c r="M129" s="152">
        <f t="shared" si="3"/>
        <v>0</v>
      </c>
      <c r="N129" s="192"/>
      <c r="O129" s="193"/>
      <c r="P129" s="193"/>
      <c r="Q129" s="152">
        <f t="shared" si="4"/>
        <v>0</v>
      </c>
    </row>
    <row r="130" spans="1:17" ht="15" customHeight="1">
      <c r="A130" s="182">
        <v>120</v>
      </c>
      <c r="B130" s="149" t="s">
        <v>119</v>
      </c>
      <c r="C130" s="105" t="s">
        <v>19</v>
      </c>
      <c r="D130" s="149"/>
      <c r="E130" s="149" t="s">
        <v>84</v>
      </c>
      <c r="F130" s="106" t="s">
        <v>376</v>
      </c>
      <c r="G130" s="14" t="s">
        <v>21</v>
      </c>
      <c r="H130" s="197"/>
      <c r="I130" s="192"/>
      <c r="J130" s="192"/>
      <c r="K130" s="193"/>
      <c r="L130" s="193">
        <v>1046.6300000000001</v>
      </c>
      <c r="M130" s="152">
        <f t="shared" si="3"/>
        <v>-1046.6300000000001</v>
      </c>
      <c r="N130" s="192">
        <v>1</v>
      </c>
      <c r="O130" s="193">
        <v>4654.24</v>
      </c>
      <c r="P130" s="193">
        <v>7272.41</v>
      </c>
      <c r="Q130" s="152">
        <f t="shared" si="4"/>
        <v>-2618.17</v>
      </c>
    </row>
    <row r="131" spans="1:17" ht="15" customHeight="1">
      <c r="A131" s="182">
        <v>121</v>
      </c>
      <c r="B131" s="149" t="s">
        <v>119</v>
      </c>
      <c r="C131" s="105" t="s">
        <v>19</v>
      </c>
      <c r="D131" s="149"/>
      <c r="E131" s="149" t="s">
        <v>84</v>
      </c>
      <c r="F131" s="106" t="s">
        <v>458</v>
      </c>
      <c r="G131" s="80" t="s">
        <v>33</v>
      </c>
      <c r="H131" s="197"/>
      <c r="I131" s="192"/>
      <c r="J131" s="192"/>
      <c r="K131" s="193"/>
      <c r="L131" s="193"/>
      <c r="M131" s="152">
        <f t="shared" si="3"/>
        <v>0</v>
      </c>
      <c r="N131" s="192"/>
      <c r="O131" s="193"/>
      <c r="P131" s="193"/>
      <c r="Q131" s="152">
        <f t="shared" si="4"/>
        <v>0</v>
      </c>
    </row>
    <row r="132" spans="1:17" ht="15" customHeight="1">
      <c r="A132" s="182">
        <v>122</v>
      </c>
      <c r="B132" s="149" t="s">
        <v>120</v>
      </c>
      <c r="C132" s="105" t="s">
        <v>19</v>
      </c>
      <c r="D132" s="149"/>
      <c r="E132" s="149" t="s">
        <v>24</v>
      </c>
      <c r="F132" s="106" t="s">
        <v>377</v>
      </c>
      <c r="G132" s="14" t="s">
        <v>21</v>
      </c>
      <c r="H132" s="197"/>
      <c r="I132" s="192"/>
      <c r="J132" s="192"/>
      <c r="K132" s="193"/>
      <c r="L132" s="193">
        <v>3805.92</v>
      </c>
      <c r="M132" s="152">
        <f t="shared" si="3"/>
        <v>-3805.92</v>
      </c>
      <c r="N132" s="192"/>
      <c r="O132" s="193"/>
      <c r="P132" s="193">
        <v>2437.11</v>
      </c>
      <c r="Q132" s="152">
        <f t="shared" si="4"/>
        <v>-2437.11</v>
      </c>
    </row>
    <row r="133" spans="1:17" ht="15" customHeight="1">
      <c r="A133" s="182">
        <v>123</v>
      </c>
      <c r="B133" s="149" t="s">
        <v>120</v>
      </c>
      <c r="C133" s="105" t="s">
        <v>19</v>
      </c>
      <c r="D133" s="149"/>
      <c r="E133" s="149" t="s">
        <v>24</v>
      </c>
      <c r="F133" s="106" t="s">
        <v>434</v>
      </c>
      <c r="G133" s="16" t="s">
        <v>22</v>
      </c>
      <c r="H133" s="197"/>
      <c r="I133" s="192"/>
      <c r="J133" s="192"/>
      <c r="K133" s="193"/>
      <c r="L133" s="193"/>
      <c r="M133" s="152">
        <f t="shared" si="3"/>
        <v>0</v>
      </c>
      <c r="N133" s="192"/>
      <c r="O133" s="193"/>
      <c r="P133" s="193"/>
      <c r="Q133" s="152">
        <f t="shared" si="4"/>
        <v>0</v>
      </c>
    </row>
    <row r="134" spans="1:17" ht="15" customHeight="1">
      <c r="A134" s="182">
        <v>124</v>
      </c>
      <c r="B134" s="149" t="s">
        <v>121</v>
      </c>
      <c r="C134" s="105" t="s">
        <v>19</v>
      </c>
      <c r="D134" s="149"/>
      <c r="E134" s="149" t="s">
        <v>30</v>
      </c>
      <c r="F134" s="106" t="s">
        <v>378</v>
      </c>
      <c r="G134" s="14" t="s">
        <v>21</v>
      </c>
      <c r="H134" s="197"/>
      <c r="I134" s="192"/>
      <c r="J134" s="192"/>
      <c r="K134" s="193"/>
      <c r="L134" s="193"/>
      <c r="M134" s="152">
        <f t="shared" si="3"/>
        <v>0</v>
      </c>
      <c r="N134" s="192"/>
      <c r="O134" s="193"/>
      <c r="P134" s="193">
        <v>15504.49</v>
      </c>
      <c r="Q134" s="152">
        <f t="shared" si="4"/>
        <v>-15504.49</v>
      </c>
    </row>
    <row r="135" spans="1:17" ht="15" customHeight="1">
      <c r="A135" s="182">
        <v>125</v>
      </c>
      <c r="B135" s="149" t="s">
        <v>121</v>
      </c>
      <c r="C135" s="105" t="s">
        <v>19</v>
      </c>
      <c r="D135" s="149"/>
      <c r="E135" s="149" t="s">
        <v>30</v>
      </c>
      <c r="F135" s="106" t="s">
        <v>417</v>
      </c>
      <c r="G135" s="17" t="s">
        <v>31</v>
      </c>
      <c r="H135" s="197"/>
      <c r="I135" s="192"/>
      <c r="J135" s="192"/>
      <c r="K135" s="193"/>
      <c r="L135" s="193"/>
      <c r="M135" s="152">
        <f t="shared" si="3"/>
        <v>0</v>
      </c>
      <c r="N135" s="192"/>
      <c r="O135" s="193"/>
      <c r="P135" s="193">
        <v>1694.24</v>
      </c>
      <c r="Q135" s="152">
        <f t="shared" si="4"/>
        <v>-1694.24</v>
      </c>
    </row>
    <row r="136" spans="1:17" ht="15" customHeight="1">
      <c r="A136" s="182">
        <v>126</v>
      </c>
      <c r="B136" s="149" t="s">
        <v>122</v>
      </c>
      <c r="C136" s="105" t="s">
        <v>19</v>
      </c>
      <c r="D136" s="149"/>
      <c r="E136" s="149" t="s">
        <v>58</v>
      </c>
      <c r="F136" s="106" t="s">
        <v>379</v>
      </c>
      <c r="G136" s="14" t="s">
        <v>21</v>
      </c>
      <c r="H136" s="197"/>
      <c r="I136" s="192"/>
      <c r="J136" s="192"/>
      <c r="K136" s="193"/>
      <c r="L136" s="193"/>
      <c r="M136" s="152">
        <f t="shared" si="3"/>
        <v>0</v>
      </c>
      <c r="N136" s="192"/>
      <c r="O136" s="193"/>
      <c r="P136" s="193">
        <v>2556.31</v>
      </c>
      <c r="Q136" s="152">
        <f t="shared" si="4"/>
        <v>-2556.31</v>
      </c>
    </row>
    <row r="137" spans="1:17" ht="15" customHeight="1">
      <c r="A137" s="182">
        <v>127</v>
      </c>
      <c r="B137" s="149" t="s">
        <v>122</v>
      </c>
      <c r="C137" s="105" t="s">
        <v>19</v>
      </c>
      <c r="D137" s="149"/>
      <c r="E137" s="149" t="s">
        <v>58</v>
      </c>
      <c r="F137" s="106" t="s">
        <v>418</v>
      </c>
      <c r="G137" s="17" t="s">
        <v>31</v>
      </c>
      <c r="H137" s="197"/>
      <c r="I137" s="192"/>
      <c r="J137" s="192"/>
      <c r="K137" s="193"/>
      <c r="L137" s="193"/>
      <c r="M137" s="152">
        <f t="shared" si="3"/>
        <v>0</v>
      </c>
      <c r="N137" s="192"/>
      <c r="O137" s="193"/>
      <c r="P137" s="193">
        <v>528.6</v>
      </c>
      <c r="Q137" s="152">
        <f t="shared" si="4"/>
        <v>-528.6</v>
      </c>
    </row>
    <row r="138" spans="1:17" ht="15" customHeight="1">
      <c r="A138" s="182">
        <v>128</v>
      </c>
      <c r="B138" s="149" t="s">
        <v>123</v>
      </c>
      <c r="C138" s="105" t="s">
        <v>19</v>
      </c>
      <c r="D138" s="149"/>
      <c r="E138" s="149" t="s">
        <v>124</v>
      </c>
      <c r="F138" s="106" t="s">
        <v>380</v>
      </c>
      <c r="G138" s="14" t="s">
        <v>21</v>
      </c>
      <c r="H138" s="197">
        <v>1</v>
      </c>
      <c r="I138" s="192"/>
      <c r="J138" s="192"/>
      <c r="K138" s="193"/>
      <c r="L138" s="193"/>
      <c r="M138" s="152">
        <f t="shared" si="3"/>
        <v>0</v>
      </c>
      <c r="N138" s="192"/>
      <c r="O138" s="193"/>
      <c r="P138" s="193"/>
      <c r="Q138" s="152">
        <f t="shared" si="4"/>
        <v>0</v>
      </c>
    </row>
    <row r="139" spans="1:17" ht="15" customHeight="1">
      <c r="A139" s="182">
        <v>129</v>
      </c>
      <c r="B139" s="149" t="s">
        <v>123</v>
      </c>
      <c r="C139" s="105" t="s">
        <v>19</v>
      </c>
      <c r="D139" s="149"/>
      <c r="E139" s="149" t="s">
        <v>124</v>
      </c>
      <c r="F139" s="106" t="s">
        <v>435</v>
      </c>
      <c r="G139" s="16" t="s">
        <v>22</v>
      </c>
      <c r="H139" s="197"/>
      <c r="I139" s="192"/>
      <c r="J139" s="192"/>
      <c r="K139" s="193"/>
      <c r="L139" s="193"/>
      <c r="M139" s="152">
        <f t="shared" si="3"/>
        <v>0</v>
      </c>
      <c r="N139" s="192"/>
      <c r="O139" s="193"/>
      <c r="P139" s="193"/>
      <c r="Q139" s="152">
        <f t="shared" si="4"/>
        <v>0</v>
      </c>
    </row>
    <row r="140" spans="1:17" ht="15" customHeight="1">
      <c r="A140" s="182">
        <v>130</v>
      </c>
      <c r="B140" s="149" t="s">
        <v>125</v>
      </c>
      <c r="C140" s="105" t="s">
        <v>19</v>
      </c>
      <c r="D140" s="149"/>
      <c r="E140" s="149" t="s">
        <v>61</v>
      </c>
      <c r="F140" s="106" t="s">
        <v>381</v>
      </c>
      <c r="G140" s="14" t="s">
        <v>21</v>
      </c>
      <c r="H140" s="197"/>
      <c r="I140" s="192"/>
      <c r="J140" s="192"/>
      <c r="K140" s="193"/>
      <c r="L140" s="193"/>
      <c r="M140" s="152">
        <f t="shared" si="3"/>
        <v>0</v>
      </c>
      <c r="N140" s="192"/>
      <c r="O140" s="193"/>
      <c r="P140" s="193"/>
      <c r="Q140" s="152">
        <f t="shared" si="4"/>
        <v>0</v>
      </c>
    </row>
    <row r="141" spans="1:17" ht="15" customHeight="1">
      <c r="A141" s="182">
        <v>131</v>
      </c>
      <c r="B141" s="149" t="s">
        <v>125</v>
      </c>
      <c r="C141" s="105" t="s">
        <v>19</v>
      </c>
      <c r="D141" s="149"/>
      <c r="E141" s="149" t="s">
        <v>61</v>
      </c>
      <c r="F141" s="106" t="s">
        <v>436</v>
      </c>
      <c r="G141" s="16" t="s">
        <v>22</v>
      </c>
      <c r="H141" s="197">
        <v>1</v>
      </c>
      <c r="I141" s="192"/>
      <c r="J141" s="192"/>
      <c r="K141" s="193"/>
      <c r="L141" s="193">
        <v>528.6</v>
      </c>
      <c r="M141" s="152">
        <f t="shared" si="3"/>
        <v>-528.6</v>
      </c>
      <c r="N141" s="192"/>
      <c r="O141" s="193"/>
      <c r="P141" s="193">
        <v>528.6</v>
      </c>
      <c r="Q141" s="152">
        <f t="shared" si="4"/>
        <v>-528.6</v>
      </c>
    </row>
    <row r="142" spans="1:17" ht="15" customHeight="1">
      <c r="A142" s="182">
        <v>132</v>
      </c>
      <c r="B142" s="149" t="s">
        <v>126</v>
      </c>
      <c r="C142" s="105" t="s">
        <v>19</v>
      </c>
      <c r="D142" s="149"/>
      <c r="E142" s="149" t="s">
        <v>24</v>
      </c>
      <c r="F142" s="106" t="s">
        <v>382</v>
      </c>
      <c r="G142" s="14" t="s">
        <v>21</v>
      </c>
      <c r="H142" s="197">
        <v>1</v>
      </c>
      <c r="I142" s="192">
        <v>1</v>
      </c>
      <c r="J142" s="192">
        <v>2</v>
      </c>
      <c r="K142" s="193">
        <v>2960.16</v>
      </c>
      <c r="L142" s="193"/>
      <c r="M142" s="152">
        <f t="shared" ref="M142:M186" si="5">K142-L142</f>
        <v>2960.16</v>
      </c>
      <c r="N142" s="192">
        <v>2</v>
      </c>
      <c r="O142" s="193">
        <v>7009.24</v>
      </c>
      <c r="P142" s="193"/>
      <c r="Q142" s="152">
        <f t="shared" ref="Q142:Q186" si="6">O142-P142</f>
        <v>7009.24</v>
      </c>
    </row>
    <row r="143" spans="1:17" ht="15" customHeight="1">
      <c r="A143" s="182">
        <v>133</v>
      </c>
      <c r="B143" s="149" t="s">
        <v>126</v>
      </c>
      <c r="C143" s="105" t="s">
        <v>19</v>
      </c>
      <c r="D143" s="149"/>
      <c r="E143" s="149" t="s">
        <v>24</v>
      </c>
      <c r="F143" s="106" t="s">
        <v>437</v>
      </c>
      <c r="G143" s="16" t="s">
        <v>22</v>
      </c>
      <c r="H143" s="197"/>
      <c r="I143" s="192"/>
      <c r="J143" s="192"/>
      <c r="K143" s="193"/>
      <c r="L143" s="193"/>
      <c r="M143" s="152">
        <f t="shared" si="5"/>
        <v>0</v>
      </c>
      <c r="N143" s="192"/>
      <c r="O143" s="193"/>
      <c r="P143" s="193"/>
      <c r="Q143" s="152">
        <f t="shared" si="6"/>
        <v>0</v>
      </c>
    </row>
    <row r="144" spans="1:17" ht="15" customHeight="1">
      <c r="A144" s="182">
        <v>134</v>
      </c>
      <c r="B144" s="149" t="s">
        <v>127</v>
      </c>
      <c r="C144" s="105" t="s">
        <v>19</v>
      </c>
      <c r="D144" s="149"/>
      <c r="E144" s="149" t="s">
        <v>26</v>
      </c>
      <c r="F144" s="106" t="s">
        <v>383</v>
      </c>
      <c r="G144" s="14" t="s">
        <v>21</v>
      </c>
      <c r="H144" s="197">
        <v>2</v>
      </c>
      <c r="I144" s="192"/>
      <c r="J144" s="192"/>
      <c r="K144" s="193"/>
      <c r="L144" s="193">
        <v>845.76</v>
      </c>
      <c r="M144" s="152">
        <f t="shared" si="5"/>
        <v>-845.76</v>
      </c>
      <c r="N144" s="192">
        <v>1</v>
      </c>
      <c r="O144" s="193">
        <v>845.76</v>
      </c>
      <c r="P144" s="193">
        <v>422.88</v>
      </c>
      <c r="Q144" s="152">
        <f t="shared" si="6"/>
        <v>422.88</v>
      </c>
    </row>
    <row r="145" spans="1:17" ht="15" customHeight="1">
      <c r="A145" s="182">
        <v>135</v>
      </c>
      <c r="B145" s="149" t="s">
        <v>127</v>
      </c>
      <c r="C145" s="105" t="s">
        <v>19</v>
      </c>
      <c r="D145" s="149"/>
      <c r="E145" s="149" t="s">
        <v>26</v>
      </c>
      <c r="F145" s="106" t="s">
        <v>459</v>
      </c>
      <c r="G145" s="80" t="s">
        <v>33</v>
      </c>
      <c r="H145" s="197"/>
      <c r="I145" s="192"/>
      <c r="J145" s="192"/>
      <c r="K145" s="193"/>
      <c r="L145" s="193"/>
      <c r="M145" s="152">
        <f t="shared" si="5"/>
        <v>0</v>
      </c>
      <c r="N145" s="192"/>
      <c r="O145" s="193"/>
      <c r="P145" s="193"/>
      <c r="Q145" s="152">
        <f t="shared" si="6"/>
        <v>0</v>
      </c>
    </row>
    <row r="146" spans="1:17" ht="15" customHeight="1">
      <c r="A146" s="182">
        <v>136</v>
      </c>
      <c r="B146" s="149" t="s">
        <v>128</v>
      </c>
      <c r="C146" s="105" t="s">
        <v>19</v>
      </c>
      <c r="D146" s="149"/>
      <c r="E146" s="149" t="s">
        <v>26</v>
      </c>
      <c r="F146" s="110">
        <v>124</v>
      </c>
      <c r="G146" s="14" t="s">
        <v>21</v>
      </c>
      <c r="H146" s="197"/>
      <c r="I146" s="192"/>
      <c r="J146" s="192"/>
      <c r="K146" s="193"/>
      <c r="L146" s="193"/>
      <c r="M146" s="152">
        <f t="shared" si="5"/>
        <v>0</v>
      </c>
      <c r="N146" s="192"/>
      <c r="O146" s="193"/>
      <c r="P146" s="193"/>
      <c r="Q146" s="152">
        <f t="shared" si="6"/>
        <v>0</v>
      </c>
    </row>
    <row r="147" spans="1:17" ht="15" customHeight="1">
      <c r="A147" s="182">
        <v>137</v>
      </c>
      <c r="B147" s="149" t="s">
        <v>128</v>
      </c>
      <c r="C147" s="105" t="s">
        <v>19</v>
      </c>
      <c r="D147" s="149"/>
      <c r="E147" s="149" t="s">
        <v>26</v>
      </c>
      <c r="F147" s="107" t="s">
        <v>299</v>
      </c>
      <c r="G147" s="80" t="s">
        <v>33</v>
      </c>
      <c r="H147" s="197"/>
      <c r="I147" s="192"/>
      <c r="J147" s="192"/>
      <c r="K147" s="193"/>
      <c r="L147" s="193"/>
      <c r="M147" s="152">
        <f t="shared" si="5"/>
        <v>0</v>
      </c>
      <c r="N147" s="192"/>
      <c r="O147" s="193"/>
      <c r="P147" s="193"/>
      <c r="Q147" s="152">
        <f t="shared" si="6"/>
        <v>0</v>
      </c>
    </row>
    <row r="148" spans="1:17" ht="15" customHeight="1">
      <c r="A148" s="182">
        <v>138</v>
      </c>
      <c r="B148" s="149" t="s">
        <v>129</v>
      </c>
      <c r="C148" s="105" t="s">
        <v>19</v>
      </c>
      <c r="D148" s="149"/>
      <c r="E148" s="149" t="s">
        <v>26</v>
      </c>
      <c r="F148" s="107">
        <v>125</v>
      </c>
      <c r="G148" s="14" t="s">
        <v>21</v>
      </c>
      <c r="H148" s="197"/>
      <c r="I148" s="192"/>
      <c r="J148" s="192"/>
      <c r="K148" s="193"/>
      <c r="L148" s="193"/>
      <c r="M148" s="152">
        <f t="shared" si="5"/>
        <v>0</v>
      </c>
      <c r="N148" s="192"/>
      <c r="O148" s="193"/>
      <c r="P148" s="193"/>
      <c r="Q148" s="152">
        <f t="shared" si="6"/>
        <v>0</v>
      </c>
    </row>
    <row r="149" spans="1:17" ht="15" customHeight="1">
      <c r="A149" s="182">
        <v>139</v>
      </c>
      <c r="B149" s="149" t="s">
        <v>129</v>
      </c>
      <c r="C149" s="105" t="s">
        <v>19</v>
      </c>
      <c r="D149" s="149"/>
      <c r="E149" s="149" t="s">
        <v>26</v>
      </c>
      <c r="F149" s="106" t="s">
        <v>517</v>
      </c>
      <c r="G149" s="80" t="s">
        <v>33</v>
      </c>
      <c r="H149" s="197"/>
      <c r="I149" s="192"/>
      <c r="J149" s="192"/>
      <c r="K149" s="193"/>
      <c r="L149" s="193"/>
      <c r="M149" s="152">
        <f t="shared" si="5"/>
        <v>0</v>
      </c>
      <c r="N149" s="192"/>
      <c r="O149" s="193"/>
      <c r="P149" s="193"/>
      <c r="Q149" s="152">
        <f t="shared" si="6"/>
        <v>0</v>
      </c>
    </row>
    <row r="150" spans="1:17" ht="15" customHeight="1">
      <c r="A150" s="182">
        <v>140</v>
      </c>
      <c r="B150" s="149" t="s">
        <v>130</v>
      </c>
      <c r="C150" s="105" t="s">
        <v>19</v>
      </c>
      <c r="D150" s="149"/>
      <c r="E150" s="149" t="s">
        <v>26</v>
      </c>
      <c r="F150" s="107">
        <v>126</v>
      </c>
      <c r="G150" s="14" t="s">
        <v>21</v>
      </c>
      <c r="H150" s="197"/>
      <c r="I150" s="192"/>
      <c r="J150" s="192"/>
      <c r="K150" s="193"/>
      <c r="L150" s="193"/>
      <c r="M150" s="152">
        <f t="shared" si="5"/>
        <v>0</v>
      </c>
      <c r="N150" s="192"/>
      <c r="O150" s="193"/>
      <c r="P150" s="193"/>
      <c r="Q150" s="152">
        <f t="shared" si="6"/>
        <v>0</v>
      </c>
    </row>
    <row r="151" spans="1:17" ht="15" customHeight="1">
      <c r="A151" s="182">
        <v>141</v>
      </c>
      <c r="B151" s="149" t="s">
        <v>131</v>
      </c>
      <c r="C151" s="105" t="s">
        <v>19</v>
      </c>
      <c r="D151" s="149"/>
      <c r="E151" s="149" t="s">
        <v>26</v>
      </c>
      <c r="F151" s="107">
        <v>127</v>
      </c>
      <c r="G151" s="14" t="s">
        <v>21</v>
      </c>
      <c r="H151" s="197"/>
      <c r="I151" s="192"/>
      <c r="J151" s="192"/>
      <c r="K151" s="193"/>
      <c r="L151" s="193"/>
      <c r="M151" s="152">
        <f t="shared" si="5"/>
        <v>0</v>
      </c>
      <c r="N151" s="192"/>
      <c r="O151" s="193"/>
      <c r="P151" s="193"/>
      <c r="Q151" s="152">
        <f t="shared" si="6"/>
        <v>0</v>
      </c>
    </row>
    <row r="152" spans="1:17" ht="15" customHeight="1">
      <c r="A152" s="182">
        <v>142</v>
      </c>
      <c r="B152" s="149" t="s">
        <v>131</v>
      </c>
      <c r="C152" s="105" t="s">
        <v>19</v>
      </c>
      <c r="D152" s="149"/>
      <c r="E152" s="149" t="s">
        <v>26</v>
      </c>
      <c r="F152" s="106" t="s">
        <v>461</v>
      </c>
      <c r="G152" s="80" t="s">
        <v>33</v>
      </c>
      <c r="H152" s="197"/>
      <c r="I152" s="192"/>
      <c r="J152" s="192"/>
      <c r="K152" s="193"/>
      <c r="L152" s="193"/>
      <c r="M152" s="152">
        <f t="shared" si="5"/>
        <v>0</v>
      </c>
      <c r="N152" s="192"/>
      <c r="O152" s="193"/>
      <c r="P152" s="193"/>
      <c r="Q152" s="152">
        <f t="shared" si="6"/>
        <v>0</v>
      </c>
    </row>
    <row r="153" spans="1:17" ht="15" customHeight="1">
      <c r="A153" s="182">
        <v>143</v>
      </c>
      <c r="B153" s="149" t="s">
        <v>132</v>
      </c>
      <c r="C153" s="105" t="s">
        <v>19</v>
      </c>
      <c r="D153" s="149"/>
      <c r="E153" s="149" t="s">
        <v>26</v>
      </c>
      <c r="F153" s="107">
        <v>128</v>
      </c>
      <c r="G153" s="14" t="s">
        <v>21</v>
      </c>
      <c r="H153" s="197"/>
      <c r="I153" s="192"/>
      <c r="J153" s="192"/>
      <c r="K153" s="193"/>
      <c r="L153" s="193"/>
      <c r="M153" s="152">
        <f t="shared" si="5"/>
        <v>0</v>
      </c>
      <c r="N153" s="192"/>
      <c r="O153" s="193"/>
      <c r="P153" s="193"/>
      <c r="Q153" s="152">
        <f t="shared" si="6"/>
        <v>0</v>
      </c>
    </row>
    <row r="154" spans="1:17" ht="15" customHeight="1">
      <c r="A154" s="182">
        <v>144</v>
      </c>
      <c r="B154" s="149" t="s">
        <v>132</v>
      </c>
      <c r="C154" s="105" t="s">
        <v>19</v>
      </c>
      <c r="D154" s="149"/>
      <c r="E154" s="149" t="s">
        <v>26</v>
      </c>
      <c r="F154" s="106" t="s">
        <v>462</v>
      </c>
      <c r="G154" s="80" t="s">
        <v>33</v>
      </c>
      <c r="H154" s="197"/>
      <c r="I154" s="192"/>
      <c r="J154" s="192"/>
      <c r="K154" s="193"/>
      <c r="L154" s="193"/>
      <c r="M154" s="152">
        <f t="shared" si="5"/>
        <v>0</v>
      </c>
      <c r="N154" s="192"/>
      <c r="O154" s="193"/>
      <c r="P154" s="193"/>
      <c r="Q154" s="152">
        <f t="shared" si="6"/>
        <v>0</v>
      </c>
    </row>
    <row r="155" spans="1:17" ht="15" customHeight="1">
      <c r="A155" s="182">
        <v>145</v>
      </c>
      <c r="B155" s="149" t="s">
        <v>133</v>
      </c>
      <c r="C155" s="105" t="s">
        <v>19</v>
      </c>
      <c r="D155" s="149"/>
      <c r="E155" s="149" t="s">
        <v>30</v>
      </c>
      <c r="F155" s="106" t="s">
        <v>384</v>
      </c>
      <c r="G155" s="14" t="s">
        <v>21</v>
      </c>
      <c r="H155" s="197"/>
      <c r="I155" s="192"/>
      <c r="J155" s="192"/>
      <c r="K155" s="193"/>
      <c r="L155" s="193"/>
      <c r="M155" s="152">
        <f t="shared" si="5"/>
        <v>0</v>
      </c>
      <c r="N155" s="192"/>
      <c r="O155" s="193"/>
      <c r="P155" s="193">
        <v>1347.93</v>
      </c>
      <c r="Q155" s="152">
        <f t="shared" si="6"/>
        <v>-1347.93</v>
      </c>
    </row>
    <row r="156" spans="1:17" ht="15" customHeight="1">
      <c r="A156" s="182">
        <v>146</v>
      </c>
      <c r="B156" s="149" t="s">
        <v>133</v>
      </c>
      <c r="C156" s="105" t="s">
        <v>19</v>
      </c>
      <c r="D156" s="149"/>
      <c r="E156" s="149" t="s">
        <v>30</v>
      </c>
      <c r="F156" s="106" t="s">
        <v>419</v>
      </c>
      <c r="G156" s="17" t="s">
        <v>31</v>
      </c>
      <c r="H156" s="197">
        <v>1</v>
      </c>
      <c r="I156" s="192"/>
      <c r="J156" s="192"/>
      <c r="K156" s="193"/>
      <c r="L156" s="193"/>
      <c r="M156" s="152">
        <f t="shared" si="5"/>
        <v>0</v>
      </c>
      <c r="N156" s="192"/>
      <c r="O156" s="193"/>
      <c r="P156" s="193">
        <v>1277.45</v>
      </c>
      <c r="Q156" s="152">
        <f t="shared" si="6"/>
        <v>-1277.45</v>
      </c>
    </row>
    <row r="157" spans="1:17" ht="15" customHeight="1">
      <c r="A157" s="182">
        <v>147</v>
      </c>
      <c r="B157" s="149" t="s">
        <v>134</v>
      </c>
      <c r="C157" s="105" t="s">
        <v>19</v>
      </c>
      <c r="D157" s="149"/>
      <c r="E157" s="149" t="s">
        <v>52</v>
      </c>
      <c r="F157" s="106" t="s">
        <v>385</v>
      </c>
      <c r="G157" s="14" t="s">
        <v>21</v>
      </c>
      <c r="H157" s="197"/>
      <c r="I157" s="192"/>
      <c r="J157" s="192"/>
      <c r="K157" s="193"/>
      <c r="L157" s="193">
        <v>581.46</v>
      </c>
      <c r="M157" s="152">
        <f t="shared" si="5"/>
        <v>-581.46</v>
      </c>
      <c r="N157" s="192"/>
      <c r="O157" s="193"/>
      <c r="P157" s="193"/>
      <c r="Q157" s="152">
        <f t="shared" si="6"/>
        <v>0</v>
      </c>
    </row>
    <row r="158" spans="1:17" ht="15" customHeight="1">
      <c r="A158" s="182">
        <v>148</v>
      </c>
      <c r="B158" s="149" t="s">
        <v>134</v>
      </c>
      <c r="C158" s="105" t="s">
        <v>19</v>
      </c>
      <c r="D158" s="149"/>
      <c r="E158" s="149" t="s">
        <v>52</v>
      </c>
      <c r="F158" s="106" t="s">
        <v>463</v>
      </c>
      <c r="G158" s="80" t="s">
        <v>33</v>
      </c>
      <c r="H158" s="197">
        <v>1</v>
      </c>
      <c r="I158" s="192"/>
      <c r="J158" s="192"/>
      <c r="K158" s="193"/>
      <c r="L158" s="193"/>
      <c r="M158" s="152">
        <f t="shared" si="5"/>
        <v>0</v>
      </c>
      <c r="N158" s="192"/>
      <c r="O158" s="193"/>
      <c r="P158" s="193"/>
      <c r="Q158" s="152">
        <f t="shared" si="6"/>
        <v>0</v>
      </c>
    </row>
    <row r="159" spans="1:17" ht="15" customHeight="1">
      <c r="A159" s="182">
        <v>149</v>
      </c>
      <c r="B159" s="149" t="s">
        <v>135</v>
      </c>
      <c r="C159" s="105" t="s">
        <v>19</v>
      </c>
      <c r="D159" s="149"/>
      <c r="E159" s="149" t="s">
        <v>26</v>
      </c>
      <c r="F159" s="107">
        <v>131</v>
      </c>
      <c r="G159" s="14" t="s">
        <v>21</v>
      </c>
      <c r="H159" s="197"/>
      <c r="I159" s="192"/>
      <c r="J159" s="192"/>
      <c r="K159" s="193"/>
      <c r="L159" s="193"/>
      <c r="M159" s="152">
        <f t="shared" si="5"/>
        <v>0</v>
      </c>
      <c r="N159" s="192"/>
      <c r="O159" s="193"/>
      <c r="P159" s="193"/>
      <c r="Q159" s="152">
        <f t="shared" si="6"/>
        <v>0</v>
      </c>
    </row>
    <row r="160" spans="1:17" ht="15" customHeight="1">
      <c r="A160" s="182">
        <v>150</v>
      </c>
      <c r="B160" s="149" t="s">
        <v>136</v>
      </c>
      <c r="C160" s="105" t="s">
        <v>19</v>
      </c>
      <c r="D160" s="149"/>
      <c r="E160" s="149" t="s">
        <v>26</v>
      </c>
      <c r="F160" s="99">
        <v>132</v>
      </c>
      <c r="G160" s="14" t="s">
        <v>21</v>
      </c>
      <c r="H160" s="197"/>
      <c r="I160" s="192"/>
      <c r="J160" s="192"/>
      <c r="K160" s="193"/>
      <c r="L160" s="193"/>
      <c r="M160" s="152">
        <f t="shared" si="5"/>
        <v>0</v>
      </c>
      <c r="N160" s="192"/>
      <c r="O160" s="193"/>
      <c r="P160" s="193"/>
      <c r="Q160" s="152">
        <f t="shared" si="6"/>
        <v>0</v>
      </c>
    </row>
    <row r="161" spans="1:17" ht="15" customHeight="1">
      <c r="A161" s="182">
        <v>151</v>
      </c>
      <c r="B161" s="149" t="s">
        <v>137</v>
      </c>
      <c r="C161" s="105" t="s">
        <v>19</v>
      </c>
      <c r="D161" s="149"/>
      <c r="E161" s="149" t="s">
        <v>26</v>
      </c>
      <c r="F161" s="106" t="s">
        <v>386</v>
      </c>
      <c r="G161" s="14" t="s">
        <v>21</v>
      </c>
      <c r="H161" s="197"/>
      <c r="I161" s="192"/>
      <c r="J161" s="192"/>
      <c r="K161" s="193"/>
      <c r="L161" s="193">
        <v>9580.34</v>
      </c>
      <c r="M161" s="152">
        <f t="shared" si="5"/>
        <v>-9580.34</v>
      </c>
      <c r="N161" s="192">
        <v>1</v>
      </c>
      <c r="O161" s="193">
        <v>104.67</v>
      </c>
      <c r="P161" s="193">
        <v>4949.6000000000004</v>
      </c>
      <c r="Q161" s="152">
        <f t="shared" si="6"/>
        <v>-4844.93</v>
      </c>
    </row>
    <row r="162" spans="1:17" ht="15" customHeight="1">
      <c r="A162" s="182">
        <v>152</v>
      </c>
      <c r="B162" s="153" t="s">
        <v>138</v>
      </c>
      <c r="C162" s="148" t="s">
        <v>19</v>
      </c>
      <c r="D162" s="148"/>
      <c r="E162" s="153" t="s">
        <v>35</v>
      </c>
      <c r="F162" s="106" t="s">
        <v>387</v>
      </c>
      <c r="G162" s="14" t="s">
        <v>21</v>
      </c>
      <c r="H162" s="197"/>
      <c r="I162" s="192"/>
      <c r="J162" s="192"/>
      <c r="K162" s="193"/>
      <c r="L162" s="193"/>
      <c r="M162" s="152">
        <f t="shared" si="5"/>
        <v>0</v>
      </c>
      <c r="N162" s="192"/>
      <c r="O162" s="193"/>
      <c r="P162" s="193">
        <v>2537.2800000000002</v>
      </c>
      <c r="Q162" s="152">
        <f t="shared" si="6"/>
        <v>-2537.2800000000002</v>
      </c>
    </row>
    <row r="163" spans="1:17" ht="15" customHeight="1">
      <c r="A163" s="182">
        <v>153</v>
      </c>
      <c r="B163" s="153" t="s">
        <v>138</v>
      </c>
      <c r="C163" s="148" t="s">
        <v>19</v>
      </c>
      <c r="D163" s="153"/>
      <c r="E163" s="153" t="s">
        <v>35</v>
      </c>
      <c r="F163" s="106" t="s">
        <v>403</v>
      </c>
      <c r="G163" s="19" t="s">
        <v>36</v>
      </c>
      <c r="H163" s="197"/>
      <c r="I163" s="192"/>
      <c r="J163" s="192"/>
      <c r="K163" s="193"/>
      <c r="L163" s="193"/>
      <c r="M163" s="152">
        <f t="shared" si="5"/>
        <v>0</v>
      </c>
      <c r="N163" s="192"/>
      <c r="O163" s="193"/>
      <c r="P163" s="193"/>
      <c r="Q163" s="152">
        <f t="shared" si="6"/>
        <v>0</v>
      </c>
    </row>
    <row r="164" spans="1:17" ht="15" customHeight="1">
      <c r="A164" s="182">
        <v>154</v>
      </c>
      <c r="B164" s="153" t="s">
        <v>139</v>
      </c>
      <c r="C164" s="148" t="s">
        <v>19</v>
      </c>
      <c r="D164" s="153"/>
      <c r="E164" s="153" t="s">
        <v>104</v>
      </c>
      <c r="F164" s="106" t="s">
        <v>388</v>
      </c>
      <c r="G164" s="14" t="s">
        <v>21</v>
      </c>
      <c r="H164" s="197"/>
      <c r="I164" s="192"/>
      <c r="J164" s="192"/>
      <c r="K164" s="193"/>
      <c r="L164" s="193"/>
      <c r="M164" s="152">
        <f t="shared" si="5"/>
        <v>0</v>
      </c>
      <c r="N164" s="192"/>
      <c r="O164" s="193"/>
      <c r="P164" s="193">
        <v>1495.2</v>
      </c>
      <c r="Q164" s="152">
        <f t="shared" si="6"/>
        <v>-1495.2</v>
      </c>
    </row>
    <row r="165" spans="1:17" ht="15" customHeight="1">
      <c r="A165" s="182">
        <v>155</v>
      </c>
      <c r="B165" s="153" t="s">
        <v>139</v>
      </c>
      <c r="C165" s="148" t="s">
        <v>19</v>
      </c>
      <c r="D165" s="153"/>
      <c r="E165" s="153" t="s">
        <v>104</v>
      </c>
      <c r="F165" s="106" t="s">
        <v>404</v>
      </c>
      <c r="G165" s="19" t="s">
        <v>36</v>
      </c>
      <c r="H165" s="197"/>
      <c r="I165" s="192"/>
      <c r="J165" s="192"/>
      <c r="K165" s="193"/>
      <c r="L165" s="193"/>
      <c r="M165" s="152">
        <f t="shared" si="5"/>
        <v>0</v>
      </c>
      <c r="N165" s="192"/>
      <c r="O165" s="193"/>
      <c r="P165" s="193">
        <v>1938.2</v>
      </c>
      <c r="Q165" s="152">
        <f t="shared" si="6"/>
        <v>-1938.2</v>
      </c>
    </row>
    <row r="166" spans="1:17" ht="15" customHeight="1">
      <c r="A166" s="182">
        <v>156</v>
      </c>
      <c r="B166" s="153" t="s">
        <v>140</v>
      </c>
      <c r="C166" s="148" t="s">
        <v>19</v>
      </c>
      <c r="D166" s="153"/>
      <c r="E166" s="153" t="s">
        <v>104</v>
      </c>
      <c r="F166" s="106" t="s">
        <v>389</v>
      </c>
      <c r="G166" s="14" t="s">
        <v>21</v>
      </c>
      <c r="H166" s="197">
        <v>2</v>
      </c>
      <c r="I166" s="192"/>
      <c r="J166" s="192"/>
      <c r="K166" s="193"/>
      <c r="L166" s="193"/>
      <c r="M166" s="152">
        <f t="shared" si="5"/>
        <v>0</v>
      </c>
      <c r="N166" s="192"/>
      <c r="O166" s="193"/>
      <c r="P166" s="193"/>
      <c r="Q166" s="152">
        <f t="shared" si="6"/>
        <v>0</v>
      </c>
    </row>
    <row r="167" spans="1:17" ht="15" customHeight="1">
      <c r="A167" s="182">
        <v>157</v>
      </c>
      <c r="B167" s="153" t="s">
        <v>140</v>
      </c>
      <c r="C167" s="148" t="s">
        <v>19</v>
      </c>
      <c r="D167" s="153"/>
      <c r="E167" s="153" t="s">
        <v>104</v>
      </c>
      <c r="F167" s="106" t="s">
        <v>405</v>
      </c>
      <c r="G167" s="19" t="s">
        <v>36</v>
      </c>
      <c r="H167" s="197"/>
      <c r="I167" s="192"/>
      <c r="J167" s="192"/>
      <c r="K167" s="193"/>
      <c r="L167" s="193"/>
      <c r="M167" s="152">
        <f t="shared" si="5"/>
        <v>0</v>
      </c>
      <c r="N167" s="192"/>
      <c r="O167" s="193"/>
      <c r="P167" s="193"/>
      <c r="Q167" s="152">
        <f t="shared" si="6"/>
        <v>0</v>
      </c>
    </row>
    <row r="168" spans="1:17" ht="15" customHeight="1">
      <c r="A168" s="182">
        <v>158</v>
      </c>
      <c r="B168" s="153" t="s">
        <v>141</v>
      </c>
      <c r="C168" s="148" t="s">
        <v>19</v>
      </c>
      <c r="D168" s="153"/>
      <c r="E168" s="153" t="s">
        <v>26</v>
      </c>
      <c r="F168" s="106" t="s">
        <v>390</v>
      </c>
      <c r="G168" s="14" t="s">
        <v>21</v>
      </c>
      <c r="H168" s="197">
        <v>1</v>
      </c>
      <c r="I168" s="192"/>
      <c r="J168" s="192"/>
      <c r="K168" s="193"/>
      <c r="L168" s="193">
        <v>6644.5</v>
      </c>
      <c r="M168" s="152">
        <f t="shared" si="5"/>
        <v>-6644.5</v>
      </c>
      <c r="N168" s="192"/>
      <c r="O168" s="193"/>
      <c r="P168" s="193">
        <v>25491.49</v>
      </c>
      <c r="Q168" s="152">
        <f t="shared" si="6"/>
        <v>-25491.49</v>
      </c>
    </row>
    <row r="169" spans="1:17" ht="15" customHeight="1">
      <c r="A169" s="182">
        <v>159</v>
      </c>
      <c r="B169" s="153" t="s">
        <v>141</v>
      </c>
      <c r="C169" s="148" t="s">
        <v>19</v>
      </c>
      <c r="D169" s="153"/>
      <c r="E169" s="153" t="s">
        <v>26</v>
      </c>
      <c r="F169" s="114" t="s">
        <v>309</v>
      </c>
      <c r="G169" s="80" t="s">
        <v>33</v>
      </c>
      <c r="H169" s="197"/>
      <c r="I169" s="192"/>
      <c r="J169" s="192"/>
      <c r="K169" s="193"/>
      <c r="L169" s="193"/>
      <c r="M169" s="152">
        <f t="shared" si="5"/>
        <v>0</v>
      </c>
      <c r="N169" s="192"/>
      <c r="O169" s="193"/>
      <c r="P169" s="193"/>
      <c r="Q169" s="152">
        <f t="shared" si="6"/>
        <v>0</v>
      </c>
    </row>
    <row r="170" spans="1:17" ht="15" customHeight="1">
      <c r="A170" s="182">
        <v>160</v>
      </c>
      <c r="B170" s="153" t="s">
        <v>142</v>
      </c>
      <c r="C170" s="148" t="s">
        <v>19</v>
      </c>
      <c r="D170" s="153"/>
      <c r="E170" s="153" t="s">
        <v>26</v>
      </c>
      <c r="F170" s="106" t="s">
        <v>391</v>
      </c>
      <c r="G170" s="14" t="s">
        <v>21</v>
      </c>
      <c r="H170" s="197"/>
      <c r="I170" s="192"/>
      <c r="J170" s="192"/>
      <c r="K170" s="193"/>
      <c r="L170" s="193"/>
      <c r="M170" s="152">
        <f t="shared" si="5"/>
        <v>0</v>
      </c>
      <c r="N170" s="192"/>
      <c r="O170" s="193"/>
      <c r="P170" s="193">
        <v>6191.91</v>
      </c>
      <c r="Q170" s="152">
        <f t="shared" si="6"/>
        <v>-6191.91</v>
      </c>
    </row>
    <row r="171" spans="1:17" ht="15" customHeight="1">
      <c r="A171" s="182">
        <v>161</v>
      </c>
      <c r="B171" s="153" t="s">
        <v>142</v>
      </c>
      <c r="C171" s="148" t="s">
        <v>19</v>
      </c>
      <c r="D171" s="153"/>
      <c r="E171" s="153" t="s">
        <v>26</v>
      </c>
      <c r="F171" s="107" t="s">
        <v>308</v>
      </c>
      <c r="G171" s="80" t="s">
        <v>33</v>
      </c>
      <c r="H171" s="197"/>
      <c r="I171" s="192"/>
      <c r="J171" s="192"/>
      <c r="K171" s="193"/>
      <c r="L171" s="193"/>
      <c r="M171" s="152">
        <f t="shared" si="5"/>
        <v>0</v>
      </c>
      <c r="N171" s="192"/>
      <c r="O171" s="193"/>
      <c r="P171" s="193"/>
      <c r="Q171" s="152">
        <f t="shared" si="6"/>
        <v>0</v>
      </c>
    </row>
    <row r="172" spans="1:17" ht="15" customHeight="1">
      <c r="A172" s="182">
        <v>162</v>
      </c>
      <c r="B172" s="153" t="s">
        <v>143</v>
      </c>
      <c r="C172" s="148" t="s">
        <v>19</v>
      </c>
      <c r="D172" s="153"/>
      <c r="E172" s="153" t="s">
        <v>35</v>
      </c>
      <c r="F172" s="106" t="s">
        <v>392</v>
      </c>
      <c r="G172" s="14" t="s">
        <v>21</v>
      </c>
      <c r="H172" s="197"/>
      <c r="I172" s="192"/>
      <c r="J172" s="192"/>
      <c r="K172" s="193"/>
      <c r="L172" s="193"/>
      <c r="M172" s="152">
        <f t="shared" si="5"/>
        <v>0</v>
      </c>
      <c r="N172" s="192"/>
      <c r="O172" s="193"/>
      <c r="P172" s="193">
        <v>16857.61</v>
      </c>
      <c r="Q172" s="152">
        <f t="shared" si="6"/>
        <v>-16857.61</v>
      </c>
    </row>
    <row r="173" spans="1:17" ht="15" customHeight="1">
      <c r="A173" s="182">
        <v>163</v>
      </c>
      <c r="B173" s="153" t="s">
        <v>143</v>
      </c>
      <c r="C173" s="148" t="s">
        <v>19</v>
      </c>
      <c r="D173" s="153"/>
      <c r="E173" s="153" t="s">
        <v>35</v>
      </c>
      <c r="F173" s="106" t="s">
        <v>406</v>
      </c>
      <c r="G173" s="19" t="s">
        <v>36</v>
      </c>
      <c r="H173" s="197"/>
      <c r="I173" s="192"/>
      <c r="J173" s="192"/>
      <c r="K173" s="193"/>
      <c r="L173" s="193"/>
      <c r="M173" s="152">
        <f t="shared" si="5"/>
        <v>0</v>
      </c>
      <c r="N173" s="192"/>
      <c r="O173" s="193"/>
      <c r="P173" s="193"/>
      <c r="Q173" s="152">
        <f t="shared" si="6"/>
        <v>0</v>
      </c>
    </row>
    <row r="174" spans="1:17" ht="51">
      <c r="A174" s="182">
        <v>164</v>
      </c>
      <c r="B174" s="153" t="s">
        <v>144</v>
      </c>
      <c r="C174" s="148" t="s">
        <v>500</v>
      </c>
      <c r="D174" s="148" t="s">
        <v>525</v>
      </c>
      <c r="E174" s="153" t="s">
        <v>26</v>
      </c>
      <c r="F174" s="107">
        <v>140</v>
      </c>
      <c r="G174" s="14" t="s">
        <v>21</v>
      </c>
      <c r="H174" s="197"/>
      <c r="I174" s="192"/>
      <c r="J174" s="192"/>
      <c r="K174" s="193"/>
      <c r="L174" s="193"/>
      <c r="M174" s="152">
        <f t="shared" si="5"/>
        <v>0</v>
      </c>
      <c r="N174" s="192"/>
      <c r="O174" s="193"/>
      <c r="P174" s="193"/>
      <c r="Q174" s="152">
        <f t="shared" si="6"/>
        <v>0</v>
      </c>
    </row>
    <row r="175" spans="1:17" ht="51">
      <c r="A175" s="182">
        <v>165</v>
      </c>
      <c r="B175" s="153" t="s">
        <v>144</v>
      </c>
      <c r="C175" s="148" t="s">
        <v>500</v>
      </c>
      <c r="D175" s="148" t="s">
        <v>525</v>
      </c>
      <c r="E175" s="153" t="s">
        <v>26</v>
      </c>
      <c r="F175" s="106" t="s">
        <v>469</v>
      </c>
      <c r="G175" s="80" t="s">
        <v>33</v>
      </c>
      <c r="H175" s="197"/>
      <c r="I175" s="192"/>
      <c r="J175" s="192"/>
      <c r="K175" s="193"/>
      <c r="L175" s="193"/>
      <c r="M175" s="152">
        <f t="shared" si="5"/>
        <v>0</v>
      </c>
      <c r="N175" s="192"/>
      <c r="O175" s="193"/>
      <c r="P175" s="193"/>
      <c r="Q175" s="152">
        <f t="shared" si="6"/>
        <v>0</v>
      </c>
    </row>
    <row r="176" spans="1:17" ht="15" customHeight="1">
      <c r="A176" s="182">
        <v>166</v>
      </c>
      <c r="B176" s="153" t="s">
        <v>145</v>
      </c>
      <c r="C176" s="148" t="s">
        <v>19</v>
      </c>
      <c r="D176" s="153"/>
      <c r="E176" s="153" t="s">
        <v>146</v>
      </c>
      <c r="F176" s="107">
        <v>141</v>
      </c>
      <c r="G176" s="14" t="s">
        <v>21</v>
      </c>
      <c r="H176" s="197"/>
      <c r="I176" s="192"/>
      <c r="J176" s="192"/>
      <c r="K176" s="193"/>
      <c r="L176" s="193"/>
      <c r="M176" s="152">
        <f t="shared" si="5"/>
        <v>0</v>
      </c>
      <c r="N176" s="192"/>
      <c r="O176" s="193"/>
      <c r="P176" s="193"/>
      <c r="Q176" s="152">
        <f t="shared" si="6"/>
        <v>0</v>
      </c>
    </row>
    <row r="177" spans="1:17" ht="15" customHeight="1">
      <c r="A177" s="182">
        <v>167</v>
      </c>
      <c r="B177" s="153" t="s">
        <v>147</v>
      </c>
      <c r="C177" s="148" t="s">
        <v>19</v>
      </c>
      <c r="D177" s="153"/>
      <c r="E177" s="153" t="s">
        <v>26</v>
      </c>
      <c r="F177" s="106" t="s">
        <v>393</v>
      </c>
      <c r="G177" s="14" t="s">
        <v>21</v>
      </c>
      <c r="H177" s="197">
        <v>1</v>
      </c>
      <c r="I177" s="192"/>
      <c r="J177" s="192"/>
      <c r="K177" s="193"/>
      <c r="L177" s="193">
        <v>7924.56</v>
      </c>
      <c r="M177" s="152">
        <f t="shared" si="5"/>
        <v>-7924.56</v>
      </c>
      <c r="N177" s="192"/>
      <c r="O177" s="193"/>
      <c r="P177" s="193">
        <v>2398.52</v>
      </c>
      <c r="Q177" s="152">
        <f t="shared" si="6"/>
        <v>-2398.52</v>
      </c>
    </row>
    <row r="178" spans="1:17" ht="15" customHeight="1">
      <c r="A178" s="182">
        <v>168</v>
      </c>
      <c r="B178" s="153" t="s">
        <v>148</v>
      </c>
      <c r="C178" s="148" t="s">
        <v>19</v>
      </c>
      <c r="D178" s="153"/>
      <c r="E178" s="153" t="s">
        <v>26</v>
      </c>
      <c r="F178" s="106" t="s">
        <v>394</v>
      </c>
      <c r="G178" s="14" t="s">
        <v>21</v>
      </c>
      <c r="H178" s="197">
        <v>2</v>
      </c>
      <c r="I178" s="192"/>
      <c r="J178" s="192"/>
      <c r="K178" s="193"/>
      <c r="L178" s="193">
        <v>422.88</v>
      </c>
      <c r="M178" s="152">
        <f t="shared" si="5"/>
        <v>-422.88</v>
      </c>
      <c r="N178" s="192"/>
      <c r="O178" s="193"/>
      <c r="P178" s="193"/>
      <c r="Q178" s="152">
        <f t="shared" si="6"/>
        <v>0</v>
      </c>
    </row>
    <row r="179" spans="1:17" ht="15" customHeight="1">
      <c r="A179" s="182">
        <v>169</v>
      </c>
      <c r="B179" s="153" t="s">
        <v>148</v>
      </c>
      <c r="C179" s="148" t="s">
        <v>19</v>
      </c>
      <c r="D179" s="153"/>
      <c r="E179" s="153" t="s">
        <v>26</v>
      </c>
      <c r="F179" s="109" t="s">
        <v>464</v>
      </c>
      <c r="G179" s="80" t="s">
        <v>33</v>
      </c>
      <c r="H179" s="197"/>
      <c r="I179" s="192"/>
      <c r="J179" s="192"/>
      <c r="K179" s="193"/>
      <c r="L179" s="193"/>
      <c r="M179" s="152">
        <f t="shared" si="5"/>
        <v>0</v>
      </c>
      <c r="N179" s="192"/>
      <c r="O179" s="193"/>
      <c r="P179" s="193"/>
      <c r="Q179" s="152">
        <f t="shared" si="6"/>
        <v>0</v>
      </c>
    </row>
    <row r="180" spans="1:17" ht="15" customHeight="1">
      <c r="A180" s="182">
        <v>170</v>
      </c>
      <c r="B180" s="115" t="s">
        <v>149</v>
      </c>
      <c r="C180" s="4" t="s">
        <v>19</v>
      </c>
      <c r="D180" s="115"/>
      <c r="E180" s="115" t="s">
        <v>26</v>
      </c>
      <c r="F180" s="116" t="s">
        <v>465</v>
      </c>
      <c r="G180" s="80" t="s">
        <v>33</v>
      </c>
      <c r="H180" s="197"/>
      <c r="I180" s="192"/>
      <c r="J180" s="192"/>
      <c r="K180" s="193"/>
      <c r="L180" s="193"/>
      <c r="M180" s="152">
        <f t="shared" si="5"/>
        <v>0</v>
      </c>
      <c r="N180" s="192"/>
      <c r="O180" s="193"/>
      <c r="P180" s="193"/>
      <c r="Q180" s="152">
        <f t="shared" si="6"/>
        <v>0</v>
      </c>
    </row>
    <row r="181" spans="1:17" ht="15" customHeight="1">
      <c r="A181" s="182">
        <v>171</v>
      </c>
      <c r="B181" s="153" t="s">
        <v>150</v>
      </c>
      <c r="C181" s="148" t="s">
        <v>19</v>
      </c>
      <c r="D181" s="153"/>
      <c r="E181" s="149" t="s">
        <v>30</v>
      </c>
      <c r="F181" s="160" t="s">
        <v>395</v>
      </c>
      <c r="G181" s="102" t="s">
        <v>21</v>
      </c>
      <c r="H181" s="197"/>
      <c r="I181" s="192"/>
      <c r="J181" s="192"/>
      <c r="K181" s="193"/>
      <c r="L181" s="193">
        <v>1503.87</v>
      </c>
      <c r="M181" s="152">
        <f t="shared" si="5"/>
        <v>-1503.87</v>
      </c>
      <c r="N181" s="192"/>
      <c r="O181" s="193"/>
      <c r="P181" s="193">
        <v>9346.5</v>
      </c>
      <c r="Q181" s="152">
        <f t="shared" si="6"/>
        <v>-9346.5</v>
      </c>
    </row>
    <row r="182" spans="1:17" ht="15" customHeight="1">
      <c r="A182" s="182">
        <v>172</v>
      </c>
      <c r="B182" s="153" t="s">
        <v>150</v>
      </c>
      <c r="C182" s="148" t="s">
        <v>19</v>
      </c>
      <c r="D182" s="148"/>
      <c r="E182" s="149" t="s">
        <v>30</v>
      </c>
      <c r="F182" s="160" t="s">
        <v>420</v>
      </c>
      <c r="G182" s="154" t="s">
        <v>31</v>
      </c>
      <c r="H182" s="197"/>
      <c r="I182" s="192"/>
      <c r="J182" s="192"/>
      <c r="K182" s="193"/>
      <c r="L182" s="193"/>
      <c r="M182" s="152">
        <f t="shared" si="5"/>
        <v>0</v>
      </c>
      <c r="N182" s="192"/>
      <c r="O182" s="193"/>
      <c r="P182" s="193"/>
      <c r="Q182" s="152">
        <f t="shared" si="6"/>
        <v>0</v>
      </c>
    </row>
    <row r="183" spans="1:17" ht="15" customHeight="1">
      <c r="A183" s="182">
        <v>173</v>
      </c>
      <c r="B183" s="153" t="s">
        <v>151</v>
      </c>
      <c r="C183" s="148" t="s">
        <v>19</v>
      </c>
      <c r="D183" s="148"/>
      <c r="E183" s="153" t="s">
        <v>26</v>
      </c>
      <c r="F183" s="160" t="s">
        <v>396</v>
      </c>
      <c r="G183" s="102" t="s">
        <v>21</v>
      </c>
      <c r="H183" s="197"/>
      <c r="I183" s="192"/>
      <c r="J183" s="192"/>
      <c r="K183" s="193"/>
      <c r="L183" s="193"/>
      <c r="M183" s="152">
        <f t="shared" si="5"/>
        <v>0</v>
      </c>
      <c r="N183" s="192"/>
      <c r="O183" s="193"/>
      <c r="P183" s="193"/>
      <c r="Q183" s="152">
        <f t="shared" si="6"/>
        <v>0</v>
      </c>
    </row>
    <row r="184" spans="1:17" ht="15" customHeight="1">
      <c r="A184" s="182">
        <v>174</v>
      </c>
      <c r="B184" s="153" t="s">
        <v>151</v>
      </c>
      <c r="C184" s="148" t="s">
        <v>19</v>
      </c>
      <c r="D184" s="148"/>
      <c r="E184" s="153" t="s">
        <v>26</v>
      </c>
      <c r="F184" s="160" t="s">
        <v>466</v>
      </c>
      <c r="G184" s="80" t="s">
        <v>33</v>
      </c>
      <c r="H184" s="197"/>
      <c r="I184" s="192"/>
      <c r="J184" s="192"/>
      <c r="K184" s="193"/>
      <c r="L184" s="193"/>
      <c r="M184" s="152">
        <f t="shared" si="5"/>
        <v>0</v>
      </c>
      <c r="N184" s="192"/>
      <c r="O184" s="193"/>
      <c r="P184" s="193"/>
      <c r="Q184" s="152">
        <f t="shared" si="6"/>
        <v>0</v>
      </c>
    </row>
    <row r="185" spans="1:17" ht="15" customHeight="1">
      <c r="A185" s="182">
        <v>175</v>
      </c>
      <c r="B185" s="153" t="s">
        <v>152</v>
      </c>
      <c r="C185" s="148" t="s">
        <v>19</v>
      </c>
      <c r="D185" s="148"/>
      <c r="E185" s="153" t="s">
        <v>26</v>
      </c>
      <c r="F185" s="160" t="s">
        <v>467</v>
      </c>
      <c r="G185" s="80" t="s">
        <v>33</v>
      </c>
      <c r="H185" s="197"/>
      <c r="I185" s="192"/>
      <c r="J185" s="192"/>
      <c r="K185" s="193"/>
      <c r="L185" s="193"/>
      <c r="M185" s="152">
        <f t="shared" si="5"/>
        <v>0</v>
      </c>
      <c r="N185" s="192"/>
      <c r="O185" s="193"/>
      <c r="P185" s="193"/>
      <c r="Q185" s="152">
        <f t="shared" si="6"/>
        <v>0</v>
      </c>
    </row>
    <row r="186" spans="1:17">
      <c r="A186" s="182">
        <v>176</v>
      </c>
      <c r="B186" s="153" t="s">
        <v>156</v>
      </c>
      <c r="C186" s="148" t="s">
        <v>19</v>
      </c>
      <c r="D186" s="148"/>
      <c r="E186" s="153" t="s">
        <v>26</v>
      </c>
      <c r="F186" s="160" t="s">
        <v>397</v>
      </c>
      <c r="G186" s="102" t="s">
        <v>21</v>
      </c>
      <c r="H186" s="197"/>
      <c r="I186" s="192"/>
      <c r="J186" s="192"/>
      <c r="K186" s="193"/>
      <c r="L186" s="193"/>
      <c r="M186" s="152">
        <f t="shared" si="5"/>
        <v>0</v>
      </c>
      <c r="N186" s="192"/>
      <c r="O186" s="193"/>
      <c r="P186" s="193"/>
      <c r="Q186" s="152">
        <f t="shared" si="6"/>
        <v>0</v>
      </c>
    </row>
    <row r="187" spans="1:17">
      <c r="A187" s="182">
        <v>177</v>
      </c>
      <c r="B187" s="153" t="s">
        <v>441</v>
      </c>
      <c r="C187" s="148" t="s">
        <v>19</v>
      </c>
      <c r="D187" s="148"/>
      <c r="E187" s="153" t="s">
        <v>26</v>
      </c>
      <c r="F187" s="160" t="s">
        <v>442</v>
      </c>
      <c r="G187" s="102" t="s">
        <v>21</v>
      </c>
      <c r="H187" s="197">
        <v>1</v>
      </c>
      <c r="I187" s="192"/>
      <c r="J187" s="192"/>
      <c r="K187" s="193"/>
      <c r="L187" s="193"/>
      <c r="M187" s="152">
        <f>K187-L187</f>
        <v>0</v>
      </c>
      <c r="N187" s="192"/>
      <c r="O187" s="193"/>
      <c r="P187" s="193"/>
      <c r="Q187" s="152">
        <f>O187-P187</f>
        <v>0</v>
      </c>
    </row>
    <row r="188" spans="1:17">
      <c r="A188" s="182">
        <v>178</v>
      </c>
      <c r="B188" s="153" t="s">
        <v>441</v>
      </c>
      <c r="C188" s="148" t="s">
        <v>19</v>
      </c>
      <c r="D188" s="148"/>
      <c r="E188" s="153" t="s">
        <v>26</v>
      </c>
      <c r="F188" s="160" t="s">
        <v>468</v>
      </c>
      <c r="G188" s="80" t="s">
        <v>33</v>
      </c>
      <c r="H188" s="197"/>
      <c r="I188" s="192"/>
      <c r="J188" s="192"/>
      <c r="K188" s="193"/>
      <c r="L188" s="193"/>
      <c r="M188" s="152">
        <f>K188-L188</f>
        <v>0</v>
      </c>
      <c r="N188" s="192"/>
      <c r="O188" s="193"/>
      <c r="P188" s="193"/>
      <c r="Q188" s="152">
        <f>O188-P188</f>
        <v>0</v>
      </c>
    </row>
    <row r="189" spans="1:17" ht="15" customHeight="1">
      <c r="A189" s="182">
        <v>179</v>
      </c>
      <c r="B189" s="153" t="s">
        <v>470</v>
      </c>
      <c r="C189" s="148" t="s">
        <v>19</v>
      </c>
      <c r="D189" s="148"/>
      <c r="E189" s="153" t="s">
        <v>26</v>
      </c>
      <c r="F189" s="160" t="s">
        <v>503</v>
      </c>
      <c r="G189" s="102" t="s">
        <v>21</v>
      </c>
      <c r="H189" s="197"/>
      <c r="I189" s="192"/>
      <c r="J189" s="192"/>
      <c r="K189" s="193"/>
      <c r="L189" s="193"/>
      <c r="M189" s="152">
        <f t="shared" ref="M189:M225" si="7">K189-L189</f>
        <v>0</v>
      </c>
      <c r="N189" s="192"/>
      <c r="O189" s="193"/>
      <c r="P189" s="193"/>
      <c r="Q189" s="152">
        <f t="shared" ref="Q189:Q225" si="8">O189-P189</f>
        <v>0</v>
      </c>
    </row>
    <row r="190" spans="1:17" ht="15" customHeight="1">
      <c r="A190" s="182">
        <v>180</v>
      </c>
      <c r="B190" s="153" t="s">
        <v>470</v>
      </c>
      <c r="C190" s="148" t="s">
        <v>19</v>
      </c>
      <c r="D190" s="148"/>
      <c r="E190" s="153" t="s">
        <v>26</v>
      </c>
      <c r="F190" s="160" t="s">
        <v>491</v>
      </c>
      <c r="G190" s="80" t="s">
        <v>33</v>
      </c>
      <c r="H190" s="197"/>
      <c r="I190" s="192"/>
      <c r="J190" s="192"/>
      <c r="K190" s="193"/>
      <c r="L190" s="193"/>
      <c r="M190" s="152">
        <f t="shared" si="7"/>
        <v>0</v>
      </c>
      <c r="N190" s="192"/>
      <c r="O190" s="193"/>
      <c r="P190" s="193"/>
      <c r="Q190" s="152">
        <f t="shared" si="8"/>
        <v>0</v>
      </c>
    </row>
    <row r="191" spans="1:17">
      <c r="A191" s="182">
        <v>181</v>
      </c>
      <c r="B191" s="153" t="s">
        <v>471</v>
      </c>
      <c r="C191" s="148" t="s">
        <v>19</v>
      </c>
      <c r="D191" s="148"/>
      <c r="E191" s="153" t="s">
        <v>26</v>
      </c>
      <c r="F191" s="160" t="s">
        <v>504</v>
      </c>
      <c r="G191" s="102" t="s">
        <v>21</v>
      </c>
      <c r="H191" s="197"/>
      <c r="I191" s="192"/>
      <c r="J191" s="192"/>
      <c r="K191" s="193"/>
      <c r="L191" s="193">
        <v>2861.49</v>
      </c>
      <c r="M191" s="152">
        <f t="shared" si="7"/>
        <v>-2861.49</v>
      </c>
      <c r="N191" s="192"/>
      <c r="O191" s="193"/>
      <c r="P191" s="193"/>
      <c r="Q191" s="152">
        <f t="shared" si="8"/>
        <v>0</v>
      </c>
    </row>
    <row r="192" spans="1:17">
      <c r="A192" s="182">
        <v>182</v>
      </c>
      <c r="B192" s="153" t="s">
        <v>471</v>
      </c>
      <c r="C192" s="148" t="s">
        <v>19</v>
      </c>
      <c r="D192" s="148"/>
      <c r="E192" s="153" t="s">
        <v>26</v>
      </c>
      <c r="F192" s="160" t="s">
        <v>479</v>
      </c>
      <c r="G192" s="80" t="s">
        <v>33</v>
      </c>
      <c r="H192" s="197"/>
      <c r="I192" s="192"/>
      <c r="J192" s="192"/>
      <c r="K192" s="193"/>
      <c r="L192" s="193"/>
      <c r="M192" s="152">
        <f t="shared" si="7"/>
        <v>0</v>
      </c>
      <c r="N192" s="192"/>
      <c r="O192" s="193"/>
      <c r="P192" s="193"/>
      <c r="Q192" s="152">
        <f t="shared" si="8"/>
        <v>0</v>
      </c>
    </row>
    <row r="193" spans="1:17">
      <c r="A193" s="182">
        <v>183</v>
      </c>
      <c r="B193" s="153" t="s">
        <v>482</v>
      </c>
      <c r="C193" s="148" t="s">
        <v>19</v>
      </c>
      <c r="D193" s="148"/>
      <c r="E193" s="153" t="s">
        <v>26</v>
      </c>
      <c r="F193" s="160" t="s">
        <v>505</v>
      </c>
      <c r="G193" s="102" t="s">
        <v>21</v>
      </c>
      <c r="H193" s="197">
        <v>1</v>
      </c>
      <c r="I193" s="192"/>
      <c r="J193" s="192"/>
      <c r="K193" s="193"/>
      <c r="L193" s="193"/>
      <c r="M193" s="152">
        <f t="shared" si="7"/>
        <v>0</v>
      </c>
      <c r="N193" s="192"/>
      <c r="O193" s="193"/>
      <c r="P193" s="193"/>
      <c r="Q193" s="152">
        <f t="shared" si="8"/>
        <v>0</v>
      </c>
    </row>
    <row r="194" spans="1:17">
      <c r="A194" s="182">
        <v>184</v>
      </c>
      <c r="B194" s="153" t="s">
        <v>482</v>
      </c>
      <c r="C194" s="148" t="s">
        <v>19</v>
      </c>
      <c r="D194" s="148"/>
      <c r="E194" s="153" t="s">
        <v>26</v>
      </c>
      <c r="F194" s="160" t="s">
        <v>485</v>
      </c>
      <c r="G194" s="16" t="s">
        <v>22</v>
      </c>
      <c r="H194" s="197">
        <v>2</v>
      </c>
      <c r="I194" s="192"/>
      <c r="J194" s="192"/>
      <c r="K194" s="193"/>
      <c r="L194" s="193"/>
      <c r="M194" s="152">
        <f t="shared" si="7"/>
        <v>0</v>
      </c>
      <c r="N194" s="192"/>
      <c r="O194" s="193"/>
      <c r="P194" s="193"/>
      <c r="Q194" s="152">
        <f t="shared" si="8"/>
        <v>0</v>
      </c>
    </row>
    <row r="195" spans="1:17">
      <c r="A195" s="182">
        <v>185</v>
      </c>
      <c r="B195" s="153" t="s">
        <v>483</v>
      </c>
      <c r="C195" s="148" t="s">
        <v>19</v>
      </c>
      <c r="D195" s="148"/>
      <c r="E195" s="149" t="s">
        <v>94</v>
      </c>
      <c r="F195" s="160" t="s">
        <v>543</v>
      </c>
      <c r="G195" s="14" t="s">
        <v>21</v>
      </c>
      <c r="H195" s="197"/>
      <c r="I195" s="192"/>
      <c r="J195" s="192"/>
      <c r="K195" s="193"/>
      <c r="L195" s="193"/>
      <c r="M195" s="152">
        <f t="shared" si="7"/>
        <v>0</v>
      </c>
      <c r="N195" s="192"/>
      <c r="O195" s="193"/>
      <c r="P195" s="193"/>
      <c r="Q195" s="152">
        <f t="shared" si="8"/>
        <v>0</v>
      </c>
    </row>
    <row r="196" spans="1:17">
      <c r="A196" s="182">
        <v>186</v>
      </c>
      <c r="B196" s="153" t="s">
        <v>483</v>
      </c>
      <c r="C196" s="148" t="s">
        <v>19</v>
      </c>
      <c r="D196" s="148"/>
      <c r="E196" s="149" t="s">
        <v>94</v>
      </c>
      <c r="F196" s="160" t="s">
        <v>492</v>
      </c>
      <c r="G196" s="16" t="s">
        <v>22</v>
      </c>
      <c r="H196" s="197"/>
      <c r="I196" s="192"/>
      <c r="J196" s="192"/>
      <c r="K196" s="193"/>
      <c r="L196" s="193"/>
      <c r="M196" s="152">
        <f t="shared" si="7"/>
        <v>0</v>
      </c>
      <c r="N196" s="192"/>
      <c r="O196" s="193"/>
      <c r="P196" s="193"/>
      <c r="Q196" s="152">
        <f t="shared" si="8"/>
        <v>0</v>
      </c>
    </row>
    <row r="197" spans="1:17">
      <c r="A197" s="182">
        <v>187</v>
      </c>
      <c r="B197" s="153" t="s">
        <v>473</v>
      </c>
      <c r="C197" s="148" t="s">
        <v>19</v>
      </c>
      <c r="D197" s="148"/>
      <c r="E197" s="153" t="s">
        <v>26</v>
      </c>
      <c r="F197" s="160" t="s">
        <v>506</v>
      </c>
      <c r="G197" s="102" t="s">
        <v>21</v>
      </c>
      <c r="H197" s="197"/>
      <c r="I197" s="192"/>
      <c r="J197" s="192"/>
      <c r="K197" s="193"/>
      <c r="L197" s="193"/>
      <c r="M197" s="152">
        <f t="shared" si="7"/>
        <v>0</v>
      </c>
      <c r="N197" s="192"/>
      <c r="O197" s="193"/>
      <c r="P197" s="193"/>
      <c r="Q197" s="152">
        <f t="shared" si="8"/>
        <v>0</v>
      </c>
    </row>
    <row r="198" spans="1:17">
      <c r="A198" s="182">
        <v>188</v>
      </c>
      <c r="B198" s="153" t="s">
        <v>473</v>
      </c>
      <c r="C198" s="148" t="s">
        <v>19</v>
      </c>
      <c r="D198" s="148"/>
      <c r="E198" s="153" t="s">
        <v>26</v>
      </c>
      <c r="F198" s="160" t="s">
        <v>472</v>
      </c>
      <c r="G198" s="80" t="s">
        <v>33</v>
      </c>
      <c r="H198" s="197"/>
      <c r="I198" s="192"/>
      <c r="J198" s="192"/>
      <c r="K198" s="193"/>
      <c r="L198" s="193"/>
      <c r="M198" s="152">
        <f t="shared" si="7"/>
        <v>0</v>
      </c>
      <c r="N198" s="192"/>
      <c r="O198" s="193"/>
      <c r="P198" s="193"/>
      <c r="Q198" s="152">
        <f t="shared" si="8"/>
        <v>0</v>
      </c>
    </row>
    <row r="199" spans="1:17" ht="63.75">
      <c r="A199" s="182">
        <v>189</v>
      </c>
      <c r="B199" s="153" t="s">
        <v>484</v>
      </c>
      <c r="C199" s="148" t="s">
        <v>487</v>
      </c>
      <c r="D199" s="148" t="s">
        <v>486</v>
      </c>
      <c r="E199" s="153" t="s">
        <v>20</v>
      </c>
      <c r="F199" s="160" t="s">
        <v>507</v>
      </c>
      <c r="G199" s="102" t="s">
        <v>21</v>
      </c>
      <c r="H199" s="197"/>
      <c r="I199" s="192"/>
      <c r="J199" s="192"/>
      <c r="K199" s="193"/>
      <c r="L199" s="193">
        <v>2590.14</v>
      </c>
      <c r="M199" s="152">
        <f t="shared" si="7"/>
        <v>-2590.14</v>
      </c>
      <c r="N199" s="192"/>
      <c r="O199" s="193"/>
      <c r="P199" s="193"/>
      <c r="Q199" s="152">
        <f t="shared" si="8"/>
        <v>0</v>
      </c>
    </row>
    <row r="200" spans="1:17" ht="63.75">
      <c r="A200" s="182">
        <v>190</v>
      </c>
      <c r="B200" s="153" t="s">
        <v>484</v>
      </c>
      <c r="C200" s="148" t="s">
        <v>487</v>
      </c>
      <c r="D200" s="148" t="s">
        <v>486</v>
      </c>
      <c r="E200" s="153" t="s">
        <v>20</v>
      </c>
      <c r="F200" s="160" t="s">
        <v>493</v>
      </c>
      <c r="G200" s="16" t="s">
        <v>22</v>
      </c>
      <c r="H200" s="197"/>
      <c r="I200" s="192"/>
      <c r="J200" s="192"/>
      <c r="K200" s="193"/>
      <c r="L200" s="193"/>
      <c r="M200" s="152">
        <f t="shared" si="7"/>
        <v>0</v>
      </c>
      <c r="N200" s="192"/>
      <c r="O200" s="193"/>
      <c r="P200" s="193"/>
      <c r="Q200" s="152">
        <f t="shared" si="8"/>
        <v>0</v>
      </c>
    </row>
    <row r="201" spans="1:17">
      <c r="A201" s="182">
        <v>191</v>
      </c>
      <c r="B201" s="153" t="s">
        <v>480</v>
      </c>
      <c r="C201" s="148" t="s">
        <v>19</v>
      </c>
      <c r="D201" s="148"/>
      <c r="E201" s="153" t="s">
        <v>26</v>
      </c>
      <c r="F201" s="160" t="s">
        <v>476</v>
      </c>
      <c r="G201" s="80" t="s">
        <v>33</v>
      </c>
      <c r="H201" s="197">
        <v>1</v>
      </c>
      <c r="I201" s="192"/>
      <c r="J201" s="192"/>
      <c r="K201" s="193"/>
      <c r="L201" s="193"/>
      <c r="M201" s="152">
        <f t="shared" si="7"/>
        <v>0</v>
      </c>
      <c r="N201" s="192"/>
      <c r="O201" s="193"/>
      <c r="P201" s="193"/>
      <c r="Q201" s="152">
        <f t="shared" si="8"/>
        <v>0</v>
      </c>
    </row>
    <row r="202" spans="1:17">
      <c r="A202" s="182">
        <v>192</v>
      </c>
      <c r="B202" s="153" t="s">
        <v>477</v>
      </c>
      <c r="C202" s="148" t="s">
        <v>19</v>
      </c>
      <c r="D202" s="148"/>
      <c r="E202" s="153" t="s">
        <v>26</v>
      </c>
      <c r="F202" s="160" t="s">
        <v>515</v>
      </c>
      <c r="G202" s="14" t="s">
        <v>21</v>
      </c>
      <c r="H202" s="197"/>
      <c r="I202" s="192"/>
      <c r="J202" s="192"/>
      <c r="K202" s="193"/>
      <c r="L202" s="193"/>
      <c r="M202" s="152">
        <f t="shared" si="7"/>
        <v>0</v>
      </c>
      <c r="N202" s="192"/>
      <c r="O202" s="193"/>
      <c r="P202" s="193"/>
      <c r="Q202" s="152">
        <f t="shared" si="8"/>
        <v>0</v>
      </c>
    </row>
    <row r="203" spans="1:17">
      <c r="A203" s="182">
        <v>193</v>
      </c>
      <c r="B203" s="153" t="s">
        <v>477</v>
      </c>
      <c r="C203" s="148" t="s">
        <v>19</v>
      </c>
      <c r="D203" s="148"/>
      <c r="E203" s="153" t="s">
        <v>26</v>
      </c>
      <c r="F203" s="160" t="s">
        <v>475</v>
      </c>
      <c r="G203" s="80" t="s">
        <v>33</v>
      </c>
      <c r="H203" s="197"/>
      <c r="I203" s="192"/>
      <c r="J203" s="192"/>
      <c r="K203" s="193"/>
      <c r="L203" s="193"/>
      <c r="M203" s="152">
        <f t="shared" si="7"/>
        <v>0</v>
      </c>
      <c r="N203" s="192"/>
      <c r="O203" s="193"/>
      <c r="P203" s="193"/>
      <c r="Q203" s="152">
        <f t="shared" si="8"/>
        <v>0</v>
      </c>
    </row>
    <row r="204" spans="1:17" ht="15" customHeight="1">
      <c r="A204" s="182">
        <v>194</v>
      </c>
      <c r="B204" s="153" t="s">
        <v>481</v>
      </c>
      <c r="C204" s="148" t="s">
        <v>19</v>
      </c>
      <c r="D204" s="148"/>
      <c r="E204" s="153" t="s">
        <v>26</v>
      </c>
      <c r="F204" s="160" t="s">
        <v>490</v>
      </c>
      <c r="G204" s="80" t="s">
        <v>33</v>
      </c>
      <c r="H204" s="197"/>
      <c r="I204" s="192"/>
      <c r="J204" s="192"/>
      <c r="K204" s="193"/>
      <c r="L204" s="193"/>
      <c r="M204" s="152">
        <f t="shared" si="7"/>
        <v>0</v>
      </c>
      <c r="N204" s="192"/>
      <c r="O204" s="193"/>
      <c r="P204" s="193"/>
      <c r="Q204" s="152">
        <f t="shared" si="8"/>
        <v>0</v>
      </c>
    </row>
    <row r="205" spans="1:17" ht="15" customHeight="1">
      <c r="A205" s="182">
        <v>195</v>
      </c>
      <c r="B205" s="153" t="s">
        <v>478</v>
      </c>
      <c r="C205" s="148" t="s">
        <v>19</v>
      </c>
      <c r="D205" s="148"/>
      <c r="E205" s="153" t="s">
        <v>26</v>
      </c>
      <c r="F205" s="160" t="s">
        <v>508</v>
      </c>
      <c r="G205" s="14" t="s">
        <v>21</v>
      </c>
      <c r="H205" s="197">
        <v>1</v>
      </c>
      <c r="I205" s="192"/>
      <c r="J205" s="192"/>
      <c r="K205" s="193"/>
      <c r="L205" s="193"/>
      <c r="M205" s="152">
        <f t="shared" si="7"/>
        <v>0</v>
      </c>
      <c r="N205" s="192"/>
      <c r="O205" s="193"/>
      <c r="P205" s="193"/>
      <c r="Q205" s="152">
        <f t="shared" si="8"/>
        <v>0</v>
      </c>
    </row>
    <row r="206" spans="1:17">
      <c r="A206" s="182">
        <v>196</v>
      </c>
      <c r="B206" s="153" t="s">
        <v>488</v>
      </c>
      <c r="C206" s="148" t="s">
        <v>19</v>
      </c>
      <c r="D206" s="148"/>
      <c r="E206" s="153" t="s">
        <v>26</v>
      </c>
      <c r="F206" s="160" t="s">
        <v>509</v>
      </c>
      <c r="G206" s="14" t="s">
        <v>21</v>
      </c>
      <c r="H206" s="197"/>
      <c r="I206" s="192"/>
      <c r="J206" s="192"/>
      <c r="K206" s="193"/>
      <c r="L206" s="193"/>
      <c r="M206" s="152">
        <f t="shared" si="7"/>
        <v>0</v>
      </c>
      <c r="N206" s="192"/>
      <c r="O206" s="193"/>
      <c r="P206" s="193"/>
      <c r="Q206" s="152">
        <f t="shared" si="8"/>
        <v>0</v>
      </c>
    </row>
    <row r="207" spans="1:17">
      <c r="A207" s="182">
        <v>197</v>
      </c>
      <c r="B207" s="153" t="s">
        <v>495</v>
      </c>
      <c r="C207" s="148" t="s">
        <v>19</v>
      </c>
      <c r="D207" s="148"/>
      <c r="E207" s="153" t="s">
        <v>104</v>
      </c>
      <c r="F207" s="160" t="s">
        <v>494</v>
      </c>
      <c r="G207" s="19" t="s">
        <v>36</v>
      </c>
      <c r="H207" s="197">
        <v>1</v>
      </c>
      <c r="I207" s="192"/>
      <c r="J207" s="192"/>
      <c r="K207" s="193"/>
      <c r="L207" s="193"/>
      <c r="M207" s="152">
        <f t="shared" si="7"/>
        <v>0</v>
      </c>
      <c r="N207" s="192"/>
      <c r="O207" s="193"/>
      <c r="P207" s="193"/>
      <c r="Q207" s="152">
        <f t="shared" si="8"/>
        <v>0</v>
      </c>
    </row>
    <row r="208" spans="1:17" ht="51">
      <c r="A208" s="182">
        <v>198</v>
      </c>
      <c r="B208" s="153" t="s">
        <v>496</v>
      </c>
      <c r="C208" s="148" t="s">
        <v>500</v>
      </c>
      <c r="D208" s="148" t="s">
        <v>501</v>
      </c>
      <c r="E208" s="153" t="s">
        <v>26</v>
      </c>
      <c r="F208" s="160" t="s">
        <v>502</v>
      </c>
      <c r="G208" s="14" t="s">
        <v>21</v>
      </c>
      <c r="H208" s="197"/>
      <c r="I208" s="192"/>
      <c r="J208" s="192"/>
      <c r="K208" s="193"/>
      <c r="L208" s="193"/>
      <c r="M208" s="152">
        <f t="shared" si="7"/>
        <v>0</v>
      </c>
      <c r="N208" s="192"/>
      <c r="O208" s="193"/>
      <c r="P208" s="193"/>
      <c r="Q208" s="152">
        <f t="shared" si="8"/>
        <v>0</v>
      </c>
    </row>
    <row r="209" spans="1:17" ht="51">
      <c r="A209" s="182">
        <v>199</v>
      </c>
      <c r="B209" s="153" t="s">
        <v>496</v>
      </c>
      <c r="C209" s="148" t="s">
        <v>500</v>
      </c>
      <c r="D209" s="148" t="s">
        <v>501</v>
      </c>
      <c r="E209" s="153" t="s">
        <v>26</v>
      </c>
      <c r="F209" s="160" t="s">
        <v>499</v>
      </c>
      <c r="G209" s="80" t="s">
        <v>33</v>
      </c>
      <c r="H209" s="197"/>
      <c r="I209" s="192"/>
      <c r="J209" s="192"/>
      <c r="K209" s="193"/>
      <c r="L209" s="193"/>
      <c r="M209" s="152">
        <f t="shared" si="7"/>
        <v>0</v>
      </c>
      <c r="N209" s="192"/>
      <c r="O209" s="193"/>
      <c r="P209" s="193"/>
      <c r="Q209" s="152">
        <f t="shared" si="8"/>
        <v>0</v>
      </c>
    </row>
    <row r="210" spans="1:17" hidden="1">
      <c r="A210" s="192"/>
      <c r="B210" s="30" t="s">
        <v>498</v>
      </c>
      <c r="C210" s="26" t="s">
        <v>19</v>
      </c>
      <c r="D210" s="26"/>
      <c r="E210" s="30" t="s">
        <v>26</v>
      </c>
      <c r="F210" s="97"/>
      <c r="G210" s="32" t="s">
        <v>21</v>
      </c>
      <c r="H210" s="197"/>
      <c r="I210" s="192"/>
      <c r="J210" s="192"/>
      <c r="K210" s="193"/>
      <c r="L210" s="193"/>
      <c r="M210" s="152"/>
      <c r="N210" s="192"/>
      <c r="O210" s="193"/>
      <c r="P210" s="193"/>
      <c r="Q210" s="152"/>
    </row>
    <row r="211" spans="1:17">
      <c r="A211" s="182">
        <v>200</v>
      </c>
      <c r="B211" s="153" t="s">
        <v>498</v>
      </c>
      <c r="C211" s="148" t="s">
        <v>19</v>
      </c>
      <c r="D211" s="148"/>
      <c r="E211" s="153" t="s">
        <v>26</v>
      </c>
      <c r="F211" s="160" t="s">
        <v>514</v>
      </c>
      <c r="G211" s="80" t="s">
        <v>33</v>
      </c>
      <c r="H211" s="197"/>
      <c r="I211" s="192"/>
      <c r="J211" s="192"/>
      <c r="K211" s="193"/>
      <c r="L211" s="193"/>
      <c r="M211" s="152">
        <f t="shared" si="7"/>
        <v>0</v>
      </c>
      <c r="N211" s="192"/>
      <c r="O211" s="193"/>
      <c r="P211" s="193"/>
      <c r="Q211" s="152">
        <f t="shared" si="8"/>
        <v>0</v>
      </c>
    </row>
    <row r="212" spans="1:17">
      <c r="A212" s="182">
        <v>201</v>
      </c>
      <c r="B212" s="153" t="s">
        <v>511</v>
      </c>
      <c r="C212" s="148" t="s">
        <v>19</v>
      </c>
      <c r="D212" s="148"/>
      <c r="E212" s="149" t="s">
        <v>30</v>
      </c>
      <c r="F212" s="160" t="s">
        <v>510</v>
      </c>
      <c r="G212" s="14" t="s">
        <v>21</v>
      </c>
      <c r="H212" s="197">
        <v>1</v>
      </c>
      <c r="I212" s="192"/>
      <c r="J212" s="192"/>
      <c r="K212" s="193"/>
      <c r="L212" s="193"/>
      <c r="M212" s="152">
        <f t="shared" si="7"/>
        <v>0</v>
      </c>
      <c r="N212" s="192"/>
      <c r="O212" s="193"/>
      <c r="P212" s="193"/>
      <c r="Q212" s="152">
        <f t="shared" si="8"/>
        <v>0</v>
      </c>
    </row>
    <row r="213" spans="1:17">
      <c r="A213" s="182">
        <v>202</v>
      </c>
      <c r="B213" s="153" t="s">
        <v>511</v>
      </c>
      <c r="C213" s="148" t="s">
        <v>19</v>
      </c>
      <c r="D213" s="148"/>
      <c r="E213" s="149" t="s">
        <v>30</v>
      </c>
      <c r="F213" s="160" t="s">
        <v>519</v>
      </c>
      <c r="G213" s="154" t="s">
        <v>31</v>
      </c>
      <c r="H213" s="197"/>
      <c r="I213" s="192"/>
      <c r="J213" s="192"/>
      <c r="K213" s="193"/>
      <c r="L213" s="193"/>
      <c r="M213" s="152">
        <f t="shared" si="7"/>
        <v>0</v>
      </c>
      <c r="N213" s="192"/>
      <c r="O213" s="193"/>
      <c r="P213" s="193"/>
      <c r="Q213" s="152">
        <f t="shared" si="8"/>
        <v>0</v>
      </c>
    </row>
    <row r="214" spans="1:17">
      <c r="A214" s="182">
        <v>203</v>
      </c>
      <c r="B214" s="153" t="s">
        <v>512</v>
      </c>
      <c r="C214" s="148" t="s">
        <v>19</v>
      </c>
      <c r="D214" s="148"/>
      <c r="E214" s="153" t="s">
        <v>26</v>
      </c>
      <c r="F214" s="160" t="s">
        <v>513</v>
      </c>
      <c r="G214" s="14" t="s">
        <v>21</v>
      </c>
      <c r="H214" s="197">
        <v>1</v>
      </c>
      <c r="I214" s="192"/>
      <c r="J214" s="192"/>
      <c r="K214" s="193"/>
      <c r="L214" s="193">
        <v>1221.07</v>
      </c>
      <c r="M214" s="152">
        <f t="shared" si="7"/>
        <v>-1221.07</v>
      </c>
      <c r="N214" s="192"/>
      <c r="O214" s="193"/>
      <c r="P214" s="193"/>
      <c r="Q214" s="152">
        <f t="shared" si="8"/>
        <v>0</v>
      </c>
    </row>
    <row r="215" spans="1:17">
      <c r="A215" s="182">
        <v>204</v>
      </c>
      <c r="B215" s="153" t="s">
        <v>512</v>
      </c>
      <c r="C215" s="148" t="s">
        <v>19</v>
      </c>
      <c r="D215" s="119"/>
      <c r="E215" s="153" t="s">
        <v>26</v>
      </c>
      <c r="F215" s="160" t="s">
        <v>518</v>
      </c>
      <c r="G215" s="80" t="s">
        <v>33</v>
      </c>
      <c r="H215" s="197"/>
      <c r="I215" s="192"/>
      <c r="J215" s="192"/>
      <c r="K215" s="193"/>
      <c r="L215" s="193"/>
      <c r="M215" s="152">
        <f t="shared" si="7"/>
        <v>0</v>
      </c>
      <c r="N215" s="192"/>
      <c r="O215" s="193"/>
      <c r="P215" s="193"/>
      <c r="Q215" s="152">
        <f t="shared" si="8"/>
        <v>0</v>
      </c>
    </row>
    <row r="216" spans="1:17" hidden="1">
      <c r="A216" s="192"/>
      <c r="B216" s="162" t="s">
        <v>524</v>
      </c>
      <c r="C216" s="26" t="s">
        <v>19</v>
      </c>
      <c r="D216" s="120"/>
      <c r="E216" s="30" t="s">
        <v>26</v>
      </c>
      <c r="F216" s="97"/>
      <c r="G216" s="32" t="s">
        <v>21</v>
      </c>
      <c r="H216" s="197"/>
      <c r="I216" s="192"/>
      <c r="J216" s="192"/>
      <c r="K216" s="193"/>
      <c r="L216" s="193"/>
      <c r="M216" s="152"/>
      <c r="N216" s="192"/>
      <c r="O216" s="193"/>
      <c r="P216" s="193"/>
      <c r="Q216" s="152"/>
    </row>
    <row r="217" spans="1:17">
      <c r="A217" s="182">
        <v>205</v>
      </c>
      <c r="B217" s="162" t="s">
        <v>524</v>
      </c>
      <c r="C217" s="148" t="s">
        <v>19</v>
      </c>
      <c r="D217" s="119"/>
      <c r="E217" s="153" t="s">
        <v>26</v>
      </c>
      <c r="F217" s="160" t="s">
        <v>521</v>
      </c>
      <c r="G217" s="80" t="s">
        <v>33</v>
      </c>
      <c r="H217" s="197"/>
      <c r="I217" s="192"/>
      <c r="J217" s="192"/>
      <c r="K217" s="193"/>
      <c r="L217" s="193"/>
      <c r="M217" s="152">
        <f t="shared" si="7"/>
        <v>0</v>
      </c>
      <c r="N217" s="192"/>
      <c r="O217" s="193"/>
      <c r="P217" s="193"/>
      <c r="Q217" s="152">
        <f t="shared" si="8"/>
        <v>0</v>
      </c>
    </row>
    <row r="218" spans="1:17">
      <c r="A218" s="182">
        <v>206</v>
      </c>
      <c r="B218" s="162" t="s">
        <v>523</v>
      </c>
      <c r="C218" s="148" t="s">
        <v>19</v>
      </c>
      <c r="D218" s="119"/>
      <c r="E218" s="153" t="s">
        <v>26</v>
      </c>
      <c r="F218" s="160" t="s">
        <v>522</v>
      </c>
      <c r="G218" s="80" t="s">
        <v>33</v>
      </c>
      <c r="H218" s="197">
        <v>1</v>
      </c>
      <c r="I218" s="192"/>
      <c r="J218" s="192"/>
      <c r="K218" s="193"/>
      <c r="L218" s="193"/>
      <c r="M218" s="152">
        <f t="shared" si="7"/>
        <v>0</v>
      </c>
      <c r="N218" s="192"/>
      <c r="O218" s="193"/>
      <c r="P218" s="193"/>
      <c r="Q218" s="152">
        <f t="shared" si="8"/>
        <v>0</v>
      </c>
    </row>
    <row r="219" spans="1:17">
      <c r="A219" s="182">
        <v>207</v>
      </c>
      <c r="B219" s="153" t="s">
        <v>529</v>
      </c>
      <c r="C219" s="148" t="s">
        <v>19</v>
      </c>
      <c r="D219" s="148"/>
      <c r="E219" s="153" t="s">
        <v>52</v>
      </c>
      <c r="F219" s="172" t="s">
        <v>544</v>
      </c>
      <c r="G219" s="14" t="s">
        <v>21</v>
      </c>
      <c r="H219" s="197"/>
      <c r="I219" s="192"/>
      <c r="J219" s="192"/>
      <c r="K219" s="193"/>
      <c r="L219" s="193"/>
      <c r="M219" s="152">
        <f t="shared" si="7"/>
        <v>0</v>
      </c>
      <c r="N219" s="192"/>
      <c r="O219" s="193"/>
      <c r="P219" s="193"/>
      <c r="Q219" s="152">
        <f t="shared" si="8"/>
        <v>0</v>
      </c>
    </row>
    <row r="220" spans="1:17">
      <c r="A220" s="182">
        <v>208</v>
      </c>
      <c r="B220" s="153" t="s">
        <v>529</v>
      </c>
      <c r="C220" s="148" t="s">
        <v>19</v>
      </c>
      <c r="D220" s="148"/>
      <c r="E220" s="153" t="s">
        <v>52</v>
      </c>
      <c r="F220" s="172" t="s">
        <v>536</v>
      </c>
      <c r="G220" s="80" t="s">
        <v>33</v>
      </c>
      <c r="H220" s="197"/>
      <c r="I220" s="192"/>
      <c r="J220" s="192"/>
      <c r="K220" s="193"/>
      <c r="L220" s="193"/>
      <c r="M220" s="152">
        <f t="shared" si="7"/>
        <v>0</v>
      </c>
      <c r="N220" s="192"/>
      <c r="O220" s="193"/>
      <c r="P220" s="193"/>
      <c r="Q220" s="152">
        <f t="shared" si="8"/>
        <v>0</v>
      </c>
    </row>
    <row r="221" spans="1:17">
      <c r="A221" s="182">
        <v>209</v>
      </c>
      <c r="B221" s="153" t="s">
        <v>530</v>
      </c>
      <c r="C221" s="148" t="s">
        <v>19</v>
      </c>
      <c r="D221" s="148"/>
      <c r="E221" s="149" t="s">
        <v>30</v>
      </c>
      <c r="F221" s="172" t="s">
        <v>545</v>
      </c>
      <c r="G221" s="14" t="s">
        <v>21</v>
      </c>
      <c r="H221" s="197"/>
      <c r="I221" s="192"/>
      <c r="J221" s="192"/>
      <c r="K221" s="193"/>
      <c r="L221" s="193"/>
      <c r="M221" s="152">
        <f t="shared" si="7"/>
        <v>0</v>
      </c>
      <c r="N221" s="192"/>
      <c r="O221" s="193"/>
      <c r="P221" s="193"/>
      <c r="Q221" s="152">
        <f t="shared" si="8"/>
        <v>0</v>
      </c>
    </row>
    <row r="222" spans="1:17">
      <c r="A222" s="248">
        <v>210</v>
      </c>
      <c r="B222" s="217" t="s">
        <v>531</v>
      </c>
      <c r="C222" s="203" t="s">
        <v>19</v>
      </c>
      <c r="D222" s="203"/>
      <c r="E222" s="217" t="s">
        <v>26</v>
      </c>
      <c r="F222" s="224" t="s">
        <v>546</v>
      </c>
      <c r="G222" s="207" t="s">
        <v>21</v>
      </c>
      <c r="H222" s="197"/>
      <c r="I222" s="192"/>
      <c r="J222" s="192"/>
      <c r="K222" s="193"/>
      <c r="L222" s="193"/>
      <c r="M222" s="152">
        <f t="shared" si="7"/>
        <v>0</v>
      </c>
      <c r="N222" s="192"/>
      <c r="O222" s="193"/>
      <c r="P222" s="193"/>
      <c r="Q222" s="152">
        <f t="shared" si="8"/>
        <v>0</v>
      </c>
    </row>
    <row r="223" spans="1:17" s="199" customFormat="1">
      <c r="A223" s="248">
        <v>211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25"/>
      <c r="I223" s="248"/>
      <c r="J223" s="248"/>
      <c r="K223" s="249"/>
      <c r="L223" s="249"/>
      <c r="M223" s="215">
        <f t="shared" si="7"/>
        <v>0</v>
      </c>
      <c r="N223" s="248"/>
      <c r="O223" s="249"/>
      <c r="P223" s="249"/>
      <c r="Q223" s="215">
        <f t="shared" si="8"/>
        <v>0</v>
      </c>
    </row>
    <row r="224" spans="1:17" hidden="1">
      <c r="A224" s="248"/>
      <c r="B224" s="243" t="s">
        <v>534</v>
      </c>
      <c r="C224" s="216" t="s">
        <v>19</v>
      </c>
      <c r="D224" s="241"/>
      <c r="E224" s="218" t="s">
        <v>26</v>
      </c>
      <c r="F224" s="171"/>
      <c r="G224" s="219" t="s">
        <v>21</v>
      </c>
      <c r="H224" s="197"/>
      <c r="I224" s="192"/>
      <c r="J224" s="192"/>
      <c r="K224" s="193"/>
      <c r="L224" s="193"/>
      <c r="M224" s="215">
        <f t="shared" si="7"/>
        <v>0</v>
      </c>
      <c r="N224" s="192"/>
      <c r="O224" s="193"/>
      <c r="P224" s="193"/>
      <c r="Q224" s="215">
        <f t="shared" si="8"/>
        <v>0</v>
      </c>
    </row>
    <row r="225" spans="1:17">
      <c r="A225" s="248">
        <v>212</v>
      </c>
      <c r="B225" s="243" t="s">
        <v>534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197"/>
      <c r="I225" s="192"/>
      <c r="J225" s="192"/>
      <c r="K225" s="193"/>
      <c r="L225" s="193"/>
      <c r="M225" s="152">
        <f t="shared" si="7"/>
        <v>0</v>
      </c>
      <c r="N225" s="192"/>
      <c r="O225" s="193"/>
      <c r="P225" s="193"/>
      <c r="Q225" s="152">
        <f t="shared" si="8"/>
        <v>0</v>
      </c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185">
        <f>SUM(H10:H225)</f>
        <v>44</v>
      </c>
      <c r="I226" s="173">
        <f t="shared" ref="I226:Q226" si="9">SUM(I10:I225)</f>
        <v>15</v>
      </c>
      <c r="J226" s="173">
        <f t="shared" si="9"/>
        <v>20</v>
      </c>
      <c r="K226" s="152">
        <f t="shared" si="9"/>
        <v>39871.360000000001</v>
      </c>
      <c r="L226" s="152">
        <f t="shared" si="9"/>
        <v>147718.87</v>
      </c>
      <c r="M226" s="152">
        <f t="shared" si="9"/>
        <v>-107847.51000000001</v>
      </c>
      <c r="N226" s="173">
        <f t="shared" si="9"/>
        <v>12</v>
      </c>
      <c r="O226" s="152">
        <f t="shared" si="9"/>
        <v>24456.589999999993</v>
      </c>
      <c r="P226" s="152">
        <f t="shared" si="9"/>
        <v>254150.38000000003</v>
      </c>
      <c r="Q226" s="152">
        <f t="shared" si="9"/>
        <v>-229693.79</v>
      </c>
    </row>
  </sheetData>
  <autoFilter ref="A9:Q186" xr:uid="{00000000-0009-0000-0000-000014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1"/>
  <dimension ref="A1:Q226"/>
  <sheetViews>
    <sheetView topLeftCell="A65" workbookViewId="0">
      <selection activeCell="A81" sqref="A81:XFD81"/>
    </sheetView>
  </sheetViews>
  <sheetFormatPr defaultRowHeight="15"/>
  <cols>
    <col min="1" max="1" width="4.5703125" style="73" customWidth="1"/>
    <col min="2" max="2" width="34.28515625" style="73" customWidth="1"/>
    <col min="3" max="3" width="9.5703125" style="73" customWidth="1"/>
    <col min="4" max="4" width="11.28515625" style="73" customWidth="1"/>
    <col min="5" max="5" width="23.85546875" style="73" customWidth="1"/>
    <col min="6" max="6" width="17.85546875" style="73" customWidth="1"/>
    <col min="7" max="7" width="24.7109375" style="73" customWidth="1"/>
    <col min="8" max="8" width="17.7109375" style="73" customWidth="1"/>
    <col min="9" max="17" width="13.7109375" style="73" customWidth="1"/>
    <col min="18" max="16384" width="9.140625" style="73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148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148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182">
        <v>1</v>
      </c>
      <c r="B10" s="149" t="s">
        <v>18</v>
      </c>
      <c r="C10" s="105" t="s">
        <v>19</v>
      </c>
      <c r="D10" s="149"/>
      <c r="E10" s="149" t="s">
        <v>20</v>
      </c>
      <c r="F10" s="106" t="s">
        <v>315</v>
      </c>
      <c r="G10" s="14" t="s">
        <v>21</v>
      </c>
      <c r="H10" s="197"/>
      <c r="I10" s="192"/>
      <c r="J10" s="192"/>
      <c r="K10" s="193"/>
      <c r="L10" s="193"/>
      <c r="M10" s="152">
        <f t="shared" ref="M10:M74" si="1">K10-L10</f>
        <v>0</v>
      </c>
      <c r="N10" s="192"/>
      <c r="O10" s="193"/>
      <c r="P10" s="193"/>
      <c r="Q10" s="152">
        <f t="shared" ref="Q10:Q74" si="2">O10-P10</f>
        <v>0</v>
      </c>
    </row>
    <row r="11" spans="1:17" ht="15" customHeight="1">
      <c r="A11" s="182">
        <v>2</v>
      </c>
      <c r="B11" s="149" t="s">
        <v>18</v>
      </c>
      <c r="C11" s="105" t="s">
        <v>19</v>
      </c>
      <c r="D11" s="149"/>
      <c r="E11" s="149" t="s">
        <v>20</v>
      </c>
      <c r="F11" s="106" t="s">
        <v>423</v>
      </c>
      <c r="G11" s="16" t="s">
        <v>22</v>
      </c>
      <c r="H11" s="197"/>
      <c r="I11" s="192"/>
      <c r="J11" s="192"/>
      <c r="K11" s="193"/>
      <c r="L11" s="193"/>
      <c r="M11" s="152">
        <f t="shared" si="1"/>
        <v>0</v>
      </c>
      <c r="N11" s="192"/>
      <c r="O11" s="193"/>
      <c r="P11" s="193"/>
      <c r="Q11" s="152">
        <f t="shared" si="2"/>
        <v>0</v>
      </c>
    </row>
    <row r="12" spans="1:17" ht="15" customHeight="1">
      <c r="A12" s="182">
        <v>3</v>
      </c>
      <c r="B12" s="149" t="s">
        <v>23</v>
      </c>
      <c r="C12" s="105" t="s">
        <v>19</v>
      </c>
      <c r="D12" s="149"/>
      <c r="E12" s="149" t="s">
        <v>24</v>
      </c>
      <c r="F12" s="107">
        <v>2</v>
      </c>
      <c r="G12" s="14" t="s">
        <v>21</v>
      </c>
      <c r="H12" s="197"/>
      <c r="I12" s="192"/>
      <c r="J12" s="192"/>
      <c r="K12" s="193"/>
      <c r="L12" s="193"/>
      <c r="M12" s="152">
        <f t="shared" si="1"/>
        <v>0</v>
      </c>
      <c r="N12" s="192"/>
      <c r="O12" s="193"/>
      <c r="P12" s="193"/>
      <c r="Q12" s="152">
        <f t="shared" si="2"/>
        <v>0</v>
      </c>
    </row>
    <row r="13" spans="1:17" ht="15" customHeight="1">
      <c r="A13" s="182">
        <v>4</v>
      </c>
      <c r="B13" s="149" t="s">
        <v>25</v>
      </c>
      <c r="C13" s="105" t="s">
        <v>19</v>
      </c>
      <c r="D13" s="149"/>
      <c r="E13" s="149" t="s">
        <v>26</v>
      </c>
      <c r="F13" s="106" t="s">
        <v>316</v>
      </c>
      <c r="G13" s="14" t="s">
        <v>21</v>
      </c>
      <c r="H13" s="197"/>
      <c r="I13" s="192"/>
      <c r="J13" s="192"/>
      <c r="K13" s="193"/>
      <c r="L13" s="193"/>
      <c r="M13" s="152">
        <f t="shared" si="1"/>
        <v>0</v>
      </c>
      <c r="N13" s="192"/>
      <c r="O13" s="193"/>
      <c r="P13" s="193"/>
      <c r="Q13" s="152">
        <f t="shared" si="2"/>
        <v>0</v>
      </c>
    </row>
    <row r="14" spans="1:17" ht="15" customHeight="1">
      <c r="A14" s="182">
        <v>5</v>
      </c>
      <c r="B14" s="149" t="s">
        <v>27</v>
      </c>
      <c r="C14" s="105" t="s">
        <v>19</v>
      </c>
      <c r="D14" s="149"/>
      <c r="E14" s="149" t="s">
        <v>26</v>
      </c>
      <c r="F14" s="106" t="s">
        <v>317</v>
      </c>
      <c r="G14" s="14" t="s">
        <v>21</v>
      </c>
      <c r="H14" s="197"/>
      <c r="I14" s="192"/>
      <c r="J14" s="192"/>
      <c r="K14" s="193"/>
      <c r="L14" s="193"/>
      <c r="M14" s="152">
        <f t="shared" si="1"/>
        <v>0</v>
      </c>
      <c r="N14" s="192"/>
      <c r="O14" s="193"/>
      <c r="P14" s="193"/>
      <c r="Q14" s="152">
        <f t="shared" si="2"/>
        <v>0</v>
      </c>
    </row>
    <row r="15" spans="1:17" ht="15" customHeight="1">
      <c r="A15" s="182">
        <v>6</v>
      </c>
      <c r="B15" s="149" t="s">
        <v>28</v>
      </c>
      <c r="C15" s="105" t="s">
        <v>19</v>
      </c>
      <c r="D15" s="149"/>
      <c r="E15" s="149" t="s">
        <v>26</v>
      </c>
      <c r="F15" s="106" t="s">
        <v>318</v>
      </c>
      <c r="G15" s="14" t="s">
        <v>21</v>
      </c>
      <c r="H15" s="197"/>
      <c r="I15" s="192"/>
      <c r="J15" s="192"/>
      <c r="K15" s="193"/>
      <c r="L15" s="193"/>
      <c r="M15" s="152">
        <f t="shared" si="1"/>
        <v>0</v>
      </c>
      <c r="N15" s="192"/>
      <c r="O15" s="193"/>
      <c r="P15" s="193"/>
      <c r="Q15" s="152">
        <f t="shared" si="2"/>
        <v>0</v>
      </c>
    </row>
    <row r="16" spans="1:17" ht="15" customHeight="1">
      <c r="A16" s="182">
        <v>7</v>
      </c>
      <c r="B16" s="149" t="s">
        <v>29</v>
      </c>
      <c r="C16" s="105" t="s">
        <v>19</v>
      </c>
      <c r="D16" s="149"/>
      <c r="E16" s="149" t="s">
        <v>30</v>
      </c>
      <c r="F16" s="106" t="s">
        <v>319</v>
      </c>
      <c r="G16" s="14" t="s">
        <v>21</v>
      </c>
      <c r="H16" s="197"/>
      <c r="I16" s="192"/>
      <c r="J16" s="192"/>
      <c r="K16" s="193"/>
      <c r="L16" s="193"/>
      <c r="M16" s="152">
        <f t="shared" si="1"/>
        <v>0</v>
      </c>
      <c r="N16" s="192"/>
      <c r="O16" s="193"/>
      <c r="P16" s="193"/>
      <c r="Q16" s="152">
        <f t="shared" si="2"/>
        <v>0</v>
      </c>
    </row>
    <row r="17" spans="1:17" ht="15" customHeight="1">
      <c r="A17" s="182">
        <v>8</v>
      </c>
      <c r="B17" s="149" t="s">
        <v>29</v>
      </c>
      <c r="C17" s="105" t="s">
        <v>19</v>
      </c>
      <c r="D17" s="149"/>
      <c r="E17" s="149" t="s">
        <v>30</v>
      </c>
      <c r="F17" s="106" t="s">
        <v>407</v>
      </c>
      <c r="G17" s="17" t="s">
        <v>31</v>
      </c>
      <c r="H17" s="197"/>
      <c r="I17" s="192"/>
      <c r="J17" s="192"/>
      <c r="K17" s="193"/>
      <c r="L17" s="193"/>
      <c r="M17" s="152">
        <f t="shared" si="1"/>
        <v>0</v>
      </c>
      <c r="N17" s="192"/>
      <c r="O17" s="193">
        <v>-616.70000000000005</v>
      </c>
      <c r="P17" s="193"/>
      <c r="Q17" s="152">
        <f t="shared" si="2"/>
        <v>-616.70000000000005</v>
      </c>
    </row>
    <row r="18" spans="1:17" ht="15" customHeight="1">
      <c r="A18" s="182">
        <v>9</v>
      </c>
      <c r="B18" s="149" t="s">
        <v>32</v>
      </c>
      <c r="C18" s="105" t="s">
        <v>19</v>
      </c>
      <c r="D18" s="149"/>
      <c r="E18" s="149" t="s">
        <v>26</v>
      </c>
      <c r="F18" s="106" t="s">
        <v>320</v>
      </c>
      <c r="G18" s="14" t="s">
        <v>21</v>
      </c>
      <c r="H18" s="197"/>
      <c r="I18" s="192"/>
      <c r="J18" s="192"/>
      <c r="K18" s="193"/>
      <c r="L18" s="193"/>
      <c r="M18" s="152">
        <f t="shared" si="1"/>
        <v>0</v>
      </c>
      <c r="N18" s="192"/>
      <c r="O18" s="193"/>
      <c r="P18" s="193"/>
      <c r="Q18" s="152">
        <f t="shared" si="2"/>
        <v>0</v>
      </c>
    </row>
    <row r="19" spans="1:17" ht="15" customHeight="1">
      <c r="A19" s="182">
        <v>10</v>
      </c>
      <c r="B19" s="149" t="s">
        <v>32</v>
      </c>
      <c r="C19" s="105" t="s">
        <v>19</v>
      </c>
      <c r="D19" s="149"/>
      <c r="E19" s="149" t="s">
        <v>26</v>
      </c>
      <c r="F19" s="106" t="s">
        <v>443</v>
      </c>
      <c r="G19" s="80" t="s">
        <v>33</v>
      </c>
      <c r="H19" s="197">
        <v>1</v>
      </c>
      <c r="I19" s="192"/>
      <c r="J19" s="192"/>
      <c r="K19" s="193"/>
      <c r="L19" s="193">
        <v>1145.3</v>
      </c>
      <c r="M19" s="152">
        <f t="shared" si="1"/>
        <v>-1145.3</v>
      </c>
      <c r="N19" s="192"/>
      <c r="O19" s="193"/>
      <c r="P19" s="193"/>
      <c r="Q19" s="152">
        <f t="shared" si="2"/>
        <v>0</v>
      </c>
    </row>
    <row r="20" spans="1:17" ht="15" customHeight="1">
      <c r="A20" s="182">
        <v>11</v>
      </c>
      <c r="B20" s="149" t="s">
        <v>34</v>
      </c>
      <c r="C20" s="105" t="s">
        <v>19</v>
      </c>
      <c r="D20" s="149"/>
      <c r="E20" s="149" t="s">
        <v>35</v>
      </c>
      <c r="F20" s="106" t="s">
        <v>321</v>
      </c>
      <c r="G20" s="14" t="s">
        <v>21</v>
      </c>
      <c r="H20" s="197"/>
      <c r="I20" s="192"/>
      <c r="J20" s="192"/>
      <c r="K20" s="193"/>
      <c r="L20" s="193"/>
      <c r="M20" s="152">
        <f t="shared" si="1"/>
        <v>0</v>
      </c>
      <c r="N20" s="192"/>
      <c r="O20" s="193"/>
      <c r="P20" s="193"/>
      <c r="Q20" s="152">
        <f t="shared" si="2"/>
        <v>0</v>
      </c>
    </row>
    <row r="21" spans="1:17" ht="15" customHeight="1">
      <c r="A21" s="182">
        <v>12</v>
      </c>
      <c r="B21" s="149" t="s">
        <v>34</v>
      </c>
      <c r="C21" s="105" t="s">
        <v>19</v>
      </c>
      <c r="D21" s="149"/>
      <c r="E21" s="149" t="s">
        <v>35</v>
      </c>
      <c r="F21" s="106" t="s">
        <v>398</v>
      </c>
      <c r="G21" s="19" t="s">
        <v>36</v>
      </c>
      <c r="H21" s="197"/>
      <c r="I21" s="192"/>
      <c r="J21" s="192"/>
      <c r="K21" s="193"/>
      <c r="L21" s="193"/>
      <c r="M21" s="152">
        <f t="shared" si="1"/>
        <v>0</v>
      </c>
      <c r="N21" s="192"/>
      <c r="O21" s="193"/>
      <c r="P21" s="193"/>
      <c r="Q21" s="152">
        <f t="shared" si="2"/>
        <v>0</v>
      </c>
    </row>
    <row r="22" spans="1:17" ht="15" customHeight="1">
      <c r="A22" s="182">
        <v>13</v>
      </c>
      <c r="B22" s="149" t="s">
        <v>37</v>
      </c>
      <c r="C22" s="105" t="s">
        <v>19</v>
      </c>
      <c r="D22" s="149"/>
      <c r="E22" s="149" t="s">
        <v>26</v>
      </c>
      <c r="F22" s="106" t="s">
        <v>322</v>
      </c>
      <c r="G22" s="14" t="s">
        <v>21</v>
      </c>
      <c r="H22" s="197">
        <v>1</v>
      </c>
      <c r="I22" s="192"/>
      <c r="J22" s="192"/>
      <c r="K22" s="193"/>
      <c r="L22" s="193"/>
      <c r="M22" s="152">
        <f t="shared" si="1"/>
        <v>0</v>
      </c>
      <c r="N22" s="192"/>
      <c r="O22" s="193"/>
      <c r="P22" s="193"/>
      <c r="Q22" s="152">
        <f t="shared" si="2"/>
        <v>0</v>
      </c>
    </row>
    <row r="23" spans="1:17" ht="15" customHeight="1">
      <c r="A23" s="182">
        <v>14</v>
      </c>
      <c r="B23" s="149" t="s">
        <v>37</v>
      </c>
      <c r="C23" s="105" t="s">
        <v>19</v>
      </c>
      <c r="D23" s="149"/>
      <c r="E23" s="149" t="s">
        <v>26</v>
      </c>
      <c r="F23" s="106" t="s">
        <v>444</v>
      </c>
      <c r="G23" s="80" t="s">
        <v>33</v>
      </c>
      <c r="H23" s="197"/>
      <c r="I23" s="192"/>
      <c r="J23" s="192"/>
      <c r="K23" s="193"/>
      <c r="L23" s="193"/>
      <c r="M23" s="152">
        <f t="shared" si="1"/>
        <v>0</v>
      </c>
      <c r="N23" s="192"/>
      <c r="O23" s="193"/>
      <c r="P23" s="193"/>
      <c r="Q23" s="152">
        <f t="shared" si="2"/>
        <v>0</v>
      </c>
    </row>
    <row r="24" spans="1:17" ht="15" customHeight="1">
      <c r="A24" s="182">
        <v>15</v>
      </c>
      <c r="B24" s="149" t="s">
        <v>38</v>
      </c>
      <c r="C24" s="105" t="s">
        <v>19</v>
      </c>
      <c r="D24" s="149"/>
      <c r="E24" s="149" t="s">
        <v>39</v>
      </c>
      <c r="F24" s="106" t="s">
        <v>323</v>
      </c>
      <c r="G24" s="14" t="s">
        <v>21</v>
      </c>
      <c r="H24" s="197">
        <v>2</v>
      </c>
      <c r="I24" s="192"/>
      <c r="J24" s="192"/>
      <c r="K24" s="193"/>
      <c r="L24" s="193"/>
      <c r="M24" s="152">
        <f t="shared" si="1"/>
        <v>0</v>
      </c>
      <c r="N24" s="192"/>
      <c r="O24" s="193"/>
      <c r="P24" s="193"/>
      <c r="Q24" s="152">
        <f t="shared" si="2"/>
        <v>0</v>
      </c>
    </row>
    <row r="25" spans="1:17" ht="15" customHeight="1">
      <c r="A25" s="182">
        <v>16</v>
      </c>
      <c r="B25" s="149" t="s">
        <v>38</v>
      </c>
      <c r="C25" s="105" t="s">
        <v>19</v>
      </c>
      <c r="D25" s="149"/>
      <c r="E25" s="149" t="s">
        <v>39</v>
      </c>
      <c r="F25" s="106" t="s">
        <v>445</v>
      </c>
      <c r="G25" s="80" t="s">
        <v>33</v>
      </c>
      <c r="H25" s="197">
        <v>1</v>
      </c>
      <c r="I25" s="192"/>
      <c r="J25" s="192"/>
      <c r="K25" s="193"/>
      <c r="L25" s="193">
        <v>528.6</v>
      </c>
      <c r="M25" s="152">
        <f t="shared" si="1"/>
        <v>-528.6</v>
      </c>
      <c r="N25" s="192"/>
      <c r="O25" s="193"/>
      <c r="P25" s="193"/>
      <c r="Q25" s="152">
        <f t="shared" si="2"/>
        <v>0</v>
      </c>
    </row>
    <row r="26" spans="1:17" ht="15" customHeight="1">
      <c r="A26" s="182">
        <v>17</v>
      </c>
      <c r="B26" s="149" t="s">
        <v>40</v>
      </c>
      <c r="C26" s="105" t="s">
        <v>19</v>
      </c>
      <c r="D26" s="149"/>
      <c r="E26" s="149" t="s">
        <v>20</v>
      </c>
      <c r="F26" s="106" t="s">
        <v>324</v>
      </c>
      <c r="G26" s="14" t="s">
        <v>21</v>
      </c>
      <c r="H26" s="197"/>
      <c r="I26" s="192"/>
      <c r="J26" s="192"/>
      <c r="K26" s="193"/>
      <c r="L26" s="193"/>
      <c r="M26" s="152">
        <f t="shared" si="1"/>
        <v>0</v>
      </c>
      <c r="N26" s="192"/>
      <c r="O26" s="193"/>
      <c r="P26" s="193"/>
      <c r="Q26" s="152">
        <f t="shared" si="2"/>
        <v>0</v>
      </c>
    </row>
    <row r="27" spans="1:17" ht="15" customHeight="1">
      <c r="A27" s="182">
        <v>18</v>
      </c>
      <c r="B27" s="149" t="s">
        <v>40</v>
      </c>
      <c r="C27" s="105" t="s">
        <v>19</v>
      </c>
      <c r="D27" s="149"/>
      <c r="E27" s="149" t="s">
        <v>20</v>
      </c>
      <c r="F27" s="106" t="s">
        <v>424</v>
      </c>
      <c r="G27" s="16" t="s">
        <v>22</v>
      </c>
      <c r="H27" s="197"/>
      <c r="I27" s="192"/>
      <c r="J27" s="192"/>
      <c r="K27" s="193"/>
      <c r="L27" s="193"/>
      <c r="M27" s="152">
        <f t="shared" si="1"/>
        <v>0</v>
      </c>
      <c r="N27" s="192"/>
      <c r="O27" s="193"/>
      <c r="P27" s="193"/>
      <c r="Q27" s="152">
        <f t="shared" si="2"/>
        <v>0</v>
      </c>
    </row>
    <row r="28" spans="1:17" ht="15" customHeight="1">
      <c r="A28" s="182">
        <v>19</v>
      </c>
      <c r="B28" s="149" t="s">
        <v>41</v>
      </c>
      <c r="C28" s="105" t="s">
        <v>19</v>
      </c>
      <c r="D28" s="149"/>
      <c r="E28" s="149" t="s">
        <v>24</v>
      </c>
      <c r="F28" s="106" t="s">
        <v>325</v>
      </c>
      <c r="G28" s="14" t="s">
        <v>21</v>
      </c>
      <c r="H28" s="197"/>
      <c r="I28" s="192"/>
      <c r="J28" s="192"/>
      <c r="K28" s="193"/>
      <c r="L28" s="193"/>
      <c r="M28" s="152">
        <f t="shared" si="1"/>
        <v>0</v>
      </c>
      <c r="N28" s="192"/>
      <c r="O28" s="193"/>
      <c r="P28" s="193"/>
      <c r="Q28" s="152">
        <f t="shared" si="2"/>
        <v>0</v>
      </c>
    </row>
    <row r="29" spans="1:17" ht="15" customHeight="1">
      <c r="A29" s="182">
        <v>20</v>
      </c>
      <c r="B29" s="149" t="s">
        <v>41</v>
      </c>
      <c r="C29" s="105" t="s">
        <v>19</v>
      </c>
      <c r="D29" s="149"/>
      <c r="E29" s="149" t="s">
        <v>24</v>
      </c>
      <c r="F29" s="106" t="s">
        <v>425</v>
      </c>
      <c r="G29" s="16" t="s">
        <v>22</v>
      </c>
      <c r="H29" s="197"/>
      <c r="I29" s="192"/>
      <c r="J29" s="192"/>
      <c r="K29" s="193"/>
      <c r="L29" s="193"/>
      <c r="M29" s="152">
        <f t="shared" si="1"/>
        <v>0</v>
      </c>
      <c r="N29" s="192"/>
      <c r="O29" s="193"/>
      <c r="P29" s="193"/>
      <c r="Q29" s="152">
        <f t="shared" si="2"/>
        <v>0</v>
      </c>
    </row>
    <row r="30" spans="1:17" ht="15" customHeight="1">
      <c r="A30" s="182">
        <v>21</v>
      </c>
      <c r="B30" s="149" t="s">
        <v>42</v>
      </c>
      <c r="C30" s="105" t="s">
        <v>19</v>
      </c>
      <c r="D30" s="149"/>
      <c r="E30" s="149" t="s">
        <v>26</v>
      </c>
      <c r="F30" s="107">
        <v>21</v>
      </c>
      <c r="G30" s="14" t="s">
        <v>21</v>
      </c>
      <c r="H30" s="197"/>
      <c r="I30" s="192"/>
      <c r="J30" s="192"/>
      <c r="K30" s="193"/>
      <c r="L30" s="193"/>
      <c r="M30" s="152">
        <f t="shared" si="1"/>
        <v>0</v>
      </c>
      <c r="N30" s="192"/>
      <c r="O30" s="193"/>
      <c r="P30" s="193"/>
      <c r="Q30" s="152">
        <f t="shared" si="2"/>
        <v>0</v>
      </c>
    </row>
    <row r="31" spans="1:17" ht="15" customHeight="1">
      <c r="A31" s="182">
        <v>22</v>
      </c>
      <c r="B31" s="149" t="s">
        <v>43</v>
      </c>
      <c r="C31" s="105" t="s">
        <v>19</v>
      </c>
      <c r="D31" s="149"/>
      <c r="E31" s="149" t="s">
        <v>35</v>
      </c>
      <c r="F31" s="106" t="s">
        <v>326</v>
      </c>
      <c r="G31" s="14" t="s">
        <v>21</v>
      </c>
      <c r="H31" s="197"/>
      <c r="I31" s="192"/>
      <c r="J31" s="192"/>
      <c r="K31" s="193"/>
      <c r="L31" s="193"/>
      <c r="M31" s="152">
        <f t="shared" si="1"/>
        <v>0</v>
      </c>
      <c r="N31" s="192"/>
      <c r="O31" s="193"/>
      <c r="P31" s="193"/>
      <c r="Q31" s="152">
        <f t="shared" si="2"/>
        <v>0</v>
      </c>
    </row>
    <row r="32" spans="1:17" ht="15" customHeight="1">
      <c r="A32" s="182">
        <v>23</v>
      </c>
      <c r="B32" s="149" t="s">
        <v>43</v>
      </c>
      <c r="C32" s="105" t="s">
        <v>19</v>
      </c>
      <c r="D32" s="149"/>
      <c r="E32" s="149" t="s">
        <v>35</v>
      </c>
      <c r="F32" s="106" t="s">
        <v>399</v>
      </c>
      <c r="G32" s="19" t="s">
        <v>36</v>
      </c>
      <c r="H32" s="197"/>
      <c r="I32" s="192"/>
      <c r="J32" s="192"/>
      <c r="K32" s="193"/>
      <c r="L32" s="193"/>
      <c r="M32" s="152">
        <f t="shared" si="1"/>
        <v>0</v>
      </c>
      <c r="N32" s="192"/>
      <c r="O32" s="193"/>
      <c r="P32" s="193"/>
      <c r="Q32" s="152">
        <f t="shared" si="2"/>
        <v>0</v>
      </c>
    </row>
    <row r="33" spans="1:17" ht="15" customHeight="1">
      <c r="A33" s="182">
        <v>24</v>
      </c>
      <c r="B33" s="149" t="s">
        <v>44</v>
      </c>
      <c r="C33" s="105" t="s">
        <v>19</v>
      </c>
      <c r="D33" s="149"/>
      <c r="E33" s="149" t="s">
        <v>35</v>
      </c>
      <c r="F33" s="106" t="s">
        <v>327</v>
      </c>
      <c r="G33" s="14" t="s">
        <v>21</v>
      </c>
      <c r="H33" s="197"/>
      <c r="I33" s="192"/>
      <c r="J33" s="192"/>
      <c r="K33" s="193"/>
      <c r="L33" s="193"/>
      <c r="M33" s="152">
        <f t="shared" si="1"/>
        <v>0</v>
      </c>
      <c r="N33" s="192"/>
      <c r="O33" s="193"/>
      <c r="P33" s="193"/>
      <c r="Q33" s="152">
        <f t="shared" si="2"/>
        <v>0</v>
      </c>
    </row>
    <row r="34" spans="1:17" ht="15" customHeight="1">
      <c r="A34" s="182">
        <v>25</v>
      </c>
      <c r="B34" s="149" t="s">
        <v>44</v>
      </c>
      <c r="C34" s="105" t="s">
        <v>19</v>
      </c>
      <c r="D34" s="149"/>
      <c r="E34" s="149" t="s">
        <v>35</v>
      </c>
      <c r="F34" s="106" t="s">
        <v>400</v>
      </c>
      <c r="G34" s="19" t="s">
        <v>36</v>
      </c>
      <c r="H34" s="197"/>
      <c r="I34" s="192"/>
      <c r="J34" s="192"/>
      <c r="K34" s="193"/>
      <c r="L34" s="193"/>
      <c r="M34" s="152">
        <f t="shared" si="1"/>
        <v>0</v>
      </c>
      <c r="N34" s="192"/>
      <c r="O34" s="193"/>
      <c r="P34" s="193"/>
      <c r="Q34" s="152">
        <f t="shared" si="2"/>
        <v>0</v>
      </c>
    </row>
    <row r="35" spans="1:17" ht="15" customHeight="1">
      <c r="A35" s="182">
        <v>26</v>
      </c>
      <c r="B35" s="149" t="s">
        <v>45</v>
      </c>
      <c r="C35" s="105" t="s">
        <v>19</v>
      </c>
      <c r="D35" s="149"/>
      <c r="E35" s="149" t="s">
        <v>26</v>
      </c>
      <c r="F35" s="106" t="s">
        <v>328</v>
      </c>
      <c r="G35" s="14" t="s">
        <v>21</v>
      </c>
      <c r="H35" s="197"/>
      <c r="I35" s="192"/>
      <c r="J35" s="192"/>
      <c r="K35" s="193"/>
      <c r="L35" s="193"/>
      <c r="M35" s="152">
        <f t="shared" si="1"/>
        <v>0</v>
      </c>
      <c r="N35" s="192"/>
      <c r="O35" s="193"/>
      <c r="P35" s="193"/>
      <c r="Q35" s="152">
        <f t="shared" si="2"/>
        <v>0</v>
      </c>
    </row>
    <row r="36" spans="1:17" ht="15" customHeight="1">
      <c r="A36" s="182">
        <v>27</v>
      </c>
      <c r="B36" s="149" t="s">
        <v>46</v>
      </c>
      <c r="C36" s="105" t="s">
        <v>19</v>
      </c>
      <c r="D36" s="149"/>
      <c r="E36" s="149" t="s">
        <v>26</v>
      </c>
      <c r="F36" s="106" t="s">
        <v>329</v>
      </c>
      <c r="G36" s="14" t="s">
        <v>21</v>
      </c>
      <c r="H36" s="197"/>
      <c r="I36" s="192"/>
      <c r="J36" s="192"/>
      <c r="K36" s="193"/>
      <c r="L36" s="193"/>
      <c r="M36" s="152">
        <f t="shared" si="1"/>
        <v>0</v>
      </c>
      <c r="N36" s="192"/>
      <c r="O36" s="193"/>
      <c r="P36" s="193"/>
      <c r="Q36" s="152">
        <f t="shared" si="2"/>
        <v>0</v>
      </c>
    </row>
    <row r="37" spans="1:17" ht="15" customHeight="1">
      <c r="A37" s="182">
        <v>28</v>
      </c>
      <c r="B37" s="149" t="s">
        <v>47</v>
      </c>
      <c r="C37" s="105" t="s">
        <v>19</v>
      </c>
      <c r="D37" s="149"/>
      <c r="E37" s="149" t="s">
        <v>48</v>
      </c>
      <c r="F37" s="106" t="s">
        <v>330</v>
      </c>
      <c r="G37" s="14" t="s">
        <v>21</v>
      </c>
      <c r="H37" s="197">
        <v>1</v>
      </c>
      <c r="I37" s="192"/>
      <c r="J37" s="192"/>
      <c r="K37" s="193"/>
      <c r="L37" s="193"/>
      <c r="M37" s="152">
        <f t="shared" si="1"/>
        <v>0</v>
      </c>
      <c r="N37" s="192"/>
      <c r="O37" s="193"/>
      <c r="P37" s="193"/>
      <c r="Q37" s="152">
        <f t="shared" si="2"/>
        <v>0</v>
      </c>
    </row>
    <row r="38" spans="1:17" ht="15" hidden="1" customHeight="1">
      <c r="A38" s="182">
        <v>29</v>
      </c>
      <c r="B38" s="149" t="s">
        <v>47</v>
      </c>
      <c r="C38" s="105" t="s">
        <v>19</v>
      </c>
      <c r="D38" s="149"/>
      <c r="E38" s="149" t="s">
        <v>48</v>
      </c>
      <c r="F38" s="108" t="s">
        <v>297</v>
      </c>
      <c r="G38" s="19" t="s">
        <v>36</v>
      </c>
      <c r="H38" s="197"/>
      <c r="I38" s="192"/>
      <c r="J38" s="192"/>
      <c r="K38" s="193"/>
      <c r="L38" s="193"/>
      <c r="M38" s="152">
        <f t="shared" si="1"/>
        <v>0</v>
      </c>
      <c r="N38" s="192"/>
      <c r="O38" s="193"/>
      <c r="P38" s="193"/>
      <c r="Q38" s="152">
        <f t="shared" si="2"/>
        <v>0</v>
      </c>
    </row>
    <row r="39" spans="1:17" ht="15" customHeight="1">
      <c r="A39" s="182">
        <v>30</v>
      </c>
      <c r="B39" s="149" t="s">
        <v>47</v>
      </c>
      <c r="C39" s="105" t="s">
        <v>19</v>
      </c>
      <c r="D39" s="149"/>
      <c r="E39" s="149" t="s">
        <v>48</v>
      </c>
      <c r="F39" s="109" t="s">
        <v>446</v>
      </c>
      <c r="G39" s="80" t="s">
        <v>33</v>
      </c>
      <c r="H39" s="197"/>
      <c r="I39" s="192"/>
      <c r="J39" s="192"/>
      <c r="K39" s="193"/>
      <c r="L39" s="193"/>
      <c r="M39" s="152">
        <f t="shared" si="1"/>
        <v>0</v>
      </c>
      <c r="N39" s="192"/>
      <c r="O39" s="193"/>
      <c r="P39" s="193"/>
      <c r="Q39" s="152">
        <f t="shared" si="2"/>
        <v>0</v>
      </c>
    </row>
    <row r="40" spans="1:17" ht="15" customHeight="1">
      <c r="A40" s="182">
        <v>31</v>
      </c>
      <c r="B40" s="149" t="s">
        <v>49</v>
      </c>
      <c r="C40" s="105" t="s">
        <v>19</v>
      </c>
      <c r="D40" s="149"/>
      <c r="E40" s="149" t="s">
        <v>50</v>
      </c>
      <c r="F40" s="106" t="s">
        <v>331</v>
      </c>
      <c r="G40" s="14" t="s">
        <v>21</v>
      </c>
      <c r="H40" s="197"/>
      <c r="I40" s="192"/>
      <c r="J40" s="192"/>
      <c r="K40" s="193"/>
      <c r="L40" s="193"/>
      <c r="M40" s="152">
        <f t="shared" si="1"/>
        <v>0</v>
      </c>
      <c r="N40" s="192"/>
      <c r="O40" s="193"/>
      <c r="P40" s="193"/>
      <c r="Q40" s="152">
        <f t="shared" si="2"/>
        <v>0</v>
      </c>
    </row>
    <row r="41" spans="1:17" ht="15" customHeight="1">
      <c r="A41" s="182">
        <v>32</v>
      </c>
      <c r="B41" s="149" t="s">
        <v>49</v>
      </c>
      <c r="C41" s="105" t="s">
        <v>19</v>
      </c>
      <c r="D41" s="149"/>
      <c r="E41" s="149" t="s">
        <v>50</v>
      </c>
      <c r="F41" s="106" t="s">
        <v>426</v>
      </c>
      <c r="G41" s="16" t="s">
        <v>22</v>
      </c>
      <c r="H41" s="197"/>
      <c r="I41" s="192"/>
      <c r="J41" s="192"/>
      <c r="K41" s="193"/>
      <c r="L41" s="193"/>
      <c r="M41" s="152">
        <f t="shared" si="1"/>
        <v>0</v>
      </c>
      <c r="N41" s="192"/>
      <c r="O41" s="193"/>
      <c r="P41" s="193"/>
      <c r="Q41" s="152">
        <f t="shared" si="2"/>
        <v>0</v>
      </c>
    </row>
    <row r="42" spans="1:17" ht="15" customHeight="1">
      <c r="A42" s="182">
        <v>33</v>
      </c>
      <c r="B42" s="149" t="s">
        <v>51</v>
      </c>
      <c r="C42" s="105" t="s">
        <v>19</v>
      </c>
      <c r="D42" s="149"/>
      <c r="E42" s="149" t="s">
        <v>52</v>
      </c>
      <c r="F42" s="106" t="s">
        <v>332</v>
      </c>
      <c r="G42" s="14" t="s">
        <v>21</v>
      </c>
      <c r="H42" s="197"/>
      <c r="I42" s="192"/>
      <c r="J42" s="192"/>
      <c r="K42" s="193"/>
      <c r="L42" s="193"/>
      <c r="M42" s="152">
        <f t="shared" si="1"/>
        <v>0</v>
      </c>
      <c r="N42" s="192"/>
      <c r="O42" s="193"/>
      <c r="P42" s="193"/>
      <c r="Q42" s="152">
        <f t="shared" si="2"/>
        <v>0</v>
      </c>
    </row>
    <row r="43" spans="1:17" ht="15" customHeight="1">
      <c r="A43" s="182">
        <v>34</v>
      </c>
      <c r="B43" s="149" t="s">
        <v>51</v>
      </c>
      <c r="C43" s="105" t="s">
        <v>19</v>
      </c>
      <c r="D43" s="149"/>
      <c r="E43" s="149" t="s">
        <v>52</v>
      </c>
      <c r="F43" s="109" t="s">
        <v>447</v>
      </c>
      <c r="G43" s="80" t="s">
        <v>33</v>
      </c>
      <c r="H43" s="197"/>
      <c r="I43" s="192"/>
      <c r="J43" s="192"/>
      <c r="K43" s="193"/>
      <c r="L43" s="193"/>
      <c r="M43" s="152">
        <f t="shared" si="1"/>
        <v>0</v>
      </c>
      <c r="N43" s="192"/>
      <c r="O43" s="193"/>
      <c r="P43" s="193"/>
      <c r="Q43" s="152">
        <f t="shared" si="2"/>
        <v>0</v>
      </c>
    </row>
    <row r="44" spans="1:17" ht="15" customHeight="1">
      <c r="A44" s="182">
        <v>35</v>
      </c>
      <c r="B44" s="149" t="s">
        <v>53</v>
      </c>
      <c r="C44" s="105" t="s">
        <v>19</v>
      </c>
      <c r="D44" s="149"/>
      <c r="E44" s="149" t="s">
        <v>30</v>
      </c>
      <c r="F44" s="106" t="s">
        <v>333</v>
      </c>
      <c r="G44" s="14" t="s">
        <v>21</v>
      </c>
      <c r="H44" s="197"/>
      <c r="I44" s="192"/>
      <c r="J44" s="192"/>
      <c r="K44" s="193"/>
      <c r="L44" s="193"/>
      <c r="M44" s="152">
        <f t="shared" si="1"/>
        <v>0</v>
      </c>
      <c r="N44" s="192"/>
      <c r="O44" s="193"/>
      <c r="P44" s="193"/>
      <c r="Q44" s="152">
        <f t="shared" si="2"/>
        <v>0</v>
      </c>
    </row>
    <row r="45" spans="1:17" ht="15" customHeight="1">
      <c r="A45" s="182">
        <v>36</v>
      </c>
      <c r="B45" s="149" t="s">
        <v>54</v>
      </c>
      <c r="C45" s="105" t="s">
        <v>19</v>
      </c>
      <c r="D45" s="149"/>
      <c r="E45" s="149" t="s">
        <v>26</v>
      </c>
      <c r="F45" s="110">
        <v>36</v>
      </c>
      <c r="G45" s="14" t="s">
        <v>21</v>
      </c>
      <c r="H45" s="197"/>
      <c r="I45" s="192"/>
      <c r="J45" s="192"/>
      <c r="K45" s="193"/>
      <c r="L45" s="193"/>
      <c r="M45" s="152">
        <f t="shared" si="1"/>
        <v>0</v>
      </c>
      <c r="N45" s="192"/>
      <c r="O45" s="193"/>
      <c r="P45" s="193"/>
      <c r="Q45" s="152">
        <f t="shared" si="2"/>
        <v>0</v>
      </c>
    </row>
    <row r="46" spans="1:17" ht="15" customHeight="1">
      <c r="A46" s="182">
        <v>37</v>
      </c>
      <c r="B46" s="149" t="s">
        <v>55</v>
      </c>
      <c r="C46" s="105" t="s">
        <v>19</v>
      </c>
      <c r="D46" s="149"/>
      <c r="E46" s="149" t="s">
        <v>56</v>
      </c>
      <c r="F46" s="110">
        <v>37</v>
      </c>
      <c r="G46" s="14" t="s">
        <v>21</v>
      </c>
      <c r="H46" s="197"/>
      <c r="I46" s="192"/>
      <c r="J46" s="192"/>
      <c r="K46" s="193"/>
      <c r="L46" s="193"/>
      <c r="M46" s="152">
        <f t="shared" si="1"/>
        <v>0</v>
      </c>
      <c r="N46" s="192"/>
      <c r="O46" s="193"/>
      <c r="P46" s="193"/>
      <c r="Q46" s="152">
        <f t="shared" si="2"/>
        <v>0</v>
      </c>
    </row>
    <row r="47" spans="1:17" ht="15" customHeight="1">
      <c r="A47" s="182">
        <v>38</v>
      </c>
      <c r="B47" s="149" t="s">
        <v>57</v>
      </c>
      <c r="C47" s="105" t="s">
        <v>19</v>
      </c>
      <c r="D47" s="149"/>
      <c r="E47" s="149" t="s">
        <v>58</v>
      </c>
      <c r="F47" s="106" t="s">
        <v>334</v>
      </c>
      <c r="G47" s="14" t="s">
        <v>21</v>
      </c>
      <c r="H47" s="197"/>
      <c r="I47" s="192"/>
      <c r="J47" s="192"/>
      <c r="K47" s="193"/>
      <c r="L47" s="193"/>
      <c r="M47" s="152">
        <f t="shared" si="1"/>
        <v>0</v>
      </c>
      <c r="N47" s="192"/>
      <c r="O47" s="193"/>
      <c r="P47" s="193"/>
      <c r="Q47" s="152">
        <f t="shared" si="2"/>
        <v>0</v>
      </c>
    </row>
    <row r="48" spans="1:17" ht="15" customHeight="1">
      <c r="A48" s="182">
        <v>39</v>
      </c>
      <c r="B48" s="149" t="s">
        <v>57</v>
      </c>
      <c r="C48" s="105" t="s">
        <v>19</v>
      </c>
      <c r="D48" s="149"/>
      <c r="E48" s="149" t="s">
        <v>58</v>
      </c>
      <c r="F48" s="106" t="s">
        <v>408</v>
      </c>
      <c r="G48" s="17" t="s">
        <v>31</v>
      </c>
      <c r="H48" s="197"/>
      <c r="I48" s="192"/>
      <c r="J48" s="192"/>
      <c r="K48" s="193">
        <v>-528.6</v>
      </c>
      <c r="L48" s="193"/>
      <c r="M48" s="152">
        <f t="shared" si="1"/>
        <v>-528.6</v>
      </c>
      <c r="N48" s="192"/>
      <c r="O48" s="193">
        <v>-4581.2</v>
      </c>
      <c r="P48" s="193"/>
      <c r="Q48" s="152">
        <f t="shared" si="2"/>
        <v>-4581.2</v>
      </c>
    </row>
    <row r="49" spans="1:17" ht="15" customHeight="1">
      <c r="A49" s="182">
        <v>40</v>
      </c>
      <c r="B49" s="149" t="s">
        <v>59</v>
      </c>
      <c r="C49" s="105" t="s">
        <v>19</v>
      </c>
      <c r="D49" s="149"/>
      <c r="E49" s="149" t="s">
        <v>26</v>
      </c>
      <c r="F49" s="106" t="s">
        <v>335</v>
      </c>
      <c r="G49" s="14" t="s">
        <v>21</v>
      </c>
      <c r="H49" s="197"/>
      <c r="I49" s="192"/>
      <c r="J49" s="192"/>
      <c r="K49" s="193"/>
      <c r="L49" s="193"/>
      <c r="M49" s="152">
        <f t="shared" si="1"/>
        <v>0</v>
      </c>
      <c r="N49" s="192"/>
      <c r="O49" s="193"/>
      <c r="P49" s="193"/>
      <c r="Q49" s="152">
        <f t="shared" si="2"/>
        <v>0</v>
      </c>
    </row>
    <row r="50" spans="1:17" ht="15" customHeight="1">
      <c r="A50" s="182">
        <v>41</v>
      </c>
      <c r="B50" s="149" t="s">
        <v>60</v>
      </c>
      <c r="C50" s="105" t="s">
        <v>19</v>
      </c>
      <c r="D50" s="149"/>
      <c r="E50" s="149" t="s">
        <v>61</v>
      </c>
      <c r="F50" s="106" t="s">
        <v>336</v>
      </c>
      <c r="G50" s="14" t="s">
        <v>21</v>
      </c>
      <c r="H50" s="197"/>
      <c r="I50" s="192"/>
      <c r="J50" s="192"/>
      <c r="K50" s="193"/>
      <c r="L50" s="193"/>
      <c r="M50" s="152">
        <f t="shared" si="1"/>
        <v>0</v>
      </c>
      <c r="N50" s="192"/>
      <c r="O50" s="193"/>
      <c r="P50" s="193"/>
      <c r="Q50" s="152">
        <f t="shared" si="2"/>
        <v>0</v>
      </c>
    </row>
    <row r="51" spans="1:17" ht="15" customHeight="1">
      <c r="A51" s="182">
        <v>42</v>
      </c>
      <c r="B51" s="149" t="s">
        <v>60</v>
      </c>
      <c r="C51" s="105" t="s">
        <v>19</v>
      </c>
      <c r="D51" s="149"/>
      <c r="E51" s="149" t="s">
        <v>61</v>
      </c>
      <c r="F51" s="106" t="s">
        <v>427</v>
      </c>
      <c r="G51" s="16" t="s">
        <v>22</v>
      </c>
      <c r="H51" s="197"/>
      <c r="I51" s="192"/>
      <c r="J51" s="192"/>
      <c r="K51" s="193"/>
      <c r="L51" s="193"/>
      <c r="M51" s="152">
        <f t="shared" si="1"/>
        <v>0</v>
      </c>
      <c r="N51" s="192"/>
      <c r="O51" s="193"/>
      <c r="P51" s="193"/>
      <c r="Q51" s="152">
        <f t="shared" si="2"/>
        <v>0</v>
      </c>
    </row>
    <row r="52" spans="1:17" ht="15" customHeight="1">
      <c r="A52" s="182">
        <v>43</v>
      </c>
      <c r="B52" s="149" t="s">
        <v>62</v>
      </c>
      <c r="C52" s="105" t="s">
        <v>19</v>
      </c>
      <c r="D52" s="149"/>
      <c r="E52" s="149" t="s">
        <v>26</v>
      </c>
      <c r="F52" s="110">
        <v>42</v>
      </c>
      <c r="G52" s="14" t="s">
        <v>21</v>
      </c>
      <c r="H52" s="197"/>
      <c r="I52" s="192"/>
      <c r="J52" s="192"/>
      <c r="K52" s="193"/>
      <c r="L52" s="193"/>
      <c r="M52" s="152">
        <f t="shared" si="1"/>
        <v>0</v>
      </c>
      <c r="N52" s="192"/>
      <c r="O52" s="193"/>
      <c r="P52" s="193"/>
      <c r="Q52" s="152">
        <f t="shared" si="2"/>
        <v>0</v>
      </c>
    </row>
    <row r="53" spans="1:17" ht="15" customHeight="1">
      <c r="A53" s="182">
        <v>44</v>
      </c>
      <c r="B53" s="149" t="s">
        <v>63</v>
      </c>
      <c r="C53" s="105" t="s">
        <v>19</v>
      </c>
      <c r="D53" s="149"/>
      <c r="E53" s="149" t="s">
        <v>26</v>
      </c>
      <c r="F53" s="106" t="s">
        <v>337</v>
      </c>
      <c r="G53" s="14" t="s">
        <v>21</v>
      </c>
      <c r="H53" s="197"/>
      <c r="I53" s="192"/>
      <c r="J53" s="192"/>
      <c r="K53" s="193"/>
      <c r="L53" s="193"/>
      <c r="M53" s="152">
        <f t="shared" si="1"/>
        <v>0</v>
      </c>
      <c r="N53" s="192"/>
      <c r="O53" s="193"/>
      <c r="P53" s="193"/>
      <c r="Q53" s="152">
        <f t="shared" si="2"/>
        <v>0</v>
      </c>
    </row>
    <row r="54" spans="1:17" ht="15" customHeight="1">
      <c r="A54" s="182">
        <v>45</v>
      </c>
      <c r="B54" s="149" t="s">
        <v>63</v>
      </c>
      <c r="C54" s="105" t="s">
        <v>19</v>
      </c>
      <c r="D54" s="149"/>
      <c r="E54" s="149" t="s">
        <v>26</v>
      </c>
      <c r="F54" s="106" t="s">
        <v>448</v>
      </c>
      <c r="G54" s="80" t="s">
        <v>33</v>
      </c>
      <c r="H54" s="197"/>
      <c r="I54" s="192"/>
      <c r="J54" s="192"/>
      <c r="K54" s="193"/>
      <c r="L54" s="193"/>
      <c r="M54" s="152">
        <f t="shared" si="1"/>
        <v>0</v>
      </c>
      <c r="N54" s="192"/>
      <c r="O54" s="193"/>
      <c r="P54" s="193"/>
      <c r="Q54" s="152">
        <f t="shared" si="2"/>
        <v>0</v>
      </c>
    </row>
    <row r="55" spans="1:17" ht="15" customHeight="1">
      <c r="A55" s="182">
        <v>46</v>
      </c>
      <c r="B55" s="149" t="s">
        <v>64</v>
      </c>
      <c r="C55" s="105" t="s">
        <v>19</v>
      </c>
      <c r="D55" s="149"/>
      <c r="E55" s="149" t="s">
        <v>26</v>
      </c>
      <c r="F55" s="106" t="s">
        <v>338</v>
      </c>
      <c r="G55" s="14" t="s">
        <v>21</v>
      </c>
      <c r="H55" s="197">
        <v>2</v>
      </c>
      <c r="I55" s="192"/>
      <c r="J55" s="192"/>
      <c r="K55" s="193"/>
      <c r="L55" s="193"/>
      <c r="M55" s="152">
        <f t="shared" si="1"/>
        <v>0</v>
      </c>
      <c r="N55" s="192"/>
      <c r="O55" s="193"/>
      <c r="P55" s="193"/>
      <c r="Q55" s="152">
        <f t="shared" si="2"/>
        <v>0</v>
      </c>
    </row>
    <row r="56" spans="1:17" ht="15" customHeight="1">
      <c r="A56" s="182">
        <v>47</v>
      </c>
      <c r="B56" s="149" t="s">
        <v>65</v>
      </c>
      <c r="C56" s="105" t="s">
        <v>19</v>
      </c>
      <c r="D56" s="149"/>
      <c r="E56" s="149" t="s">
        <v>56</v>
      </c>
      <c r="F56" s="106" t="s">
        <v>339</v>
      </c>
      <c r="G56" s="14" t="s">
        <v>21</v>
      </c>
      <c r="H56" s="197"/>
      <c r="I56" s="192"/>
      <c r="J56" s="192"/>
      <c r="K56" s="193"/>
      <c r="L56" s="193"/>
      <c r="M56" s="152">
        <f t="shared" si="1"/>
        <v>0</v>
      </c>
      <c r="N56" s="192"/>
      <c r="O56" s="193"/>
      <c r="P56" s="193"/>
      <c r="Q56" s="152">
        <f t="shared" si="2"/>
        <v>0</v>
      </c>
    </row>
    <row r="57" spans="1:17" ht="15" customHeight="1">
      <c r="A57" s="182">
        <v>48</v>
      </c>
      <c r="B57" s="149" t="s">
        <v>65</v>
      </c>
      <c r="C57" s="105" t="s">
        <v>19</v>
      </c>
      <c r="D57" s="149"/>
      <c r="E57" s="149" t="s">
        <v>56</v>
      </c>
      <c r="F57" s="106" t="s">
        <v>421</v>
      </c>
      <c r="G57" s="17" t="s">
        <v>31</v>
      </c>
      <c r="H57" s="197"/>
      <c r="I57" s="192"/>
      <c r="J57" s="192"/>
      <c r="K57" s="193"/>
      <c r="L57" s="193"/>
      <c r="M57" s="152">
        <f t="shared" si="1"/>
        <v>0</v>
      </c>
      <c r="N57" s="192"/>
      <c r="O57" s="193"/>
      <c r="P57" s="193"/>
      <c r="Q57" s="152">
        <f t="shared" si="2"/>
        <v>0</v>
      </c>
    </row>
    <row r="58" spans="1:17" ht="15" customHeight="1">
      <c r="A58" s="182">
        <v>49</v>
      </c>
      <c r="B58" s="149" t="s">
        <v>66</v>
      </c>
      <c r="C58" s="105" t="s">
        <v>19</v>
      </c>
      <c r="D58" s="149"/>
      <c r="E58" s="149" t="s">
        <v>20</v>
      </c>
      <c r="F58" s="111">
        <v>48</v>
      </c>
      <c r="G58" s="14" t="s">
        <v>21</v>
      </c>
      <c r="H58" s="197"/>
      <c r="I58" s="192"/>
      <c r="J58" s="192"/>
      <c r="K58" s="193"/>
      <c r="L58" s="193"/>
      <c r="M58" s="152">
        <f t="shared" si="1"/>
        <v>0</v>
      </c>
      <c r="N58" s="192"/>
      <c r="O58" s="193"/>
      <c r="P58" s="193"/>
      <c r="Q58" s="152">
        <f t="shared" si="2"/>
        <v>0</v>
      </c>
    </row>
    <row r="59" spans="1:17" ht="15" customHeight="1">
      <c r="A59" s="182">
        <v>50</v>
      </c>
      <c r="B59" s="149" t="s">
        <v>67</v>
      </c>
      <c r="C59" s="105" t="s">
        <v>19</v>
      </c>
      <c r="D59" s="149"/>
      <c r="E59" s="149" t="s">
        <v>68</v>
      </c>
      <c r="F59" s="106" t="s">
        <v>340</v>
      </c>
      <c r="G59" s="14" t="s">
        <v>21</v>
      </c>
      <c r="H59" s="197"/>
      <c r="I59" s="192"/>
      <c r="J59" s="192"/>
      <c r="K59" s="193"/>
      <c r="L59" s="193"/>
      <c r="M59" s="152">
        <f t="shared" si="1"/>
        <v>0</v>
      </c>
      <c r="N59" s="192"/>
      <c r="O59" s="193"/>
      <c r="P59" s="193"/>
      <c r="Q59" s="152">
        <f t="shared" si="2"/>
        <v>0</v>
      </c>
    </row>
    <row r="60" spans="1:17" ht="15" customHeight="1">
      <c r="A60" s="182">
        <v>51</v>
      </c>
      <c r="B60" s="149" t="s">
        <v>67</v>
      </c>
      <c r="C60" s="105" t="s">
        <v>19</v>
      </c>
      <c r="D60" s="149"/>
      <c r="E60" s="149" t="s">
        <v>68</v>
      </c>
      <c r="F60" s="106" t="s">
        <v>428</v>
      </c>
      <c r="G60" s="16" t="s">
        <v>22</v>
      </c>
      <c r="H60" s="197">
        <v>1</v>
      </c>
      <c r="I60" s="192"/>
      <c r="J60" s="192"/>
      <c r="K60" s="193"/>
      <c r="L60" s="193"/>
      <c r="M60" s="152">
        <f t="shared" si="1"/>
        <v>0</v>
      </c>
      <c r="N60" s="192"/>
      <c r="O60" s="193"/>
      <c r="P60" s="193"/>
      <c r="Q60" s="152">
        <f t="shared" si="2"/>
        <v>0</v>
      </c>
    </row>
    <row r="61" spans="1:17" ht="15" customHeight="1">
      <c r="A61" s="182">
        <v>52</v>
      </c>
      <c r="B61" s="149" t="s">
        <v>69</v>
      </c>
      <c r="C61" s="105" t="s">
        <v>19</v>
      </c>
      <c r="D61" s="149"/>
      <c r="E61" s="149" t="s">
        <v>20</v>
      </c>
      <c r="F61" s="106" t="s">
        <v>341</v>
      </c>
      <c r="G61" s="14" t="s">
        <v>21</v>
      </c>
      <c r="H61" s="197"/>
      <c r="I61" s="192"/>
      <c r="J61" s="192"/>
      <c r="K61" s="193"/>
      <c r="L61" s="193"/>
      <c r="M61" s="152">
        <f t="shared" si="1"/>
        <v>0</v>
      </c>
      <c r="N61" s="192"/>
      <c r="O61" s="193"/>
      <c r="P61" s="193"/>
      <c r="Q61" s="152">
        <f t="shared" si="2"/>
        <v>0</v>
      </c>
    </row>
    <row r="62" spans="1:17" ht="15" customHeight="1">
      <c r="A62" s="182">
        <v>53</v>
      </c>
      <c r="B62" s="149" t="s">
        <v>70</v>
      </c>
      <c r="C62" s="105" t="s">
        <v>19</v>
      </c>
      <c r="D62" s="149"/>
      <c r="E62" s="149" t="s">
        <v>26</v>
      </c>
      <c r="F62" s="107">
        <v>53</v>
      </c>
      <c r="G62" s="14" t="s">
        <v>21</v>
      </c>
      <c r="H62" s="197"/>
      <c r="I62" s="192"/>
      <c r="J62" s="192"/>
      <c r="K62" s="193"/>
      <c r="L62" s="193"/>
      <c r="M62" s="152">
        <f t="shared" si="1"/>
        <v>0</v>
      </c>
      <c r="N62" s="192"/>
      <c r="O62" s="193"/>
      <c r="P62" s="193"/>
      <c r="Q62" s="152">
        <f t="shared" si="2"/>
        <v>0</v>
      </c>
    </row>
    <row r="63" spans="1:17" ht="15" customHeight="1">
      <c r="A63" s="182">
        <v>54</v>
      </c>
      <c r="B63" s="149" t="s">
        <v>70</v>
      </c>
      <c r="C63" s="105" t="s">
        <v>19</v>
      </c>
      <c r="D63" s="149"/>
      <c r="E63" s="149" t="s">
        <v>26</v>
      </c>
      <c r="F63" s="107" t="s">
        <v>304</v>
      </c>
      <c r="G63" s="80" t="s">
        <v>33</v>
      </c>
      <c r="H63" s="197"/>
      <c r="I63" s="192"/>
      <c r="J63" s="192"/>
      <c r="K63" s="193"/>
      <c r="L63" s="193"/>
      <c r="M63" s="152">
        <f t="shared" si="1"/>
        <v>0</v>
      </c>
      <c r="N63" s="192"/>
      <c r="O63" s="193"/>
      <c r="P63" s="193"/>
      <c r="Q63" s="152">
        <f t="shared" si="2"/>
        <v>0</v>
      </c>
    </row>
    <row r="64" spans="1:17" ht="15" customHeight="1">
      <c r="A64" s="182">
        <v>55</v>
      </c>
      <c r="B64" s="149" t="s">
        <v>71</v>
      </c>
      <c r="C64" s="105" t="s">
        <v>19</v>
      </c>
      <c r="D64" s="149"/>
      <c r="E64" s="149" t="s">
        <v>52</v>
      </c>
      <c r="F64" s="106" t="s">
        <v>342</v>
      </c>
      <c r="G64" s="14" t="s">
        <v>21</v>
      </c>
      <c r="H64" s="197"/>
      <c r="I64" s="192"/>
      <c r="J64" s="192"/>
      <c r="K64" s="193"/>
      <c r="L64" s="193"/>
      <c r="M64" s="152">
        <f t="shared" si="1"/>
        <v>0</v>
      </c>
      <c r="N64" s="192"/>
      <c r="O64" s="193"/>
      <c r="P64" s="193"/>
      <c r="Q64" s="152">
        <f t="shared" si="2"/>
        <v>0</v>
      </c>
    </row>
    <row r="65" spans="1:17" ht="15" customHeight="1">
      <c r="A65" s="182">
        <v>56</v>
      </c>
      <c r="B65" s="149" t="s">
        <v>71</v>
      </c>
      <c r="C65" s="105" t="s">
        <v>19</v>
      </c>
      <c r="D65" s="149"/>
      <c r="E65" s="149" t="s">
        <v>52</v>
      </c>
      <c r="F65" s="106" t="s">
        <v>449</v>
      </c>
      <c r="G65" s="80" t="s">
        <v>33</v>
      </c>
      <c r="H65" s="197"/>
      <c r="I65" s="192"/>
      <c r="J65" s="192"/>
      <c r="K65" s="193"/>
      <c r="L65" s="193"/>
      <c r="M65" s="152">
        <f t="shared" si="1"/>
        <v>0</v>
      </c>
      <c r="N65" s="192"/>
      <c r="O65" s="193"/>
      <c r="P65" s="193"/>
      <c r="Q65" s="152">
        <f t="shared" si="2"/>
        <v>0</v>
      </c>
    </row>
    <row r="66" spans="1:17" ht="15" customHeight="1">
      <c r="A66" s="182">
        <v>57</v>
      </c>
      <c r="B66" s="149" t="s">
        <v>72</v>
      </c>
      <c r="C66" s="105" t="s">
        <v>19</v>
      </c>
      <c r="D66" s="149"/>
      <c r="E66" s="149" t="s">
        <v>20</v>
      </c>
      <c r="F66" s="106" t="s">
        <v>343</v>
      </c>
      <c r="G66" s="14" t="s">
        <v>21</v>
      </c>
      <c r="H66" s="197"/>
      <c r="I66" s="192"/>
      <c r="J66" s="192"/>
      <c r="K66" s="193"/>
      <c r="L66" s="193"/>
      <c r="M66" s="152">
        <f t="shared" si="1"/>
        <v>0</v>
      </c>
      <c r="N66" s="192"/>
      <c r="O66" s="193"/>
      <c r="P66" s="193"/>
      <c r="Q66" s="152">
        <f t="shared" si="2"/>
        <v>0</v>
      </c>
    </row>
    <row r="67" spans="1:17" ht="15" customHeight="1">
      <c r="A67" s="182">
        <v>58</v>
      </c>
      <c r="B67" s="149" t="s">
        <v>73</v>
      </c>
      <c r="C67" s="105" t="s">
        <v>19</v>
      </c>
      <c r="D67" s="149"/>
      <c r="E67" s="149" t="s">
        <v>74</v>
      </c>
      <c r="F67" s="112" t="s">
        <v>439</v>
      </c>
      <c r="G67" s="14" t="s">
        <v>21</v>
      </c>
      <c r="H67" s="197"/>
      <c r="I67" s="192"/>
      <c r="J67" s="192"/>
      <c r="K67" s="193"/>
      <c r="L67" s="193"/>
      <c r="M67" s="152">
        <f t="shared" si="1"/>
        <v>0</v>
      </c>
      <c r="N67" s="192"/>
      <c r="O67" s="193"/>
      <c r="P67" s="193"/>
      <c r="Q67" s="152">
        <f t="shared" si="2"/>
        <v>0</v>
      </c>
    </row>
    <row r="68" spans="1:17" ht="15" customHeight="1">
      <c r="A68" s="182">
        <v>59</v>
      </c>
      <c r="B68" s="149" t="s">
        <v>73</v>
      </c>
      <c r="C68" s="105" t="s">
        <v>19</v>
      </c>
      <c r="D68" s="149"/>
      <c r="E68" s="149" t="s">
        <v>74</v>
      </c>
      <c r="F68" s="107" t="s">
        <v>450</v>
      </c>
      <c r="G68" s="80" t="s">
        <v>33</v>
      </c>
      <c r="H68" s="197"/>
      <c r="I68" s="192"/>
      <c r="J68" s="192"/>
      <c r="K68" s="193"/>
      <c r="L68" s="193"/>
      <c r="M68" s="152">
        <f t="shared" si="1"/>
        <v>0</v>
      </c>
      <c r="N68" s="192"/>
      <c r="O68" s="193"/>
      <c r="P68" s="193"/>
      <c r="Q68" s="152">
        <f t="shared" si="2"/>
        <v>0</v>
      </c>
    </row>
    <row r="69" spans="1:17" ht="15" customHeight="1">
      <c r="A69" s="182">
        <v>60</v>
      </c>
      <c r="B69" s="149" t="s">
        <v>75</v>
      </c>
      <c r="C69" s="105" t="s">
        <v>19</v>
      </c>
      <c r="D69" s="149"/>
      <c r="E69" s="149" t="s">
        <v>26</v>
      </c>
      <c r="F69" s="106" t="s">
        <v>344</v>
      </c>
      <c r="G69" s="14" t="s">
        <v>21</v>
      </c>
      <c r="H69" s="197"/>
      <c r="I69" s="192"/>
      <c r="J69" s="192"/>
      <c r="K69" s="193"/>
      <c r="L69" s="193"/>
      <c r="M69" s="152">
        <f t="shared" si="1"/>
        <v>0</v>
      </c>
      <c r="N69" s="192"/>
      <c r="O69" s="193"/>
      <c r="P69" s="193"/>
      <c r="Q69" s="152">
        <f t="shared" si="2"/>
        <v>0</v>
      </c>
    </row>
    <row r="70" spans="1:17" ht="15" customHeight="1">
      <c r="A70" s="182">
        <v>61</v>
      </c>
      <c r="B70" s="149" t="s">
        <v>76</v>
      </c>
      <c r="C70" s="105" t="s">
        <v>19</v>
      </c>
      <c r="D70" s="149"/>
      <c r="E70" s="149" t="s">
        <v>58</v>
      </c>
      <c r="F70" s="106" t="s">
        <v>345</v>
      </c>
      <c r="G70" s="14" t="s">
        <v>21</v>
      </c>
      <c r="H70" s="197">
        <v>1</v>
      </c>
      <c r="I70" s="192"/>
      <c r="J70" s="192"/>
      <c r="K70" s="193"/>
      <c r="L70" s="193"/>
      <c r="M70" s="152">
        <f t="shared" si="1"/>
        <v>0</v>
      </c>
      <c r="N70" s="192"/>
      <c r="O70" s="193"/>
      <c r="P70" s="193"/>
      <c r="Q70" s="152">
        <f t="shared" si="2"/>
        <v>0</v>
      </c>
    </row>
    <row r="71" spans="1:17" ht="15" customHeight="1">
      <c r="A71" s="182">
        <v>62</v>
      </c>
      <c r="B71" s="149" t="s">
        <v>76</v>
      </c>
      <c r="C71" s="105" t="s">
        <v>19</v>
      </c>
      <c r="D71" s="149"/>
      <c r="E71" s="149" t="s">
        <v>58</v>
      </c>
      <c r="F71" s="106" t="s">
        <v>409</v>
      </c>
      <c r="G71" s="17" t="s">
        <v>31</v>
      </c>
      <c r="H71" s="197"/>
      <c r="I71" s="192">
        <v>1</v>
      </c>
      <c r="J71" s="192">
        <v>2</v>
      </c>
      <c r="K71" s="193"/>
      <c r="L71" s="193"/>
      <c r="M71" s="152">
        <f t="shared" si="1"/>
        <v>0</v>
      </c>
      <c r="N71" s="192"/>
      <c r="O71" s="193">
        <v>-1585.8</v>
      </c>
      <c r="P71" s="193"/>
      <c r="Q71" s="152">
        <f t="shared" si="2"/>
        <v>-1585.8</v>
      </c>
    </row>
    <row r="72" spans="1:17" ht="15" customHeight="1">
      <c r="A72" s="182">
        <v>63</v>
      </c>
      <c r="B72" s="149" t="s">
        <v>77</v>
      </c>
      <c r="C72" s="105" t="s">
        <v>19</v>
      </c>
      <c r="D72" s="149"/>
      <c r="E72" s="149" t="s">
        <v>30</v>
      </c>
      <c r="F72" s="107">
        <v>65</v>
      </c>
      <c r="G72" s="14" t="s">
        <v>21</v>
      </c>
      <c r="H72" s="197"/>
      <c r="I72" s="192"/>
      <c r="J72" s="192"/>
      <c r="K72" s="193"/>
      <c r="L72" s="193"/>
      <c r="M72" s="152">
        <f t="shared" si="1"/>
        <v>0</v>
      </c>
      <c r="N72" s="192"/>
      <c r="O72" s="193"/>
      <c r="P72" s="193"/>
      <c r="Q72" s="152">
        <f t="shared" si="2"/>
        <v>0</v>
      </c>
    </row>
    <row r="73" spans="1:17" ht="15" customHeight="1">
      <c r="A73" s="182">
        <v>64</v>
      </c>
      <c r="B73" s="149" t="s">
        <v>78</v>
      </c>
      <c r="C73" s="105" t="s">
        <v>19</v>
      </c>
      <c r="D73" s="149"/>
      <c r="E73" s="149" t="s">
        <v>26</v>
      </c>
      <c r="F73" s="106" t="s">
        <v>346</v>
      </c>
      <c r="G73" s="14" t="s">
        <v>21</v>
      </c>
      <c r="H73" s="197">
        <v>1</v>
      </c>
      <c r="I73" s="192"/>
      <c r="J73" s="192"/>
      <c r="K73" s="193"/>
      <c r="L73" s="193"/>
      <c r="M73" s="152">
        <f t="shared" si="1"/>
        <v>0</v>
      </c>
      <c r="N73" s="192"/>
      <c r="O73" s="193"/>
      <c r="P73" s="193"/>
      <c r="Q73" s="152">
        <f t="shared" si="2"/>
        <v>0</v>
      </c>
    </row>
    <row r="74" spans="1:17" ht="15" customHeight="1">
      <c r="A74" s="182">
        <v>65</v>
      </c>
      <c r="B74" s="149" t="s">
        <v>78</v>
      </c>
      <c r="C74" s="105" t="s">
        <v>19</v>
      </c>
      <c r="D74" s="149"/>
      <c r="E74" s="149" t="s">
        <v>26</v>
      </c>
      <c r="F74" s="106" t="s">
        <v>516</v>
      </c>
      <c r="G74" s="80" t="s">
        <v>33</v>
      </c>
      <c r="H74" s="197"/>
      <c r="I74" s="192"/>
      <c r="J74" s="192"/>
      <c r="K74" s="193"/>
      <c r="L74" s="193"/>
      <c r="M74" s="152">
        <f t="shared" si="1"/>
        <v>0</v>
      </c>
      <c r="N74" s="192"/>
      <c r="O74" s="193"/>
      <c r="P74" s="193"/>
      <c r="Q74" s="152">
        <f t="shared" si="2"/>
        <v>0</v>
      </c>
    </row>
    <row r="75" spans="1:17" ht="15" customHeight="1">
      <c r="A75" s="182">
        <v>66</v>
      </c>
      <c r="B75" s="149" t="s">
        <v>79</v>
      </c>
      <c r="C75" s="105" t="s">
        <v>19</v>
      </c>
      <c r="D75" s="149"/>
      <c r="E75" s="149" t="s">
        <v>30</v>
      </c>
      <c r="F75" s="106" t="s">
        <v>347</v>
      </c>
      <c r="G75" s="14" t="s">
        <v>21</v>
      </c>
      <c r="H75" s="197">
        <v>1</v>
      </c>
      <c r="I75" s="192"/>
      <c r="J75" s="192"/>
      <c r="K75" s="193"/>
      <c r="L75" s="193"/>
      <c r="M75" s="152">
        <f t="shared" ref="M75:M141" si="3">K75-L75</f>
        <v>0</v>
      </c>
      <c r="N75" s="192"/>
      <c r="O75" s="193"/>
      <c r="P75" s="193"/>
      <c r="Q75" s="152">
        <f t="shared" ref="Q75:Q141" si="4">O75-P75</f>
        <v>0</v>
      </c>
    </row>
    <row r="76" spans="1:17" ht="15" customHeight="1">
      <c r="A76" s="182">
        <v>67</v>
      </c>
      <c r="B76" s="149" t="s">
        <v>79</v>
      </c>
      <c r="C76" s="105" t="s">
        <v>19</v>
      </c>
      <c r="D76" s="149"/>
      <c r="E76" s="149" t="s">
        <v>30</v>
      </c>
      <c r="F76" s="106" t="s">
        <v>410</v>
      </c>
      <c r="G76" s="17" t="s">
        <v>31</v>
      </c>
      <c r="H76" s="197"/>
      <c r="I76" s="192"/>
      <c r="J76" s="192"/>
      <c r="K76" s="193"/>
      <c r="L76" s="193"/>
      <c r="M76" s="152">
        <f t="shared" si="3"/>
        <v>0</v>
      </c>
      <c r="N76" s="192"/>
      <c r="O76" s="193"/>
      <c r="P76" s="193"/>
      <c r="Q76" s="152">
        <f t="shared" si="4"/>
        <v>0</v>
      </c>
    </row>
    <row r="77" spans="1:17" ht="15" customHeight="1">
      <c r="A77" s="182">
        <v>68</v>
      </c>
      <c r="B77" s="149" t="s">
        <v>80</v>
      </c>
      <c r="C77" s="105" t="s">
        <v>19</v>
      </c>
      <c r="D77" s="149"/>
      <c r="E77" s="149" t="s">
        <v>30</v>
      </c>
      <c r="F77" s="106" t="s">
        <v>348</v>
      </c>
      <c r="G77" s="14" t="s">
        <v>21</v>
      </c>
      <c r="H77" s="197"/>
      <c r="I77" s="192"/>
      <c r="J77" s="192"/>
      <c r="K77" s="193"/>
      <c r="L77" s="193"/>
      <c r="M77" s="152">
        <f t="shared" si="3"/>
        <v>0</v>
      </c>
      <c r="N77" s="192"/>
      <c r="O77" s="193"/>
      <c r="P77" s="193"/>
      <c r="Q77" s="152">
        <f t="shared" si="4"/>
        <v>0</v>
      </c>
    </row>
    <row r="78" spans="1:17" ht="15" customHeight="1">
      <c r="A78" s="182">
        <v>69</v>
      </c>
      <c r="B78" s="149" t="s">
        <v>80</v>
      </c>
      <c r="C78" s="105" t="s">
        <v>19</v>
      </c>
      <c r="D78" s="149"/>
      <c r="E78" s="149" t="s">
        <v>30</v>
      </c>
      <c r="F78" s="106" t="s">
        <v>411</v>
      </c>
      <c r="G78" s="17" t="s">
        <v>31</v>
      </c>
      <c r="H78" s="197"/>
      <c r="I78" s="192"/>
      <c r="J78" s="192"/>
      <c r="K78" s="193"/>
      <c r="L78" s="193"/>
      <c r="M78" s="152">
        <f t="shared" si="3"/>
        <v>0</v>
      </c>
      <c r="N78" s="192"/>
      <c r="O78" s="193">
        <v>-3700.2</v>
      </c>
      <c r="P78" s="193"/>
      <c r="Q78" s="152">
        <f t="shared" si="4"/>
        <v>-3700.2</v>
      </c>
    </row>
    <row r="79" spans="1:17" ht="15" customHeight="1">
      <c r="A79" s="182">
        <v>70</v>
      </c>
      <c r="B79" s="149" t="s">
        <v>81</v>
      </c>
      <c r="C79" s="105" t="s">
        <v>19</v>
      </c>
      <c r="D79" s="149"/>
      <c r="E79" s="149" t="s">
        <v>26</v>
      </c>
      <c r="F79" s="106" t="s">
        <v>349</v>
      </c>
      <c r="G79" s="14" t="s">
        <v>21</v>
      </c>
      <c r="H79" s="197"/>
      <c r="I79" s="192"/>
      <c r="J79" s="192"/>
      <c r="K79" s="193"/>
      <c r="L79" s="193"/>
      <c r="M79" s="152">
        <f t="shared" si="3"/>
        <v>0</v>
      </c>
      <c r="N79" s="192"/>
      <c r="O79" s="193"/>
      <c r="P79" s="193"/>
      <c r="Q79" s="152">
        <f t="shared" si="4"/>
        <v>0</v>
      </c>
    </row>
    <row r="80" spans="1:17" ht="15" customHeight="1">
      <c r="A80" s="182">
        <v>71</v>
      </c>
      <c r="B80" s="149" t="s">
        <v>82</v>
      </c>
      <c r="C80" s="105" t="s">
        <v>19</v>
      </c>
      <c r="D80" s="149"/>
      <c r="E80" s="149" t="s">
        <v>26</v>
      </c>
      <c r="F80" s="106" t="s">
        <v>350</v>
      </c>
      <c r="G80" s="14" t="s">
        <v>21</v>
      </c>
      <c r="H80" s="197">
        <v>2</v>
      </c>
      <c r="I80" s="192"/>
      <c r="J80" s="192"/>
      <c r="K80" s="193"/>
      <c r="L80" s="193"/>
      <c r="M80" s="152">
        <f t="shared" si="3"/>
        <v>0</v>
      </c>
      <c r="N80" s="192"/>
      <c r="O80" s="193"/>
      <c r="P80" s="193"/>
      <c r="Q80" s="152">
        <f t="shared" si="4"/>
        <v>0</v>
      </c>
    </row>
    <row r="81" spans="1:17" s="199" customFormat="1" ht="15" hidden="1" customHeight="1">
      <c r="A81" s="248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250"/>
      <c r="I81" s="248"/>
      <c r="J81" s="248"/>
      <c r="K81" s="249"/>
      <c r="L81" s="249"/>
      <c r="M81" s="215"/>
      <c r="N81" s="248"/>
      <c r="O81" s="249"/>
      <c r="P81" s="249"/>
      <c r="Q81" s="215"/>
    </row>
    <row r="82" spans="1:17" ht="15" customHeight="1">
      <c r="A82" s="182">
        <v>72</v>
      </c>
      <c r="B82" s="149" t="s">
        <v>83</v>
      </c>
      <c r="C82" s="105" t="s">
        <v>19</v>
      </c>
      <c r="D82" s="149"/>
      <c r="E82" s="149" t="s">
        <v>84</v>
      </c>
      <c r="F82" s="106" t="s">
        <v>351</v>
      </c>
      <c r="G82" s="14" t="s">
        <v>21</v>
      </c>
      <c r="H82" s="197">
        <v>1</v>
      </c>
      <c r="I82" s="192"/>
      <c r="J82" s="192"/>
      <c r="K82" s="193"/>
      <c r="L82" s="193"/>
      <c r="M82" s="152">
        <f t="shared" si="3"/>
        <v>0</v>
      </c>
      <c r="N82" s="192"/>
      <c r="O82" s="193"/>
      <c r="P82" s="193"/>
      <c r="Q82" s="152">
        <f t="shared" si="4"/>
        <v>0</v>
      </c>
    </row>
    <row r="83" spans="1:17" ht="15" customHeight="1">
      <c r="A83" s="182">
        <v>73</v>
      </c>
      <c r="B83" s="43" t="s">
        <v>83</v>
      </c>
      <c r="C83" s="113" t="s">
        <v>19</v>
      </c>
      <c r="D83" s="43"/>
      <c r="E83" s="43" t="s">
        <v>84</v>
      </c>
      <c r="F83" s="109" t="s">
        <v>489</v>
      </c>
      <c r="G83" s="44" t="s">
        <v>33</v>
      </c>
      <c r="H83" s="197">
        <v>-1</v>
      </c>
      <c r="I83" s="192"/>
      <c r="J83" s="192"/>
      <c r="K83" s="193"/>
      <c r="L83" s="193"/>
      <c r="M83" s="152">
        <f t="shared" si="3"/>
        <v>0</v>
      </c>
      <c r="N83" s="192"/>
      <c r="O83" s="193"/>
      <c r="P83" s="193"/>
      <c r="Q83" s="152">
        <f t="shared" si="4"/>
        <v>0</v>
      </c>
    </row>
    <row r="84" spans="1:17" ht="15" customHeight="1">
      <c r="A84" s="182">
        <v>74</v>
      </c>
      <c r="B84" s="149" t="s">
        <v>85</v>
      </c>
      <c r="C84" s="105" t="s">
        <v>19</v>
      </c>
      <c r="D84" s="149"/>
      <c r="E84" s="149" t="s">
        <v>26</v>
      </c>
      <c r="F84" s="160" t="s">
        <v>352</v>
      </c>
      <c r="G84" s="14" t="s">
        <v>21</v>
      </c>
      <c r="H84" s="197"/>
      <c r="I84" s="192"/>
      <c r="J84" s="192"/>
      <c r="K84" s="193"/>
      <c r="L84" s="193"/>
      <c r="M84" s="152">
        <f t="shared" si="3"/>
        <v>0</v>
      </c>
      <c r="N84" s="192"/>
      <c r="O84" s="193"/>
      <c r="P84" s="193"/>
      <c r="Q84" s="152">
        <f t="shared" si="4"/>
        <v>0</v>
      </c>
    </row>
    <row r="85" spans="1:17" ht="15" customHeight="1">
      <c r="A85" s="182">
        <v>75</v>
      </c>
      <c r="B85" s="149" t="s">
        <v>86</v>
      </c>
      <c r="C85" s="105" t="s">
        <v>19</v>
      </c>
      <c r="D85" s="149"/>
      <c r="E85" s="149" t="s">
        <v>87</v>
      </c>
      <c r="F85" s="106" t="s">
        <v>353</v>
      </c>
      <c r="G85" s="14" t="s">
        <v>21</v>
      </c>
      <c r="H85" s="197">
        <v>1</v>
      </c>
      <c r="I85" s="192"/>
      <c r="J85" s="192"/>
      <c r="K85" s="193"/>
      <c r="L85" s="193"/>
      <c r="M85" s="152">
        <f t="shared" si="3"/>
        <v>0</v>
      </c>
      <c r="N85" s="192"/>
      <c r="O85" s="193"/>
      <c r="P85" s="193"/>
      <c r="Q85" s="152">
        <f t="shared" si="4"/>
        <v>0</v>
      </c>
    </row>
    <row r="86" spans="1:17" ht="15" customHeight="1">
      <c r="A86" s="182">
        <v>76</v>
      </c>
      <c r="B86" s="149" t="s">
        <v>88</v>
      </c>
      <c r="C86" s="105" t="s">
        <v>19</v>
      </c>
      <c r="D86" s="149"/>
      <c r="E86" s="149" t="s">
        <v>89</v>
      </c>
      <c r="F86" s="106" t="s">
        <v>354</v>
      </c>
      <c r="G86" s="14" t="s">
        <v>21</v>
      </c>
      <c r="H86" s="197">
        <v>1</v>
      </c>
      <c r="I86" s="192"/>
      <c r="J86" s="192"/>
      <c r="K86" s="193"/>
      <c r="L86" s="193"/>
      <c r="M86" s="152">
        <f t="shared" si="3"/>
        <v>0</v>
      </c>
      <c r="N86" s="192"/>
      <c r="O86" s="193"/>
      <c r="P86" s="193"/>
      <c r="Q86" s="152">
        <f t="shared" si="4"/>
        <v>0</v>
      </c>
    </row>
    <row r="87" spans="1:17" ht="15" customHeight="1">
      <c r="A87" s="182">
        <v>77</v>
      </c>
      <c r="B87" s="149" t="s">
        <v>88</v>
      </c>
      <c r="C87" s="105" t="s">
        <v>19</v>
      </c>
      <c r="D87" s="149"/>
      <c r="E87" s="149" t="s">
        <v>89</v>
      </c>
      <c r="F87" s="109" t="s">
        <v>452</v>
      </c>
      <c r="G87" s="80" t="s">
        <v>33</v>
      </c>
      <c r="H87" s="197"/>
      <c r="I87" s="192"/>
      <c r="J87" s="192"/>
      <c r="K87" s="193"/>
      <c r="L87" s="193"/>
      <c r="M87" s="152">
        <f t="shared" si="3"/>
        <v>0</v>
      </c>
      <c r="N87" s="192"/>
      <c r="O87" s="193"/>
      <c r="P87" s="193"/>
      <c r="Q87" s="152">
        <f t="shared" si="4"/>
        <v>0</v>
      </c>
    </row>
    <row r="88" spans="1:17" ht="15" customHeight="1">
      <c r="A88" s="182">
        <v>78</v>
      </c>
      <c r="B88" s="149" t="s">
        <v>90</v>
      </c>
      <c r="C88" s="105" t="s">
        <v>19</v>
      </c>
      <c r="D88" s="149"/>
      <c r="E88" s="149" t="s">
        <v>30</v>
      </c>
      <c r="F88" s="107">
        <v>79</v>
      </c>
      <c r="G88" s="14" t="s">
        <v>21</v>
      </c>
      <c r="H88" s="197"/>
      <c r="I88" s="192"/>
      <c r="J88" s="192"/>
      <c r="K88" s="193"/>
      <c r="L88" s="193"/>
      <c r="M88" s="152">
        <f t="shared" si="3"/>
        <v>0</v>
      </c>
      <c r="N88" s="192"/>
      <c r="O88" s="193"/>
      <c r="P88" s="193"/>
      <c r="Q88" s="152">
        <f t="shared" si="4"/>
        <v>0</v>
      </c>
    </row>
    <row r="89" spans="1:17" ht="15" customHeight="1">
      <c r="A89" s="182">
        <v>79</v>
      </c>
      <c r="B89" s="149" t="s">
        <v>91</v>
      </c>
      <c r="C89" s="105" t="s">
        <v>19</v>
      </c>
      <c r="D89" s="149"/>
      <c r="E89" s="149" t="s">
        <v>30</v>
      </c>
      <c r="F89" s="107">
        <v>80</v>
      </c>
      <c r="G89" s="14" t="s">
        <v>21</v>
      </c>
      <c r="H89" s="197"/>
      <c r="I89" s="192"/>
      <c r="J89" s="192"/>
      <c r="K89" s="193"/>
      <c r="L89" s="193"/>
      <c r="M89" s="152">
        <f t="shared" si="3"/>
        <v>0</v>
      </c>
      <c r="N89" s="192"/>
      <c r="O89" s="193"/>
      <c r="P89" s="193"/>
      <c r="Q89" s="152">
        <f t="shared" si="4"/>
        <v>0</v>
      </c>
    </row>
    <row r="90" spans="1:17" ht="15" customHeight="1">
      <c r="A90" s="182">
        <v>80</v>
      </c>
      <c r="B90" s="149" t="s">
        <v>92</v>
      </c>
      <c r="C90" s="105" t="s">
        <v>19</v>
      </c>
      <c r="D90" s="149"/>
      <c r="E90" s="149" t="s">
        <v>26</v>
      </c>
      <c r="F90" s="106" t="s">
        <v>355</v>
      </c>
      <c r="G90" s="14" t="s">
        <v>21</v>
      </c>
      <c r="H90" s="197"/>
      <c r="I90" s="192"/>
      <c r="J90" s="192"/>
      <c r="K90" s="193"/>
      <c r="L90" s="193"/>
      <c r="M90" s="152">
        <f t="shared" si="3"/>
        <v>0</v>
      </c>
      <c r="N90" s="192"/>
      <c r="O90" s="193"/>
      <c r="P90" s="193"/>
      <c r="Q90" s="152">
        <f t="shared" si="4"/>
        <v>0</v>
      </c>
    </row>
    <row r="91" spans="1:17" ht="15" customHeight="1">
      <c r="A91" s="182">
        <v>81</v>
      </c>
      <c r="B91" s="149" t="s">
        <v>92</v>
      </c>
      <c r="C91" s="105" t="s">
        <v>19</v>
      </c>
      <c r="D91" s="149"/>
      <c r="E91" s="149" t="s">
        <v>26</v>
      </c>
      <c r="F91" s="106" t="s">
        <v>454</v>
      </c>
      <c r="G91" s="80" t="s">
        <v>33</v>
      </c>
      <c r="H91" s="197"/>
      <c r="I91" s="192"/>
      <c r="J91" s="192"/>
      <c r="K91" s="193"/>
      <c r="L91" s="193"/>
      <c r="M91" s="152">
        <f t="shared" si="3"/>
        <v>0</v>
      </c>
      <c r="N91" s="192"/>
      <c r="O91" s="193"/>
      <c r="P91" s="193"/>
      <c r="Q91" s="152">
        <f t="shared" si="4"/>
        <v>0</v>
      </c>
    </row>
    <row r="92" spans="1:17" ht="15" customHeight="1">
      <c r="A92" s="182">
        <v>82</v>
      </c>
      <c r="B92" s="149" t="s">
        <v>93</v>
      </c>
      <c r="C92" s="105" t="s">
        <v>19</v>
      </c>
      <c r="D92" s="149"/>
      <c r="E92" s="149" t="s">
        <v>94</v>
      </c>
      <c r="F92" s="112" t="s">
        <v>356</v>
      </c>
      <c r="G92" s="14" t="s">
        <v>21</v>
      </c>
      <c r="H92" s="197"/>
      <c r="I92" s="192"/>
      <c r="J92" s="192"/>
      <c r="K92" s="193"/>
      <c r="L92" s="193"/>
      <c r="M92" s="152">
        <f t="shared" si="3"/>
        <v>0</v>
      </c>
      <c r="N92" s="192"/>
      <c r="O92" s="193"/>
      <c r="P92" s="193"/>
      <c r="Q92" s="152">
        <f t="shared" si="4"/>
        <v>0</v>
      </c>
    </row>
    <row r="93" spans="1:17" ht="15" customHeight="1">
      <c r="A93" s="182">
        <v>83</v>
      </c>
      <c r="B93" s="149" t="s">
        <v>93</v>
      </c>
      <c r="C93" s="105" t="s">
        <v>19</v>
      </c>
      <c r="D93" s="149"/>
      <c r="E93" s="149" t="s">
        <v>94</v>
      </c>
      <c r="F93" s="106" t="s">
        <v>401</v>
      </c>
      <c r="G93" s="19" t="s">
        <v>36</v>
      </c>
      <c r="H93" s="197"/>
      <c r="I93" s="192"/>
      <c r="J93" s="192"/>
      <c r="K93" s="193"/>
      <c r="L93" s="193"/>
      <c r="M93" s="152">
        <f t="shared" si="3"/>
        <v>0</v>
      </c>
      <c r="N93" s="192"/>
      <c r="O93" s="193"/>
      <c r="P93" s="193"/>
      <c r="Q93" s="152">
        <f t="shared" si="4"/>
        <v>0</v>
      </c>
    </row>
    <row r="94" spans="1:17" ht="15" customHeight="1">
      <c r="A94" s="182">
        <v>84</v>
      </c>
      <c r="B94" s="149" t="s">
        <v>93</v>
      </c>
      <c r="C94" s="105" t="s">
        <v>19</v>
      </c>
      <c r="D94" s="149"/>
      <c r="E94" s="149" t="s">
        <v>94</v>
      </c>
      <c r="F94" s="106" t="s">
        <v>429</v>
      </c>
      <c r="G94" s="16" t="s">
        <v>22</v>
      </c>
      <c r="H94" s="197"/>
      <c r="I94" s="192"/>
      <c r="J94" s="192"/>
      <c r="K94" s="193"/>
      <c r="L94" s="193"/>
      <c r="M94" s="152">
        <f t="shared" si="3"/>
        <v>0</v>
      </c>
      <c r="N94" s="192"/>
      <c r="O94" s="193"/>
      <c r="P94" s="193"/>
      <c r="Q94" s="152">
        <f t="shared" si="4"/>
        <v>0</v>
      </c>
    </row>
    <row r="95" spans="1:17" ht="15" customHeight="1">
      <c r="A95" s="182">
        <v>85</v>
      </c>
      <c r="B95" s="149" t="s">
        <v>95</v>
      </c>
      <c r="C95" s="105" t="s">
        <v>19</v>
      </c>
      <c r="D95" s="149"/>
      <c r="E95" s="149" t="s">
        <v>26</v>
      </c>
      <c r="F95" s="106" t="s">
        <v>357</v>
      </c>
      <c r="G95" s="14" t="s">
        <v>21</v>
      </c>
      <c r="H95" s="197"/>
      <c r="I95" s="192"/>
      <c r="J95" s="192"/>
      <c r="K95" s="193"/>
      <c r="L95" s="193"/>
      <c r="M95" s="152">
        <f t="shared" si="3"/>
        <v>0</v>
      </c>
      <c r="N95" s="192"/>
      <c r="O95" s="193"/>
      <c r="P95" s="193"/>
      <c r="Q95" s="152">
        <f t="shared" si="4"/>
        <v>0</v>
      </c>
    </row>
    <row r="96" spans="1:17" ht="15" customHeight="1">
      <c r="A96" s="182">
        <v>86</v>
      </c>
      <c r="B96" s="149" t="s">
        <v>95</v>
      </c>
      <c r="C96" s="105" t="s">
        <v>19</v>
      </c>
      <c r="D96" s="149"/>
      <c r="E96" s="149" t="s">
        <v>26</v>
      </c>
      <c r="F96" s="106" t="s">
        <v>453</v>
      </c>
      <c r="G96" s="80" t="s">
        <v>33</v>
      </c>
      <c r="H96" s="197"/>
      <c r="I96" s="192"/>
      <c r="J96" s="192"/>
      <c r="K96" s="193"/>
      <c r="L96" s="193"/>
      <c r="M96" s="152">
        <f t="shared" si="3"/>
        <v>0</v>
      </c>
      <c r="N96" s="192"/>
      <c r="O96" s="193"/>
      <c r="P96" s="193"/>
      <c r="Q96" s="152">
        <f t="shared" si="4"/>
        <v>0</v>
      </c>
    </row>
    <row r="97" spans="1:17" ht="15" customHeight="1">
      <c r="A97" s="182">
        <v>87</v>
      </c>
      <c r="B97" s="149" t="s">
        <v>96</v>
      </c>
      <c r="C97" s="105" t="s">
        <v>19</v>
      </c>
      <c r="D97" s="149"/>
      <c r="E97" s="149" t="s">
        <v>61</v>
      </c>
      <c r="F97" s="106" t="s">
        <v>358</v>
      </c>
      <c r="G97" s="14" t="s">
        <v>21</v>
      </c>
      <c r="H97" s="197">
        <v>3</v>
      </c>
      <c r="I97" s="192"/>
      <c r="J97" s="192"/>
      <c r="K97" s="193"/>
      <c r="L97" s="193"/>
      <c r="M97" s="152">
        <f t="shared" si="3"/>
        <v>0</v>
      </c>
      <c r="N97" s="192"/>
      <c r="O97" s="193"/>
      <c r="P97" s="193"/>
      <c r="Q97" s="152">
        <f t="shared" si="4"/>
        <v>0</v>
      </c>
    </row>
    <row r="98" spans="1:17" ht="15" customHeight="1">
      <c r="A98" s="182">
        <v>88</v>
      </c>
      <c r="B98" s="149" t="s">
        <v>96</v>
      </c>
      <c r="C98" s="105" t="s">
        <v>19</v>
      </c>
      <c r="D98" s="149"/>
      <c r="E98" s="149" t="s">
        <v>61</v>
      </c>
      <c r="F98" s="106" t="s">
        <v>430</v>
      </c>
      <c r="G98" s="16" t="s">
        <v>22</v>
      </c>
      <c r="H98" s="197">
        <v>1</v>
      </c>
      <c r="I98" s="192"/>
      <c r="J98" s="192"/>
      <c r="K98" s="193"/>
      <c r="L98" s="193"/>
      <c r="M98" s="152">
        <f t="shared" si="3"/>
        <v>0</v>
      </c>
      <c r="N98" s="192"/>
      <c r="O98" s="193"/>
      <c r="P98" s="193"/>
      <c r="Q98" s="152">
        <f t="shared" si="4"/>
        <v>0</v>
      </c>
    </row>
    <row r="99" spans="1:17" ht="15" customHeight="1">
      <c r="A99" s="182">
        <v>89</v>
      </c>
      <c r="B99" s="149" t="s">
        <v>97</v>
      </c>
      <c r="C99" s="105" t="s">
        <v>19</v>
      </c>
      <c r="D99" s="149"/>
      <c r="E99" s="149" t="s">
        <v>58</v>
      </c>
      <c r="F99" s="106" t="s">
        <v>359</v>
      </c>
      <c r="G99" s="14" t="s">
        <v>21</v>
      </c>
      <c r="H99" s="197"/>
      <c r="I99" s="192"/>
      <c r="J99" s="192"/>
      <c r="K99" s="193"/>
      <c r="L99" s="193"/>
      <c r="M99" s="152">
        <f t="shared" si="3"/>
        <v>0</v>
      </c>
      <c r="N99" s="192"/>
      <c r="O99" s="193"/>
      <c r="P99" s="193"/>
      <c r="Q99" s="152">
        <f t="shared" si="4"/>
        <v>0</v>
      </c>
    </row>
    <row r="100" spans="1:17" ht="15" customHeight="1">
      <c r="A100" s="182">
        <v>90</v>
      </c>
      <c r="B100" s="149" t="s">
        <v>97</v>
      </c>
      <c r="C100" s="105" t="s">
        <v>19</v>
      </c>
      <c r="D100" s="149"/>
      <c r="E100" s="149" t="s">
        <v>58</v>
      </c>
      <c r="F100" s="106" t="s">
        <v>412</v>
      </c>
      <c r="G100" s="17" t="s">
        <v>31</v>
      </c>
      <c r="H100" s="197"/>
      <c r="I100" s="192"/>
      <c r="J100" s="192"/>
      <c r="K100" s="193"/>
      <c r="L100" s="193"/>
      <c r="M100" s="152">
        <f t="shared" si="3"/>
        <v>0</v>
      </c>
      <c r="N100" s="192"/>
      <c r="O100" s="193"/>
      <c r="P100" s="193"/>
      <c r="Q100" s="152">
        <f t="shared" si="4"/>
        <v>0</v>
      </c>
    </row>
    <row r="101" spans="1:17" ht="15" customHeight="1">
      <c r="A101" s="182">
        <v>91</v>
      </c>
      <c r="B101" s="149" t="s">
        <v>98</v>
      </c>
      <c r="C101" s="105" t="s">
        <v>19</v>
      </c>
      <c r="D101" s="149"/>
      <c r="E101" s="149" t="s">
        <v>30</v>
      </c>
      <c r="F101" s="106" t="s">
        <v>360</v>
      </c>
      <c r="G101" s="14" t="s">
        <v>21</v>
      </c>
      <c r="H101" s="197"/>
      <c r="I101" s="192"/>
      <c r="J101" s="192"/>
      <c r="K101" s="193"/>
      <c r="L101" s="193"/>
      <c r="M101" s="152">
        <f t="shared" si="3"/>
        <v>0</v>
      </c>
      <c r="N101" s="192"/>
      <c r="O101" s="193"/>
      <c r="P101" s="193"/>
      <c r="Q101" s="152">
        <f t="shared" si="4"/>
        <v>0</v>
      </c>
    </row>
    <row r="102" spans="1:17" ht="15" customHeight="1">
      <c r="A102" s="182">
        <v>92</v>
      </c>
      <c r="B102" s="149" t="s">
        <v>99</v>
      </c>
      <c r="C102" s="105" t="s">
        <v>19</v>
      </c>
      <c r="D102" s="149"/>
      <c r="E102" s="149" t="s">
        <v>30</v>
      </c>
      <c r="F102" s="106" t="s">
        <v>361</v>
      </c>
      <c r="G102" s="14" t="s">
        <v>21</v>
      </c>
      <c r="H102" s="197">
        <v>1</v>
      </c>
      <c r="I102" s="192"/>
      <c r="J102" s="192"/>
      <c r="K102" s="193"/>
      <c r="L102" s="193"/>
      <c r="M102" s="152">
        <f t="shared" si="3"/>
        <v>0</v>
      </c>
      <c r="N102" s="192"/>
      <c r="O102" s="193"/>
      <c r="P102" s="193"/>
      <c r="Q102" s="152">
        <f t="shared" si="4"/>
        <v>0</v>
      </c>
    </row>
    <row r="103" spans="1:17" ht="15" customHeight="1">
      <c r="A103" s="182">
        <v>93</v>
      </c>
      <c r="B103" s="149" t="s">
        <v>99</v>
      </c>
      <c r="C103" s="105" t="s">
        <v>19</v>
      </c>
      <c r="D103" s="149"/>
      <c r="E103" s="149" t="s">
        <v>30</v>
      </c>
      <c r="F103" s="106" t="s">
        <v>413</v>
      </c>
      <c r="G103" s="17" t="s">
        <v>31</v>
      </c>
      <c r="H103" s="197"/>
      <c r="I103" s="192"/>
      <c r="J103" s="192"/>
      <c r="K103" s="193"/>
      <c r="L103" s="193"/>
      <c r="M103" s="152">
        <f t="shared" si="3"/>
        <v>0</v>
      </c>
      <c r="N103" s="192"/>
      <c r="O103" s="193">
        <v>-13567.4</v>
      </c>
      <c r="P103" s="193"/>
      <c r="Q103" s="152">
        <f t="shared" si="4"/>
        <v>-13567.4</v>
      </c>
    </row>
    <row r="104" spans="1:17" ht="15" customHeight="1">
      <c r="A104" s="182">
        <v>94</v>
      </c>
      <c r="B104" s="149" t="s">
        <v>100</v>
      </c>
      <c r="C104" s="105" t="s">
        <v>19</v>
      </c>
      <c r="D104" s="149"/>
      <c r="E104" s="149" t="s">
        <v>26</v>
      </c>
      <c r="F104" s="106" t="s">
        <v>362</v>
      </c>
      <c r="G104" s="14" t="s">
        <v>21</v>
      </c>
      <c r="H104" s="197">
        <v>1</v>
      </c>
      <c r="I104" s="192"/>
      <c r="J104" s="192"/>
      <c r="K104" s="193"/>
      <c r="L104" s="193"/>
      <c r="M104" s="152">
        <f t="shared" si="3"/>
        <v>0</v>
      </c>
      <c r="N104" s="192"/>
      <c r="O104" s="193"/>
      <c r="P104" s="193"/>
      <c r="Q104" s="152">
        <f t="shared" si="4"/>
        <v>0</v>
      </c>
    </row>
    <row r="105" spans="1:17" ht="15" customHeight="1">
      <c r="A105" s="182">
        <v>95</v>
      </c>
      <c r="B105" s="149" t="s">
        <v>101</v>
      </c>
      <c r="C105" s="105" t="s">
        <v>19</v>
      </c>
      <c r="D105" s="149"/>
      <c r="E105" s="149" t="s">
        <v>61</v>
      </c>
      <c r="F105" s="106" t="s">
        <v>363</v>
      </c>
      <c r="G105" s="14" t="s">
        <v>21</v>
      </c>
      <c r="H105" s="197">
        <v>1</v>
      </c>
      <c r="I105" s="192"/>
      <c r="J105" s="192"/>
      <c r="K105" s="193"/>
      <c r="L105" s="193"/>
      <c r="M105" s="152">
        <f t="shared" si="3"/>
        <v>0</v>
      </c>
      <c r="N105" s="192"/>
      <c r="O105" s="193"/>
      <c r="P105" s="193"/>
      <c r="Q105" s="152">
        <f t="shared" si="4"/>
        <v>0</v>
      </c>
    </row>
    <row r="106" spans="1:17" ht="15" customHeight="1">
      <c r="A106" s="182">
        <v>96</v>
      </c>
      <c r="B106" s="149" t="s">
        <v>101</v>
      </c>
      <c r="C106" s="105" t="s">
        <v>19</v>
      </c>
      <c r="D106" s="149"/>
      <c r="E106" s="149" t="s">
        <v>61</v>
      </c>
      <c r="F106" s="106" t="s">
        <v>431</v>
      </c>
      <c r="G106" s="16" t="s">
        <v>22</v>
      </c>
      <c r="H106" s="197">
        <v>1</v>
      </c>
      <c r="I106" s="192"/>
      <c r="J106" s="192"/>
      <c r="K106" s="193"/>
      <c r="L106" s="193"/>
      <c r="M106" s="152">
        <f t="shared" si="3"/>
        <v>0</v>
      </c>
      <c r="N106" s="192"/>
      <c r="O106" s="193"/>
      <c r="P106" s="193"/>
      <c r="Q106" s="152">
        <f t="shared" si="4"/>
        <v>0</v>
      </c>
    </row>
    <row r="107" spans="1:17" ht="15" customHeight="1">
      <c r="A107" s="182">
        <v>97</v>
      </c>
      <c r="B107" s="149" t="s">
        <v>102</v>
      </c>
      <c r="C107" s="105" t="s">
        <v>19</v>
      </c>
      <c r="D107" s="149"/>
      <c r="E107" s="149" t="s">
        <v>26</v>
      </c>
      <c r="F107" s="106" t="s">
        <v>364</v>
      </c>
      <c r="G107" s="14" t="s">
        <v>21</v>
      </c>
      <c r="H107" s="197"/>
      <c r="I107" s="192"/>
      <c r="J107" s="192"/>
      <c r="K107" s="193"/>
      <c r="L107" s="193"/>
      <c r="M107" s="152">
        <f t="shared" si="3"/>
        <v>0</v>
      </c>
      <c r="N107" s="192"/>
      <c r="O107" s="193"/>
      <c r="P107" s="193"/>
      <c r="Q107" s="152">
        <f t="shared" si="4"/>
        <v>0</v>
      </c>
    </row>
    <row r="108" spans="1:17" ht="15" customHeight="1">
      <c r="A108" s="182">
        <v>98</v>
      </c>
      <c r="B108" s="149" t="s">
        <v>102</v>
      </c>
      <c r="C108" s="105" t="s">
        <v>19</v>
      </c>
      <c r="D108" s="149"/>
      <c r="E108" s="149" t="s">
        <v>26</v>
      </c>
      <c r="F108" s="106" t="s">
        <v>520</v>
      </c>
      <c r="G108" s="80" t="s">
        <v>33</v>
      </c>
      <c r="H108" s="197"/>
      <c r="I108" s="192"/>
      <c r="J108" s="192"/>
      <c r="K108" s="193"/>
      <c r="L108" s="193"/>
      <c r="M108" s="152">
        <f t="shared" si="3"/>
        <v>0</v>
      </c>
      <c r="N108" s="192"/>
      <c r="O108" s="193"/>
      <c r="P108" s="193"/>
      <c r="Q108" s="152">
        <f t="shared" si="4"/>
        <v>0</v>
      </c>
    </row>
    <row r="109" spans="1:17" ht="15" customHeight="1">
      <c r="A109" s="182">
        <v>99</v>
      </c>
      <c r="B109" s="149" t="s">
        <v>103</v>
      </c>
      <c r="C109" s="105" t="s">
        <v>19</v>
      </c>
      <c r="D109" s="149"/>
      <c r="E109" s="149" t="s">
        <v>104</v>
      </c>
      <c r="F109" s="106" t="s">
        <v>365</v>
      </c>
      <c r="G109" s="14" t="s">
        <v>21</v>
      </c>
      <c r="H109" s="197"/>
      <c r="I109" s="192"/>
      <c r="J109" s="192"/>
      <c r="K109" s="193"/>
      <c r="L109" s="193"/>
      <c r="M109" s="152">
        <f t="shared" si="3"/>
        <v>0</v>
      </c>
      <c r="N109" s="192"/>
      <c r="O109" s="193"/>
      <c r="P109" s="193"/>
      <c r="Q109" s="152">
        <f t="shared" si="4"/>
        <v>0</v>
      </c>
    </row>
    <row r="110" spans="1:17" ht="15" customHeight="1">
      <c r="A110" s="182">
        <v>100</v>
      </c>
      <c r="B110" s="149" t="s">
        <v>105</v>
      </c>
      <c r="C110" s="105" t="s">
        <v>19</v>
      </c>
      <c r="D110" s="149"/>
      <c r="E110" s="149" t="s">
        <v>39</v>
      </c>
      <c r="F110" s="106" t="s">
        <v>366</v>
      </c>
      <c r="G110" s="14" t="s">
        <v>21</v>
      </c>
      <c r="H110" s="197"/>
      <c r="I110" s="192"/>
      <c r="J110" s="192"/>
      <c r="K110" s="193"/>
      <c r="L110" s="193"/>
      <c r="M110" s="152">
        <f t="shared" si="3"/>
        <v>0</v>
      </c>
      <c r="N110" s="192"/>
      <c r="O110" s="193"/>
      <c r="P110" s="193"/>
      <c r="Q110" s="152">
        <f t="shared" si="4"/>
        <v>0</v>
      </c>
    </row>
    <row r="111" spans="1:17" ht="15" customHeight="1">
      <c r="A111" s="182">
        <v>101</v>
      </c>
      <c r="B111" s="149" t="s">
        <v>105</v>
      </c>
      <c r="C111" s="105" t="s">
        <v>19</v>
      </c>
      <c r="D111" s="149"/>
      <c r="E111" s="149" t="s">
        <v>39</v>
      </c>
      <c r="F111" s="106" t="s">
        <v>455</v>
      </c>
      <c r="G111" s="80" t="s">
        <v>33</v>
      </c>
      <c r="H111" s="197"/>
      <c r="I111" s="192"/>
      <c r="J111" s="192"/>
      <c r="K111" s="193"/>
      <c r="L111" s="193"/>
      <c r="M111" s="152">
        <f t="shared" si="3"/>
        <v>0</v>
      </c>
      <c r="N111" s="192"/>
      <c r="O111" s="193"/>
      <c r="P111" s="193"/>
      <c r="Q111" s="152">
        <f t="shared" si="4"/>
        <v>0</v>
      </c>
    </row>
    <row r="112" spans="1:17" ht="15" customHeight="1">
      <c r="A112" s="182">
        <v>102</v>
      </c>
      <c r="B112" s="149" t="s">
        <v>106</v>
      </c>
      <c r="C112" s="105" t="s">
        <v>19</v>
      </c>
      <c r="D112" s="149"/>
      <c r="E112" s="149" t="s">
        <v>30</v>
      </c>
      <c r="F112" s="106" t="s">
        <v>367</v>
      </c>
      <c r="G112" s="14" t="s">
        <v>21</v>
      </c>
      <c r="H112" s="197"/>
      <c r="I112" s="192"/>
      <c r="J112" s="192"/>
      <c r="K112" s="193"/>
      <c r="L112" s="193"/>
      <c r="M112" s="152">
        <f t="shared" si="3"/>
        <v>0</v>
      </c>
      <c r="N112" s="192"/>
      <c r="O112" s="193"/>
      <c r="P112" s="193"/>
      <c r="Q112" s="152">
        <f t="shared" si="4"/>
        <v>0</v>
      </c>
    </row>
    <row r="113" spans="1:17" ht="15" customHeight="1">
      <c r="A113" s="182">
        <v>103</v>
      </c>
      <c r="B113" s="149" t="s">
        <v>106</v>
      </c>
      <c r="C113" s="105" t="s">
        <v>19</v>
      </c>
      <c r="D113" s="149"/>
      <c r="E113" s="149" t="s">
        <v>30</v>
      </c>
      <c r="F113" s="106" t="s">
        <v>414</v>
      </c>
      <c r="G113" s="17" t="s">
        <v>31</v>
      </c>
      <c r="H113" s="197"/>
      <c r="I113" s="192"/>
      <c r="J113" s="192"/>
      <c r="K113" s="193"/>
      <c r="L113" s="193"/>
      <c r="M113" s="152">
        <f t="shared" si="3"/>
        <v>0</v>
      </c>
      <c r="N113" s="192"/>
      <c r="O113" s="193">
        <v>-1145.3</v>
      </c>
      <c r="P113" s="193"/>
      <c r="Q113" s="152">
        <f t="shared" si="4"/>
        <v>-1145.3</v>
      </c>
    </row>
    <row r="114" spans="1:17" ht="15" customHeight="1">
      <c r="A114" s="182">
        <v>104</v>
      </c>
      <c r="B114" s="149" t="s">
        <v>107</v>
      </c>
      <c r="C114" s="105" t="s">
        <v>19</v>
      </c>
      <c r="D114" s="149"/>
      <c r="E114" s="149" t="s">
        <v>26</v>
      </c>
      <c r="F114" s="106" t="s">
        <v>368</v>
      </c>
      <c r="G114" s="14" t="s">
        <v>21</v>
      </c>
      <c r="H114" s="197">
        <v>1</v>
      </c>
      <c r="I114" s="192"/>
      <c r="J114" s="192"/>
      <c r="K114" s="193"/>
      <c r="L114" s="193"/>
      <c r="M114" s="152">
        <f t="shared" si="3"/>
        <v>0</v>
      </c>
      <c r="N114" s="192"/>
      <c r="O114" s="193"/>
      <c r="P114" s="193"/>
      <c r="Q114" s="152">
        <f t="shared" si="4"/>
        <v>0</v>
      </c>
    </row>
    <row r="115" spans="1:17" ht="15" customHeight="1">
      <c r="A115" s="182">
        <v>105</v>
      </c>
      <c r="B115" s="149" t="s">
        <v>108</v>
      </c>
      <c r="C115" s="105" t="s">
        <v>19</v>
      </c>
      <c r="D115" s="149"/>
      <c r="E115" s="149" t="s">
        <v>26</v>
      </c>
      <c r="F115" s="106" t="s">
        <v>369</v>
      </c>
      <c r="G115" s="14" t="s">
        <v>21</v>
      </c>
      <c r="H115" s="197">
        <v>1</v>
      </c>
      <c r="I115" s="192"/>
      <c r="J115" s="192"/>
      <c r="K115" s="193"/>
      <c r="L115" s="193"/>
      <c r="M115" s="152">
        <f t="shared" si="3"/>
        <v>0</v>
      </c>
      <c r="N115" s="192"/>
      <c r="O115" s="193"/>
      <c r="P115" s="193"/>
      <c r="Q115" s="152">
        <f t="shared" si="4"/>
        <v>0</v>
      </c>
    </row>
    <row r="116" spans="1:17" ht="15" customHeight="1">
      <c r="A116" s="182">
        <v>106</v>
      </c>
      <c r="B116" s="149" t="s">
        <v>109</v>
      </c>
      <c r="C116" s="105" t="s">
        <v>19</v>
      </c>
      <c r="D116" s="149"/>
      <c r="E116" s="149" t="s">
        <v>30</v>
      </c>
      <c r="F116" s="107">
        <v>99</v>
      </c>
      <c r="G116" s="14" t="s">
        <v>21</v>
      </c>
      <c r="H116" s="197"/>
      <c r="I116" s="192"/>
      <c r="J116" s="192"/>
      <c r="K116" s="193"/>
      <c r="L116" s="193"/>
      <c r="M116" s="152">
        <f t="shared" si="3"/>
        <v>0</v>
      </c>
      <c r="N116" s="192"/>
      <c r="O116" s="193"/>
      <c r="P116" s="193"/>
      <c r="Q116" s="152">
        <f t="shared" si="4"/>
        <v>0</v>
      </c>
    </row>
    <row r="117" spans="1:17" ht="15" customHeight="1">
      <c r="A117" s="182">
        <v>107</v>
      </c>
      <c r="B117" s="149" t="s">
        <v>110</v>
      </c>
      <c r="C117" s="105" t="s">
        <v>19</v>
      </c>
      <c r="D117" s="149"/>
      <c r="E117" s="149" t="s">
        <v>30</v>
      </c>
      <c r="F117" s="106" t="s">
        <v>370</v>
      </c>
      <c r="G117" s="14" t="s">
        <v>21</v>
      </c>
      <c r="H117" s="197"/>
      <c r="I117" s="192"/>
      <c r="J117" s="192"/>
      <c r="K117" s="193"/>
      <c r="L117" s="193"/>
      <c r="M117" s="152">
        <f t="shared" si="3"/>
        <v>0</v>
      </c>
      <c r="N117" s="192"/>
      <c r="O117" s="193"/>
      <c r="P117" s="193"/>
      <c r="Q117" s="152">
        <f t="shared" si="4"/>
        <v>0</v>
      </c>
    </row>
    <row r="118" spans="1:17" ht="15" customHeight="1">
      <c r="A118" s="182">
        <v>108</v>
      </c>
      <c r="B118" s="149" t="s">
        <v>110</v>
      </c>
      <c r="C118" s="105" t="s">
        <v>19</v>
      </c>
      <c r="D118" s="149"/>
      <c r="E118" s="149" t="s">
        <v>30</v>
      </c>
      <c r="F118" s="106" t="s">
        <v>415</v>
      </c>
      <c r="G118" s="17" t="s">
        <v>31</v>
      </c>
      <c r="H118" s="197">
        <v>1</v>
      </c>
      <c r="I118" s="192"/>
      <c r="J118" s="192"/>
      <c r="K118" s="193"/>
      <c r="L118" s="193"/>
      <c r="M118" s="152">
        <f t="shared" si="3"/>
        <v>0</v>
      </c>
      <c r="N118" s="192"/>
      <c r="O118" s="193"/>
      <c r="P118" s="193"/>
      <c r="Q118" s="152">
        <f t="shared" si="4"/>
        <v>0</v>
      </c>
    </row>
    <row r="119" spans="1:17" ht="15" customHeight="1">
      <c r="A119" s="182">
        <v>109</v>
      </c>
      <c r="B119" s="149" t="s">
        <v>111</v>
      </c>
      <c r="C119" s="105" t="s">
        <v>19</v>
      </c>
      <c r="D119" s="149"/>
      <c r="E119" s="149" t="s">
        <v>112</v>
      </c>
      <c r="F119" s="106" t="s">
        <v>371</v>
      </c>
      <c r="G119" s="14" t="s">
        <v>21</v>
      </c>
      <c r="H119" s="197">
        <v>1</v>
      </c>
      <c r="I119" s="192"/>
      <c r="J119" s="192"/>
      <c r="K119" s="193"/>
      <c r="L119" s="193"/>
      <c r="M119" s="152">
        <f t="shared" si="3"/>
        <v>0</v>
      </c>
      <c r="N119" s="192"/>
      <c r="O119" s="193"/>
      <c r="P119" s="193"/>
      <c r="Q119" s="152">
        <f t="shared" si="4"/>
        <v>0</v>
      </c>
    </row>
    <row r="120" spans="1:17" ht="15" customHeight="1">
      <c r="A120" s="182">
        <v>110</v>
      </c>
      <c r="B120" s="149" t="s">
        <v>111</v>
      </c>
      <c r="C120" s="105" t="s">
        <v>19</v>
      </c>
      <c r="D120" s="149"/>
      <c r="E120" s="149" t="s">
        <v>112</v>
      </c>
      <c r="F120" s="106" t="s">
        <v>432</v>
      </c>
      <c r="G120" s="16" t="s">
        <v>22</v>
      </c>
      <c r="H120" s="197"/>
      <c r="I120" s="192"/>
      <c r="J120" s="192"/>
      <c r="K120" s="193"/>
      <c r="L120" s="193"/>
      <c r="M120" s="152">
        <f t="shared" si="3"/>
        <v>0</v>
      </c>
      <c r="N120" s="192"/>
      <c r="O120" s="193"/>
      <c r="P120" s="193"/>
      <c r="Q120" s="152">
        <f t="shared" si="4"/>
        <v>0</v>
      </c>
    </row>
    <row r="121" spans="1:17" ht="15" customHeight="1">
      <c r="A121" s="182">
        <v>111</v>
      </c>
      <c r="B121" s="149" t="s">
        <v>113</v>
      </c>
      <c r="C121" s="105" t="s">
        <v>19</v>
      </c>
      <c r="D121" s="149"/>
      <c r="E121" s="149" t="s">
        <v>26</v>
      </c>
      <c r="F121" s="106" t="s">
        <v>372</v>
      </c>
      <c r="G121" s="14" t="s">
        <v>21</v>
      </c>
      <c r="H121" s="197"/>
      <c r="I121" s="192"/>
      <c r="J121" s="192"/>
      <c r="K121" s="193"/>
      <c r="L121" s="193"/>
      <c r="M121" s="152">
        <f t="shared" si="3"/>
        <v>0</v>
      </c>
      <c r="N121" s="192"/>
      <c r="O121" s="193"/>
      <c r="P121" s="193"/>
      <c r="Q121" s="152">
        <f t="shared" si="4"/>
        <v>0</v>
      </c>
    </row>
    <row r="122" spans="1:17" ht="15" customHeight="1">
      <c r="A122" s="182">
        <v>112</v>
      </c>
      <c r="B122" s="149" t="s">
        <v>114</v>
      </c>
      <c r="C122" s="105" t="s">
        <v>19</v>
      </c>
      <c r="D122" s="149"/>
      <c r="E122" s="149" t="s">
        <v>26</v>
      </c>
      <c r="F122" s="106" t="s">
        <v>373</v>
      </c>
      <c r="G122" s="14" t="s">
        <v>21</v>
      </c>
      <c r="H122" s="197">
        <v>3</v>
      </c>
      <c r="I122" s="192"/>
      <c r="J122" s="192"/>
      <c r="K122" s="193"/>
      <c r="L122" s="193"/>
      <c r="M122" s="152">
        <f t="shared" si="3"/>
        <v>0</v>
      </c>
      <c r="N122" s="192"/>
      <c r="O122" s="193"/>
      <c r="P122" s="193"/>
      <c r="Q122" s="152">
        <f t="shared" si="4"/>
        <v>0</v>
      </c>
    </row>
    <row r="123" spans="1:17" ht="15" customHeight="1">
      <c r="A123" s="182">
        <v>113</v>
      </c>
      <c r="B123" s="149" t="s">
        <v>114</v>
      </c>
      <c r="C123" s="105" t="s">
        <v>19</v>
      </c>
      <c r="D123" s="149"/>
      <c r="E123" s="149" t="s">
        <v>26</v>
      </c>
      <c r="F123" s="106" t="s">
        <v>457</v>
      </c>
      <c r="G123" s="80" t="s">
        <v>33</v>
      </c>
      <c r="H123" s="197"/>
      <c r="I123" s="192"/>
      <c r="J123" s="192"/>
      <c r="K123" s="193"/>
      <c r="L123" s="193"/>
      <c r="M123" s="152">
        <f t="shared" si="3"/>
        <v>0</v>
      </c>
      <c r="N123" s="192"/>
      <c r="O123" s="193"/>
      <c r="P123" s="193">
        <v>7929</v>
      </c>
      <c r="Q123" s="152">
        <f t="shared" si="4"/>
        <v>-7929</v>
      </c>
    </row>
    <row r="124" spans="1:17" ht="15" customHeight="1">
      <c r="A124" s="182">
        <v>114</v>
      </c>
      <c r="B124" s="149" t="s">
        <v>115</v>
      </c>
      <c r="C124" s="105" t="s">
        <v>19</v>
      </c>
      <c r="D124" s="149"/>
      <c r="E124" s="149" t="s">
        <v>116</v>
      </c>
      <c r="F124" s="106" t="s">
        <v>374</v>
      </c>
      <c r="G124" s="14" t="s">
        <v>21</v>
      </c>
      <c r="H124" s="197">
        <v>3</v>
      </c>
      <c r="I124" s="192"/>
      <c r="J124" s="192"/>
      <c r="K124" s="193"/>
      <c r="L124" s="193"/>
      <c r="M124" s="152">
        <f t="shared" si="3"/>
        <v>0</v>
      </c>
      <c r="N124" s="192"/>
      <c r="O124" s="193"/>
      <c r="P124" s="193"/>
      <c r="Q124" s="152">
        <f t="shared" si="4"/>
        <v>0</v>
      </c>
    </row>
    <row r="125" spans="1:17" ht="15" customHeight="1">
      <c r="A125" s="182">
        <v>115</v>
      </c>
      <c r="B125" s="149" t="s">
        <v>115</v>
      </c>
      <c r="C125" s="105" t="s">
        <v>19</v>
      </c>
      <c r="D125" s="149"/>
      <c r="E125" s="149" t="s">
        <v>116</v>
      </c>
      <c r="F125" s="106" t="s">
        <v>402</v>
      </c>
      <c r="G125" s="19" t="s">
        <v>36</v>
      </c>
      <c r="H125" s="197"/>
      <c r="I125" s="192"/>
      <c r="J125" s="192"/>
      <c r="K125" s="193"/>
      <c r="L125" s="193"/>
      <c r="M125" s="152">
        <f t="shared" si="3"/>
        <v>0</v>
      </c>
      <c r="N125" s="192"/>
      <c r="O125" s="193"/>
      <c r="P125" s="193"/>
      <c r="Q125" s="152">
        <f t="shared" si="4"/>
        <v>0</v>
      </c>
    </row>
    <row r="126" spans="1:17" ht="15" customHeight="1">
      <c r="A126" s="182">
        <v>116</v>
      </c>
      <c r="B126" s="149" t="s">
        <v>117</v>
      </c>
      <c r="C126" s="105" t="s">
        <v>19</v>
      </c>
      <c r="D126" s="149"/>
      <c r="E126" s="149" t="s">
        <v>61</v>
      </c>
      <c r="F126" s="106" t="s">
        <v>375</v>
      </c>
      <c r="G126" s="14" t="s">
        <v>21</v>
      </c>
      <c r="H126" s="197"/>
      <c r="I126" s="192"/>
      <c r="J126" s="192"/>
      <c r="K126" s="193"/>
      <c r="L126" s="193"/>
      <c r="M126" s="152">
        <f t="shared" si="3"/>
        <v>0</v>
      </c>
      <c r="N126" s="192"/>
      <c r="O126" s="193"/>
      <c r="P126" s="193"/>
      <c r="Q126" s="152">
        <f t="shared" si="4"/>
        <v>0</v>
      </c>
    </row>
    <row r="127" spans="1:17" ht="15" customHeight="1">
      <c r="A127" s="182">
        <v>117</v>
      </c>
      <c r="B127" s="149" t="s">
        <v>117</v>
      </c>
      <c r="C127" s="105" t="s">
        <v>19</v>
      </c>
      <c r="D127" s="149"/>
      <c r="E127" s="149" t="s">
        <v>61</v>
      </c>
      <c r="F127" s="106" t="s">
        <v>433</v>
      </c>
      <c r="G127" s="16" t="s">
        <v>22</v>
      </c>
      <c r="H127" s="197"/>
      <c r="I127" s="192"/>
      <c r="J127" s="192"/>
      <c r="K127" s="193"/>
      <c r="L127" s="193"/>
      <c r="M127" s="152">
        <f t="shared" si="3"/>
        <v>0</v>
      </c>
      <c r="N127" s="192"/>
      <c r="O127" s="193"/>
      <c r="P127" s="193"/>
      <c r="Q127" s="152">
        <f t="shared" si="4"/>
        <v>0</v>
      </c>
    </row>
    <row r="128" spans="1:17" ht="15" customHeight="1">
      <c r="A128" s="182">
        <v>118</v>
      </c>
      <c r="B128" s="149" t="s">
        <v>118</v>
      </c>
      <c r="C128" s="105" t="s">
        <v>19</v>
      </c>
      <c r="D128" s="149"/>
      <c r="E128" s="149" t="s">
        <v>87</v>
      </c>
      <c r="F128" s="106" t="s">
        <v>440</v>
      </c>
      <c r="G128" s="14" t="s">
        <v>21</v>
      </c>
      <c r="H128" s="197">
        <v>1</v>
      </c>
      <c r="I128" s="192"/>
      <c r="J128" s="192"/>
      <c r="K128" s="193"/>
      <c r="L128" s="193"/>
      <c r="M128" s="152">
        <f t="shared" si="3"/>
        <v>0</v>
      </c>
      <c r="N128" s="192"/>
      <c r="O128" s="193"/>
      <c r="P128" s="193"/>
      <c r="Q128" s="152">
        <f t="shared" si="4"/>
        <v>0</v>
      </c>
    </row>
    <row r="129" spans="1:17" ht="15" customHeight="1">
      <c r="A129" s="182">
        <v>119</v>
      </c>
      <c r="B129" s="149" t="s">
        <v>118</v>
      </c>
      <c r="C129" s="105" t="s">
        <v>19</v>
      </c>
      <c r="D129" s="149"/>
      <c r="E129" s="149" t="s">
        <v>87</v>
      </c>
      <c r="F129" s="106" t="s">
        <v>416</v>
      </c>
      <c r="G129" s="17" t="s">
        <v>31</v>
      </c>
      <c r="H129" s="197"/>
      <c r="I129" s="192"/>
      <c r="J129" s="192"/>
      <c r="K129" s="193"/>
      <c r="L129" s="193"/>
      <c r="M129" s="152">
        <f t="shared" si="3"/>
        <v>0</v>
      </c>
      <c r="N129" s="192"/>
      <c r="O129" s="193"/>
      <c r="P129" s="193"/>
      <c r="Q129" s="152">
        <f t="shared" si="4"/>
        <v>0</v>
      </c>
    </row>
    <row r="130" spans="1:17" ht="15" customHeight="1">
      <c r="A130" s="182">
        <v>120</v>
      </c>
      <c r="B130" s="149" t="s">
        <v>119</v>
      </c>
      <c r="C130" s="105" t="s">
        <v>19</v>
      </c>
      <c r="D130" s="149"/>
      <c r="E130" s="149" t="s">
        <v>84</v>
      </c>
      <c r="F130" s="106" t="s">
        <v>376</v>
      </c>
      <c r="G130" s="14" t="s">
        <v>21</v>
      </c>
      <c r="H130" s="197">
        <v>2</v>
      </c>
      <c r="I130" s="192"/>
      <c r="J130" s="192"/>
      <c r="K130" s="193"/>
      <c r="L130" s="193"/>
      <c r="M130" s="152">
        <f t="shared" si="3"/>
        <v>0</v>
      </c>
      <c r="N130" s="192"/>
      <c r="O130" s="193"/>
      <c r="P130" s="193"/>
      <c r="Q130" s="152">
        <f t="shared" si="4"/>
        <v>0</v>
      </c>
    </row>
    <row r="131" spans="1:17" ht="15" customHeight="1">
      <c r="A131" s="182">
        <v>121</v>
      </c>
      <c r="B131" s="149" t="s">
        <v>119</v>
      </c>
      <c r="C131" s="105" t="s">
        <v>19</v>
      </c>
      <c r="D131" s="149"/>
      <c r="E131" s="149" t="s">
        <v>84</v>
      </c>
      <c r="F131" s="106" t="s">
        <v>458</v>
      </c>
      <c r="G131" s="80" t="s">
        <v>33</v>
      </c>
      <c r="H131" s="197"/>
      <c r="I131" s="192"/>
      <c r="J131" s="192"/>
      <c r="K131" s="193"/>
      <c r="L131" s="193"/>
      <c r="M131" s="152">
        <f t="shared" si="3"/>
        <v>0</v>
      </c>
      <c r="N131" s="192"/>
      <c r="O131" s="193"/>
      <c r="P131" s="193"/>
      <c r="Q131" s="152">
        <f t="shared" si="4"/>
        <v>0</v>
      </c>
    </row>
    <row r="132" spans="1:17" ht="15" customHeight="1">
      <c r="A132" s="182">
        <v>122</v>
      </c>
      <c r="B132" s="149" t="s">
        <v>120</v>
      </c>
      <c r="C132" s="105" t="s">
        <v>19</v>
      </c>
      <c r="D132" s="149"/>
      <c r="E132" s="149" t="s">
        <v>24</v>
      </c>
      <c r="F132" s="106" t="s">
        <v>377</v>
      </c>
      <c r="G132" s="14" t="s">
        <v>21</v>
      </c>
      <c r="H132" s="197">
        <v>2</v>
      </c>
      <c r="I132" s="192"/>
      <c r="J132" s="192"/>
      <c r="K132" s="193"/>
      <c r="L132" s="193"/>
      <c r="M132" s="152">
        <f t="shared" si="3"/>
        <v>0</v>
      </c>
      <c r="N132" s="192"/>
      <c r="O132" s="193"/>
      <c r="P132" s="193"/>
      <c r="Q132" s="152">
        <f t="shared" si="4"/>
        <v>0</v>
      </c>
    </row>
    <row r="133" spans="1:17" ht="15" customHeight="1">
      <c r="A133" s="182">
        <v>123</v>
      </c>
      <c r="B133" s="149" t="s">
        <v>120</v>
      </c>
      <c r="C133" s="105" t="s">
        <v>19</v>
      </c>
      <c r="D133" s="149"/>
      <c r="E133" s="149" t="s">
        <v>24</v>
      </c>
      <c r="F133" s="106" t="s">
        <v>434</v>
      </c>
      <c r="G133" s="16" t="s">
        <v>22</v>
      </c>
      <c r="H133" s="197">
        <v>1</v>
      </c>
      <c r="I133" s="192"/>
      <c r="J133" s="192"/>
      <c r="K133" s="193"/>
      <c r="L133" s="193"/>
      <c r="M133" s="152">
        <f t="shared" si="3"/>
        <v>0</v>
      </c>
      <c r="N133" s="192"/>
      <c r="O133" s="193"/>
      <c r="P133" s="193"/>
      <c r="Q133" s="152">
        <f t="shared" si="4"/>
        <v>0</v>
      </c>
    </row>
    <row r="134" spans="1:17" ht="15" customHeight="1">
      <c r="A134" s="182">
        <v>124</v>
      </c>
      <c r="B134" s="149" t="s">
        <v>121</v>
      </c>
      <c r="C134" s="105" t="s">
        <v>19</v>
      </c>
      <c r="D134" s="149"/>
      <c r="E134" s="149" t="s">
        <v>30</v>
      </c>
      <c r="F134" s="106" t="s">
        <v>378</v>
      </c>
      <c r="G134" s="14" t="s">
        <v>21</v>
      </c>
      <c r="H134" s="197">
        <v>1</v>
      </c>
      <c r="I134" s="192"/>
      <c r="J134" s="192"/>
      <c r="K134" s="193"/>
      <c r="L134" s="193"/>
      <c r="M134" s="152">
        <f t="shared" si="3"/>
        <v>0</v>
      </c>
      <c r="N134" s="192"/>
      <c r="O134" s="193"/>
      <c r="P134" s="193"/>
      <c r="Q134" s="152">
        <f t="shared" si="4"/>
        <v>0</v>
      </c>
    </row>
    <row r="135" spans="1:17" ht="15" customHeight="1">
      <c r="A135" s="182">
        <v>125</v>
      </c>
      <c r="B135" s="149" t="s">
        <v>121</v>
      </c>
      <c r="C135" s="105" t="s">
        <v>19</v>
      </c>
      <c r="D135" s="149"/>
      <c r="E135" s="149" t="s">
        <v>30</v>
      </c>
      <c r="F135" s="106" t="s">
        <v>417</v>
      </c>
      <c r="G135" s="17" t="s">
        <v>31</v>
      </c>
      <c r="H135" s="197"/>
      <c r="I135" s="192"/>
      <c r="J135" s="192"/>
      <c r="K135" s="193"/>
      <c r="L135" s="193"/>
      <c r="M135" s="152">
        <f t="shared" si="3"/>
        <v>0</v>
      </c>
      <c r="N135" s="192"/>
      <c r="O135" s="193">
        <v>-2665.03</v>
      </c>
      <c r="P135" s="193"/>
      <c r="Q135" s="152">
        <f t="shared" si="4"/>
        <v>-2665.03</v>
      </c>
    </row>
    <row r="136" spans="1:17" ht="15" customHeight="1">
      <c r="A136" s="182">
        <v>126</v>
      </c>
      <c r="B136" s="149" t="s">
        <v>122</v>
      </c>
      <c r="C136" s="105" t="s">
        <v>19</v>
      </c>
      <c r="D136" s="149"/>
      <c r="E136" s="149" t="s">
        <v>58</v>
      </c>
      <c r="F136" s="106" t="s">
        <v>379</v>
      </c>
      <c r="G136" s="14" t="s">
        <v>21</v>
      </c>
      <c r="H136" s="197"/>
      <c r="I136" s="192"/>
      <c r="J136" s="192"/>
      <c r="K136" s="193"/>
      <c r="L136" s="193"/>
      <c r="M136" s="152">
        <f t="shared" si="3"/>
        <v>0</v>
      </c>
      <c r="N136" s="192"/>
      <c r="O136" s="193"/>
      <c r="P136" s="193"/>
      <c r="Q136" s="152">
        <f t="shared" si="4"/>
        <v>0</v>
      </c>
    </row>
    <row r="137" spans="1:17" ht="15" customHeight="1">
      <c r="A137" s="182">
        <v>127</v>
      </c>
      <c r="B137" s="149" t="s">
        <v>122</v>
      </c>
      <c r="C137" s="105" t="s">
        <v>19</v>
      </c>
      <c r="D137" s="149"/>
      <c r="E137" s="149" t="s">
        <v>58</v>
      </c>
      <c r="F137" s="106" t="s">
        <v>418</v>
      </c>
      <c r="G137" s="17" t="s">
        <v>31</v>
      </c>
      <c r="H137" s="197"/>
      <c r="I137" s="192"/>
      <c r="J137" s="192"/>
      <c r="K137" s="193"/>
      <c r="L137" s="193"/>
      <c r="M137" s="152">
        <f t="shared" si="3"/>
        <v>0</v>
      </c>
      <c r="N137" s="192"/>
      <c r="O137" s="193">
        <v>-2525.54</v>
      </c>
      <c r="P137" s="193"/>
      <c r="Q137" s="152">
        <f t="shared" si="4"/>
        <v>-2525.54</v>
      </c>
    </row>
    <row r="138" spans="1:17" ht="15" customHeight="1">
      <c r="A138" s="182">
        <v>128</v>
      </c>
      <c r="B138" s="149" t="s">
        <v>123</v>
      </c>
      <c r="C138" s="105" t="s">
        <v>19</v>
      </c>
      <c r="D138" s="149"/>
      <c r="E138" s="149" t="s">
        <v>124</v>
      </c>
      <c r="F138" s="106" t="s">
        <v>380</v>
      </c>
      <c r="G138" s="14" t="s">
        <v>21</v>
      </c>
      <c r="H138" s="197"/>
      <c r="I138" s="192"/>
      <c r="J138" s="192"/>
      <c r="K138" s="193"/>
      <c r="L138" s="193"/>
      <c r="M138" s="152">
        <f t="shared" si="3"/>
        <v>0</v>
      </c>
      <c r="N138" s="192"/>
      <c r="O138" s="193"/>
      <c r="P138" s="193"/>
      <c r="Q138" s="152">
        <f t="shared" si="4"/>
        <v>0</v>
      </c>
    </row>
    <row r="139" spans="1:17" ht="15" customHeight="1">
      <c r="A139" s="182">
        <v>129</v>
      </c>
      <c r="B139" s="149" t="s">
        <v>123</v>
      </c>
      <c r="C139" s="105" t="s">
        <v>19</v>
      </c>
      <c r="D139" s="149"/>
      <c r="E139" s="149" t="s">
        <v>124</v>
      </c>
      <c r="F139" s="106" t="s">
        <v>435</v>
      </c>
      <c r="G139" s="16" t="s">
        <v>22</v>
      </c>
      <c r="H139" s="197"/>
      <c r="I139" s="192"/>
      <c r="J139" s="192"/>
      <c r="K139" s="193"/>
      <c r="L139" s="193"/>
      <c r="M139" s="152">
        <f t="shared" si="3"/>
        <v>0</v>
      </c>
      <c r="N139" s="192"/>
      <c r="O139" s="193"/>
      <c r="P139" s="193"/>
      <c r="Q139" s="152">
        <f t="shared" si="4"/>
        <v>0</v>
      </c>
    </row>
    <row r="140" spans="1:17" ht="15" customHeight="1">
      <c r="A140" s="182">
        <v>130</v>
      </c>
      <c r="B140" s="149" t="s">
        <v>125</v>
      </c>
      <c r="C140" s="105" t="s">
        <v>19</v>
      </c>
      <c r="D140" s="149"/>
      <c r="E140" s="149" t="s">
        <v>61</v>
      </c>
      <c r="F140" s="106" t="s">
        <v>381</v>
      </c>
      <c r="G140" s="14" t="s">
        <v>21</v>
      </c>
      <c r="H140" s="197"/>
      <c r="I140" s="192"/>
      <c r="J140" s="192"/>
      <c r="K140" s="193"/>
      <c r="L140" s="193"/>
      <c r="M140" s="152">
        <f t="shared" si="3"/>
        <v>0</v>
      </c>
      <c r="N140" s="192"/>
      <c r="O140" s="193"/>
      <c r="P140" s="193"/>
      <c r="Q140" s="152">
        <f t="shared" si="4"/>
        <v>0</v>
      </c>
    </row>
    <row r="141" spans="1:17" ht="15" customHeight="1">
      <c r="A141" s="182">
        <v>131</v>
      </c>
      <c r="B141" s="149" t="s">
        <v>125</v>
      </c>
      <c r="C141" s="105" t="s">
        <v>19</v>
      </c>
      <c r="D141" s="149"/>
      <c r="E141" s="149" t="s">
        <v>61</v>
      </c>
      <c r="F141" s="106" t="s">
        <v>436</v>
      </c>
      <c r="G141" s="16" t="s">
        <v>22</v>
      </c>
      <c r="H141" s="197"/>
      <c r="I141" s="192"/>
      <c r="J141" s="192"/>
      <c r="K141" s="193"/>
      <c r="L141" s="193"/>
      <c r="M141" s="152">
        <f t="shared" si="3"/>
        <v>0</v>
      </c>
      <c r="N141" s="192"/>
      <c r="O141" s="193"/>
      <c r="P141" s="193"/>
      <c r="Q141" s="152">
        <f t="shared" si="4"/>
        <v>0</v>
      </c>
    </row>
    <row r="142" spans="1:17" ht="15" customHeight="1">
      <c r="A142" s="182">
        <v>132</v>
      </c>
      <c r="B142" s="149" t="s">
        <v>126</v>
      </c>
      <c r="C142" s="105" t="s">
        <v>19</v>
      </c>
      <c r="D142" s="149"/>
      <c r="E142" s="149" t="s">
        <v>24</v>
      </c>
      <c r="F142" s="106" t="s">
        <v>382</v>
      </c>
      <c r="G142" s="14" t="s">
        <v>21</v>
      </c>
      <c r="H142" s="197">
        <v>5</v>
      </c>
      <c r="I142" s="192"/>
      <c r="J142" s="192"/>
      <c r="K142" s="193"/>
      <c r="L142" s="193"/>
      <c r="M142" s="152">
        <f t="shared" ref="M142:M186" si="5">K142-L142</f>
        <v>0</v>
      </c>
      <c r="N142" s="192"/>
      <c r="O142" s="193"/>
      <c r="P142" s="193"/>
      <c r="Q142" s="152">
        <f t="shared" ref="Q142:Q186" si="6">O142-P142</f>
        <v>0</v>
      </c>
    </row>
    <row r="143" spans="1:17" ht="15" customHeight="1">
      <c r="A143" s="182">
        <v>133</v>
      </c>
      <c r="B143" s="149" t="s">
        <v>126</v>
      </c>
      <c r="C143" s="105" t="s">
        <v>19</v>
      </c>
      <c r="D143" s="149"/>
      <c r="E143" s="149" t="s">
        <v>24</v>
      </c>
      <c r="F143" s="106" t="s">
        <v>437</v>
      </c>
      <c r="G143" s="16" t="s">
        <v>22</v>
      </c>
      <c r="H143" s="197"/>
      <c r="I143" s="192"/>
      <c r="J143" s="192"/>
      <c r="K143" s="193"/>
      <c r="L143" s="193"/>
      <c r="M143" s="152">
        <f t="shared" si="5"/>
        <v>0</v>
      </c>
      <c r="N143" s="192"/>
      <c r="O143" s="193"/>
      <c r="P143" s="193"/>
      <c r="Q143" s="152">
        <f t="shared" si="6"/>
        <v>0</v>
      </c>
    </row>
    <row r="144" spans="1:17" ht="15" customHeight="1">
      <c r="A144" s="182">
        <v>134</v>
      </c>
      <c r="B144" s="149" t="s">
        <v>127</v>
      </c>
      <c r="C144" s="105" t="s">
        <v>19</v>
      </c>
      <c r="D144" s="149"/>
      <c r="E144" s="149" t="s">
        <v>26</v>
      </c>
      <c r="F144" s="106" t="s">
        <v>383</v>
      </c>
      <c r="G144" s="14" t="s">
        <v>21</v>
      </c>
      <c r="H144" s="197"/>
      <c r="I144" s="192"/>
      <c r="J144" s="192"/>
      <c r="K144" s="193"/>
      <c r="L144" s="193"/>
      <c r="M144" s="152">
        <f t="shared" si="5"/>
        <v>0</v>
      </c>
      <c r="N144" s="192"/>
      <c r="O144" s="193"/>
      <c r="P144" s="193"/>
      <c r="Q144" s="152">
        <f t="shared" si="6"/>
        <v>0</v>
      </c>
    </row>
    <row r="145" spans="1:17" ht="15" customHeight="1">
      <c r="A145" s="182">
        <v>135</v>
      </c>
      <c r="B145" s="149" t="s">
        <v>127</v>
      </c>
      <c r="C145" s="105" t="s">
        <v>19</v>
      </c>
      <c r="D145" s="149"/>
      <c r="E145" s="149" t="s">
        <v>26</v>
      </c>
      <c r="F145" s="106" t="s">
        <v>459</v>
      </c>
      <c r="G145" s="80" t="s">
        <v>33</v>
      </c>
      <c r="H145" s="197">
        <v>1</v>
      </c>
      <c r="I145" s="192"/>
      <c r="J145" s="192"/>
      <c r="K145" s="193"/>
      <c r="L145" s="193"/>
      <c r="M145" s="152">
        <f t="shared" si="5"/>
        <v>0</v>
      </c>
      <c r="N145" s="192"/>
      <c r="O145" s="193"/>
      <c r="P145" s="193"/>
      <c r="Q145" s="152">
        <f t="shared" si="6"/>
        <v>0</v>
      </c>
    </row>
    <row r="146" spans="1:17" ht="15" customHeight="1">
      <c r="A146" s="182">
        <v>136</v>
      </c>
      <c r="B146" s="149" t="s">
        <v>128</v>
      </c>
      <c r="C146" s="105" t="s">
        <v>19</v>
      </c>
      <c r="D146" s="149"/>
      <c r="E146" s="149" t="s">
        <v>26</v>
      </c>
      <c r="F146" s="110">
        <v>124</v>
      </c>
      <c r="G146" s="14" t="s">
        <v>21</v>
      </c>
      <c r="H146" s="197"/>
      <c r="I146" s="192"/>
      <c r="J146" s="192"/>
      <c r="K146" s="193"/>
      <c r="L146" s="193"/>
      <c r="M146" s="152">
        <f t="shared" si="5"/>
        <v>0</v>
      </c>
      <c r="N146" s="192"/>
      <c r="O146" s="193"/>
      <c r="P146" s="193"/>
      <c r="Q146" s="152">
        <f t="shared" si="6"/>
        <v>0</v>
      </c>
    </row>
    <row r="147" spans="1:17" ht="15" customHeight="1">
      <c r="A147" s="182">
        <v>137</v>
      </c>
      <c r="B147" s="149" t="s">
        <v>128</v>
      </c>
      <c r="C147" s="105" t="s">
        <v>19</v>
      </c>
      <c r="D147" s="149"/>
      <c r="E147" s="149" t="s">
        <v>26</v>
      </c>
      <c r="F147" s="107" t="s">
        <v>299</v>
      </c>
      <c r="G147" s="80" t="s">
        <v>33</v>
      </c>
      <c r="H147" s="197"/>
      <c r="I147" s="192"/>
      <c r="J147" s="192"/>
      <c r="K147" s="193"/>
      <c r="L147" s="193"/>
      <c r="M147" s="152">
        <f t="shared" si="5"/>
        <v>0</v>
      </c>
      <c r="N147" s="192"/>
      <c r="O147" s="193"/>
      <c r="P147" s="193"/>
      <c r="Q147" s="152">
        <f t="shared" si="6"/>
        <v>0</v>
      </c>
    </row>
    <row r="148" spans="1:17" ht="15" customHeight="1">
      <c r="A148" s="182">
        <v>138</v>
      </c>
      <c r="B148" s="149" t="s">
        <v>129</v>
      </c>
      <c r="C148" s="105" t="s">
        <v>19</v>
      </c>
      <c r="D148" s="149"/>
      <c r="E148" s="149" t="s">
        <v>26</v>
      </c>
      <c r="F148" s="107">
        <v>125</v>
      </c>
      <c r="G148" s="14" t="s">
        <v>21</v>
      </c>
      <c r="H148" s="197"/>
      <c r="I148" s="192"/>
      <c r="J148" s="192"/>
      <c r="K148" s="193"/>
      <c r="L148" s="193"/>
      <c r="M148" s="152">
        <f t="shared" si="5"/>
        <v>0</v>
      </c>
      <c r="N148" s="192"/>
      <c r="O148" s="193"/>
      <c r="P148" s="193"/>
      <c r="Q148" s="152">
        <f t="shared" si="6"/>
        <v>0</v>
      </c>
    </row>
    <row r="149" spans="1:17" ht="15" customHeight="1">
      <c r="A149" s="182">
        <v>139</v>
      </c>
      <c r="B149" s="149" t="s">
        <v>129</v>
      </c>
      <c r="C149" s="105" t="s">
        <v>19</v>
      </c>
      <c r="D149" s="149"/>
      <c r="E149" s="149" t="s">
        <v>26</v>
      </c>
      <c r="F149" s="106" t="s">
        <v>517</v>
      </c>
      <c r="G149" s="80" t="s">
        <v>33</v>
      </c>
      <c r="H149" s="197"/>
      <c r="I149" s="192"/>
      <c r="J149" s="192"/>
      <c r="K149" s="193"/>
      <c r="L149" s="193"/>
      <c r="M149" s="152">
        <f t="shared" si="5"/>
        <v>0</v>
      </c>
      <c r="N149" s="192"/>
      <c r="O149" s="193"/>
      <c r="P149" s="193"/>
      <c r="Q149" s="152">
        <f t="shared" si="6"/>
        <v>0</v>
      </c>
    </row>
    <row r="150" spans="1:17" ht="15" customHeight="1">
      <c r="A150" s="182">
        <v>140</v>
      </c>
      <c r="B150" s="149" t="s">
        <v>130</v>
      </c>
      <c r="C150" s="105" t="s">
        <v>19</v>
      </c>
      <c r="D150" s="149"/>
      <c r="E150" s="149" t="s">
        <v>26</v>
      </c>
      <c r="F150" s="107">
        <v>126</v>
      </c>
      <c r="G150" s="14" t="s">
        <v>21</v>
      </c>
      <c r="H150" s="197"/>
      <c r="I150" s="192"/>
      <c r="J150" s="192"/>
      <c r="K150" s="193"/>
      <c r="L150" s="193"/>
      <c r="M150" s="152">
        <f t="shared" si="5"/>
        <v>0</v>
      </c>
      <c r="N150" s="192"/>
      <c r="O150" s="193"/>
      <c r="P150" s="193"/>
      <c r="Q150" s="152">
        <f t="shared" si="6"/>
        <v>0</v>
      </c>
    </row>
    <row r="151" spans="1:17" ht="15" customHeight="1">
      <c r="A151" s="182">
        <v>141</v>
      </c>
      <c r="B151" s="149" t="s">
        <v>131</v>
      </c>
      <c r="C151" s="105" t="s">
        <v>19</v>
      </c>
      <c r="D151" s="149"/>
      <c r="E151" s="149" t="s">
        <v>26</v>
      </c>
      <c r="F151" s="107">
        <v>127</v>
      </c>
      <c r="G151" s="14" t="s">
        <v>21</v>
      </c>
      <c r="H151" s="197"/>
      <c r="I151" s="192"/>
      <c r="J151" s="192"/>
      <c r="K151" s="193"/>
      <c r="L151" s="193"/>
      <c r="M151" s="152">
        <f t="shared" si="5"/>
        <v>0</v>
      </c>
      <c r="N151" s="192"/>
      <c r="O151" s="193"/>
      <c r="P151" s="193"/>
      <c r="Q151" s="152">
        <f t="shared" si="6"/>
        <v>0</v>
      </c>
    </row>
    <row r="152" spans="1:17" ht="15" customHeight="1">
      <c r="A152" s="182">
        <v>142</v>
      </c>
      <c r="B152" s="149" t="s">
        <v>131</v>
      </c>
      <c r="C152" s="105" t="s">
        <v>19</v>
      </c>
      <c r="D152" s="149"/>
      <c r="E152" s="149" t="s">
        <v>26</v>
      </c>
      <c r="F152" s="106" t="s">
        <v>461</v>
      </c>
      <c r="G152" s="80" t="s">
        <v>33</v>
      </c>
      <c r="H152" s="197"/>
      <c r="I152" s="192"/>
      <c r="J152" s="192"/>
      <c r="K152" s="193"/>
      <c r="L152" s="193"/>
      <c r="M152" s="152">
        <f t="shared" si="5"/>
        <v>0</v>
      </c>
      <c r="N152" s="192"/>
      <c r="O152" s="193"/>
      <c r="P152" s="193"/>
      <c r="Q152" s="152">
        <f t="shared" si="6"/>
        <v>0</v>
      </c>
    </row>
    <row r="153" spans="1:17" ht="15" customHeight="1">
      <c r="A153" s="182">
        <v>143</v>
      </c>
      <c r="B153" s="149" t="s">
        <v>132</v>
      </c>
      <c r="C153" s="105" t="s">
        <v>19</v>
      </c>
      <c r="D153" s="149"/>
      <c r="E153" s="149" t="s">
        <v>26</v>
      </c>
      <c r="F153" s="107">
        <v>128</v>
      </c>
      <c r="G153" s="14" t="s">
        <v>21</v>
      </c>
      <c r="H153" s="197"/>
      <c r="I153" s="192"/>
      <c r="J153" s="192"/>
      <c r="K153" s="193"/>
      <c r="L153" s="193"/>
      <c r="M153" s="152">
        <f t="shared" si="5"/>
        <v>0</v>
      </c>
      <c r="N153" s="192"/>
      <c r="O153" s="193"/>
      <c r="P153" s="193"/>
      <c r="Q153" s="152">
        <f t="shared" si="6"/>
        <v>0</v>
      </c>
    </row>
    <row r="154" spans="1:17" ht="15" customHeight="1">
      <c r="A154" s="182">
        <v>144</v>
      </c>
      <c r="B154" s="149" t="s">
        <v>132</v>
      </c>
      <c r="C154" s="105" t="s">
        <v>19</v>
      </c>
      <c r="D154" s="149"/>
      <c r="E154" s="149" t="s">
        <v>26</v>
      </c>
      <c r="F154" s="106" t="s">
        <v>462</v>
      </c>
      <c r="G154" s="80" t="s">
        <v>33</v>
      </c>
      <c r="H154" s="197"/>
      <c r="I154" s="192"/>
      <c r="J154" s="192"/>
      <c r="K154" s="193"/>
      <c r="L154" s="193"/>
      <c r="M154" s="152">
        <f t="shared" si="5"/>
        <v>0</v>
      </c>
      <c r="N154" s="192"/>
      <c r="O154" s="193"/>
      <c r="P154" s="193"/>
      <c r="Q154" s="152">
        <f t="shared" si="6"/>
        <v>0</v>
      </c>
    </row>
    <row r="155" spans="1:17" ht="15" customHeight="1">
      <c r="A155" s="182">
        <v>145</v>
      </c>
      <c r="B155" s="149" t="s">
        <v>133</v>
      </c>
      <c r="C155" s="105" t="s">
        <v>19</v>
      </c>
      <c r="D155" s="149"/>
      <c r="E155" s="149" t="s">
        <v>30</v>
      </c>
      <c r="F155" s="106" t="s">
        <v>384</v>
      </c>
      <c r="G155" s="14" t="s">
        <v>21</v>
      </c>
      <c r="H155" s="197"/>
      <c r="I155" s="192"/>
      <c r="J155" s="192"/>
      <c r="K155" s="193"/>
      <c r="L155" s="193"/>
      <c r="M155" s="152">
        <f t="shared" si="5"/>
        <v>0</v>
      </c>
      <c r="N155" s="192"/>
      <c r="O155" s="193"/>
      <c r="P155" s="193"/>
      <c r="Q155" s="152">
        <f t="shared" si="6"/>
        <v>0</v>
      </c>
    </row>
    <row r="156" spans="1:17" ht="15" customHeight="1">
      <c r="A156" s="182">
        <v>146</v>
      </c>
      <c r="B156" s="149" t="s">
        <v>133</v>
      </c>
      <c r="C156" s="105" t="s">
        <v>19</v>
      </c>
      <c r="D156" s="149"/>
      <c r="E156" s="149" t="s">
        <v>30</v>
      </c>
      <c r="F156" s="106" t="s">
        <v>419</v>
      </c>
      <c r="G156" s="17" t="s">
        <v>31</v>
      </c>
      <c r="H156" s="197"/>
      <c r="I156" s="192"/>
      <c r="J156" s="192"/>
      <c r="K156" s="193"/>
      <c r="L156" s="193"/>
      <c r="M156" s="152">
        <f t="shared" si="5"/>
        <v>0</v>
      </c>
      <c r="N156" s="192"/>
      <c r="O156" s="193">
        <f>-6998.15-881</f>
        <v>-7879.15</v>
      </c>
      <c r="P156" s="193"/>
      <c r="Q156" s="152">
        <f t="shared" si="6"/>
        <v>-7879.15</v>
      </c>
    </row>
    <row r="157" spans="1:17" ht="15" customHeight="1">
      <c r="A157" s="182">
        <v>147</v>
      </c>
      <c r="B157" s="149" t="s">
        <v>134</v>
      </c>
      <c r="C157" s="105" t="s">
        <v>19</v>
      </c>
      <c r="D157" s="149"/>
      <c r="E157" s="149" t="s">
        <v>52</v>
      </c>
      <c r="F157" s="106" t="s">
        <v>385</v>
      </c>
      <c r="G157" s="14" t="s">
        <v>21</v>
      </c>
      <c r="H157" s="197"/>
      <c r="I157" s="192"/>
      <c r="J157" s="192"/>
      <c r="K157" s="193"/>
      <c r="L157" s="193"/>
      <c r="M157" s="152">
        <f t="shared" si="5"/>
        <v>0</v>
      </c>
      <c r="N157" s="192"/>
      <c r="O157" s="193"/>
      <c r="P157" s="193"/>
      <c r="Q157" s="152">
        <f t="shared" si="6"/>
        <v>0</v>
      </c>
    </row>
    <row r="158" spans="1:17" ht="15" customHeight="1">
      <c r="A158" s="182">
        <v>148</v>
      </c>
      <c r="B158" s="149" t="s">
        <v>134</v>
      </c>
      <c r="C158" s="105" t="s">
        <v>19</v>
      </c>
      <c r="D158" s="149"/>
      <c r="E158" s="149" t="s">
        <v>52</v>
      </c>
      <c r="F158" s="106" t="s">
        <v>463</v>
      </c>
      <c r="G158" s="80" t="s">
        <v>33</v>
      </c>
      <c r="H158" s="197"/>
      <c r="I158" s="192"/>
      <c r="J158" s="192"/>
      <c r="K158" s="193"/>
      <c r="L158" s="193"/>
      <c r="M158" s="152">
        <f t="shared" si="5"/>
        <v>0</v>
      </c>
      <c r="N158" s="192"/>
      <c r="O158" s="193"/>
      <c r="P158" s="193">
        <v>5286</v>
      </c>
      <c r="Q158" s="152">
        <f t="shared" si="6"/>
        <v>-5286</v>
      </c>
    </row>
    <row r="159" spans="1:17" ht="15" customHeight="1">
      <c r="A159" s="182">
        <v>149</v>
      </c>
      <c r="B159" s="149" t="s">
        <v>135</v>
      </c>
      <c r="C159" s="105" t="s">
        <v>19</v>
      </c>
      <c r="D159" s="149"/>
      <c r="E159" s="149" t="s">
        <v>26</v>
      </c>
      <c r="F159" s="107">
        <v>131</v>
      </c>
      <c r="G159" s="14" t="s">
        <v>21</v>
      </c>
      <c r="H159" s="197"/>
      <c r="I159" s="192"/>
      <c r="J159" s="192"/>
      <c r="K159" s="193"/>
      <c r="L159" s="193"/>
      <c r="M159" s="152">
        <f t="shared" si="5"/>
        <v>0</v>
      </c>
      <c r="N159" s="192"/>
      <c r="O159" s="193"/>
      <c r="P159" s="193"/>
      <c r="Q159" s="152">
        <f t="shared" si="6"/>
        <v>0</v>
      </c>
    </row>
    <row r="160" spans="1:17" ht="15" customHeight="1">
      <c r="A160" s="182">
        <v>150</v>
      </c>
      <c r="B160" s="149" t="s">
        <v>136</v>
      </c>
      <c r="C160" s="105" t="s">
        <v>19</v>
      </c>
      <c r="D160" s="149"/>
      <c r="E160" s="149" t="s">
        <v>26</v>
      </c>
      <c r="F160" s="99">
        <v>132</v>
      </c>
      <c r="G160" s="14" t="s">
        <v>21</v>
      </c>
      <c r="H160" s="197"/>
      <c r="I160" s="192"/>
      <c r="J160" s="192"/>
      <c r="K160" s="193"/>
      <c r="L160" s="193"/>
      <c r="M160" s="152">
        <f t="shared" si="5"/>
        <v>0</v>
      </c>
      <c r="N160" s="192"/>
      <c r="O160" s="193"/>
      <c r="P160" s="193"/>
      <c r="Q160" s="152">
        <f t="shared" si="6"/>
        <v>0</v>
      </c>
    </row>
    <row r="161" spans="1:17" ht="15" customHeight="1">
      <c r="A161" s="182">
        <v>151</v>
      </c>
      <c r="B161" s="149" t="s">
        <v>137</v>
      </c>
      <c r="C161" s="105" t="s">
        <v>19</v>
      </c>
      <c r="D161" s="149"/>
      <c r="E161" s="149" t="s">
        <v>26</v>
      </c>
      <c r="F161" s="106" t="s">
        <v>386</v>
      </c>
      <c r="G161" s="14" t="s">
        <v>21</v>
      </c>
      <c r="H161" s="197"/>
      <c r="I161" s="192"/>
      <c r="J161" s="192"/>
      <c r="K161" s="193"/>
      <c r="L161" s="193"/>
      <c r="M161" s="152">
        <f t="shared" si="5"/>
        <v>0</v>
      </c>
      <c r="N161" s="192"/>
      <c r="O161" s="193"/>
      <c r="P161" s="193"/>
      <c r="Q161" s="152">
        <f t="shared" si="6"/>
        <v>0</v>
      </c>
    </row>
    <row r="162" spans="1:17" ht="15" customHeight="1">
      <c r="A162" s="182">
        <v>152</v>
      </c>
      <c r="B162" s="153" t="s">
        <v>138</v>
      </c>
      <c r="C162" s="148" t="s">
        <v>19</v>
      </c>
      <c r="D162" s="148"/>
      <c r="E162" s="153" t="s">
        <v>35</v>
      </c>
      <c r="F162" s="106" t="s">
        <v>387</v>
      </c>
      <c r="G162" s="14" t="s">
        <v>21</v>
      </c>
      <c r="H162" s="197"/>
      <c r="I162" s="192"/>
      <c r="J162" s="192"/>
      <c r="K162" s="193"/>
      <c r="L162" s="193"/>
      <c r="M162" s="152">
        <f t="shared" si="5"/>
        <v>0</v>
      </c>
      <c r="N162" s="192"/>
      <c r="O162" s="193"/>
      <c r="P162" s="193"/>
      <c r="Q162" s="152">
        <f t="shared" si="6"/>
        <v>0</v>
      </c>
    </row>
    <row r="163" spans="1:17" ht="15" customHeight="1">
      <c r="A163" s="182">
        <v>153</v>
      </c>
      <c r="B163" s="153" t="s">
        <v>138</v>
      </c>
      <c r="C163" s="148" t="s">
        <v>19</v>
      </c>
      <c r="D163" s="153"/>
      <c r="E163" s="153" t="s">
        <v>35</v>
      </c>
      <c r="F163" s="106" t="s">
        <v>403</v>
      </c>
      <c r="G163" s="19" t="s">
        <v>36</v>
      </c>
      <c r="H163" s="197"/>
      <c r="I163" s="192"/>
      <c r="J163" s="192"/>
      <c r="K163" s="193"/>
      <c r="L163" s="193"/>
      <c r="M163" s="152">
        <f t="shared" si="5"/>
        <v>0</v>
      </c>
      <c r="N163" s="192"/>
      <c r="O163" s="193"/>
      <c r="P163" s="193"/>
      <c r="Q163" s="152">
        <f t="shared" si="6"/>
        <v>0</v>
      </c>
    </row>
    <row r="164" spans="1:17" ht="15" customHeight="1">
      <c r="A164" s="182">
        <v>154</v>
      </c>
      <c r="B164" s="153" t="s">
        <v>139</v>
      </c>
      <c r="C164" s="148" t="s">
        <v>19</v>
      </c>
      <c r="D164" s="153"/>
      <c r="E164" s="153" t="s">
        <v>104</v>
      </c>
      <c r="F164" s="106" t="s">
        <v>388</v>
      </c>
      <c r="G164" s="14" t="s">
        <v>21</v>
      </c>
      <c r="H164" s="197"/>
      <c r="I164" s="192"/>
      <c r="J164" s="192"/>
      <c r="K164" s="193"/>
      <c r="L164" s="193"/>
      <c r="M164" s="152">
        <f t="shared" si="5"/>
        <v>0</v>
      </c>
      <c r="N164" s="192"/>
      <c r="O164" s="193"/>
      <c r="P164" s="193"/>
      <c r="Q164" s="152">
        <f t="shared" si="6"/>
        <v>0</v>
      </c>
    </row>
    <row r="165" spans="1:17" ht="15" customHeight="1">
      <c r="A165" s="182">
        <v>155</v>
      </c>
      <c r="B165" s="153" t="s">
        <v>139</v>
      </c>
      <c r="C165" s="148" t="s">
        <v>19</v>
      </c>
      <c r="D165" s="153"/>
      <c r="E165" s="153" t="s">
        <v>104</v>
      </c>
      <c r="F165" s="106" t="s">
        <v>404</v>
      </c>
      <c r="G165" s="19" t="s">
        <v>36</v>
      </c>
      <c r="H165" s="197"/>
      <c r="I165" s="192"/>
      <c r="J165" s="192"/>
      <c r="K165" s="193"/>
      <c r="L165" s="193"/>
      <c r="M165" s="152">
        <f t="shared" si="5"/>
        <v>0</v>
      </c>
      <c r="N165" s="192"/>
      <c r="O165" s="193"/>
      <c r="P165" s="193"/>
      <c r="Q165" s="152">
        <f t="shared" si="6"/>
        <v>0</v>
      </c>
    </row>
    <row r="166" spans="1:17" ht="15" customHeight="1">
      <c r="A166" s="182">
        <v>156</v>
      </c>
      <c r="B166" s="153" t="s">
        <v>140</v>
      </c>
      <c r="C166" s="148" t="s">
        <v>19</v>
      </c>
      <c r="D166" s="153"/>
      <c r="E166" s="153" t="s">
        <v>104</v>
      </c>
      <c r="F166" s="106" t="s">
        <v>389</v>
      </c>
      <c r="G166" s="14" t="s">
        <v>21</v>
      </c>
      <c r="H166" s="197">
        <v>1</v>
      </c>
      <c r="I166" s="192"/>
      <c r="J166" s="192"/>
      <c r="K166" s="193"/>
      <c r="L166" s="193"/>
      <c r="M166" s="152">
        <f t="shared" si="5"/>
        <v>0</v>
      </c>
      <c r="N166" s="192"/>
      <c r="O166" s="193"/>
      <c r="P166" s="193"/>
      <c r="Q166" s="152">
        <f t="shared" si="6"/>
        <v>0</v>
      </c>
    </row>
    <row r="167" spans="1:17" ht="15" customHeight="1">
      <c r="A167" s="182">
        <v>157</v>
      </c>
      <c r="B167" s="153" t="s">
        <v>140</v>
      </c>
      <c r="C167" s="148" t="s">
        <v>19</v>
      </c>
      <c r="D167" s="153"/>
      <c r="E167" s="153" t="s">
        <v>104</v>
      </c>
      <c r="F167" s="106" t="s">
        <v>405</v>
      </c>
      <c r="G167" s="19" t="s">
        <v>36</v>
      </c>
      <c r="H167" s="197"/>
      <c r="I167" s="192"/>
      <c r="J167" s="192"/>
      <c r="K167" s="193"/>
      <c r="L167" s="193"/>
      <c r="M167" s="152">
        <f t="shared" si="5"/>
        <v>0</v>
      </c>
      <c r="N167" s="192"/>
      <c r="O167" s="193"/>
      <c r="P167" s="193"/>
      <c r="Q167" s="152">
        <f t="shared" si="6"/>
        <v>0</v>
      </c>
    </row>
    <row r="168" spans="1:17" ht="15" customHeight="1">
      <c r="A168" s="182">
        <v>158</v>
      </c>
      <c r="B168" s="153" t="s">
        <v>141</v>
      </c>
      <c r="C168" s="148" t="s">
        <v>19</v>
      </c>
      <c r="D168" s="153"/>
      <c r="E168" s="153" t="s">
        <v>26</v>
      </c>
      <c r="F168" s="106" t="s">
        <v>390</v>
      </c>
      <c r="G168" s="14" t="s">
        <v>21</v>
      </c>
      <c r="H168" s="197"/>
      <c r="I168" s="192"/>
      <c r="J168" s="192"/>
      <c r="K168" s="193"/>
      <c r="L168" s="193"/>
      <c r="M168" s="152">
        <f t="shared" si="5"/>
        <v>0</v>
      </c>
      <c r="N168" s="192"/>
      <c r="O168" s="193"/>
      <c r="P168" s="193"/>
      <c r="Q168" s="152">
        <f t="shared" si="6"/>
        <v>0</v>
      </c>
    </row>
    <row r="169" spans="1:17" ht="15" customHeight="1">
      <c r="A169" s="182">
        <v>159</v>
      </c>
      <c r="B169" s="153" t="s">
        <v>141</v>
      </c>
      <c r="C169" s="148" t="s">
        <v>19</v>
      </c>
      <c r="D169" s="153"/>
      <c r="E169" s="153" t="s">
        <v>26</v>
      </c>
      <c r="F169" s="114" t="s">
        <v>309</v>
      </c>
      <c r="G169" s="80" t="s">
        <v>33</v>
      </c>
      <c r="H169" s="197"/>
      <c r="I169" s="192"/>
      <c r="J169" s="192"/>
      <c r="K169" s="193"/>
      <c r="L169" s="193"/>
      <c r="M169" s="152">
        <f t="shared" si="5"/>
        <v>0</v>
      </c>
      <c r="N169" s="192"/>
      <c r="O169" s="193"/>
      <c r="P169" s="193"/>
      <c r="Q169" s="152">
        <f t="shared" si="6"/>
        <v>0</v>
      </c>
    </row>
    <row r="170" spans="1:17" ht="15" customHeight="1">
      <c r="A170" s="182">
        <v>160</v>
      </c>
      <c r="B170" s="153" t="s">
        <v>142</v>
      </c>
      <c r="C170" s="148" t="s">
        <v>19</v>
      </c>
      <c r="D170" s="153"/>
      <c r="E170" s="153" t="s">
        <v>26</v>
      </c>
      <c r="F170" s="106" t="s">
        <v>391</v>
      </c>
      <c r="G170" s="14" t="s">
        <v>21</v>
      </c>
      <c r="H170" s="197">
        <v>1</v>
      </c>
      <c r="I170" s="192"/>
      <c r="J170" s="192"/>
      <c r="K170" s="193"/>
      <c r="L170" s="193"/>
      <c r="M170" s="152">
        <f t="shared" si="5"/>
        <v>0</v>
      </c>
      <c r="N170" s="192"/>
      <c r="O170" s="193"/>
      <c r="P170" s="193"/>
      <c r="Q170" s="152">
        <f t="shared" si="6"/>
        <v>0</v>
      </c>
    </row>
    <row r="171" spans="1:17" ht="15" customHeight="1">
      <c r="A171" s="182">
        <v>161</v>
      </c>
      <c r="B171" s="153" t="s">
        <v>142</v>
      </c>
      <c r="C171" s="148" t="s">
        <v>19</v>
      </c>
      <c r="D171" s="153"/>
      <c r="E171" s="153" t="s">
        <v>26</v>
      </c>
      <c r="F171" s="107" t="s">
        <v>308</v>
      </c>
      <c r="G171" s="80" t="s">
        <v>33</v>
      </c>
      <c r="H171" s="197"/>
      <c r="I171" s="192"/>
      <c r="J171" s="192"/>
      <c r="K171" s="193"/>
      <c r="L171" s="193"/>
      <c r="M171" s="152">
        <f t="shared" si="5"/>
        <v>0</v>
      </c>
      <c r="N171" s="192"/>
      <c r="O171" s="193"/>
      <c r="P171" s="193"/>
      <c r="Q171" s="152">
        <f t="shared" si="6"/>
        <v>0</v>
      </c>
    </row>
    <row r="172" spans="1:17" ht="15" customHeight="1">
      <c r="A172" s="182">
        <v>162</v>
      </c>
      <c r="B172" s="153" t="s">
        <v>143</v>
      </c>
      <c r="C172" s="148" t="s">
        <v>19</v>
      </c>
      <c r="D172" s="153"/>
      <c r="E172" s="153" t="s">
        <v>35</v>
      </c>
      <c r="F172" s="106" t="s">
        <v>392</v>
      </c>
      <c r="G172" s="14" t="s">
        <v>21</v>
      </c>
      <c r="H172" s="197"/>
      <c r="I172" s="192"/>
      <c r="J172" s="192"/>
      <c r="K172" s="193"/>
      <c r="L172" s="193"/>
      <c r="M172" s="152">
        <f t="shared" si="5"/>
        <v>0</v>
      </c>
      <c r="N172" s="192"/>
      <c r="O172" s="193"/>
      <c r="P172" s="193"/>
      <c r="Q172" s="152">
        <f t="shared" si="6"/>
        <v>0</v>
      </c>
    </row>
    <row r="173" spans="1:17" ht="15" customHeight="1">
      <c r="A173" s="182">
        <v>163</v>
      </c>
      <c r="B173" s="153" t="s">
        <v>143</v>
      </c>
      <c r="C173" s="148" t="s">
        <v>19</v>
      </c>
      <c r="D173" s="153"/>
      <c r="E173" s="153" t="s">
        <v>35</v>
      </c>
      <c r="F173" s="106" t="s">
        <v>406</v>
      </c>
      <c r="G173" s="19" t="s">
        <v>36</v>
      </c>
      <c r="H173" s="197"/>
      <c r="I173" s="192"/>
      <c r="J173" s="192"/>
      <c r="K173" s="193"/>
      <c r="L173" s="193"/>
      <c r="M173" s="152">
        <f t="shared" si="5"/>
        <v>0</v>
      </c>
      <c r="N173" s="192"/>
      <c r="O173" s="193"/>
      <c r="P173" s="193"/>
      <c r="Q173" s="152">
        <f t="shared" si="6"/>
        <v>0</v>
      </c>
    </row>
    <row r="174" spans="1:17" ht="51">
      <c r="A174" s="182">
        <v>164</v>
      </c>
      <c r="B174" s="153" t="s">
        <v>144</v>
      </c>
      <c r="C174" s="148" t="s">
        <v>500</v>
      </c>
      <c r="D174" s="148" t="s">
        <v>525</v>
      </c>
      <c r="E174" s="153" t="s">
        <v>26</v>
      </c>
      <c r="F174" s="107">
        <v>140</v>
      </c>
      <c r="G174" s="14" t="s">
        <v>21</v>
      </c>
      <c r="H174" s="197"/>
      <c r="I174" s="192"/>
      <c r="J174" s="192"/>
      <c r="K174" s="193"/>
      <c r="L174" s="193"/>
      <c r="M174" s="152">
        <f t="shared" si="5"/>
        <v>0</v>
      </c>
      <c r="N174" s="192"/>
      <c r="O174" s="193"/>
      <c r="P174" s="193"/>
      <c r="Q174" s="152">
        <f t="shared" si="6"/>
        <v>0</v>
      </c>
    </row>
    <row r="175" spans="1:17" ht="51">
      <c r="A175" s="182">
        <v>165</v>
      </c>
      <c r="B175" s="153" t="s">
        <v>144</v>
      </c>
      <c r="C175" s="148" t="s">
        <v>500</v>
      </c>
      <c r="D175" s="148" t="s">
        <v>525</v>
      </c>
      <c r="E175" s="153" t="s">
        <v>26</v>
      </c>
      <c r="F175" s="106" t="s">
        <v>469</v>
      </c>
      <c r="G175" s="80" t="s">
        <v>33</v>
      </c>
      <c r="H175" s="197"/>
      <c r="I175" s="192"/>
      <c r="J175" s="192"/>
      <c r="K175" s="193"/>
      <c r="L175" s="193"/>
      <c r="M175" s="152">
        <f t="shared" si="5"/>
        <v>0</v>
      </c>
      <c r="N175" s="192"/>
      <c r="O175" s="193"/>
      <c r="P175" s="193"/>
      <c r="Q175" s="152">
        <f t="shared" si="6"/>
        <v>0</v>
      </c>
    </row>
    <row r="176" spans="1:17" ht="15" customHeight="1">
      <c r="A176" s="182">
        <v>166</v>
      </c>
      <c r="B176" s="153" t="s">
        <v>145</v>
      </c>
      <c r="C176" s="148" t="s">
        <v>19</v>
      </c>
      <c r="D176" s="153"/>
      <c r="E176" s="153" t="s">
        <v>146</v>
      </c>
      <c r="F176" s="107">
        <v>141</v>
      </c>
      <c r="G176" s="14" t="s">
        <v>21</v>
      </c>
      <c r="H176" s="197"/>
      <c r="I176" s="192"/>
      <c r="J176" s="192"/>
      <c r="K176" s="193"/>
      <c r="L176" s="193"/>
      <c r="M176" s="152">
        <f t="shared" si="5"/>
        <v>0</v>
      </c>
      <c r="N176" s="192"/>
      <c r="O176" s="193"/>
      <c r="P176" s="193"/>
      <c r="Q176" s="152">
        <f t="shared" si="6"/>
        <v>0</v>
      </c>
    </row>
    <row r="177" spans="1:17" ht="15" customHeight="1">
      <c r="A177" s="182">
        <v>167</v>
      </c>
      <c r="B177" s="153" t="s">
        <v>147</v>
      </c>
      <c r="C177" s="148" t="s">
        <v>19</v>
      </c>
      <c r="D177" s="153"/>
      <c r="E177" s="153" t="s">
        <v>26</v>
      </c>
      <c r="F177" s="106" t="s">
        <v>393</v>
      </c>
      <c r="G177" s="14" t="s">
        <v>21</v>
      </c>
      <c r="H177" s="197">
        <v>1</v>
      </c>
      <c r="I177" s="192"/>
      <c r="J177" s="192"/>
      <c r="K177" s="193"/>
      <c r="L177" s="193"/>
      <c r="M177" s="152">
        <f t="shared" si="5"/>
        <v>0</v>
      </c>
      <c r="N177" s="192"/>
      <c r="O177" s="193"/>
      <c r="P177" s="193"/>
      <c r="Q177" s="152">
        <f t="shared" si="6"/>
        <v>0</v>
      </c>
    </row>
    <row r="178" spans="1:17" ht="15" customHeight="1">
      <c r="A178" s="182">
        <v>168</v>
      </c>
      <c r="B178" s="153" t="s">
        <v>148</v>
      </c>
      <c r="C178" s="148" t="s">
        <v>19</v>
      </c>
      <c r="D178" s="153"/>
      <c r="E178" s="153" t="s">
        <v>26</v>
      </c>
      <c r="F178" s="106" t="s">
        <v>394</v>
      </c>
      <c r="G178" s="14" t="s">
        <v>21</v>
      </c>
      <c r="H178" s="197"/>
      <c r="I178" s="192"/>
      <c r="J178" s="192"/>
      <c r="K178" s="193"/>
      <c r="L178" s="193"/>
      <c r="M178" s="152">
        <f t="shared" si="5"/>
        <v>0</v>
      </c>
      <c r="N178" s="192"/>
      <c r="O178" s="193"/>
      <c r="P178" s="193"/>
      <c r="Q178" s="152">
        <f t="shared" si="6"/>
        <v>0</v>
      </c>
    </row>
    <row r="179" spans="1:17" ht="15" customHeight="1">
      <c r="A179" s="182">
        <v>169</v>
      </c>
      <c r="B179" s="153" t="s">
        <v>148</v>
      </c>
      <c r="C179" s="148" t="s">
        <v>19</v>
      </c>
      <c r="D179" s="153"/>
      <c r="E179" s="153" t="s">
        <v>26</v>
      </c>
      <c r="F179" s="109" t="s">
        <v>464</v>
      </c>
      <c r="G179" s="80" t="s">
        <v>33</v>
      </c>
      <c r="H179" s="197"/>
      <c r="I179" s="192"/>
      <c r="J179" s="192"/>
      <c r="K179" s="193"/>
      <c r="L179" s="193"/>
      <c r="M179" s="152">
        <f t="shared" si="5"/>
        <v>0</v>
      </c>
      <c r="N179" s="192"/>
      <c r="O179" s="193"/>
      <c r="P179" s="193">
        <v>3347.8</v>
      </c>
      <c r="Q179" s="152">
        <f t="shared" si="6"/>
        <v>-3347.8</v>
      </c>
    </row>
    <row r="180" spans="1:17" ht="15" customHeight="1">
      <c r="A180" s="182">
        <v>170</v>
      </c>
      <c r="B180" s="115" t="s">
        <v>149</v>
      </c>
      <c r="C180" s="4" t="s">
        <v>19</v>
      </c>
      <c r="D180" s="115"/>
      <c r="E180" s="115" t="s">
        <v>26</v>
      </c>
      <c r="F180" s="116" t="s">
        <v>465</v>
      </c>
      <c r="G180" s="80" t="s">
        <v>33</v>
      </c>
      <c r="H180" s="197"/>
      <c r="I180" s="192"/>
      <c r="J180" s="192"/>
      <c r="K180" s="193"/>
      <c r="L180" s="193"/>
      <c r="M180" s="152">
        <f t="shared" si="5"/>
        <v>0</v>
      </c>
      <c r="N180" s="192"/>
      <c r="O180" s="193"/>
      <c r="P180" s="193"/>
      <c r="Q180" s="152">
        <f t="shared" si="6"/>
        <v>0</v>
      </c>
    </row>
    <row r="181" spans="1:17" ht="15" customHeight="1">
      <c r="A181" s="182">
        <v>171</v>
      </c>
      <c r="B181" s="153" t="s">
        <v>150</v>
      </c>
      <c r="C181" s="148" t="s">
        <v>19</v>
      </c>
      <c r="D181" s="153"/>
      <c r="E181" s="149" t="s">
        <v>30</v>
      </c>
      <c r="F181" s="160" t="s">
        <v>395</v>
      </c>
      <c r="G181" s="102" t="s">
        <v>21</v>
      </c>
      <c r="H181" s="197"/>
      <c r="I181" s="192"/>
      <c r="J181" s="192"/>
      <c r="K181" s="193"/>
      <c r="L181" s="193"/>
      <c r="M181" s="152">
        <f t="shared" si="5"/>
        <v>0</v>
      </c>
      <c r="N181" s="192"/>
      <c r="O181" s="193"/>
      <c r="P181" s="193"/>
      <c r="Q181" s="152">
        <f t="shared" si="6"/>
        <v>0</v>
      </c>
    </row>
    <row r="182" spans="1:17" ht="15" customHeight="1">
      <c r="A182" s="182">
        <v>172</v>
      </c>
      <c r="B182" s="153" t="s">
        <v>150</v>
      </c>
      <c r="C182" s="148" t="s">
        <v>19</v>
      </c>
      <c r="D182" s="148"/>
      <c r="E182" s="149" t="s">
        <v>30</v>
      </c>
      <c r="F182" s="160" t="s">
        <v>420</v>
      </c>
      <c r="G182" s="154" t="s">
        <v>31</v>
      </c>
      <c r="H182" s="197"/>
      <c r="I182" s="192">
        <v>1</v>
      </c>
      <c r="J182" s="192">
        <v>1</v>
      </c>
      <c r="K182" s="193"/>
      <c r="L182" s="193"/>
      <c r="M182" s="152">
        <f t="shared" si="5"/>
        <v>0</v>
      </c>
      <c r="N182" s="192"/>
      <c r="O182" s="193">
        <f>-12686.4</f>
        <v>-12686.4</v>
      </c>
      <c r="P182" s="193"/>
      <c r="Q182" s="152">
        <f t="shared" si="6"/>
        <v>-12686.4</v>
      </c>
    </row>
    <row r="183" spans="1:17" ht="15" customHeight="1">
      <c r="A183" s="182">
        <v>173</v>
      </c>
      <c r="B183" s="153" t="s">
        <v>151</v>
      </c>
      <c r="C183" s="148" t="s">
        <v>19</v>
      </c>
      <c r="D183" s="148"/>
      <c r="E183" s="153" t="s">
        <v>26</v>
      </c>
      <c r="F183" s="160" t="s">
        <v>396</v>
      </c>
      <c r="G183" s="102" t="s">
        <v>21</v>
      </c>
      <c r="H183" s="197">
        <v>1</v>
      </c>
      <c r="I183" s="192"/>
      <c r="J183" s="192"/>
      <c r="K183" s="193"/>
      <c r="L183" s="193"/>
      <c r="M183" s="152">
        <f t="shared" si="5"/>
        <v>0</v>
      </c>
      <c r="N183" s="192"/>
      <c r="O183" s="193"/>
      <c r="P183" s="193"/>
      <c r="Q183" s="152">
        <f t="shared" si="6"/>
        <v>0</v>
      </c>
    </row>
    <row r="184" spans="1:17" ht="15" customHeight="1">
      <c r="A184" s="182">
        <v>174</v>
      </c>
      <c r="B184" s="153" t="s">
        <v>151</v>
      </c>
      <c r="C184" s="148" t="s">
        <v>19</v>
      </c>
      <c r="D184" s="148"/>
      <c r="E184" s="153" t="s">
        <v>26</v>
      </c>
      <c r="F184" s="160" t="s">
        <v>466</v>
      </c>
      <c r="G184" s="80" t="s">
        <v>33</v>
      </c>
      <c r="H184" s="197">
        <v>2</v>
      </c>
      <c r="I184" s="192"/>
      <c r="J184" s="192"/>
      <c r="K184" s="193"/>
      <c r="L184" s="193"/>
      <c r="M184" s="152">
        <f t="shared" si="5"/>
        <v>0</v>
      </c>
      <c r="N184" s="192"/>
      <c r="O184" s="193"/>
      <c r="P184" s="193"/>
      <c r="Q184" s="152">
        <f t="shared" si="6"/>
        <v>0</v>
      </c>
    </row>
    <row r="185" spans="1:17" ht="15" customHeight="1">
      <c r="A185" s="182">
        <v>175</v>
      </c>
      <c r="B185" s="153" t="s">
        <v>152</v>
      </c>
      <c r="C185" s="148" t="s">
        <v>19</v>
      </c>
      <c r="D185" s="148"/>
      <c r="E185" s="153" t="s">
        <v>26</v>
      </c>
      <c r="F185" s="160" t="s">
        <v>467</v>
      </c>
      <c r="G185" s="80" t="s">
        <v>33</v>
      </c>
      <c r="H185" s="197"/>
      <c r="I185" s="192"/>
      <c r="J185" s="192"/>
      <c r="K185" s="193"/>
      <c r="L185" s="193"/>
      <c r="M185" s="152">
        <f t="shared" si="5"/>
        <v>0</v>
      </c>
      <c r="N185" s="192"/>
      <c r="O185" s="193"/>
      <c r="P185" s="193">
        <v>1233.4000000000001</v>
      </c>
      <c r="Q185" s="152">
        <f t="shared" si="6"/>
        <v>-1233.4000000000001</v>
      </c>
    </row>
    <row r="186" spans="1:17">
      <c r="A186" s="182">
        <v>176</v>
      </c>
      <c r="B186" s="153" t="s">
        <v>156</v>
      </c>
      <c r="C186" s="148" t="s">
        <v>19</v>
      </c>
      <c r="D186" s="148"/>
      <c r="E186" s="153" t="s">
        <v>26</v>
      </c>
      <c r="F186" s="160" t="s">
        <v>397</v>
      </c>
      <c r="G186" s="102" t="s">
        <v>21</v>
      </c>
      <c r="H186" s="197"/>
      <c r="I186" s="192"/>
      <c r="J186" s="192"/>
      <c r="K186" s="193"/>
      <c r="L186" s="193"/>
      <c r="M186" s="152">
        <f t="shared" si="5"/>
        <v>0</v>
      </c>
      <c r="N186" s="192"/>
      <c r="O186" s="193"/>
      <c r="P186" s="193"/>
      <c r="Q186" s="152">
        <f t="shared" si="6"/>
        <v>0</v>
      </c>
    </row>
    <row r="187" spans="1:17">
      <c r="A187" s="182">
        <v>177</v>
      </c>
      <c r="B187" s="153" t="s">
        <v>441</v>
      </c>
      <c r="C187" s="148" t="s">
        <v>19</v>
      </c>
      <c r="D187" s="148"/>
      <c r="E187" s="153" t="s">
        <v>26</v>
      </c>
      <c r="F187" s="160" t="s">
        <v>442</v>
      </c>
      <c r="G187" s="102" t="s">
        <v>21</v>
      </c>
      <c r="H187" s="197"/>
      <c r="I187" s="192"/>
      <c r="J187" s="192"/>
      <c r="K187" s="193"/>
      <c r="L187" s="193"/>
      <c r="M187" s="152">
        <f>K187-L187</f>
        <v>0</v>
      </c>
      <c r="N187" s="192"/>
      <c r="O187" s="193"/>
      <c r="P187" s="193"/>
      <c r="Q187" s="152">
        <f>O187-P187</f>
        <v>0</v>
      </c>
    </row>
    <row r="188" spans="1:17">
      <c r="A188" s="182">
        <v>178</v>
      </c>
      <c r="B188" s="153" t="s">
        <v>441</v>
      </c>
      <c r="C188" s="148" t="s">
        <v>19</v>
      </c>
      <c r="D188" s="148"/>
      <c r="E188" s="153" t="s">
        <v>26</v>
      </c>
      <c r="F188" s="160" t="s">
        <v>468</v>
      </c>
      <c r="G188" s="80" t="s">
        <v>33</v>
      </c>
      <c r="H188" s="197"/>
      <c r="I188" s="192"/>
      <c r="J188" s="192"/>
      <c r="K188" s="193"/>
      <c r="L188" s="193"/>
      <c r="M188" s="152">
        <f>K188-L188</f>
        <v>0</v>
      </c>
      <c r="N188" s="192"/>
      <c r="O188" s="193"/>
      <c r="P188" s="193"/>
      <c r="Q188" s="152">
        <f>O188-P188</f>
        <v>0</v>
      </c>
    </row>
    <row r="189" spans="1:17" ht="15" customHeight="1">
      <c r="A189" s="182">
        <v>179</v>
      </c>
      <c r="B189" s="153" t="s">
        <v>470</v>
      </c>
      <c r="C189" s="148" t="s">
        <v>19</v>
      </c>
      <c r="D189" s="148"/>
      <c r="E189" s="153" t="s">
        <v>26</v>
      </c>
      <c r="F189" s="160" t="s">
        <v>503</v>
      </c>
      <c r="G189" s="102" t="s">
        <v>21</v>
      </c>
      <c r="H189" s="197"/>
      <c r="I189" s="192"/>
      <c r="J189" s="192"/>
      <c r="K189" s="193"/>
      <c r="L189" s="193"/>
      <c r="M189" s="152">
        <f t="shared" ref="M189:M225" si="7">K189-L189</f>
        <v>0</v>
      </c>
      <c r="N189" s="192"/>
      <c r="O189" s="193"/>
      <c r="P189" s="193"/>
      <c r="Q189" s="152">
        <f t="shared" ref="Q189:Q225" si="8">O189-P189</f>
        <v>0</v>
      </c>
    </row>
    <row r="190" spans="1:17" ht="15" customHeight="1">
      <c r="A190" s="182">
        <v>180</v>
      </c>
      <c r="B190" s="153" t="s">
        <v>470</v>
      </c>
      <c r="C190" s="148" t="s">
        <v>19</v>
      </c>
      <c r="D190" s="148"/>
      <c r="E190" s="153" t="s">
        <v>26</v>
      </c>
      <c r="F190" s="160" t="s">
        <v>491</v>
      </c>
      <c r="G190" s="80" t="s">
        <v>33</v>
      </c>
      <c r="H190" s="197"/>
      <c r="I190" s="192"/>
      <c r="J190" s="192"/>
      <c r="K190" s="193"/>
      <c r="L190" s="193"/>
      <c r="M190" s="152">
        <f t="shared" si="7"/>
        <v>0</v>
      </c>
      <c r="N190" s="192"/>
      <c r="O190" s="193"/>
      <c r="P190" s="193"/>
      <c r="Q190" s="152">
        <f t="shared" si="8"/>
        <v>0</v>
      </c>
    </row>
    <row r="191" spans="1:17">
      <c r="A191" s="182">
        <v>181</v>
      </c>
      <c r="B191" s="153" t="s">
        <v>471</v>
      </c>
      <c r="C191" s="148" t="s">
        <v>19</v>
      </c>
      <c r="D191" s="148"/>
      <c r="E191" s="153" t="s">
        <v>26</v>
      </c>
      <c r="F191" s="160" t="s">
        <v>504</v>
      </c>
      <c r="G191" s="102" t="s">
        <v>21</v>
      </c>
      <c r="H191" s="197"/>
      <c r="I191" s="192"/>
      <c r="J191" s="192"/>
      <c r="K191" s="193"/>
      <c r="L191" s="193"/>
      <c r="M191" s="152">
        <f t="shared" si="7"/>
        <v>0</v>
      </c>
      <c r="N191" s="192"/>
      <c r="O191" s="193"/>
      <c r="P191" s="193"/>
      <c r="Q191" s="152">
        <f t="shared" si="8"/>
        <v>0</v>
      </c>
    </row>
    <row r="192" spans="1:17">
      <c r="A192" s="182">
        <v>182</v>
      </c>
      <c r="B192" s="153" t="s">
        <v>471</v>
      </c>
      <c r="C192" s="148" t="s">
        <v>19</v>
      </c>
      <c r="D192" s="148"/>
      <c r="E192" s="153" t="s">
        <v>26</v>
      </c>
      <c r="F192" s="160" t="s">
        <v>479</v>
      </c>
      <c r="G192" s="80" t="s">
        <v>33</v>
      </c>
      <c r="H192" s="197"/>
      <c r="I192" s="192"/>
      <c r="J192" s="192"/>
      <c r="K192" s="193"/>
      <c r="L192" s="193"/>
      <c r="M192" s="152">
        <f t="shared" si="7"/>
        <v>0</v>
      </c>
      <c r="N192" s="192"/>
      <c r="O192" s="193"/>
      <c r="P192" s="193"/>
      <c r="Q192" s="152">
        <f t="shared" si="8"/>
        <v>0</v>
      </c>
    </row>
    <row r="193" spans="1:17">
      <c r="A193" s="182">
        <v>183</v>
      </c>
      <c r="B193" s="153" t="s">
        <v>482</v>
      </c>
      <c r="C193" s="148" t="s">
        <v>19</v>
      </c>
      <c r="D193" s="148"/>
      <c r="E193" s="153" t="s">
        <v>26</v>
      </c>
      <c r="F193" s="160" t="s">
        <v>505</v>
      </c>
      <c r="G193" s="102" t="s">
        <v>21</v>
      </c>
      <c r="H193" s="197"/>
      <c r="I193" s="192"/>
      <c r="J193" s="192"/>
      <c r="K193" s="193"/>
      <c r="L193" s="193"/>
      <c r="M193" s="152">
        <f t="shared" si="7"/>
        <v>0</v>
      </c>
      <c r="N193" s="192"/>
      <c r="O193" s="193"/>
      <c r="P193" s="193"/>
      <c r="Q193" s="152">
        <f t="shared" si="8"/>
        <v>0</v>
      </c>
    </row>
    <row r="194" spans="1:17">
      <c r="A194" s="182">
        <v>184</v>
      </c>
      <c r="B194" s="153" t="s">
        <v>482</v>
      </c>
      <c r="C194" s="148" t="s">
        <v>19</v>
      </c>
      <c r="D194" s="148"/>
      <c r="E194" s="153" t="s">
        <v>26</v>
      </c>
      <c r="F194" s="160" t="s">
        <v>485</v>
      </c>
      <c r="G194" s="16" t="s">
        <v>22</v>
      </c>
      <c r="H194" s="197">
        <v>1</v>
      </c>
      <c r="I194" s="192"/>
      <c r="J194" s="192"/>
      <c r="K194" s="193"/>
      <c r="L194" s="193"/>
      <c r="M194" s="152">
        <f t="shared" si="7"/>
        <v>0</v>
      </c>
      <c r="N194" s="192"/>
      <c r="O194" s="193"/>
      <c r="P194" s="193"/>
      <c r="Q194" s="152">
        <f t="shared" si="8"/>
        <v>0</v>
      </c>
    </row>
    <row r="195" spans="1:17">
      <c r="A195" s="182">
        <v>185</v>
      </c>
      <c r="B195" s="153" t="s">
        <v>483</v>
      </c>
      <c r="C195" s="148" t="s">
        <v>19</v>
      </c>
      <c r="D195" s="148"/>
      <c r="E195" s="149" t="s">
        <v>94</v>
      </c>
      <c r="F195" s="160" t="s">
        <v>543</v>
      </c>
      <c r="G195" s="14" t="s">
        <v>21</v>
      </c>
      <c r="H195" s="197"/>
      <c r="I195" s="192"/>
      <c r="J195" s="192"/>
      <c r="K195" s="193"/>
      <c r="L195" s="193"/>
      <c r="M195" s="152">
        <f t="shared" si="7"/>
        <v>0</v>
      </c>
      <c r="N195" s="192"/>
      <c r="O195" s="193"/>
      <c r="P195" s="193"/>
      <c r="Q195" s="152">
        <f t="shared" si="8"/>
        <v>0</v>
      </c>
    </row>
    <row r="196" spans="1:17">
      <c r="A196" s="182">
        <v>186</v>
      </c>
      <c r="B196" s="153" t="s">
        <v>483</v>
      </c>
      <c r="C196" s="148" t="s">
        <v>19</v>
      </c>
      <c r="D196" s="148"/>
      <c r="E196" s="149" t="s">
        <v>94</v>
      </c>
      <c r="F196" s="160" t="s">
        <v>492</v>
      </c>
      <c r="G196" s="16" t="s">
        <v>22</v>
      </c>
      <c r="H196" s="197"/>
      <c r="I196" s="192"/>
      <c r="J196" s="192"/>
      <c r="K196" s="193"/>
      <c r="L196" s="193"/>
      <c r="M196" s="152">
        <f t="shared" si="7"/>
        <v>0</v>
      </c>
      <c r="N196" s="192"/>
      <c r="O196" s="193"/>
      <c r="P196" s="193"/>
      <c r="Q196" s="152">
        <f t="shared" si="8"/>
        <v>0</v>
      </c>
    </row>
    <row r="197" spans="1:17">
      <c r="A197" s="182">
        <v>187</v>
      </c>
      <c r="B197" s="153" t="s">
        <v>473</v>
      </c>
      <c r="C197" s="148" t="s">
        <v>19</v>
      </c>
      <c r="D197" s="148"/>
      <c r="E197" s="153" t="s">
        <v>26</v>
      </c>
      <c r="F197" s="160" t="s">
        <v>506</v>
      </c>
      <c r="G197" s="102" t="s">
        <v>21</v>
      </c>
      <c r="H197" s="197"/>
      <c r="I197" s="192"/>
      <c r="J197" s="192"/>
      <c r="K197" s="193"/>
      <c r="L197" s="193"/>
      <c r="M197" s="152">
        <f t="shared" si="7"/>
        <v>0</v>
      </c>
      <c r="N197" s="192"/>
      <c r="O197" s="193"/>
      <c r="P197" s="193"/>
      <c r="Q197" s="152">
        <f t="shared" si="8"/>
        <v>0</v>
      </c>
    </row>
    <row r="198" spans="1:17">
      <c r="A198" s="182">
        <v>188</v>
      </c>
      <c r="B198" s="153" t="s">
        <v>473</v>
      </c>
      <c r="C198" s="148" t="s">
        <v>19</v>
      </c>
      <c r="D198" s="148"/>
      <c r="E198" s="153" t="s">
        <v>26</v>
      </c>
      <c r="F198" s="160" t="s">
        <v>472</v>
      </c>
      <c r="G198" s="80" t="s">
        <v>33</v>
      </c>
      <c r="H198" s="197"/>
      <c r="I198" s="192"/>
      <c r="J198" s="192"/>
      <c r="K198" s="193"/>
      <c r="L198" s="193"/>
      <c r="M198" s="152">
        <f t="shared" si="7"/>
        <v>0</v>
      </c>
      <c r="N198" s="192"/>
      <c r="O198" s="193"/>
      <c r="P198" s="193"/>
      <c r="Q198" s="152">
        <f t="shared" si="8"/>
        <v>0</v>
      </c>
    </row>
    <row r="199" spans="1:17" ht="63.75">
      <c r="A199" s="182">
        <v>189</v>
      </c>
      <c r="B199" s="153" t="s">
        <v>484</v>
      </c>
      <c r="C199" s="148" t="s">
        <v>487</v>
      </c>
      <c r="D199" s="148" t="s">
        <v>486</v>
      </c>
      <c r="E199" s="153" t="s">
        <v>20</v>
      </c>
      <c r="F199" s="160" t="s">
        <v>507</v>
      </c>
      <c r="G199" s="102" t="s">
        <v>21</v>
      </c>
      <c r="H199" s="197">
        <v>2</v>
      </c>
      <c r="I199" s="192"/>
      <c r="J199" s="192"/>
      <c r="K199" s="193"/>
      <c r="L199" s="193"/>
      <c r="M199" s="152">
        <f t="shared" si="7"/>
        <v>0</v>
      </c>
      <c r="N199" s="192"/>
      <c r="O199" s="193"/>
      <c r="P199" s="193"/>
      <c r="Q199" s="152">
        <f t="shared" si="8"/>
        <v>0</v>
      </c>
    </row>
    <row r="200" spans="1:17" ht="63.75">
      <c r="A200" s="182">
        <v>190</v>
      </c>
      <c r="B200" s="153" t="s">
        <v>484</v>
      </c>
      <c r="C200" s="148" t="s">
        <v>487</v>
      </c>
      <c r="D200" s="148" t="s">
        <v>486</v>
      </c>
      <c r="E200" s="153" t="s">
        <v>20</v>
      </c>
      <c r="F200" s="160" t="s">
        <v>493</v>
      </c>
      <c r="G200" s="16" t="s">
        <v>22</v>
      </c>
      <c r="H200" s="197"/>
      <c r="I200" s="192"/>
      <c r="J200" s="192"/>
      <c r="K200" s="193"/>
      <c r="L200" s="193"/>
      <c r="M200" s="152">
        <f t="shared" si="7"/>
        <v>0</v>
      </c>
      <c r="N200" s="192"/>
      <c r="O200" s="193"/>
      <c r="P200" s="193"/>
      <c r="Q200" s="152">
        <f t="shared" si="8"/>
        <v>0</v>
      </c>
    </row>
    <row r="201" spans="1:17">
      <c r="A201" s="182">
        <v>191</v>
      </c>
      <c r="B201" s="153" t="s">
        <v>480</v>
      </c>
      <c r="C201" s="148" t="s">
        <v>19</v>
      </c>
      <c r="D201" s="148"/>
      <c r="E201" s="153" t="s">
        <v>26</v>
      </c>
      <c r="F201" s="160" t="s">
        <v>476</v>
      </c>
      <c r="G201" s="80" t="s">
        <v>33</v>
      </c>
      <c r="H201" s="197"/>
      <c r="I201" s="192"/>
      <c r="J201" s="192"/>
      <c r="K201" s="193"/>
      <c r="L201" s="193"/>
      <c r="M201" s="152">
        <f t="shared" si="7"/>
        <v>0</v>
      </c>
      <c r="N201" s="192"/>
      <c r="O201" s="193"/>
      <c r="P201" s="193"/>
      <c r="Q201" s="152">
        <f t="shared" si="8"/>
        <v>0</v>
      </c>
    </row>
    <row r="202" spans="1:17">
      <c r="A202" s="182">
        <v>192</v>
      </c>
      <c r="B202" s="153" t="s">
        <v>477</v>
      </c>
      <c r="C202" s="148" t="s">
        <v>19</v>
      </c>
      <c r="D202" s="148"/>
      <c r="E202" s="153" t="s">
        <v>26</v>
      </c>
      <c r="F202" s="160" t="s">
        <v>515</v>
      </c>
      <c r="G202" s="14" t="s">
        <v>21</v>
      </c>
      <c r="H202" s="197"/>
      <c r="I202" s="192"/>
      <c r="J202" s="192"/>
      <c r="K202" s="193"/>
      <c r="L202" s="193"/>
      <c r="M202" s="152">
        <f t="shared" si="7"/>
        <v>0</v>
      </c>
      <c r="N202" s="192"/>
      <c r="O202" s="193"/>
      <c r="P202" s="193"/>
      <c r="Q202" s="152">
        <f t="shared" si="8"/>
        <v>0</v>
      </c>
    </row>
    <row r="203" spans="1:17">
      <c r="A203" s="182">
        <v>193</v>
      </c>
      <c r="B203" s="153" t="s">
        <v>477</v>
      </c>
      <c r="C203" s="148" t="s">
        <v>19</v>
      </c>
      <c r="D203" s="148"/>
      <c r="E203" s="153" t="s">
        <v>26</v>
      </c>
      <c r="F203" s="160" t="s">
        <v>475</v>
      </c>
      <c r="G203" s="80" t="s">
        <v>33</v>
      </c>
      <c r="H203" s="197"/>
      <c r="I203" s="192"/>
      <c r="J203" s="192"/>
      <c r="K203" s="193"/>
      <c r="L203" s="193"/>
      <c r="M203" s="152">
        <f t="shared" si="7"/>
        <v>0</v>
      </c>
      <c r="N203" s="192"/>
      <c r="O203" s="193"/>
      <c r="P203" s="193"/>
      <c r="Q203" s="152">
        <f t="shared" si="8"/>
        <v>0</v>
      </c>
    </row>
    <row r="204" spans="1:17" ht="15" customHeight="1">
      <c r="A204" s="182">
        <v>194</v>
      </c>
      <c r="B204" s="153" t="s">
        <v>481</v>
      </c>
      <c r="C204" s="148" t="s">
        <v>19</v>
      </c>
      <c r="D204" s="148"/>
      <c r="E204" s="153" t="s">
        <v>26</v>
      </c>
      <c r="F204" s="160" t="s">
        <v>490</v>
      </c>
      <c r="G204" s="80" t="s">
        <v>33</v>
      </c>
      <c r="H204" s="197"/>
      <c r="I204" s="192"/>
      <c r="J204" s="192"/>
      <c r="K204" s="193"/>
      <c r="L204" s="193">
        <v>528.6</v>
      </c>
      <c r="M204" s="152">
        <f t="shared" si="7"/>
        <v>-528.6</v>
      </c>
      <c r="N204" s="192"/>
      <c r="O204" s="193"/>
      <c r="P204" s="193"/>
      <c r="Q204" s="152">
        <f t="shared" si="8"/>
        <v>0</v>
      </c>
    </row>
    <row r="205" spans="1:17" ht="51">
      <c r="A205" s="182">
        <v>195</v>
      </c>
      <c r="B205" s="153" t="s">
        <v>478</v>
      </c>
      <c r="C205" s="148" t="s">
        <v>547</v>
      </c>
      <c r="D205" s="148" t="s">
        <v>548</v>
      </c>
      <c r="E205" s="153" t="s">
        <v>26</v>
      </c>
      <c r="F205" s="160" t="s">
        <v>508</v>
      </c>
      <c r="G205" s="14" t="s">
        <v>21</v>
      </c>
      <c r="H205" s="197">
        <v>1</v>
      </c>
      <c r="I205" s="192"/>
      <c r="J205" s="192"/>
      <c r="K205" s="193"/>
      <c r="L205" s="193"/>
      <c r="M205" s="152">
        <f t="shared" si="7"/>
        <v>0</v>
      </c>
      <c r="N205" s="192"/>
      <c r="O205" s="193"/>
      <c r="P205" s="193"/>
      <c r="Q205" s="152">
        <f t="shared" si="8"/>
        <v>0</v>
      </c>
    </row>
    <row r="206" spans="1:17">
      <c r="A206" s="182">
        <v>196</v>
      </c>
      <c r="B206" s="153" t="s">
        <v>488</v>
      </c>
      <c r="C206" s="148" t="s">
        <v>19</v>
      </c>
      <c r="D206" s="148"/>
      <c r="E206" s="153" t="s">
        <v>26</v>
      </c>
      <c r="F206" s="160" t="s">
        <v>509</v>
      </c>
      <c r="G206" s="14" t="s">
        <v>21</v>
      </c>
      <c r="H206" s="197"/>
      <c r="I206" s="192"/>
      <c r="J206" s="192"/>
      <c r="K206" s="193"/>
      <c r="L206" s="193"/>
      <c r="M206" s="152">
        <f t="shared" si="7"/>
        <v>0</v>
      </c>
      <c r="N206" s="192"/>
      <c r="O206" s="193"/>
      <c r="P206" s="193"/>
      <c r="Q206" s="152">
        <f t="shared" si="8"/>
        <v>0</v>
      </c>
    </row>
    <row r="207" spans="1:17">
      <c r="A207" s="182">
        <v>197</v>
      </c>
      <c r="B207" s="153" t="s">
        <v>495</v>
      </c>
      <c r="C207" s="148" t="s">
        <v>19</v>
      </c>
      <c r="D207" s="148"/>
      <c r="E207" s="153" t="s">
        <v>104</v>
      </c>
      <c r="F207" s="160" t="s">
        <v>494</v>
      </c>
      <c r="G207" s="19" t="s">
        <v>36</v>
      </c>
      <c r="H207" s="197"/>
      <c r="I207" s="192"/>
      <c r="J207" s="192"/>
      <c r="K207" s="193"/>
      <c r="L207" s="193"/>
      <c r="M207" s="152">
        <f t="shared" si="7"/>
        <v>0</v>
      </c>
      <c r="N207" s="192"/>
      <c r="O207" s="193"/>
      <c r="P207" s="193"/>
      <c r="Q207" s="152">
        <f t="shared" si="8"/>
        <v>0</v>
      </c>
    </row>
    <row r="208" spans="1:17" ht="51">
      <c r="A208" s="182">
        <v>198</v>
      </c>
      <c r="B208" s="153" t="s">
        <v>496</v>
      </c>
      <c r="C208" s="148" t="s">
        <v>500</v>
      </c>
      <c r="D208" s="148" t="s">
        <v>501</v>
      </c>
      <c r="E208" s="153" t="s">
        <v>26</v>
      </c>
      <c r="F208" s="160" t="s">
        <v>502</v>
      </c>
      <c r="G208" s="14" t="s">
        <v>21</v>
      </c>
      <c r="H208" s="197">
        <v>2</v>
      </c>
      <c r="I208" s="192"/>
      <c r="J208" s="192"/>
      <c r="K208" s="193"/>
      <c r="L208" s="193"/>
      <c r="M208" s="152">
        <f t="shared" si="7"/>
        <v>0</v>
      </c>
      <c r="N208" s="192"/>
      <c r="O208" s="193"/>
      <c r="P208" s="193"/>
      <c r="Q208" s="152">
        <f t="shared" si="8"/>
        <v>0</v>
      </c>
    </row>
    <row r="209" spans="1:17" ht="51">
      <c r="A209" s="182">
        <v>199</v>
      </c>
      <c r="B209" s="153" t="s">
        <v>496</v>
      </c>
      <c r="C209" s="148" t="s">
        <v>500</v>
      </c>
      <c r="D209" s="148" t="s">
        <v>501</v>
      </c>
      <c r="E209" s="153" t="s">
        <v>26</v>
      </c>
      <c r="F209" s="160" t="s">
        <v>499</v>
      </c>
      <c r="G209" s="80" t="s">
        <v>33</v>
      </c>
      <c r="H209" s="180"/>
      <c r="I209" s="192"/>
      <c r="J209" s="192"/>
      <c r="K209" s="193"/>
      <c r="L209" s="193"/>
      <c r="M209" s="152">
        <f t="shared" si="7"/>
        <v>0</v>
      </c>
      <c r="N209" s="192"/>
      <c r="O209" s="193"/>
      <c r="P209" s="193"/>
      <c r="Q209" s="152">
        <f t="shared" si="8"/>
        <v>0</v>
      </c>
    </row>
    <row r="210" spans="1:17" hidden="1">
      <c r="A210" s="192"/>
      <c r="B210" s="30" t="s">
        <v>498</v>
      </c>
      <c r="C210" s="26" t="s">
        <v>19</v>
      </c>
      <c r="D210" s="26"/>
      <c r="E210" s="30" t="s">
        <v>26</v>
      </c>
      <c r="F210" s="97"/>
      <c r="G210" s="32" t="s">
        <v>21</v>
      </c>
      <c r="H210" s="197"/>
      <c r="I210" s="192"/>
      <c r="J210" s="192"/>
      <c r="K210" s="193"/>
      <c r="L210" s="193"/>
      <c r="M210" s="152"/>
      <c r="N210" s="192"/>
      <c r="O210" s="193"/>
      <c r="P210" s="193"/>
      <c r="Q210" s="152"/>
    </row>
    <row r="211" spans="1:17">
      <c r="A211" s="182">
        <v>200</v>
      </c>
      <c r="B211" s="153" t="s">
        <v>498</v>
      </c>
      <c r="C211" s="148" t="s">
        <v>19</v>
      </c>
      <c r="D211" s="148"/>
      <c r="E211" s="153" t="s">
        <v>26</v>
      </c>
      <c r="F211" s="160" t="s">
        <v>514</v>
      </c>
      <c r="G211" s="80" t="s">
        <v>33</v>
      </c>
      <c r="H211" s="180"/>
      <c r="I211" s="192"/>
      <c r="J211" s="192"/>
      <c r="K211" s="193"/>
      <c r="L211" s="193"/>
      <c r="M211" s="152">
        <f t="shared" si="7"/>
        <v>0</v>
      </c>
      <c r="N211" s="192"/>
      <c r="O211" s="193"/>
      <c r="P211" s="193"/>
      <c r="Q211" s="152">
        <f t="shared" si="8"/>
        <v>0</v>
      </c>
    </row>
    <row r="212" spans="1:17">
      <c r="A212" s="182">
        <v>201</v>
      </c>
      <c r="B212" s="153" t="s">
        <v>511</v>
      </c>
      <c r="C212" s="148" t="s">
        <v>19</v>
      </c>
      <c r="D212" s="148"/>
      <c r="E212" s="149" t="s">
        <v>30</v>
      </c>
      <c r="F212" s="160" t="s">
        <v>510</v>
      </c>
      <c r="G212" s="14" t="s">
        <v>21</v>
      </c>
      <c r="H212" s="197">
        <v>1</v>
      </c>
      <c r="I212" s="192"/>
      <c r="J212" s="192"/>
      <c r="K212" s="193"/>
      <c r="L212" s="193"/>
      <c r="M212" s="152">
        <f t="shared" si="7"/>
        <v>0</v>
      </c>
      <c r="N212" s="192"/>
      <c r="O212" s="193"/>
      <c r="P212" s="193"/>
      <c r="Q212" s="152">
        <f t="shared" si="8"/>
        <v>0</v>
      </c>
    </row>
    <row r="213" spans="1:17">
      <c r="A213" s="182">
        <v>202</v>
      </c>
      <c r="B213" s="153" t="s">
        <v>511</v>
      </c>
      <c r="C213" s="148" t="s">
        <v>19</v>
      </c>
      <c r="D213" s="148"/>
      <c r="E213" s="149" t="s">
        <v>30</v>
      </c>
      <c r="F213" s="160" t="s">
        <v>519</v>
      </c>
      <c r="G213" s="154" t="s">
        <v>31</v>
      </c>
      <c r="H213" s="197">
        <v>1</v>
      </c>
      <c r="I213" s="192"/>
      <c r="J213" s="192"/>
      <c r="K213" s="193"/>
      <c r="L213" s="193"/>
      <c r="M213" s="152">
        <f t="shared" si="7"/>
        <v>0</v>
      </c>
      <c r="N213" s="192"/>
      <c r="O213" s="193"/>
      <c r="P213" s="193"/>
      <c r="Q213" s="152">
        <f t="shared" si="8"/>
        <v>0</v>
      </c>
    </row>
    <row r="214" spans="1:17">
      <c r="A214" s="182">
        <v>203</v>
      </c>
      <c r="B214" s="153" t="s">
        <v>512</v>
      </c>
      <c r="C214" s="148" t="s">
        <v>19</v>
      </c>
      <c r="D214" s="148"/>
      <c r="E214" s="153" t="s">
        <v>26</v>
      </c>
      <c r="F214" s="160" t="s">
        <v>513</v>
      </c>
      <c r="G214" s="14" t="s">
        <v>21</v>
      </c>
      <c r="H214" s="180"/>
      <c r="I214" s="192"/>
      <c r="J214" s="192"/>
      <c r="K214" s="193"/>
      <c r="L214" s="193"/>
      <c r="M214" s="152">
        <f t="shared" si="7"/>
        <v>0</v>
      </c>
      <c r="N214" s="192"/>
      <c r="O214" s="193"/>
      <c r="P214" s="193"/>
      <c r="Q214" s="152">
        <f t="shared" si="8"/>
        <v>0</v>
      </c>
    </row>
    <row r="215" spans="1:17">
      <c r="A215" s="182">
        <v>204</v>
      </c>
      <c r="B215" s="153" t="s">
        <v>512</v>
      </c>
      <c r="C215" s="148" t="s">
        <v>19</v>
      </c>
      <c r="D215" s="119"/>
      <c r="E215" s="153" t="s">
        <v>26</v>
      </c>
      <c r="F215" s="160" t="s">
        <v>518</v>
      </c>
      <c r="G215" s="80" t="s">
        <v>33</v>
      </c>
      <c r="H215" s="180"/>
      <c r="I215" s="192"/>
      <c r="J215" s="192"/>
      <c r="K215" s="193"/>
      <c r="L215" s="193"/>
      <c r="M215" s="152">
        <f t="shared" si="7"/>
        <v>0</v>
      </c>
      <c r="N215" s="192"/>
      <c r="O215" s="193"/>
      <c r="P215" s="193"/>
      <c r="Q215" s="152">
        <f t="shared" si="8"/>
        <v>0</v>
      </c>
    </row>
    <row r="216" spans="1:17" hidden="1">
      <c r="A216" s="192"/>
      <c r="B216" s="162" t="s">
        <v>524</v>
      </c>
      <c r="C216" s="26" t="s">
        <v>19</v>
      </c>
      <c r="D216" s="120"/>
      <c r="E216" s="30" t="s">
        <v>26</v>
      </c>
      <c r="F216" s="97"/>
      <c r="G216" s="32" t="s">
        <v>21</v>
      </c>
      <c r="H216" s="197"/>
      <c r="I216" s="192"/>
      <c r="J216" s="192"/>
      <c r="K216" s="193"/>
      <c r="L216" s="193"/>
      <c r="M216" s="152"/>
      <c r="N216" s="192"/>
      <c r="O216" s="193"/>
      <c r="P216" s="193"/>
      <c r="Q216" s="152"/>
    </row>
    <row r="217" spans="1:17">
      <c r="A217" s="182">
        <v>205</v>
      </c>
      <c r="B217" s="162" t="s">
        <v>524</v>
      </c>
      <c r="C217" s="148" t="s">
        <v>19</v>
      </c>
      <c r="D217" s="119"/>
      <c r="E217" s="153" t="s">
        <v>26</v>
      </c>
      <c r="F217" s="160" t="s">
        <v>521</v>
      </c>
      <c r="G217" s="80" t="s">
        <v>33</v>
      </c>
      <c r="H217" s="180"/>
      <c r="I217" s="192"/>
      <c r="J217" s="192"/>
      <c r="K217" s="193"/>
      <c r="L217" s="193"/>
      <c r="M217" s="152">
        <f t="shared" si="7"/>
        <v>0</v>
      </c>
      <c r="N217" s="192"/>
      <c r="O217" s="193"/>
      <c r="P217" s="193"/>
      <c r="Q217" s="152">
        <f t="shared" si="8"/>
        <v>0</v>
      </c>
    </row>
    <row r="218" spans="1:17">
      <c r="A218" s="182">
        <v>206</v>
      </c>
      <c r="B218" s="162" t="s">
        <v>523</v>
      </c>
      <c r="C218" s="148" t="s">
        <v>19</v>
      </c>
      <c r="D218" s="119"/>
      <c r="E218" s="153" t="s">
        <v>26</v>
      </c>
      <c r="F218" s="160" t="s">
        <v>522</v>
      </c>
      <c r="G218" s="80" t="s">
        <v>33</v>
      </c>
      <c r="H218" s="180"/>
      <c r="I218" s="192"/>
      <c r="J218" s="192"/>
      <c r="K218" s="193"/>
      <c r="L218" s="193"/>
      <c r="M218" s="152">
        <f t="shared" si="7"/>
        <v>0</v>
      </c>
      <c r="N218" s="192"/>
      <c r="O218" s="193"/>
      <c r="P218" s="193"/>
      <c r="Q218" s="152">
        <f t="shared" si="8"/>
        <v>0</v>
      </c>
    </row>
    <row r="219" spans="1:17">
      <c r="A219" s="182">
        <v>207</v>
      </c>
      <c r="B219" s="153" t="s">
        <v>529</v>
      </c>
      <c r="C219" s="148" t="s">
        <v>19</v>
      </c>
      <c r="D219" s="148"/>
      <c r="E219" s="153" t="s">
        <v>52</v>
      </c>
      <c r="F219" s="172" t="s">
        <v>544</v>
      </c>
      <c r="G219" s="14" t="s">
        <v>21</v>
      </c>
      <c r="H219" s="180"/>
      <c r="I219" s="192"/>
      <c r="J219" s="192"/>
      <c r="K219" s="193"/>
      <c r="L219" s="193"/>
      <c r="M219" s="152">
        <f t="shared" si="7"/>
        <v>0</v>
      </c>
      <c r="N219" s="192"/>
      <c r="O219" s="193"/>
      <c r="P219" s="193"/>
      <c r="Q219" s="152">
        <f t="shared" si="8"/>
        <v>0</v>
      </c>
    </row>
    <row r="220" spans="1:17">
      <c r="A220" s="182">
        <v>208</v>
      </c>
      <c r="B220" s="153" t="s">
        <v>529</v>
      </c>
      <c r="C220" s="148" t="s">
        <v>19</v>
      </c>
      <c r="D220" s="148"/>
      <c r="E220" s="153" t="s">
        <v>52</v>
      </c>
      <c r="F220" s="172" t="s">
        <v>536</v>
      </c>
      <c r="G220" s="80" t="s">
        <v>33</v>
      </c>
      <c r="H220" s="197">
        <v>2</v>
      </c>
      <c r="I220" s="192"/>
      <c r="J220" s="192"/>
      <c r="K220" s="193"/>
      <c r="L220" s="193"/>
      <c r="M220" s="152">
        <f t="shared" si="7"/>
        <v>0</v>
      </c>
      <c r="N220" s="192"/>
      <c r="O220" s="193"/>
      <c r="P220" s="193"/>
      <c r="Q220" s="152">
        <f t="shared" si="8"/>
        <v>0</v>
      </c>
    </row>
    <row r="221" spans="1:17">
      <c r="A221" s="182">
        <v>209</v>
      </c>
      <c r="B221" s="153" t="s">
        <v>530</v>
      </c>
      <c r="C221" s="148" t="s">
        <v>19</v>
      </c>
      <c r="D221" s="148"/>
      <c r="E221" s="149" t="s">
        <v>30</v>
      </c>
      <c r="F221" s="172" t="s">
        <v>545</v>
      </c>
      <c r="G221" s="14" t="s">
        <v>21</v>
      </c>
      <c r="H221" s="180"/>
      <c r="I221" s="192"/>
      <c r="J221" s="192"/>
      <c r="K221" s="193"/>
      <c r="L221" s="193"/>
      <c r="M221" s="152">
        <f t="shared" si="7"/>
        <v>0</v>
      </c>
      <c r="N221" s="192"/>
      <c r="O221" s="193"/>
      <c r="P221" s="193"/>
      <c r="Q221" s="152">
        <f t="shared" si="8"/>
        <v>0</v>
      </c>
    </row>
    <row r="222" spans="1:17">
      <c r="A222" s="248">
        <v>210</v>
      </c>
      <c r="B222" s="217" t="s">
        <v>531</v>
      </c>
      <c r="C222" s="203" t="s">
        <v>19</v>
      </c>
      <c r="D222" s="203"/>
      <c r="E222" s="217" t="s">
        <v>26</v>
      </c>
      <c r="F222" s="224" t="s">
        <v>546</v>
      </c>
      <c r="G222" s="207" t="s">
        <v>21</v>
      </c>
      <c r="H222" s="180">
        <v>2</v>
      </c>
      <c r="I222" s="192"/>
      <c r="J222" s="192"/>
      <c r="K222" s="193"/>
      <c r="L222" s="193"/>
      <c r="M222" s="152">
        <f t="shared" si="7"/>
        <v>0</v>
      </c>
      <c r="N222" s="192"/>
      <c r="O222" s="193"/>
      <c r="P222" s="193"/>
      <c r="Q222" s="152">
        <f t="shared" si="8"/>
        <v>0</v>
      </c>
    </row>
    <row r="223" spans="1:17" s="199" customFormat="1">
      <c r="A223" s="248">
        <v>211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25"/>
      <c r="I223" s="248"/>
      <c r="J223" s="248"/>
      <c r="K223" s="249"/>
      <c r="L223" s="249"/>
      <c r="M223" s="215">
        <f t="shared" si="7"/>
        <v>0</v>
      </c>
      <c r="N223" s="248"/>
      <c r="O223" s="249"/>
      <c r="P223" s="249"/>
      <c r="Q223" s="215">
        <f t="shared" si="8"/>
        <v>0</v>
      </c>
    </row>
    <row r="224" spans="1:17" hidden="1">
      <c r="A224" s="248"/>
      <c r="B224" s="243" t="s">
        <v>534</v>
      </c>
      <c r="C224" s="216" t="s">
        <v>19</v>
      </c>
      <c r="D224" s="241"/>
      <c r="E224" s="218" t="s">
        <v>26</v>
      </c>
      <c r="F224" s="171"/>
      <c r="G224" s="219" t="s">
        <v>21</v>
      </c>
      <c r="H224" s="197"/>
      <c r="I224" s="192"/>
      <c r="J224" s="192"/>
      <c r="K224" s="193"/>
      <c r="L224" s="193"/>
      <c r="M224" s="215">
        <f t="shared" si="7"/>
        <v>0</v>
      </c>
      <c r="N224" s="192"/>
      <c r="O224" s="193"/>
      <c r="P224" s="193"/>
      <c r="Q224" s="215">
        <f t="shared" si="8"/>
        <v>0</v>
      </c>
    </row>
    <row r="225" spans="1:17">
      <c r="A225" s="248">
        <v>212</v>
      </c>
      <c r="B225" s="243" t="s">
        <v>534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180">
        <v>1</v>
      </c>
      <c r="I225" s="192"/>
      <c r="J225" s="192"/>
      <c r="K225" s="193"/>
      <c r="L225" s="193"/>
      <c r="M225" s="152">
        <f t="shared" si="7"/>
        <v>0</v>
      </c>
      <c r="N225" s="192"/>
      <c r="O225" s="193"/>
      <c r="P225" s="193"/>
      <c r="Q225" s="152">
        <f t="shared" si="8"/>
        <v>0</v>
      </c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185">
        <f>SUM(H10:H225)</f>
        <v>66</v>
      </c>
      <c r="I226" s="173">
        <f t="shared" ref="I226:Q226" si="9">SUM(I10:I225)</f>
        <v>2</v>
      </c>
      <c r="J226" s="173">
        <f t="shared" si="9"/>
        <v>3</v>
      </c>
      <c r="K226" s="152">
        <f t="shared" si="9"/>
        <v>-528.6</v>
      </c>
      <c r="L226" s="152">
        <f t="shared" si="9"/>
        <v>2202.5</v>
      </c>
      <c r="M226" s="152">
        <f t="shared" si="9"/>
        <v>-2731.1</v>
      </c>
      <c r="N226" s="173">
        <f t="shared" si="9"/>
        <v>0</v>
      </c>
      <c r="O226" s="152">
        <f t="shared" si="9"/>
        <v>-50952.72</v>
      </c>
      <c r="P226" s="152">
        <f t="shared" si="9"/>
        <v>17796.2</v>
      </c>
      <c r="Q226" s="152">
        <f t="shared" si="9"/>
        <v>-68748.92</v>
      </c>
    </row>
  </sheetData>
  <autoFilter ref="A9:Q186" xr:uid="{00000000-0009-0000-0000-000015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2"/>
  <dimension ref="A1:Q226"/>
  <sheetViews>
    <sheetView topLeftCell="A66" workbookViewId="0">
      <selection activeCell="A81" sqref="A81:XFD81"/>
    </sheetView>
  </sheetViews>
  <sheetFormatPr defaultRowHeight="15"/>
  <cols>
    <col min="1" max="1" width="4.5703125" style="73" customWidth="1"/>
    <col min="2" max="2" width="34.28515625" style="73" customWidth="1"/>
    <col min="3" max="3" width="9.5703125" style="73" customWidth="1"/>
    <col min="4" max="4" width="11.28515625" style="73" customWidth="1"/>
    <col min="5" max="5" width="23.85546875" style="73" customWidth="1"/>
    <col min="6" max="6" width="17.85546875" style="73" customWidth="1"/>
    <col min="7" max="7" width="24.7109375" style="73" customWidth="1"/>
    <col min="8" max="8" width="17.7109375" style="73" customWidth="1"/>
    <col min="9" max="17" width="13.7109375" style="73" customWidth="1"/>
    <col min="18" max="16384" width="9.140625" style="73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148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148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182">
        <v>1</v>
      </c>
      <c r="B10" s="149" t="s">
        <v>18</v>
      </c>
      <c r="C10" s="105" t="s">
        <v>19</v>
      </c>
      <c r="D10" s="149"/>
      <c r="E10" s="149" t="s">
        <v>20</v>
      </c>
      <c r="F10" s="106" t="s">
        <v>315</v>
      </c>
      <c r="G10" s="14" t="s">
        <v>21</v>
      </c>
      <c r="H10" s="197"/>
      <c r="I10" s="192"/>
      <c r="J10" s="192"/>
      <c r="K10" s="193"/>
      <c r="L10" s="193"/>
      <c r="M10" s="152">
        <f t="shared" ref="M10:M74" si="1">K10-L10</f>
        <v>0</v>
      </c>
      <c r="N10" s="192"/>
      <c r="O10" s="193"/>
      <c r="P10" s="193"/>
      <c r="Q10" s="152">
        <f t="shared" ref="Q10:Q74" si="2">O10-P10</f>
        <v>0</v>
      </c>
    </row>
    <row r="11" spans="1:17" ht="15" customHeight="1">
      <c r="A11" s="182">
        <v>2</v>
      </c>
      <c r="B11" s="149" t="s">
        <v>18</v>
      </c>
      <c r="C11" s="105" t="s">
        <v>19</v>
      </c>
      <c r="D11" s="149"/>
      <c r="E11" s="149" t="s">
        <v>20</v>
      </c>
      <c r="F11" s="106" t="s">
        <v>423</v>
      </c>
      <c r="G11" s="16" t="s">
        <v>22</v>
      </c>
      <c r="H11" s="197"/>
      <c r="I11" s="192"/>
      <c r="J11" s="192"/>
      <c r="K11" s="193"/>
      <c r="L11" s="193">
        <v>1938.2</v>
      </c>
      <c r="M11" s="152">
        <f t="shared" si="1"/>
        <v>-1938.2</v>
      </c>
      <c r="N11" s="192"/>
      <c r="O11" s="193"/>
      <c r="P11" s="193">
        <v>1453.65</v>
      </c>
      <c r="Q11" s="152">
        <f t="shared" si="2"/>
        <v>-1453.65</v>
      </c>
    </row>
    <row r="12" spans="1:17" ht="15" customHeight="1">
      <c r="A12" s="182">
        <v>3</v>
      </c>
      <c r="B12" s="149" t="s">
        <v>23</v>
      </c>
      <c r="C12" s="105" t="s">
        <v>19</v>
      </c>
      <c r="D12" s="149"/>
      <c r="E12" s="149" t="s">
        <v>24</v>
      </c>
      <c r="F12" s="107">
        <v>2</v>
      </c>
      <c r="G12" s="14" t="s">
        <v>21</v>
      </c>
      <c r="H12" s="197"/>
      <c r="I12" s="192"/>
      <c r="J12" s="192"/>
      <c r="K12" s="193"/>
      <c r="L12" s="193"/>
      <c r="M12" s="152">
        <f t="shared" si="1"/>
        <v>0</v>
      </c>
      <c r="N12" s="192"/>
      <c r="O12" s="193"/>
      <c r="P12" s="193"/>
      <c r="Q12" s="152">
        <f t="shared" si="2"/>
        <v>0</v>
      </c>
    </row>
    <row r="13" spans="1:17" ht="15" customHeight="1">
      <c r="A13" s="182">
        <v>4</v>
      </c>
      <c r="B13" s="149" t="s">
        <v>25</v>
      </c>
      <c r="C13" s="105" t="s">
        <v>19</v>
      </c>
      <c r="D13" s="149"/>
      <c r="E13" s="149" t="s">
        <v>26</v>
      </c>
      <c r="F13" s="106" t="s">
        <v>316</v>
      </c>
      <c r="G13" s="14" t="s">
        <v>21</v>
      </c>
      <c r="H13" s="197">
        <v>1</v>
      </c>
      <c r="I13" s="192"/>
      <c r="J13" s="192"/>
      <c r="K13" s="193"/>
      <c r="L13" s="193"/>
      <c r="M13" s="152">
        <f t="shared" si="1"/>
        <v>0</v>
      </c>
      <c r="N13" s="192"/>
      <c r="O13" s="193"/>
      <c r="P13" s="193"/>
      <c r="Q13" s="152">
        <f t="shared" si="2"/>
        <v>0</v>
      </c>
    </row>
    <row r="14" spans="1:17" ht="15" customHeight="1">
      <c r="A14" s="182">
        <v>5</v>
      </c>
      <c r="B14" s="149" t="s">
        <v>27</v>
      </c>
      <c r="C14" s="105" t="s">
        <v>19</v>
      </c>
      <c r="D14" s="149"/>
      <c r="E14" s="149" t="s">
        <v>26</v>
      </c>
      <c r="F14" s="106" t="s">
        <v>317</v>
      </c>
      <c r="G14" s="14" t="s">
        <v>21</v>
      </c>
      <c r="H14" s="197"/>
      <c r="I14" s="192"/>
      <c r="J14" s="192"/>
      <c r="K14" s="193"/>
      <c r="L14" s="193"/>
      <c r="M14" s="152">
        <f t="shared" si="1"/>
        <v>0</v>
      </c>
      <c r="N14" s="192"/>
      <c r="O14" s="193"/>
      <c r="P14" s="193"/>
      <c r="Q14" s="152">
        <f t="shared" si="2"/>
        <v>0</v>
      </c>
    </row>
    <row r="15" spans="1:17" ht="15" customHeight="1">
      <c r="A15" s="182">
        <v>6</v>
      </c>
      <c r="B15" s="149" t="s">
        <v>28</v>
      </c>
      <c r="C15" s="105" t="s">
        <v>19</v>
      </c>
      <c r="D15" s="149"/>
      <c r="E15" s="149" t="s">
        <v>26</v>
      </c>
      <c r="F15" s="106" t="s">
        <v>318</v>
      </c>
      <c r="G15" s="14" t="s">
        <v>21</v>
      </c>
      <c r="H15" s="197"/>
      <c r="I15" s="192"/>
      <c r="J15" s="192"/>
      <c r="K15" s="193"/>
      <c r="L15" s="193"/>
      <c r="M15" s="152">
        <f t="shared" si="1"/>
        <v>0</v>
      </c>
      <c r="N15" s="192"/>
      <c r="O15" s="193"/>
      <c r="P15" s="193"/>
      <c r="Q15" s="152">
        <f t="shared" si="2"/>
        <v>0</v>
      </c>
    </row>
    <row r="16" spans="1:17" ht="15" customHeight="1">
      <c r="A16" s="182">
        <v>7</v>
      </c>
      <c r="B16" s="149" t="s">
        <v>29</v>
      </c>
      <c r="C16" s="105" t="s">
        <v>19</v>
      </c>
      <c r="D16" s="149"/>
      <c r="E16" s="149" t="s">
        <v>30</v>
      </c>
      <c r="F16" s="106" t="s">
        <v>319</v>
      </c>
      <c r="G16" s="14" t="s">
        <v>21</v>
      </c>
      <c r="H16" s="197"/>
      <c r="I16" s="192"/>
      <c r="J16" s="192"/>
      <c r="K16" s="193"/>
      <c r="L16" s="193"/>
      <c r="M16" s="152">
        <f t="shared" si="1"/>
        <v>0</v>
      </c>
      <c r="N16" s="192"/>
      <c r="O16" s="193"/>
      <c r="P16" s="193"/>
      <c r="Q16" s="152">
        <f t="shared" si="2"/>
        <v>0</v>
      </c>
    </row>
    <row r="17" spans="1:17" ht="15" customHeight="1">
      <c r="A17" s="182">
        <v>8</v>
      </c>
      <c r="B17" s="149" t="s">
        <v>29</v>
      </c>
      <c r="C17" s="105" t="s">
        <v>19</v>
      </c>
      <c r="D17" s="149"/>
      <c r="E17" s="149" t="s">
        <v>30</v>
      </c>
      <c r="F17" s="106" t="s">
        <v>407</v>
      </c>
      <c r="G17" s="17" t="s">
        <v>31</v>
      </c>
      <c r="H17" s="197"/>
      <c r="I17" s="192"/>
      <c r="J17" s="192"/>
      <c r="K17" s="193"/>
      <c r="L17" s="193"/>
      <c r="M17" s="152">
        <f t="shared" si="1"/>
        <v>0</v>
      </c>
      <c r="N17" s="192">
        <v>1</v>
      </c>
      <c r="O17" s="193"/>
      <c r="P17" s="193">
        <v>969.1</v>
      </c>
      <c r="Q17" s="152">
        <f t="shared" si="2"/>
        <v>-969.1</v>
      </c>
    </row>
    <row r="18" spans="1:17" ht="15" customHeight="1">
      <c r="A18" s="182">
        <v>9</v>
      </c>
      <c r="B18" s="149" t="s">
        <v>32</v>
      </c>
      <c r="C18" s="105" t="s">
        <v>19</v>
      </c>
      <c r="D18" s="149"/>
      <c r="E18" s="149" t="s">
        <v>26</v>
      </c>
      <c r="F18" s="106" t="s">
        <v>320</v>
      </c>
      <c r="G18" s="14" t="s">
        <v>21</v>
      </c>
      <c r="H18" s="197">
        <v>3</v>
      </c>
      <c r="I18" s="192"/>
      <c r="J18" s="192"/>
      <c r="K18" s="193"/>
      <c r="L18" s="193"/>
      <c r="M18" s="152">
        <f t="shared" si="1"/>
        <v>0</v>
      </c>
      <c r="N18" s="192"/>
      <c r="O18" s="193"/>
      <c r="P18" s="193"/>
      <c r="Q18" s="152">
        <f t="shared" si="2"/>
        <v>0</v>
      </c>
    </row>
    <row r="19" spans="1:17" ht="15" customHeight="1">
      <c r="A19" s="182">
        <v>10</v>
      </c>
      <c r="B19" s="149" t="s">
        <v>32</v>
      </c>
      <c r="C19" s="105" t="s">
        <v>19</v>
      </c>
      <c r="D19" s="149"/>
      <c r="E19" s="149" t="s">
        <v>26</v>
      </c>
      <c r="F19" s="106" t="s">
        <v>443</v>
      </c>
      <c r="G19" s="80" t="s">
        <v>33</v>
      </c>
      <c r="H19" s="197"/>
      <c r="I19" s="192"/>
      <c r="J19" s="192"/>
      <c r="K19" s="193"/>
      <c r="L19" s="193"/>
      <c r="M19" s="152">
        <f t="shared" si="1"/>
        <v>0</v>
      </c>
      <c r="N19" s="192"/>
      <c r="O19" s="193"/>
      <c r="P19" s="193"/>
      <c r="Q19" s="152">
        <f t="shared" si="2"/>
        <v>0</v>
      </c>
    </row>
    <row r="20" spans="1:17" ht="15" customHeight="1">
      <c r="A20" s="182">
        <v>11</v>
      </c>
      <c r="B20" s="149" t="s">
        <v>34</v>
      </c>
      <c r="C20" s="105" t="s">
        <v>19</v>
      </c>
      <c r="D20" s="149"/>
      <c r="E20" s="149" t="s">
        <v>35</v>
      </c>
      <c r="F20" s="106" t="s">
        <v>321</v>
      </c>
      <c r="G20" s="14" t="s">
        <v>21</v>
      </c>
      <c r="H20" s="197"/>
      <c r="I20" s="192"/>
      <c r="J20" s="192"/>
      <c r="K20" s="193"/>
      <c r="L20" s="193"/>
      <c r="M20" s="152">
        <f t="shared" si="1"/>
        <v>0</v>
      </c>
      <c r="N20" s="192"/>
      <c r="O20" s="193"/>
      <c r="P20" s="193"/>
      <c r="Q20" s="152">
        <f t="shared" si="2"/>
        <v>0</v>
      </c>
    </row>
    <row r="21" spans="1:17" ht="15" customHeight="1">
      <c r="A21" s="182">
        <v>12</v>
      </c>
      <c r="B21" s="149" t="s">
        <v>34</v>
      </c>
      <c r="C21" s="105" t="s">
        <v>19</v>
      </c>
      <c r="D21" s="149"/>
      <c r="E21" s="149" t="s">
        <v>35</v>
      </c>
      <c r="F21" s="106" t="s">
        <v>398</v>
      </c>
      <c r="G21" s="19" t="s">
        <v>36</v>
      </c>
      <c r="H21" s="197"/>
      <c r="I21" s="192"/>
      <c r="J21" s="192"/>
      <c r="K21" s="193"/>
      <c r="L21" s="193"/>
      <c r="M21" s="152">
        <f t="shared" si="1"/>
        <v>0</v>
      </c>
      <c r="N21" s="192"/>
      <c r="O21" s="193"/>
      <c r="P21" s="193"/>
      <c r="Q21" s="152">
        <f t="shared" si="2"/>
        <v>0</v>
      </c>
    </row>
    <row r="22" spans="1:17" ht="15" customHeight="1">
      <c r="A22" s="182">
        <v>13</v>
      </c>
      <c r="B22" s="149" t="s">
        <v>37</v>
      </c>
      <c r="C22" s="105" t="s">
        <v>19</v>
      </c>
      <c r="D22" s="149"/>
      <c r="E22" s="149" t="s">
        <v>26</v>
      </c>
      <c r="F22" s="106" t="s">
        <v>322</v>
      </c>
      <c r="G22" s="14" t="s">
        <v>21</v>
      </c>
      <c r="H22" s="197"/>
      <c r="I22" s="192"/>
      <c r="J22" s="192"/>
      <c r="K22" s="193"/>
      <c r="L22" s="193"/>
      <c r="M22" s="152">
        <f t="shared" si="1"/>
        <v>0</v>
      </c>
      <c r="N22" s="192"/>
      <c r="O22" s="193"/>
      <c r="P22" s="193"/>
      <c r="Q22" s="152">
        <f t="shared" si="2"/>
        <v>0</v>
      </c>
    </row>
    <row r="23" spans="1:17" ht="15" customHeight="1">
      <c r="A23" s="182">
        <v>14</v>
      </c>
      <c r="B23" s="149" t="s">
        <v>37</v>
      </c>
      <c r="C23" s="105" t="s">
        <v>19</v>
      </c>
      <c r="D23" s="149"/>
      <c r="E23" s="149" t="s">
        <v>26</v>
      </c>
      <c r="F23" s="106" t="s">
        <v>444</v>
      </c>
      <c r="G23" s="80" t="s">
        <v>33</v>
      </c>
      <c r="H23" s="197"/>
      <c r="I23" s="192"/>
      <c r="J23" s="192"/>
      <c r="K23" s="193"/>
      <c r="L23" s="193"/>
      <c r="M23" s="152">
        <f t="shared" si="1"/>
        <v>0</v>
      </c>
      <c r="N23" s="192"/>
      <c r="O23" s="193"/>
      <c r="P23" s="193"/>
      <c r="Q23" s="152">
        <f t="shared" si="2"/>
        <v>0</v>
      </c>
    </row>
    <row r="24" spans="1:17" ht="15" customHeight="1">
      <c r="A24" s="182">
        <v>15</v>
      </c>
      <c r="B24" s="149" t="s">
        <v>38</v>
      </c>
      <c r="C24" s="105" t="s">
        <v>19</v>
      </c>
      <c r="D24" s="149"/>
      <c r="E24" s="149" t="s">
        <v>39</v>
      </c>
      <c r="F24" s="106" t="s">
        <v>323</v>
      </c>
      <c r="G24" s="14" t="s">
        <v>21</v>
      </c>
      <c r="H24" s="197">
        <v>1</v>
      </c>
      <c r="I24" s="192"/>
      <c r="J24" s="192"/>
      <c r="K24" s="193"/>
      <c r="L24" s="193"/>
      <c r="M24" s="152">
        <f t="shared" si="1"/>
        <v>0</v>
      </c>
      <c r="N24" s="192"/>
      <c r="O24" s="193"/>
      <c r="P24" s="193"/>
      <c r="Q24" s="152">
        <f t="shared" si="2"/>
        <v>0</v>
      </c>
    </row>
    <row r="25" spans="1:17" ht="15" customHeight="1">
      <c r="A25" s="182">
        <v>16</v>
      </c>
      <c r="B25" s="149" t="s">
        <v>38</v>
      </c>
      <c r="C25" s="105" t="s">
        <v>19</v>
      </c>
      <c r="D25" s="149"/>
      <c r="E25" s="149" t="s">
        <v>39</v>
      </c>
      <c r="F25" s="106" t="s">
        <v>445</v>
      </c>
      <c r="G25" s="80" t="s">
        <v>33</v>
      </c>
      <c r="H25" s="197"/>
      <c r="I25" s="192"/>
      <c r="J25" s="192"/>
      <c r="K25" s="193"/>
      <c r="L25" s="193"/>
      <c r="M25" s="152">
        <f t="shared" si="1"/>
        <v>0</v>
      </c>
      <c r="N25" s="192"/>
      <c r="O25" s="193"/>
      <c r="P25" s="193"/>
      <c r="Q25" s="152">
        <f t="shared" si="2"/>
        <v>0</v>
      </c>
    </row>
    <row r="26" spans="1:17" ht="15" customHeight="1">
      <c r="A26" s="182">
        <v>17</v>
      </c>
      <c r="B26" s="149" t="s">
        <v>40</v>
      </c>
      <c r="C26" s="105" t="s">
        <v>19</v>
      </c>
      <c r="D26" s="149"/>
      <c r="E26" s="149" t="s">
        <v>20</v>
      </c>
      <c r="F26" s="106" t="s">
        <v>324</v>
      </c>
      <c r="G26" s="14" t="s">
        <v>21</v>
      </c>
      <c r="H26" s="197">
        <v>3</v>
      </c>
      <c r="I26" s="192"/>
      <c r="J26" s="192"/>
      <c r="K26" s="193"/>
      <c r="L26" s="193"/>
      <c r="M26" s="152">
        <f t="shared" si="1"/>
        <v>0</v>
      </c>
      <c r="N26" s="192"/>
      <c r="O26" s="193"/>
      <c r="P26" s="193"/>
      <c r="Q26" s="152">
        <f t="shared" si="2"/>
        <v>0</v>
      </c>
    </row>
    <row r="27" spans="1:17" ht="15" customHeight="1">
      <c r="A27" s="182">
        <v>18</v>
      </c>
      <c r="B27" s="149" t="s">
        <v>40</v>
      </c>
      <c r="C27" s="105" t="s">
        <v>19</v>
      </c>
      <c r="D27" s="149"/>
      <c r="E27" s="149" t="s">
        <v>20</v>
      </c>
      <c r="F27" s="106" t="s">
        <v>424</v>
      </c>
      <c r="G27" s="16" t="s">
        <v>22</v>
      </c>
      <c r="H27" s="197"/>
      <c r="I27" s="192"/>
      <c r="J27" s="192"/>
      <c r="K27" s="193"/>
      <c r="L27" s="193"/>
      <c r="M27" s="152">
        <f t="shared" si="1"/>
        <v>0</v>
      </c>
      <c r="N27" s="192"/>
      <c r="O27" s="193"/>
      <c r="P27" s="193"/>
      <c r="Q27" s="152">
        <f t="shared" si="2"/>
        <v>0</v>
      </c>
    </row>
    <row r="28" spans="1:17" ht="15" customHeight="1">
      <c r="A28" s="182">
        <v>19</v>
      </c>
      <c r="B28" s="149" t="s">
        <v>41</v>
      </c>
      <c r="C28" s="105" t="s">
        <v>19</v>
      </c>
      <c r="D28" s="149"/>
      <c r="E28" s="149" t="s">
        <v>24</v>
      </c>
      <c r="F28" s="106" t="s">
        <v>325</v>
      </c>
      <c r="G28" s="14" t="s">
        <v>21</v>
      </c>
      <c r="H28" s="197">
        <v>1</v>
      </c>
      <c r="I28" s="192"/>
      <c r="J28" s="192"/>
      <c r="K28" s="193"/>
      <c r="L28" s="193"/>
      <c r="M28" s="152">
        <f t="shared" si="1"/>
        <v>0</v>
      </c>
      <c r="N28" s="192"/>
      <c r="O28" s="193"/>
      <c r="P28" s="193"/>
      <c r="Q28" s="152">
        <f t="shared" si="2"/>
        <v>0</v>
      </c>
    </row>
    <row r="29" spans="1:17" ht="15" customHeight="1">
      <c r="A29" s="182">
        <v>20</v>
      </c>
      <c r="B29" s="149" t="s">
        <v>41</v>
      </c>
      <c r="C29" s="105" t="s">
        <v>19</v>
      </c>
      <c r="D29" s="149"/>
      <c r="E29" s="149" t="s">
        <v>24</v>
      </c>
      <c r="F29" s="106" t="s">
        <v>425</v>
      </c>
      <c r="G29" s="16" t="s">
        <v>22</v>
      </c>
      <c r="H29" s="197"/>
      <c r="I29" s="192"/>
      <c r="J29" s="192"/>
      <c r="K29" s="193"/>
      <c r="L29" s="193"/>
      <c r="M29" s="152">
        <f t="shared" si="1"/>
        <v>0</v>
      </c>
      <c r="N29" s="192"/>
      <c r="O29" s="193"/>
      <c r="P29" s="193"/>
      <c r="Q29" s="152">
        <f t="shared" si="2"/>
        <v>0</v>
      </c>
    </row>
    <row r="30" spans="1:17" ht="15" customHeight="1">
      <c r="A30" s="182">
        <v>21</v>
      </c>
      <c r="B30" s="149" t="s">
        <v>42</v>
      </c>
      <c r="C30" s="105" t="s">
        <v>19</v>
      </c>
      <c r="D30" s="149"/>
      <c r="E30" s="149" t="s">
        <v>26</v>
      </c>
      <c r="F30" s="107">
        <v>21</v>
      </c>
      <c r="G30" s="14" t="s">
        <v>21</v>
      </c>
      <c r="H30" s="197"/>
      <c r="I30" s="192"/>
      <c r="J30" s="192"/>
      <c r="K30" s="193"/>
      <c r="L30" s="193"/>
      <c r="M30" s="152">
        <f t="shared" si="1"/>
        <v>0</v>
      </c>
      <c r="N30" s="192"/>
      <c r="O30" s="193"/>
      <c r="P30" s="193"/>
      <c r="Q30" s="152">
        <f t="shared" si="2"/>
        <v>0</v>
      </c>
    </row>
    <row r="31" spans="1:17" ht="15" customHeight="1">
      <c r="A31" s="182">
        <v>22</v>
      </c>
      <c r="B31" s="149" t="s">
        <v>43</v>
      </c>
      <c r="C31" s="105" t="s">
        <v>19</v>
      </c>
      <c r="D31" s="149"/>
      <c r="E31" s="149" t="s">
        <v>35</v>
      </c>
      <c r="F31" s="106" t="s">
        <v>326</v>
      </c>
      <c r="G31" s="14" t="s">
        <v>21</v>
      </c>
      <c r="H31" s="197"/>
      <c r="I31" s="192"/>
      <c r="J31" s="192"/>
      <c r="K31" s="193"/>
      <c r="L31" s="193"/>
      <c r="M31" s="152">
        <f t="shared" si="1"/>
        <v>0</v>
      </c>
      <c r="N31" s="192"/>
      <c r="O31" s="193"/>
      <c r="P31" s="193"/>
      <c r="Q31" s="152">
        <f t="shared" si="2"/>
        <v>0</v>
      </c>
    </row>
    <row r="32" spans="1:17" ht="15" customHeight="1">
      <c r="A32" s="182">
        <v>23</v>
      </c>
      <c r="B32" s="149" t="s">
        <v>43</v>
      </c>
      <c r="C32" s="105" t="s">
        <v>19</v>
      </c>
      <c r="D32" s="149"/>
      <c r="E32" s="149" t="s">
        <v>35</v>
      </c>
      <c r="F32" s="106" t="s">
        <v>399</v>
      </c>
      <c r="G32" s="19" t="s">
        <v>36</v>
      </c>
      <c r="H32" s="197"/>
      <c r="I32" s="192"/>
      <c r="J32" s="192"/>
      <c r="K32" s="193"/>
      <c r="L32" s="193"/>
      <c r="M32" s="152">
        <f t="shared" si="1"/>
        <v>0</v>
      </c>
      <c r="N32" s="192"/>
      <c r="O32" s="193"/>
      <c r="P32" s="193"/>
      <c r="Q32" s="152">
        <f t="shared" si="2"/>
        <v>0</v>
      </c>
    </row>
    <row r="33" spans="1:17" ht="15" customHeight="1">
      <c r="A33" s="182">
        <v>24</v>
      </c>
      <c r="B33" s="149" t="s">
        <v>44</v>
      </c>
      <c r="C33" s="105" t="s">
        <v>19</v>
      </c>
      <c r="D33" s="149"/>
      <c r="E33" s="149" t="s">
        <v>35</v>
      </c>
      <c r="F33" s="106" t="s">
        <v>327</v>
      </c>
      <c r="G33" s="14" t="s">
        <v>21</v>
      </c>
      <c r="H33" s="197"/>
      <c r="I33" s="192"/>
      <c r="J33" s="192"/>
      <c r="K33" s="193"/>
      <c r="L33" s="193"/>
      <c r="M33" s="152">
        <f t="shared" si="1"/>
        <v>0</v>
      </c>
      <c r="N33" s="192"/>
      <c r="O33" s="193"/>
      <c r="P33" s="193"/>
      <c r="Q33" s="152">
        <f t="shared" si="2"/>
        <v>0</v>
      </c>
    </row>
    <row r="34" spans="1:17" ht="15" customHeight="1">
      <c r="A34" s="182">
        <v>25</v>
      </c>
      <c r="B34" s="149" t="s">
        <v>44</v>
      </c>
      <c r="C34" s="105" t="s">
        <v>19</v>
      </c>
      <c r="D34" s="149"/>
      <c r="E34" s="149" t="s">
        <v>35</v>
      </c>
      <c r="F34" s="106" t="s">
        <v>400</v>
      </c>
      <c r="G34" s="19" t="s">
        <v>36</v>
      </c>
      <c r="H34" s="197"/>
      <c r="I34" s="192"/>
      <c r="J34" s="192"/>
      <c r="K34" s="193"/>
      <c r="L34" s="193"/>
      <c r="M34" s="152">
        <f t="shared" si="1"/>
        <v>0</v>
      </c>
      <c r="N34" s="192"/>
      <c r="O34" s="193"/>
      <c r="P34" s="193"/>
      <c r="Q34" s="152">
        <f t="shared" si="2"/>
        <v>0</v>
      </c>
    </row>
    <row r="35" spans="1:17" ht="15" customHeight="1">
      <c r="A35" s="182">
        <v>26</v>
      </c>
      <c r="B35" s="149" t="s">
        <v>45</v>
      </c>
      <c r="C35" s="105" t="s">
        <v>19</v>
      </c>
      <c r="D35" s="149"/>
      <c r="E35" s="149" t="s">
        <v>26</v>
      </c>
      <c r="F35" s="106" t="s">
        <v>328</v>
      </c>
      <c r="G35" s="14" t="s">
        <v>21</v>
      </c>
      <c r="H35" s="197">
        <v>1</v>
      </c>
      <c r="I35" s="192"/>
      <c r="J35" s="192"/>
      <c r="K35" s="193"/>
      <c r="L35" s="193"/>
      <c r="M35" s="152">
        <f t="shared" si="1"/>
        <v>0</v>
      </c>
      <c r="N35" s="192"/>
      <c r="O35" s="193"/>
      <c r="P35" s="193"/>
      <c r="Q35" s="152">
        <f t="shared" si="2"/>
        <v>0</v>
      </c>
    </row>
    <row r="36" spans="1:17" ht="15" customHeight="1">
      <c r="A36" s="182">
        <v>27</v>
      </c>
      <c r="B36" s="149" t="s">
        <v>46</v>
      </c>
      <c r="C36" s="105" t="s">
        <v>19</v>
      </c>
      <c r="D36" s="149"/>
      <c r="E36" s="149" t="s">
        <v>26</v>
      </c>
      <c r="F36" s="106" t="s">
        <v>329</v>
      </c>
      <c r="G36" s="14" t="s">
        <v>21</v>
      </c>
      <c r="H36" s="197"/>
      <c r="I36" s="192"/>
      <c r="J36" s="192"/>
      <c r="K36" s="193"/>
      <c r="L36" s="193"/>
      <c r="M36" s="152">
        <f t="shared" si="1"/>
        <v>0</v>
      </c>
      <c r="N36" s="192"/>
      <c r="O36" s="193"/>
      <c r="P36" s="193"/>
      <c r="Q36" s="152">
        <f t="shared" si="2"/>
        <v>0</v>
      </c>
    </row>
    <row r="37" spans="1:17" ht="15" customHeight="1">
      <c r="A37" s="182">
        <v>28</v>
      </c>
      <c r="B37" s="149" t="s">
        <v>47</v>
      </c>
      <c r="C37" s="105" t="s">
        <v>19</v>
      </c>
      <c r="D37" s="149"/>
      <c r="E37" s="149" t="s">
        <v>48</v>
      </c>
      <c r="F37" s="106" t="s">
        <v>330</v>
      </c>
      <c r="G37" s="14" t="s">
        <v>21</v>
      </c>
      <c r="H37" s="197"/>
      <c r="I37" s="192"/>
      <c r="J37" s="192"/>
      <c r="K37" s="193"/>
      <c r="L37" s="193"/>
      <c r="M37" s="152">
        <f t="shared" si="1"/>
        <v>0</v>
      </c>
      <c r="N37" s="192"/>
      <c r="O37" s="193"/>
      <c r="P37" s="193"/>
      <c r="Q37" s="152">
        <f t="shared" si="2"/>
        <v>0</v>
      </c>
    </row>
    <row r="38" spans="1:17" ht="15" hidden="1" customHeight="1">
      <c r="A38" s="182">
        <v>29</v>
      </c>
      <c r="B38" s="149" t="s">
        <v>47</v>
      </c>
      <c r="C38" s="105" t="s">
        <v>19</v>
      </c>
      <c r="D38" s="149"/>
      <c r="E38" s="149" t="s">
        <v>48</v>
      </c>
      <c r="F38" s="108" t="s">
        <v>297</v>
      </c>
      <c r="G38" s="19" t="s">
        <v>36</v>
      </c>
      <c r="H38" s="197"/>
      <c r="I38" s="192"/>
      <c r="J38" s="192"/>
      <c r="K38" s="193"/>
      <c r="L38" s="193"/>
      <c r="M38" s="152">
        <f t="shared" si="1"/>
        <v>0</v>
      </c>
      <c r="N38" s="192"/>
      <c r="O38" s="193"/>
      <c r="P38" s="193"/>
      <c r="Q38" s="152">
        <f t="shared" si="2"/>
        <v>0</v>
      </c>
    </row>
    <row r="39" spans="1:17" ht="15" customHeight="1">
      <c r="A39" s="182">
        <v>30</v>
      </c>
      <c r="B39" s="149" t="s">
        <v>47</v>
      </c>
      <c r="C39" s="105" t="s">
        <v>19</v>
      </c>
      <c r="D39" s="149"/>
      <c r="E39" s="149" t="s">
        <v>48</v>
      </c>
      <c r="F39" s="109" t="s">
        <v>446</v>
      </c>
      <c r="G39" s="80" t="s">
        <v>33</v>
      </c>
      <c r="H39" s="197"/>
      <c r="I39" s="192"/>
      <c r="J39" s="192"/>
      <c r="K39" s="193"/>
      <c r="L39" s="193"/>
      <c r="M39" s="152">
        <f t="shared" si="1"/>
        <v>0</v>
      </c>
      <c r="N39" s="192"/>
      <c r="O39" s="193"/>
      <c r="P39" s="193"/>
      <c r="Q39" s="152">
        <f t="shared" si="2"/>
        <v>0</v>
      </c>
    </row>
    <row r="40" spans="1:17" ht="15" customHeight="1">
      <c r="A40" s="182">
        <v>31</v>
      </c>
      <c r="B40" s="149" t="s">
        <v>49</v>
      </c>
      <c r="C40" s="105" t="s">
        <v>19</v>
      </c>
      <c r="D40" s="149"/>
      <c r="E40" s="149" t="s">
        <v>50</v>
      </c>
      <c r="F40" s="106" t="s">
        <v>331</v>
      </c>
      <c r="G40" s="14" t="s">
        <v>21</v>
      </c>
      <c r="H40" s="197">
        <v>1</v>
      </c>
      <c r="I40" s="192"/>
      <c r="J40" s="192"/>
      <c r="K40" s="193"/>
      <c r="L40" s="193"/>
      <c r="M40" s="152">
        <f t="shared" si="1"/>
        <v>0</v>
      </c>
      <c r="N40" s="192"/>
      <c r="O40" s="193"/>
      <c r="P40" s="193"/>
      <c r="Q40" s="152">
        <f t="shared" si="2"/>
        <v>0</v>
      </c>
    </row>
    <row r="41" spans="1:17" ht="15" customHeight="1">
      <c r="A41" s="182">
        <v>32</v>
      </c>
      <c r="B41" s="149" t="s">
        <v>49</v>
      </c>
      <c r="C41" s="105" t="s">
        <v>19</v>
      </c>
      <c r="D41" s="149"/>
      <c r="E41" s="149" t="s">
        <v>50</v>
      </c>
      <c r="F41" s="106" t="s">
        <v>426</v>
      </c>
      <c r="G41" s="16" t="s">
        <v>22</v>
      </c>
      <c r="H41" s="197"/>
      <c r="I41" s="192"/>
      <c r="J41" s="192">
        <v>-1</v>
      </c>
      <c r="K41" s="193">
        <v>-2241.84</v>
      </c>
      <c r="L41" s="193"/>
      <c r="M41" s="152">
        <f t="shared" si="1"/>
        <v>-2241.84</v>
      </c>
      <c r="N41" s="192">
        <v>1</v>
      </c>
      <c r="O41" s="193">
        <v>2241.84</v>
      </c>
      <c r="P41" s="193">
        <v>2241.84</v>
      </c>
      <c r="Q41" s="152">
        <f t="shared" si="2"/>
        <v>0</v>
      </c>
    </row>
    <row r="42" spans="1:17" ht="15" customHeight="1">
      <c r="A42" s="182">
        <v>33</v>
      </c>
      <c r="B42" s="149" t="s">
        <v>51</v>
      </c>
      <c r="C42" s="105" t="s">
        <v>19</v>
      </c>
      <c r="D42" s="149"/>
      <c r="E42" s="149" t="s">
        <v>52</v>
      </c>
      <c r="F42" s="106" t="s">
        <v>332</v>
      </c>
      <c r="G42" s="14" t="s">
        <v>21</v>
      </c>
      <c r="H42" s="197"/>
      <c r="I42" s="192"/>
      <c r="J42" s="192"/>
      <c r="K42" s="193"/>
      <c r="L42" s="193"/>
      <c r="M42" s="152">
        <f t="shared" si="1"/>
        <v>0</v>
      </c>
      <c r="N42" s="192"/>
      <c r="O42" s="193"/>
      <c r="P42" s="193"/>
      <c r="Q42" s="152">
        <f t="shared" si="2"/>
        <v>0</v>
      </c>
    </row>
    <row r="43" spans="1:17" ht="15" customHeight="1">
      <c r="A43" s="182">
        <v>34</v>
      </c>
      <c r="B43" s="149" t="s">
        <v>51</v>
      </c>
      <c r="C43" s="105" t="s">
        <v>19</v>
      </c>
      <c r="D43" s="149"/>
      <c r="E43" s="149" t="s">
        <v>52</v>
      </c>
      <c r="F43" s="109" t="s">
        <v>447</v>
      </c>
      <c r="G43" s="80" t="s">
        <v>33</v>
      </c>
      <c r="H43" s="197"/>
      <c r="I43" s="192"/>
      <c r="J43" s="192"/>
      <c r="K43" s="193"/>
      <c r="L43" s="193"/>
      <c r="M43" s="152">
        <f t="shared" si="1"/>
        <v>0</v>
      </c>
      <c r="N43" s="192"/>
      <c r="O43" s="193"/>
      <c r="P43" s="193"/>
      <c r="Q43" s="152">
        <f t="shared" si="2"/>
        <v>0</v>
      </c>
    </row>
    <row r="44" spans="1:17" ht="15" customHeight="1">
      <c r="A44" s="182">
        <v>35</v>
      </c>
      <c r="B44" s="149" t="s">
        <v>53</v>
      </c>
      <c r="C44" s="105" t="s">
        <v>19</v>
      </c>
      <c r="D44" s="149"/>
      <c r="E44" s="149" t="s">
        <v>30</v>
      </c>
      <c r="F44" s="106" t="s">
        <v>333</v>
      </c>
      <c r="G44" s="14" t="s">
        <v>21</v>
      </c>
      <c r="H44" s="197"/>
      <c r="I44" s="192"/>
      <c r="J44" s="192"/>
      <c r="K44" s="193"/>
      <c r="L44" s="193"/>
      <c r="M44" s="152">
        <f t="shared" si="1"/>
        <v>0</v>
      </c>
      <c r="N44" s="192"/>
      <c r="O44" s="193"/>
      <c r="P44" s="193"/>
      <c r="Q44" s="152">
        <f t="shared" si="2"/>
        <v>0</v>
      </c>
    </row>
    <row r="45" spans="1:17" ht="15" customHeight="1">
      <c r="A45" s="182">
        <v>36</v>
      </c>
      <c r="B45" s="149" t="s">
        <v>54</v>
      </c>
      <c r="C45" s="105" t="s">
        <v>19</v>
      </c>
      <c r="D45" s="149"/>
      <c r="E45" s="149" t="s">
        <v>26</v>
      </c>
      <c r="F45" s="110">
        <v>36</v>
      </c>
      <c r="G45" s="14" t="s">
        <v>21</v>
      </c>
      <c r="H45" s="197"/>
      <c r="I45" s="192"/>
      <c r="J45" s="192"/>
      <c r="K45" s="193"/>
      <c r="L45" s="193"/>
      <c r="M45" s="152">
        <f t="shared" si="1"/>
        <v>0</v>
      </c>
      <c r="N45" s="192"/>
      <c r="O45" s="193"/>
      <c r="P45" s="193"/>
      <c r="Q45" s="152">
        <f t="shared" si="2"/>
        <v>0</v>
      </c>
    </row>
    <row r="46" spans="1:17" ht="15" customHeight="1">
      <c r="A46" s="182">
        <v>37</v>
      </c>
      <c r="B46" s="149" t="s">
        <v>55</v>
      </c>
      <c r="C46" s="105" t="s">
        <v>19</v>
      </c>
      <c r="D46" s="149"/>
      <c r="E46" s="149" t="s">
        <v>56</v>
      </c>
      <c r="F46" s="110">
        <v>37</v>
      </c>
      <c r="G46" s="14" t="s">
        <v>21</v>
      </c>
      <c r="H46" s="197"/>
      <c r="I46" s="192"/>
      <c r="J46" s="192"/>
      <c r="K46" s="193"/>
      <c r="L46" s="193"/>
      <c r="M46" s="152">
        <f t="shared" si="1"/>
        <v>0</v>
      </c>
      <c r="N46" s="192"/>
      <c r="O46" s="193"/>
      <c r="P46" s="193"/>
      <c r="Q46" s="152">
        <f t="shared" si="2"/>
        <v>0</v>
      </c>
    </row>
    <row r="47" spans="1:17" ht="15" customHeight="1">
      <c r="A47" s="182">
        <v>38</v>
      </c>
      <c r="B47" s="149" t="s">
        <v>57</v>
      </c>
      <c r="C47" s="105" t="s">
        <v>19</v>
      </c>
      <c r="D47" s="149"/>
      <c r="E47" s="149" t="s">
        <v>58</v>
      </c>
      <c r="F47" s="106" t="s">
        <v>334</v>
      </c>
      <c r="G47" s="14" t="s">
        <v>21</v>
      </c>
      <c r="H47" s="197"/>
      <c r="I47" s="192"/>
      <c r="J47" s="192"/>
      <c r="K47" s="193"/>
      <c r="L47" s="193"/>
      <c r="M47" s="152">
        <f t="shared" si="1"/>
        <v>0</v>
      </c>
      <c r="N47" s="192"/>
      <c r="O47" s="193"/>
      <c r="P47" s="193"/>
      <c r="Q47" s="152">
        <f t="shared" si="2"/>
        <v>0</v>
      </c>
    </row>
    <row r="48" spans="1:17" ht="15" customHeight="1">
      <c r="A48" s="182">
        <v>39</v>
      </c>
      <c r="B48" s="149" t="s">
        <v>57</v>
      </c>
      <c r="C48" s="105" t="s">
        <v>19</v>
      </c>
      <c r="D48" s="149"/>
      <c r="E48" s="149" t="s">
        <v>58</v>
      </c>
      <c r="F48" s="106" t="s">
        <v>408</v>
      </c>
      <c r="G48" s="17" t="s">
        <v>31</v>
      </c>
      <c r="H48" s="197"/>
      <c r="I48" s="192"/>
      <c r="J48" s="192"/>
      <c r="K48" s="193"/>
      <c r="L48" s="193"/>
      <c r="M48" s="152">
        <f t="shared" si="1"/>
        <v>0</v>
      </c>
      <c r="N48" s="192">
        <v>1</v>
      </c>
      <c r="O48" s="193"/>
      <c r="P48" s="193"/>
      <c r="Q48" s="152">
        <f t="shared" si="2"/>
        <v>0</v>
      </c>
    </row>
    <row r="49" spans="1:17" ht="15" customHeight="1">
      <c r="A49" s="182">
        <v>40</v>
      </c>
      <c r="B49" s="149" t="s">
        <v>59</v>
      </c>
      <c r="C49" s="105" t="s">
        <v>19</v>
      </c>
      <c r="D49" s="149"/>
      <c r="E49" s="149" t="s">
        <v>26</v>
      </c>
      <c r="F49" s="106" t="s">
        <v>335</v>
      </c>
      <c r="G49" s="14" t="s">
        <v>21</v>
      </c>
      <c r="H49" s="197"/>
      <c r="I49" s="192"/>
      <c r="J49" s="192"/>
      <c r="K49" s="193"/>
      <c r="L49" s="193"/>
      <c r="M49" s="152">
        <f t="shared" si="1"/>
        <v>0</v>
      </c>
      <c r="N49" s="192"/>
      <c r="O49" s="193"/>
      <c r="P49" s="193"/>
      <c r="Q49" s="152">
        <f t="shared" si="2"/>
        <v>0</v>
      </c>
    </row>
    <row r="50" spans="1:17" ht="15" customHeight="1">
      <c r="A50" s="182">
        <v>41</v>
      </c>
      <c r="B50" s="149" t="s">
        <v>60</v>
      </c>
      <c r="C50" s="105" t="s">
        <v>19</v>
      </c>
      <c r="D50" s="149"/>
      <c r="E50" s="149" t="s">
        <v>61</v>
      </c>
      <c r="F50" s="106" t="s">
        <v>336</v>
      </c>
      <c r="G50" s="14" t="s">
        <v>21</v>
      </c>
      <c r="H50" s="197"/>
      <c r="I50" s="192"/>
      <c r="J50" s="192"/>
      <c r="K50" s="193"/>
      <c r="L50" s="193"/>
      <c r="M50" s="152">
        <f t="shared" si="1"/>
        <v>0</v>
      </c>
      <c r="N50" s="192"/>
      <c r="O50" s="193"/>
      <c r="P50" s="193"/>
      <c r="Q50" s="152">
        <f t="shared" si="2"/>
        <v>0</v>
      </c>
    </row>
    <row r="51" spans="1:17" ht="15" customHeight="1">
      <c r="A51" s="182">
        <v>42</v>
      </c>
      <c r="B51" s="149" t="s">
        <v>60</v>
      </c>
      <c r="C51" s="105" t="s">
        <v>19</v>
      </c>
      <c r="D51" s="149"/>
      <c r="E51" s="149" t="s">
        <v>61</v>
      </c>
      <c r="F51" s="106" t="s">
        <v>427</v>
      </c>
      <c r="G51" s="16" t="s">
        <v>22</v>
      </c>
      <c r="H51" s="197"/>
      <c r="I51" s="192"/>
      <c r="J51" s="192"/>
      <c r="K51" s="193"/>
      <c r="L51" s="193"/>
      <c r="M51" s="152">
        <f t="shared" si="1"/>
        <v>0</v>
      </c>
      <c r="N51" s="192"/>
      <c r="O51" s="193"/>
      <c r="P51" s="193"/>
      <c r="Q51" s="152">
        <f t="shared" si="2"/>
        <v>0</v>
      </c>
    </row>
    <row r="52" spans="1:17" ht="15" customHeight="1">
      <c r="A52" s="182">
        <v>43</v>
      </c>
      <c r="B52" s="149" t="s">
        <v>62</v>
      </c>
      <c r="C52" s="105" t="s">
        <v>19</v>
      </c>
      <c r="D52" s="149"/>
      <c r="E52" s="149" t="s">
        <v>26</v>
      </c>
      <c r="F52" s="110">
        <v>42</v>
      </c>
      <c r="G52" s="14" t="s">
        <v>21</v>
      </c>
      <c r="H52" s="197"/>
      <c r="I52" s="192"/>
      <c r="J52" s="192"/>
      <c r="K52" s="193"/>
      <c r="L52" s="193"/>
      <c r="M52" s="152">
        <f t="shared" si="1"/>
        <v>0</v>
      </c>
      <c r="N52" s="192"/>
      <c r="O52" s="193"/>
      <c r="P52" s="193"/>
      <c r="Q52" s="152">
        <f t="shared" si="2"/>
        <v>0</v>
      </c>
    </row>
    <row r="53" spans="1:17" ht="15" customHeight="1">
      <c r="A53" s="182">
        <v>44</v>
      </c>
      <c r="B53" s="149" t="s">
        <v>63</v>
      </c>
      <c r="C53" s="105" t="s">
        <v>19</v>
      </c>
      <c r="D53" s="149"/>
      <c r="E53" s="149" t="s">
        <v>26</v>
      </c>
      <c r="F53" s="106" t="s">
        <v>337</v>
      </c>
      <c r="G53" s="14" t="s">
        <v>21</v>
      </c>
      <c r="H53" s="197"/>
      <c r="I53" s="192"/>
      <c r="J53" s="192"/>
      <c r="K53" s="193"/>
      <c r="L53" s="193"/>
      <c r="M53" s="152">
        <f t="shared" si="1"/>
        <v>0</v>
      </c>
      <c r="N53" s="192"/>
      <c r="O53" s="193"/>
      <c r="P53" s="193"/>
      <c r="Q53" s="152">
        <f t="shared" si="2"/>
        <v>0</v>
      </c>
    </row>
    <row r="54" spans="1:17" ht="15" customHeight="1">
      <c r="A54" s="182">
        <v>45</v>
      </c>
      <c r="B54" s="149" t="s">
        <v>63</v>
      </c>
      <c r="C54" s="105" t="s">
        <v>19</v>
      </c>
      <c r="D54" s="149"/>
      <c r="E54" s="149" t="s">
        <v>26</v>
      </c>
      <c r="F54" s="106" t="s">
        <v>448</v>
      </c>
      <c r="G54" s="80" t="s">
        <v>33</v>
      </c>
      <c r="H54" s="197"/>
      <c r="I54" s="192"/>
      <c r="J54" s="192"/>
      <c r="K54" s="193"/>
      <c r="L54" s="193"/>
      <c r="M54" s="152">
        <f t="shared" si="1"/>
        <v>0</v>
      </c>
      <c r="N54" s="192"/>
      <c r="O54" s="193"/>
      <c r="P54" s="193"/>
      <c r="Q54" s="152">
        <f t="shared" si="2"/>
        <v>0</v>
      </c>
    </row>
    <row r="55" spans="1:17" ht="15" customHeight="1">
      <c r="A55" s="182">
        <v>46</v>
      </c>
      <c r="B55" s="149" t="s">
        <v>64</v>
      </c>
      <c r="C55" s="105" t="s">
        <v>19</v>
      </c>
      <c r="D55" s="149"/>
      <c r="E55" s="149" t="s">
        <v>26</v>
      </c>
      <c r="F55" s="106" t="s">
        <v>338</v>
      </c>
      <c r="G55" s="14" t="s">
        <v>21</v>
      </c>
      <c r="H55" s="197"/>
      <c r="I55" s="192"/>
      <c r="J55" s="192"/>
      <c r="K55" s="193"/>
      <c r="L55" s="193"/>
      <c r="M55" s="152">
        <f t="shared" si="1"/>
        <v>0</v>
      </c>
      <c r="N55" s="192"/>
      <c r="O55" s="193"/>
      <c r="P55" s="193"/>
      <c r="Q55" s="152">
        <f t="shared" si="2"/>
        <v>0</v>
      </c>
    </row>
    <row r="56" spans="1:17" ht="15" customHeight="1">
      <c r="A56" s="182">
        <v>47</v>
      </c>
      <c r="B56" s="149" t="s">
        <v>65</v>
      </c>
      <c r="C56" s="105" t="s">
        <v>19</v>
      </c>
      <c r="D56" s="149"/>
      <c r="E56" s="149" t="s">
        <v>56</v>
      </c>
      <c r="F56" s="106" t="s">
        <v>339</v>
      </c>
      <c r="G56" s="14" t="s">
        <v>21</v>
      </c>
      <c r="H56" s="197">
        <v>1</v>
      </c>
      <c r="I56" s="192"/>
      <c r="J56" s="192"/>
      <c r="K56" s="193"/>
      <c r="L56" s="193"/>
      <c r="M56" s="152">
        <f t="shared" si="1"/>
        <v>0</v>
      </c>
      <c r="N56" s="192"/>
      <c r="O56" s="193"/>
      <c r="P56" s="193"/>
      <c r="Q56" s="152">
        <f t="shared" si="2"/>
        <v>0</v>
      </c>
    </row>
    <row r="57" spans="1:17" ht="15" customHeight="1">
      <c r="A57" s="182">
        <v>48</v>
      </c>
      <c r="B57" s="149" t="s">
        <v>65</v>
      </c>
      <c r="C57" s="105" t="s">
        <v>19</v>
      </c>
      <c r="D57" s="149"/>
      <c r="E57" s="149" t="s">
        <v>56</v>
      </c>
      <c r="F57" s="106" t="s">
        <v>421</v>
      </c>
      <c r="G57" s="17" t="s">
        <v>31</v>
      </c>
      <c r="H57" s="197"/>
      <c r="I57" s="192"/>
      <c r="J57" s="192"/>
      <c r="K57" s="193"/>
      <c r="L57" s="193"/>
      <c r="M57" s="152">
        <f t="shared" si="1"/>
        <v>0</v>
      </c>
      <c r="N57" s="192"/>
      <c r="O57" s="193"/>
      <c r="P57" s="193"/>
      <c r="Q57" s="152">
        <f t="shared" si="2"/>
        <v>0</v>
      </c>
    </row>
    <row r="58" spans="1:17" ht="15" customHeight="1">
      <c r="A58" s="182">
        <v>49</v>
      </c>
      <c r="B58" s="149" t="s">
        <v>66</v>
      </c>
      <c r="C58" s="105" t="s">
        <v>19</v>
      </c>
      <c r="D58" s="149"/>
      <c r="E58" s="149" t="s">
        <v>20</v>
      </c>
      <c r="F58" s="111">
        <v>48</v>
      </c>
      <c r="G58" s="14" t="s">
        <v>21</v>
      </c>
      <c r="H58" s="197"/>
      <c r="I58" s="192"/>
      <c r="J58" s="192"/>
      <c r="K58" s="193"/>
      <c r="L58" s="193"/>
      <c r="M58" s="152">
        <f t="shared" si="1"/>
        <v>0</v>
      </c>
      <c r="N58" s="192"/>
      <c r="O58" s="193"/>
      <c r="P58" s="193"/>
      <c r="Q58" s="152">
        <f t="shared" si="2"/>
        <v>0</v>
      </c>
    </row>
    <row r="59" spans="1:17" ht="15" customHeight="1">
      <c r="A59" s="182">
        <v>50</v>
      </c>
      <c r="B59" s="149" t="s">
        <v>67</v>
      </c>
      <c r="C59" s="105" t="s">
        <v>19</v>
      </c>
      <c r="D59" s="149"/>
      <c r="E59" s="149" t="s">
        <v>68</v>
      </c>
      <c r="F59" s="106" t="s">
        <v>340</v>
      </c>
      <c r="G59" s="14" t="s">
        <v>21</v>
      </c>
      <c r="H59" s="197">
        <v>1</v>
      </c>
      <c r="I59" s="192"/>
      <c r="J59" s="192"/>
      <c r="K59" s="193"/>
      <c r="L59" s="193"/>
      <c r="M59" s="152">
        <f t="shared" si="1"/>
        <v>0</v>
      </c>
      <c r="N59" s="192"/>
      <c r="O59" s="193"/>
      <c r="P59" s="193"/>
      <c r="Q59" s="152">
        <f t="shared" si="2"/>
        <v>0</v>
      </c>
    </row>
    <row r="60" spans="1:17" ht="15" customHeight="1">
      <c r="A60" s="182">
        <v>51</v>
      </c>
      <c r="B60" s="149" t="s">
        <v>67</v>
      </c>
      <c r="C60" s="105" t="s">
        <v>19</v>
      </c>
      <c r="D60" s="149"/>
      <c r="E60" s="149" t="s">
        <v>68</v>
      </c>
      <c r="F60" s="106" t="s">
        <v>428</v>
      </c>
      <c r="G60" s="16" t="s">
        <v>22</v>
      </c>
      <c r="H60" s="197"/>
      <c r="I60" s="192"/>
      <c r="J60" s="192">
        <v>1</v>
      </c>
      <c r="K60" s="193"/>
      <c r="L60" s="193">
        <v>1585.8</v>
      </c>
      <c r="M60" s="152">
        <f t="shared" si="1"/>
        <v>-1585.8</v>
      </c>
      <c r="N60" s="192"/>
      <c r="O60" s="193"/>
      <c r="P60" s="193"/>
      <c r="Q60" s="152">
        <f t="shared" si="2"/>
        <v>0</v>
      </c>
    </row>
    <row r="61" spans="1:17" ht="15" customHeight="1">
      <c r="A61" s="182">
        <v>52</v>
      </c>
      <c r="B61" s="149" t="s">
        <v>69</v>
      </c>
      <c r="C61" s="105" t="s">
        <v>19</v>
      </c>
      <c r="D61" s="149"/>
      <c r="E61" s="149" t="s">
        <v>20</v>
      </c>
      <c r="F61" s="106" t="s">
        <v>341</v>
      </c>
      <c r="G61" s="14" t="s">
        <v>21</v>
      </c>
      <c r="H61" s="197">
        <v>1</v>
      </c>
      <c r="I61" s="192"/>
      <c r="J61" s="192"/>
      <c r="K61" s="193"/>
      <c r="L61" s="193"/>
      <c r="M61" s="152">
        <f t="shared" si="1"/>
        <v>0</v>
      </c>
      <c r="N61" s="192"/>
      <c r="O61" s="193"/>
      <c r="P61" s="193"/>
      <c r="Q61" s="152">
        <f t="shared" si="2"/>
        <v>0</v>
      </c>
    </row>
    <row r="62" spans="1:17" ht="15" customHeight="1">
      <c r="A62" s="182">
        <v>53</v>
      </c>
      <c r="B62" s="149" t="s">
        <v>70</v>
      </c>
      <c r="C62" s="105" t="s">
        <v>19</v>
      </c>
      <c r="D62" s="149"/>
      <c r="E62" s="149" t="s">
        <v>26</v>
      </c>
      <c r="F62" s="107">
        <v>53</v>
      </c>
      <c r="G62" s="14" t="s">
        <v>21</v>
      </c>
      <c r="H62" s="197"/>
      <c r="I62" s="192"/>
      <c r="J62" s="192"/>
      <c r="K62" s="193"/>
      <c r="L62" s="193"/>
      <c r="M62" s="152">
        <f t="shared" si="1"/>
        <v>0</v>
      </c>
      <c r="N62" s="192"/>
      <c r="O62" s="193"/>
      <c r="P62" s="193"/>
      <c r="Q62" s="152">
        <f t="shared" si="2"/>
        <v>0</v>
      </c>
    </row>
    <row r="63" spans="1:17" ht="15" customHeight="1">
      <c r="A63" s="182">
        <v>54</v>
      </c>
      <c r="B63" s="149" t="s">
        <v>70</v>
      </c>
      <c r="C63" s="105" t="s">
        <v>19</v>
      </c>
      <c r="D63" s="149"/>
      <c r="E63" s="149" t="s">
        <v>26</v>
      </c>
      <c r="F63" s="107" t="s">
        <v>304</v>
      </c>
      <c r="G63" s="80" t="s">
        <v>33</v>
      </c>
      <c r="H63" s="197"/>
      <c r="I63" s="192"/>
      <c r="J63" s="192"/>
      <c r="K63" s="193"/>
      <c r="L63" s="193"/>
      <c r="M63" s="152">
        <f t="shared" si="1"/>
        <v>0</v>
      </c>
      <c r="N63" s="192"/>
      <c r="O63" s="193"/>
      <c r="P63" s="193"/>
      <c r="Q63" s="152">
        <f t="shared" si="2"/>
        <v>0</v>
      </c>
    </row>
    <row r="64" spans="1:17" ht="15" customHeight="1">
      <c r="A64" s="182">
        <v>55</v>
      </c>
      <c r="B64" s="149" t="s">
        <v>71</v>
      </c>
      <c r="C64" s="105" t="s">
        <v>19</v>
      </c>
      <c r="D64" s="149"/>
      <c r="E64" s="149" t="s">
        <v>52</v>
      </c>
      <c r="F64" s="106" t="s">
        <v>342</v>
      </c>
      <c r="G64" s="14" t="s">
        <v>21</v>
      </c>
      <c r="H64" s="197"/>
      <c r="I64" s="192"/>
      <c r="J64" s="192"/>
      <c r="K64" s="193"/>
      <c r="L64" s="193"/>
      <c r="M64" s="152">
        <f t="shared" si="1"/>
        <v>0</v>
      </c>
      <c r="N64" s="192"/>
      <c r="O64" s="193"/>
      <c r="P64" s="193"/>
      <c r="Q64" s="152">
        <f t="shared" si="2"/>
        <v>0</v>
      </c>
    </row>
    <row r="65" spans="1:17" ht="15" customHeight="1">
      <c r="A65" s="182">
        <v>56</v>
      </c>
      <c r="B65" s="149" t="s">
        <v>71</v>
      </c>
      <c r="C65" s="105" t="s">
        <v>19</v>
      </c>
      <c r="D65" s="149"/>
      <c r="E65" s="149" t="s">
        <v>52</v>
      </c>
      <c r="F65" s="106" t="s">
        <v>449</v>
      </c>
      <c r="G65" s="80" t="s">
        <v>33</v>
      </c>
      <c r="H65" s="197"/>
      <c r="I65" s="192"/>
      <c r="J65" s="192"/>
      <c r="K65" s="193"/>
      <c r="L65" s="193"/>
      <c r="M65" s="152">
        <f t="shared" si="1"/>
        <v>0</v>
      </c>
      <c r="N65" s="192"/>
      <c r="O65" s="193"/>
      <c r="P65" s="193"/>
      <c r="Q65" s="152">
        <f t="shared" si="2"/>
        <v>0</v>
      </c>
    </row>
    <row r="66" spans="1:17" ht="15" customHeight="1">
      <c r="A66" s="182">
        <v>57</v>
      </c>
      <c r="B66" s="149" t="s">
        <v>72</v>
      </c>
      <c r="C66" s="105" t="s">
        <v>19</v>
      </c>
      <c r="D66" s="149"/>
      <c r="E66" s="149" t="s">
        <v>20</v>
      </c>
      <c r="F66" s="106" t="s">
        <v>343</v>
      </c>
      <c r="G66" s="14" t="s">
        <v>21</v>
      </c>
      <c r="H66" s="197">
        <v>1</v>
      </c>
      <c r="I66" s="192"/>
      <c r="J66" s="192"/>
      <c r="K66" s="193"/>
      <c r="L66" s="193"/>
      <c r="M66" s="152">
        <f t="shared" si="1"/>
        <v>0</v>
      </c>
      <c r="N66" s="192"/>
      <c r="O66" s="193"/>
      <c r="P66" s="193"/>
      <c r="Q66" s="152">
        <f t="shared" si="2"/>
        <v>0</v>
      </c>
    </row>
    <row r="67" spans="1:17" ht="15" customHeight="1">
      <c r="A67" s="182">
        <v>58</v>
      </c>
      <c r="B67" s="149" t="s">
        <v>73</v>
      </c>
      <c r="C67" s="105" t="s">
        <v>19</v>
      </c>
      <c r="D67" s="149"/>
      <c r="E67" s="149" t="s">
        <v>74</v>
      </c>
      <c r="F67" s="112" t="s">
        <v>439</v>
      </c>
      <c r="G67" s="14" t="s">
        <v>21</v>
      </c>
      <c r="H67" s="197">
        <v>1</v>
      </c>
      <c r="I67" s="192"/>
      <c r="J67" s="192"/>
      <c r="K67" s="193"/>
      <c r="L67" s="193"/>
      <c r="M67" s="152">
        <f t="shared" si="1"/>
        <v>0</v>
      </c>
      <c r="N67" s="192"/>
      <c r="O67" s="193"/>
      <c r="P67" s="193"/>
      <c r="Q67" s="152">
        <f t="shared" si="2"/>
        <v>0</v>
      </c>
    </row>
    <row r="68" spans="1:17" ht="15" customHeight="1">
      <c r="A68" s="182">
        <v>59</v>
      </c>
      <c r="B68" s="149" t="s">
        <v>73</v>
      </c>
      <c r="C68" s="105" t="s">
        <v>19</v>
      </c>
      <c r="D68" s="149"/>
      <c r="E68" s="149" t="s">
        <v>74</v>
      </c>
      <c r="F68" s="107" t="s">
        <v>450</v>
      </c>
      <c r="G68" s="80" t="s">
        <v>33</v>
      </c>
      <c r="H68" s="197"/>
      <c r="I68" s="192"/>
      <c r="J68" s="192"/>
      <c r="K68" s="193"/>
      <c r="L68" s="193"/>
      <c r="M68" s="152">
        <f t="shared" si="1"/>
        <v>0</v>
      </c>
      <c r="N68" s="192"/>
      <c r="O68" s="193"/>
      <c r="P68" s="193"/>
      <c r="Q68" s="152">
        <f t="shared" si="2"/>
        <v>0</v>
      </c>
    </row>
    <row r="69" spans="1:17" ht="15" customHeight="1">
      <c r="A69" s="182">
        <v>60</v>
      </c>
      <c r="B69" s="149" t="s">
        <v>75</v>
      </c>
      <c r="C69" s="105" t="s">
        <v>19</v>
      </c>
      <c r="D69" s="149"/>
      <c r="E69" s="149" t="s">
        <v>26</v>
      </c>
      <c r="F69" s="106" t="s">
        <v>344</v>
      </c>
      <c r="G69" s="14" t="s">
        <v>21</v>
      </c>
      <c r="H69" s="197">
        <v>1</v>
      </c>
      <c r="I69" s="192"/>
      <c r="J69" s="192"/>
      <c r="K69" s="193"/>
      <c r="L69" s="193"/>
      <c r="M69" s="152">
        <f t="shared" si="1"/>
        <v>0</v>
      </c>
      <c r="N69" s="192"/>
      <c r="O69" s="193"/>
      <c r="P69" s="193"/>
      <c r="Q69" s="152">
        <f t="shared" si="2"/>
        <v>0</v>
      </c>
    </row>
    <row r="70" spans="1:17" ht="15" customHeight="1">
      <c r="A70" s="182">
        <v>61</v>
      </c>
      <c r="B70" s="149" t="s">
        <v>76</v>
      </c>
      <c r="C70" s="105" t="s">
        <v>19</v>
      </c>
      <c r="D70" s="149"/>
      <c r="E70" s="149" t="s">
        <v>58</v>
      </c>
      <c r="F70" s="106" t="s">
        <v>345</v>
      </c>
      <c r="G70" s="14" t="s">
        <v>21</v>
      </c>
      <c r="H70" s="197">
        <v>1</v>
      </c>
      <c r="I70" s="192"/>
      <c r="J70" s="192"/>
      <c r="K70" s="193"/>
      <c r="L70" s="193"/>
      <c r="M70" s="152">
        <f t="shared" si="1"/>
        <v>0</v>
      </c>
      <c r="N70" s="192"/>
      <c r="O70" s="193"/>
      <c r="P70" s="193"/>
      <c r="Q70" s="152">
        <f t="shared" si="2"/>
        <v>0</v>
      </c>
    </row>
    <row r="71" spans="1:17" ht="15" customHeight="1">
      <c r="A71" s="182">
        <v>62</v>
      </c>
      <c r="B71" s="149" t="s">
        <v>76</v>
      </c>
      <c r="C71" s="105" t="s">
        <v>19</v>
      </c>
      <c r="D71" s="149"/>
      <c r="E71" s="149" t="s">
        <v>58</v>
      </c>
      <c r="F71" s="106" t="s">
        <v>409</v>
      </c>
      <c r="G71" s="17" t="s">
        <v>31</v>
      </c>
      <c r="H71" s="197"/>
      <c r="I71" s="192"/>
      <c r="J71" s="192"/>
      <c r="K71" s="193"/>
      <c r="L71" s="193"/>
      <c r="M71" s="152">
        <f t="shared" si="1"/>
        <v>0</v>
      </c>
      <c r="N71" s="192"/>
      <c r="O71" s="193"/>
      <c r="P71" s="193"/>
      <c r="Q71" s="152">
        <f t="shared" si="2"/>
        <v>0</v>
      </c>
    </row>
    <row r="72" spans="1:17" ht="15" customHeight="1">
      <c r="A72" s="182">
        <v>63</v>
      </c>
      <c r="B72" s="149" t="s">
        <v>77</v>
      </c>
      <c r="C72" s="105" t="s">
        <v>19</v>
      </c>
      <c r="D72" s="149"/>
      <c r="E72" s="149" t="s">
        <v>30</v>
      </c>
      <c r="F72" s="107">
        <v>65</v>
      </c>
      <c r="G72" s="14" t="s">
        <v>21</v>
      </c>
      <c r="H72" s="197"/>
      <c r="I72" s="192"/>
      <c r="J72" s="192"/>
      <c r="K72" s="193"/>
      <c r="L72" s="193"/>
      <c r="M72" s="152">
        <f t="shared" si="1"/>
        <v>0</v>
      </c>
      <c r="N72" s="192"/>
      <c r="O72" s="193"/>
      <c r="P72" s="193"/>
      <c r="Q72" s="152">
        <f t="shared" si="2"/>
        <v>0</v>
      </c>
    </row>
    <row r="73" spans="1:17" ht="15" customHeight="1">
      <c r="A73" s="182">
        <v>64</v>
      </c>
      <c r="B73" s="149" t="s">
        <v>78</v>
      </c>
      <c r="C73" s="105" t="s">
        <v>19</v>
      </c>
      <c r="D73" s="149"/>
      <c r="E73" s="149" t="s">
        <v>26</v>
      </c>
      <c r="F73" s="106" t="s">
        <v>346</v>
      </c>
      <c r="G73" s="14" t="s">
        <v>21</v>
      </c>
      <c r="H73" s="197">
        <v>1</v>
      </c>
      <c r="I73" s="192"/>
      <c r="J73" s="192"/>
      <c r="K73" s="193"/>
      <c r="L73" s="193"/>
      <c r="M73" s="152">
        <f t="shared" si="1"/>
        <v>0</v>
      </c>
      <c r="N73" s="192"/>
      <c r="O73" s="193"/>
      <c r="P73" s="193"/>
      <c r="Q73" s="152">
        <f t="shared" si="2"/>
        <v>0</v>
      </c>
    </row>
    <row r="74" spans="1:17" ht="15" customHeight="1">
      <c r="A74" s="182">
        <v>65</v>
      </c>
      <c r="B74" s="149" t="s">
        <v>78</v>
      </c>
      <c r="C74" s="105" t="s">
        <v>19</v>
      </c>
      <c r="D74" s="149"/>
      <c r="E74" s="149" t="s">
        <v>26</v>
      </c>
      <c r="F74" s="106" t="s">
        <v>516</v>
      </c>
      <c r="G74" s="80" t="s">
        <v>33</v>
      </c>
      <c r="H74" s="197"/>
      <c r="I74" s="192"/>
      <c r="J74" s="192"/>
      <c r="K74" s="193"/>
      <c r="L74" s="193"/>
      <c r="M74" s="152">
        <f t="shared" si="1"/>
        <v>0</v>
      </c>
      <c r="N74" s="192"/>
      <c r="O74" s="193"/>
      <c r="P74" s="193"/>
      <c r="Q74" s="152">
        <f t="shared" si="2"/>
        <v>0</v>
      </c>
    </row>
    <row r="75" spans="1:17" ht="15" customHeight="1">
      <c r="A75" s="182">
        <v>66</v>
      </c>
      <c r="B75" s="149" t="s">
        <v>79</v>
      </c>
      <c r="C75" s="105" t="s">
        <v>19</v>
      </c>
      <c r="D75" s="149"/>
      <c r="E75" s="149" t="s">
        <v>30</v>
      </c>
      <c r="F75" s="106" t="s">
        <v>347</v>
      </c>
      <c r="G75" s="14" t="s">
        <v>21</v>
      </c>
      <c r="H75" s="197"/>
      <c r="I75" s="192"/>
      <c r="J75" s="192"/>
      <c r="K75" s="193"/>
      <c r="L75" s="193"/>
      <c r="M75" s="152">
        <f t="shared" ref="M75:M141" si="3">K75-L75</f>
        <v>0</v>
      </c>
      <c r="N75" s="192"/>
      <c r="O75" s="193"/>
      <c r="P75" s="193"/>
      <c r="Q75" s="152">
        <f t="shared" ref="Q75:Q141" si="4">O75-P75</f>
        <v>0</v>
      </c>
    </row>
    <row r="76" spans="1:17" ht="15" customHeight="1">
      <c r="A76" s="182">
        <v>67</v>
      </c>
      <c r="B76" s="149" t="s">
        <v>79</v>
      </c>
      <c r="C76" s="105" t="s">
        <v>19</v>
      </c>
      <c r="D76" s="149"/>
      <c r="E76" s="149" t="s">
        <v>30</v>
      </c>
      <c r="F76" s="106" t="s">
        <v>410</v>
      </c>
      <c r="G76" s="17" t="s">
        <v>31</v>
      </c>
      <c r="H76" s="197"/>
      <c r="I76" s="192">
        <v>3</v>
      </c>
      <c r="J76" s="192">
        <v>3</v>
      </c>
      <c r="K76" s="193"/>
      <c r="L76" s="193">
        <v>4358.76</v>
      </c>
      <c r="M76" s="152">
        <f t="shared" si="3"/>
        <v>-4358.76</v>
      </c>
      <c r="N76" s="192"/>
      <c r="O76" s="193"/>
      <c r="P76" s="193">
        <v>2004.28</v>
      </c>
      <c r="Q76" s="152">
        <f t="shared" si="4"/>
        <v>-2004.28</v>
      </c>
    </row>
    <row r="77" spans="1:17" ht="15" customHeight="1">
      <c r="A77" s="182">
        <v>68</v>
      </c>
      <c r="B77" s="149" t="s">
        <v>80</v>
      </c>
      <c r="C77" s="105" t="s">
        <v>19</v>
      </c>
      <c r="D77" s="149"/>
      <c r="E77" s="149" t="s">
        <v>30</v>
      </c>
      <c r="F77" s="106" t="s">
        <v>348</v>
      </c>
      <c r="G77" s="14" t="s">
        <v>21</v>
      </c>
      <c r="H77" s="197"/>
      <c r="I77" s="192"/>
      <c r="J77" s="192"/>
      <c r="K77" s="193"/>
      <c r="L77" s="193"/>
      <c r="M77" s="152">
        <f t="shared" si="3"/>
        <v>0</v>
      </c>
      <c r="N77" s="192"/>
      <c r="O77" s="193"/>
      <c r="P77" s="193"/>
      <c r="Q77" s="152">
        <f t="shared" si="4"/>
        <v>0</v>
      </c>
    </row>
    <row r="78" spans="1:17" ht="15" customHeight="1">
      <c r="A78" s="182">
        <v>69</v>
      </c>
      <c r="B78" s="149" t="s">
        <v>80</v>
      </c>
      <c r="C78" s="105" t="s">
        <v>19</v>
      </c>
      <c r="D78" s="149"/>
      <c r="E78" s="149" t="s">
        <v>30</v>
      </c>
      <c r="F78" s="106" t="s">
        <v>411</v>
      </c>
      <c r="G78" s="17" t="s">
        <v>31</v>
      </c>
      <c r="H78" s="197"/>
      <c r="I78" s="192"/>
      <c r="J78" s="192"/>
      <c r="K78" s="193"/>
      <c r="L78" s="193"/>
      <c r="M78" s="152">
        <f t="shared" si="3"/>
        <v>0</v>
      </c>
      <c r="N78" s="192"/>
      <c r="O78" s="193"/>
      <c r="P78" s="193"/>
      <c r="Q78" s="152">
        <f t="shared" si="4"/>
        <v>0</v>
      </c>
    </row>
    <row r="79" spans="1:17" ht="15" customHeight="1">
      <c r="A79" s="182">
        <v>70</v>
      </c>
      <c r="B79" s="149" t="s">
        <v>81</v>
      </c>
      <c r="C79" s="105" t="s">
        <v>19</v>
      </c>
      <c r="D79" s="149"/>
      <c r="E79" s="149" t="s">
        <v>26</v>
      </c>
      <c r="F79" s="106" t="s">
        <v>349</v>
      </c>
      <c r="G79" s="14" t="s">
        <v>21</v>
      </c>
      <c r="H79" s="197">
        <v>-1</v>
      </c>
      <c r="I79" s="192"/>
      <c r="J79" s="192"/>
      <c r="K79" s="193"/>
      <c r="L79" s="193"/>
      <c r="M79" s="152">
        <f t="shared" si="3"/>
        <v>0</v>
      </c>
      <c r="N79" s="192"/>
      <c r="O79" s="193"/>
      <c r="P79" s="193"/>
      <c r="Q79" s="152">
        <f t="shared" si="4"/>
        <v>0</v>
      </c>
    </row>
    <row r="80" spans="1:17" ht="15" customHeight="1">
      <c r="A80" s="182">
        <v>71</v>
      </c>
      <c r="B80" s="149" t="s">
        <v>82</v>
      </c>
      <c r="C80" s="105" t="s">
        <v>19</v>
      </c>
      <c r="D80" s="149"/>
      <c r="E80" s="149" t="s">
        <v>26</v>
      </c>
      <c r="F80" s="106" t="s">
        <v>350</v>
      </c>
      <c r="G80" s="14" t="s">
        <v>21</v>
      </c>
      <c r="H80" s="197"/>
      <c r="I80" s="192"/>
      <c r="J80" s="192"/>
      <c r="K80" s="193"/>
      <c r="L80" s="193"/>
      <c r="M80" s="152">
        <f t="shared" si="3"/>
        <v>0</v>
      </c>
      <c r="N80" s="192"/>
      <c r="O80" s="193"/>
      <c r="P80" s="193"/>
      <c r="Q80" s="152">
        <f t="shared" si="4"/>
        <v>0</v>
      </c>
    </row>
    <row r="81" spans="1:17" s="199" customFormat="1" ht="15" hidden="1" customHeight="1">
      <c r="A81" s="248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250"/>
      <c r="I81" s="248"/>
      <c r="J81" s="248"/>
      <c r="K81" s="249"/>
      <c r="L81" s="249"/>
      <c r="M81" s="215"/>
      <c r="N81" s="248"/>
      <c r="O81" s="249"/>
      <c r="P81" s="249"/>
      <c r="Q81" s="215"/>
    </row>
    <row r="82" spans="1:17" ht="15" customHeight="1">
      <c r="A82" s="182">
        <v>72</v>
      </c>
      <c r="B82" s="149" t="s">
        <v>83</v>
      </c>
      <c r="C82" s="105" t="s">
        <v>19</v>
      </c>
      <c r="D82" s="149"/>
      <c r="E82" s="149" t="s">
        <v>84</v>
      </c>
      <c r="F82" s="106" t="s">
        <v>351</v>
      </c>
      <c r="G82" s="14" t="s">
        <v>21</v>
      </c>
      <c r="H82" s="197"/>
      <c r="I82" s="192"/>
      <c r="J82" s="192"/>
      <c r="K82" s="193"/>
      <c r="L82" s="193"/>
      <c r="M82" s="152">
        <f t="shared" si="3"/>
        <v>0</v>
      </c>
      <c r="N82" s="192"/>
      <c r="O82" s="193"/>
      <c r="P82" s="193"/>
      <c r="Q82" s="152">
        <f t="shared" si="4"/>
        <v>0</v>
      </c>
    </row>
    <row r="83" spans="1:17" ht="15" customHeight="1">
      <c r="A83" s="182">
        <v>73</v>
      </c>
      <c r="B83" s="43" t="s">
        <v>83</v>
      </c>
      <c r="C83" s="113" t="s">
        <v>19</v>
      </c>
      <c r="D83" s="43"/>
      <c r="E83" s="43" t="s">
        <v>84</v>
      </c>
      <c r="F83" s="109" t="s">
        <v>489</v>
      </c>
      <c r="G83" s="44" t="s">
        <v>33</v>
      </c>
      <c r="H83" s="197"/>
      <c r="I83" s="192"/>
      <c r="J83" s="192"/>
      <c r="K83" s="193"/>
      <c r="L83" s="193"/>
      <c r="M83" s="152">
        <f t="shared" si="3"/>
        <v>0</v>
      </c>
      <c r="N83" s="192"/>
      <c r="O83" s="193"/>
      <c r="P83" s="193"/>
      <c r="Q83" s="152">
        <f t="shared" si="4"/>
        <v>0</v>
      </c>
    </row>
    <row r="84" spans="1:17" ht="15" customHeight="1">
      <c r="A84" s="182">
        <v>74</v>
      </c>
      <c r="B84" s="149" t="s">
        <v>85</v>
      </c>
      <c r="C84" s="105" t="s">
        <v>19</v>
      </c>
      <c r="D84" s="149"/>
      <c r="E84" s="149" t="s">
        <v>26</v>
      </c>
      <c r="F84" s="160" t="s">
        <v>352</v>
      </c>
      <c r="G84" s="14" t="s">
        <v>21</v>
      </c>
      <c r="H84" s="197"/>
      <c r="I84" s="192"/>
      <c r="J84" s="192"/>
      <c r="K84" s="193"/>
      <c r="L84" s="193"/>
      <c r="M84" s="152">
        <f t="shared" si="3"/>
        <v>0</v>
      </c>
      <c r="N84" s="192"/>
      <c r="O84" s="193"/>
      <c r="P84" s="193"/>
      <c r="Q84" s="152">
        <f t="shared" si="4"/>
        <v>0</v>
      </c>
    </row>
    <row r="85" spans="1:17" ht="15" customHeight="1">
      <c r="A85" s="182">
        <v>75</v>
      </c>
      <c r="B85" s="149" t="s">
        <v>86</v>
      </c>
      <c r="C85" s="105" t="s">
        <v>19</v>
      </c>
      <c r="D85" s="149"/>
      <c r="E85" s="149" t="s">
        <v>87</v>
      </c>
      <c r="F85" s="106" t="s">
        <v>353</v>
      </c>
      <c r="G85" s="14" t="s">
        <v>21</v>
      </c>
      <c r="H85" s="197">
        <v>2</v>
      </c>
      <c r="I85" s="192"/>
      <c r="J85" s="192"/>
      <c r="K85" s="193"/>
      <c r="L85" s="193"/>
      <c r="M85" s="152">
        <f t="shared" si="3"/>
        <v>0</v>
      </c>
      <c r="N85" s="192"/>
      <c r="O85" s="193"/>
      <c r="P85" s="193"/>
      <c r="Q85" s="152">
        <f t="shared" si="4"/>
        <v>0</v>
      </c>
    </row>
    <row r="86" spans="1:17" ht="15" customHeight="1">
      <c r="A86" s="182">
        <v>76</v>
      </c>
      <c r="B86" s="149" t="s">
        <v>88</v>
      </c>
      <c r="C86" s="105" t="s">
        <v>19</v>
      </c>
      <c r="D86" s="149"/>
      <c r="E86" s="149" t="s">
        <v>89</v>
      </c>
      <c r="F86" s="106" t="s">
        <v>354</v>
      </c>
      <c r="G86" s="14" t="s">
        <v>21</v>
      </c>
      <c r="H86" s="197"/>
      <c r="I86" s="192"/>
      <c r="J86" s="192"/>
      <c r="K86" s="193"/>
      <c r="L86" s="193"/>
      <c r="M86" s="152">
        <f t="shared" si="3"/>
        <v>0</v>
      </c>
      <c r="N86" s="192"/>
      <c r="O86" s="193"/>
      <c r="P86" s="193"/>
      <c r="Q86" s="152">
        <f t="shared" si="4"/>
        <v>0</v>
      </c>
    </row>
    <row r="87" spans="1:17" ht="15" customHeight="1">
      <c r="A87" s="182">
        <v>77</v>
      </c>
      <c r="B87" s="149" t="s">
        <v>88</v>
      </c>
      <c r="C87" s="105" t="s">
        <v>19</v>
      </c>
      <c r="D87" s="149"/>
      <c r="E87" s="149" t="s">
        <v>89</v>
      </c>
      <c r="F87" s="109" t="s">
        <v>452</v>
      </c>
      <c r="G87" s="80" t="s">
        <v>33</v>
      </c>
      <c r="H87" s="197"/>
      <c r="I87" s="192"/>
      <c r="J87" s="192"/>
      <c r="K87" s="193"/>
      <c r="L87" s="193"/>
      <c r="M87" s="152">
        <f t="shared" si="3"/>
        <v>0</v>
      </c>
      <c r="N87" s="192"/>
      <c r="O87" s="193"/>
      <c r="P87" s="193"/>
      <c r="Q87" s="152">
        <f t="shared" si="4"/>
        <v>0</v>
      </c>
    </row>
    <row r="88" spans="1:17" ht="15" customHeight="1">
      <c r="A88" s="182">
        <v>78</v>
      </c>
      <c r="B88" s="149" t="s">
        <v>90</v>
      </c>
      <c r="C88" s="105" t="s">
        <v>19</v>
      </c>
      <c r="D88" s="149"/>
      <c r="E88" s="149" t="s">
        <v>30</v>
      </c>
      <c r="F88" s="107">
        <v>79</v>
      </c>
      <c r="G88" s="14" t="s">
        <v>21</v>
      </c>
      <c r="H88" s="197"/>
      <c r="I88" s="192"/>
      <c r="J88" s="192"/>
      <c r="K88" s="193"/>
      <c r="L88" s="193"/>
      <c r="M88" s="152">
        <f t="shared" si="3"/>
        <v>0</v>
      </c>
      <c r="N88" s="192"/>
      <c r="O88" s="193"/>
      <c r="P88" s="193"/>
      <c r="Q88" s="152">
        <f t="shared" si="4"/>
        <v>0</v>
      </c>
    </row>
    <row r="89" spans="1:17" ht="15" customHeight="1">
      <c r="A89" s="182">
        <v>79</v>
      </c>
      <c r="B89" s="149" t="s">
        <v>91</v>
      </c>
      <c r="C89" s="105" t="s">
        <v>19</v>
      </c>
      <c r="D89" s="149"/>
      <c r="E89" s="149" t="s">
        <v>30</v>
      </c>
      <c r="F89" s="107">
        <v>80</v>
      </c>
      <c r="G89" s="14" t="s">
        <v>21</v>
      </c>
      <c r="H89" s="197"/>
      <c r="I89" s="192"/>
      <c r="J89" s="192"/>
      <c r="K89" s="193"/>
      <c r="L89" s="193"/>
      <c r="M89" s="152">
        <f t="shared" si="3"/>
        <v>0</v>
      </c>
      <c r="N89" s="192"/>
      <c r="O89" s="193"/>
      <c r="P89" s="193"/>
      <c r="Q89" s="152">
        <f t="shared" si="4"/>
        <v>0</v>
      </c>
    </row>
    <row r="90" spans="1:17" ht="15" customHeight="1">
      <c r="A90" s="182">
        <v>80</v>
      </c>
      <c r="B90" s="149" t="s">
        <v>92</v>
      </c>
      <c r="C90" s="105" t="s">
        <v>19</v>
      </c>
      <c r="D90" s="149"/>
      <c r="E90" s="149" t="s">
        <v>26</v>
      </c>
      <c r="F90" s="106" t="s">
        <v>355</v>
      </c>
      <c r="G90" s="14" t="s">
        <v>21</v>
      </c>
      <c r="H90" s="197">
        <v>2</v>
      </c>
      <c r="I90" s="192"/>
      <c r="J90" s="192"/>
      <c r="K90" s="193"/>
      <c r="L90" s="193"/>
      <c r="M90" s="152">
        <f t="shared" si="3"/>
        <v>0</v>
      </c>
      <c r="N90" s="192"/>
      <c r="O90" s="193"/>
      <c r="P90" s="193"/>
      <c r="Q90" s="152">
        <f t="shared" si="4"/>
        <v>0</v>
      </c>
    </row>
    <row r="91" spans="1:17" ht="15" customHeight="1">
      <c r="A91" s="182">
        <v>81</v>
      </c>
      <c r="B91" s="149" t="s">
        <v>92</v>
      </c>
      <c r="C91" s="105" t="s">
        <v>19</v>
      </c>
      <c r="D91" s="149"/>
      <c r="E91" s="149" t="s">
        <v>26</v>
      </c>
      <c r="F91" s="106" t="s">
        <v>454</v>
      </c>
      <c r="G91" s="80" t="s">
        <v>33</v>
      </c>
      <c r="H91" s="197"/>
      <c r="I91" s="192"/>
      <c r="J91" s="192"/>
      <c r="K91" s="193"/>
      <c r="L91" s="193"/>
      <c r="M91" s="152">
        <f t="shared" si="3"/>
        <v>0</v>
      </c>
      <c r="N91" s="192"/>
      <c r="O91" s="193"/>
      <c r="P91" s="193"/>
      <c r="Q91" s="152">
        <f t="shared" si="4"/>
        <v>0</v>
      </c>
    </row>
    <row r="92" spans="1:17" ht="15" customHeight="1">
      <c r="A92" s="182">
        <v>82</v>
      </c>
      <c r="B92" s="149" t="s">
        <v>93</v>
      </c>
      <c r="C92" s="105" t="s">
        <v>19</v>
      </c>
      <c r="D92" s="149"/>
      <c r="E92" s="149" t="s">
        <v>94</v>
      </c>
      <c r="F92" s="112" t="s">
        <v>356</v>
      </c>
      <c r="G92" s="14" t="s">
        <v>21</v>
      </c>
      <c r="H92" s="197"/>
      <c r="I92" s="192"/>
      <c r="J92" s="192"/>
      <c r="K92" s="193"/>
      <c r="L92" s="193"/>
      <c r="M92" s="152">
        <f t="shared" si="3"/>
        <v>0</v>
      </c>
      <c r="N92" s="192"/>
      <c r="O92" s="193"/>
      <c r="P92" s="193"/>
      <c r="Q92" s="152">
        <f t="shared" si="4"/>
        <v>0</v>
      </c>
    </row>
    <row r="93" spans="1:17" ht="15" customHeight="1">
      <c r="A93" s="182">
        <v>83</v>
      </c>
      <c r="B93" s="149" t="s">
        <v>93</v>
      </c>
      <c r="C93" s="105" t="s">
        <v>19</v>
      </c>
      <c r="D93" s="149"/>
      <c r="E93" s="149" t="s">
        <v>94</v>
      </c>
      <c r="F93" s="106" t="s">
        <v>401</v>
      </c>
      <c r="G93" s="19" t="s">
        <v>36</v>
      </c>
      <c r="H93" s="197"/>
      <c r="I93" s="192"/>
      <c r="J93" s="192"/>
      <c r="K93" s="193"/>
      <c r="L93" s="193"/>
      <c r="M93" s="152">
        <f t="shared" si="3"/>
        <v>0</v>
      </c>
      <c r="N93" s="192"/>
      <c r="O93" s="193"/>
      <c r="P93" s="193"/>
      <c r="Q93" s="152">
        <f t="shared" si="4"/>
        <v>0</v>
      </c>
    </row>
    <row r="94" spans="1:17" ht="15" customHeight="1">
      <c r="A94" s="182">
        <v>84</v>
      </c>
      <c r="B94" s="149" t="s">
        <v>93</v>
      </c>
      <c r="C94" s="105" t="s">
        <v>19</v>
      </c>
      <c r="D94" s="149"/>
      <c r="E94" s="149" t="s">
        <v>94</v>
      </c>
      <c r="F94" s="106" t="s">
        <v>429</v>
      </c>
      <c r="G94" s="16" t="s">
        <v>22</v>
      </c>
      <c r="H94" s="197"/>
      <c r="I94" s="192"/>
      <c r="J94" s="192"/>
      <c r="K94" s="193"/>
      <c r="L94" s="193"/>
      <c r="M94" s="152">
        <f t="shared" si="3"/>
        <v>0</v>
      </c>
      <c r="N94" s="192"/>
      <c r="O94" s="193"/>
      <c r="P94" s="193"/>
      <c r="Q94" s="152">
        <f t="shared" si="4"/>
        <v>0</v>
      </c>
    </row>
    <row r="95" spans="1:17" ht="15" customHeight="1">
      <c r="A95" s="182">
        <v>85</v>
      </c>
      <c r="B95" s="149" t="s">
        <v>95</v>
      </c>
      <c r="C95" s="105" t="s">
        <v>19</v>
      </c>
      <c r="D95" s="149"/>
      <c r="E95" s="149" t="s">
        <v>26</v>
      </c>
      <c r="F95" s="106" t="s">
        <v>357</v>
      </c>
      <c r="G95" s="14" t="s">
        <v>21</v>
      </c>
      <c r="H95" s="197"/>
      <c r="I95" s="192"/>
      <c r="J95" s="192"/>
      <c r="K95" s="193"/>
      <c r="L95" s="193"/>
      <c r="M95" s="152">
        <f t="shared" si="3"/>
        <v>0</v>
      </c>
      <c r="N95" s="192"/>
      <c r="O95" s="193"/>
      <c r="P95" s="193"/>
      <c r="Q95" s="152">
        <f t="shared" si="4"/>
        <v>0</v>
      </c>
    </row>
    <row r="96" spans="1:17" ht="15" customHeight="1">
      <c r="A96" s="182">
        <v>86</v>
      </c>
      <c r="B96" s="149" t="s">
        <v>95</v>
      </c>
      <c r="C96" s="105" t="s">
        <v>19</v>
      </c>
      <c r="D96" s="149"/>
      <c r="E96" s="149" t="s">
        <v>26</v>
      </c>
      <c r="F96" s="106" t="s">
        <v>453</v>
      </c>
      <c r="G96" s="80" t="s">
        <v>33</v>
      </c>
      <c r="H96" s="197">
        <v>-1</v>
      </c>
      <c r="I96" s="192"/>
      <c r="J96" s="192"/>
      <c r="K96" s="193"/>
      <c r="L96" s="193"/>
      <c r="M96" s="152">
        <f t="shared" si="3"/>
        <v>0</v>
      </c>
      <c r="N96" s="192"/>
      <c r="O96" s="193"/>
      <c r="P96" s="193"/>
      <c r="Q96" s="152">
        <f t="shared" si="4"/>
        <v>0</v>
      </c>
    </row>
    <row r="97" spans="1:17" ht="15" customHeight="1">
      <c r="A97" s="182">
        <v>87</v>
      </c>
      <c r="B97" s="149" t="s">
        <v>96</v>
      </c>
      <c r="C97" s="105" t="s">
        <v>19</v>
      </c>
      <c r="D97" s="149"/>
      <c r="E97" s="149" t="s">
        <v>61</v>
      </c>
      <c r="F97" s="106" t="s">
        <v>358</v>
      </c>
      <c r="G97" s="14" t="s">
        <v>21</v>
      </c>
      <c r="H97" s="197"/>
      <c r="I97" s="192"/>
      <c r="J97" s="192"/>
      <c r="K97" s="193"/>
      <c r="L97" s="193"/>
      <c r="M97" s="152">
        <f t="shared" si="3"/>
        <v>0</v>
      </c>
      <c r="N97" s="192"/>
      <c r="O97" s="193"/>
      <c r="P97" s="193"/>
      <c r="Q97" s="152">
        <f t="shared" si="4"/>
        <v>0</v>
      </c>
    </row>
    <row r="98" spans="1:17" ht="15" customHeight="1">
      <c r="A98" s="182">
        <v>88</v>
      </c>
      <c r="B98" s="149" t="s">
        <v>96</v>
      </c>
      <c r="C98" s="105" t="s">
        <v>19</v>
      </c>
      <c r="D98" s="149"/>
      <c r="E98" s="149" t="s">
        <v>61</v>
      </c>
      <c r="F98" s="106" t="s">
        <v>430</v>
      </c>
      <c r="G98" s="16" t="s">
        <v>22</v>
      </c>
      <c r="H98" s="197">
        <v>1</v>
      </c>
      <c r="I98" s="192"/>
      <c r="J98" s="192"/>
      <c r="K98" s="193"/>
      <c r="L98" s="193"/>
      <c r="M98" s="152">
        <f t="shared" si="3"/>
        <v>0</v>
      </c>
      <c r="N98" s="192"/>
      <c r="O98" s="193"/>
      <c r="P98" s="193">
        <v>3347.8</v>
      </c>
      <c r="Q98" s="152">
        <f t="shared" si="4"/>
        <v>-3347.8</v>
      </c>
    </row>
    <row r="99" spans="1:17" ht="15" customHeight="1">
      <c r="A99" s="182">
        <v>89</v>
      </c>
      <c r="B99" s="149" t="s">
        <v>97</v>
      </c>
      <c r="C99" s="105" t="s">
        <v>19</v>
      </c>
      <c r="D99" s="149"/>
      <c r="E99" s="149" t="s">
        <v>58</v>
      </c>
      <c r="F99" s="106" t="s">
        <v>359</v>
      </c>
      <c r="G99" s="14" t="s">
        <v>21</v>
      </c>
      <c r="H99" s="197">
        <v>3</v>
      </c>
      <c r="I99" s="192"/>
      <c r="J99" s="192"/>
      <c r="K99" s="193"/>
      <c r="L99" s="193"/>
      <c r="M99" s="152">
        <f t="shared" si="3"/>
        <v>0</v>
      </c>
      <c r="N99" s="192"/>
      <c r="O99" s="193"/>
      <c r="P99" s="193"/>
      <c r="Q99" s="152">
        <f t="shared" si="4"/>
        <v>0</v>
      </c>
    </row>
    <row r="100" spans="1:17" ht="15" customHeight="1">
      <c r="A100" s="182">
        <v>90</v>
      </c>
      <c r="B100" s="149" t="s">
        <v>97</v>
      </c>
      <c r="C100" s="105" t="s">
        <v>19</v>
      </c>
      <c r="D100" s="149"/>
      <c r="E100" s="149" t="s">
        <v>58</v>
      </c>
      <c r="F100" s="106" t="s">
        <v>412</v>
      </c>
      <c r="G100" s="17" t="s">
        <v>31</v>
      </c>
      <c r="H100" s="197"/>
      <c r="I100" s="192"/>
      <c r="J100" s="192"/>
      <c r="K100" s="193"/>
      <c r="L100" s="193"/>
      <c r="M100" s="152">
        <f t="shared" si="3"/>
        <v>0</v>
      </c>
      <c r="N100" s="192"/>
      <c r="O100" s="193"/>
      <c r="P100" s="193"/>
      <c r="Q100" s="152">
        <f t="shared" si="4"/>
        <v>0</v>
      </c>
    </row>
    <row r="101" spans="1:17" ht="15" customHeight="1">
      <c r="A101" s="182">
        <v>91</v>
      </c>
      <c r="B101" s="149" t="s">
        <v>98</v>
      </c>
      <c r="C101" s="105" t="s">
        <v>19</v>
      </c>
      <c r="D101" s="149"/>
      <c r="E101" s="149" t="s">
        <v>30</v>
      </c>
      <c r="F101" s="106" t="s">
        <v>360</v>
      </c>
      <c r="G101" s="14" t="s">
        <v>21</v>
      </c>
      <c r="H101" s="197"/>
      <c r="I101" s="192"/>
      <c r="J101" s="192"/>
      <c r="K101" s="193"/>
      <c r="L101" s="193"/>
      <c r="M101" s="152">
        <f t="shared" si="3"/>
        <v>0</v>
      </c>
      <c r="N101" s="192"/>
      <c r="O101" s="193"/>
      <c r="P101" s="193"/>
      <c r="Q101" s="152">
        <f t="shared" si="4"/>
        <v>0</v>
      </c>
    </row>
    <row r="102" spans="1:17" ht="15" customHeight="1">
      <c r="A102" s="182">
        <v>92</v>
      </c>
      <c r="B102" s="149" t="s">
        <v>99</v>
      </c>
      <c r="C102" s="105" t="s">
        <v>19</v>
      </c>
      <c r="D102" s="149"/>
      <c r="E102" s="149" t="s">
        <v>30</v>
      </c>
      <c r="F102" s="106" t="s">
        <v>361</v>
      </c>
      <c r="G102" s="14" t="s">
        <v>21</v>
      </c>
      <c r="H102" s="197">
        <v>3</v>
      </c>
      <c r="I102" s="192"/>
      <c r="J102" s="192"/>
      <c r="K102" s="193"/>
      <c r="L102" s="193"/>
      <c r="M102" s="152">
        <f t="shared" si="3"/>
        <v>0</v>
      </c>
      <c r="N102" s="192"/>
      <c r="O102" s="193"/>
      <c r="P102" s="193"/>
      <c r="Q102" s="152">
        <f t="shared" si="4"/>
        <v>0</v>
      </c>
    </row>
    <row r="103" spans="1:17" ht="15" customHeight="1">
      <c r="A103" s="182">
        <v>93</v>
      </c>
      <c r="B103" s="149" t="s">
        <v>99</v>
      </c>
      <c r="C103" s="105" t="s">
        <v>19</v>
      </c>
      <c r="D103" s="149"/>
      <c r="E103" s="149" t="s">
        <v>30</v>
      </c>
      <c r="F103" s="106" t="s">
        <v>413</v>
      </c>
      <c r="G103" s="17" t="s">
        <v>31</v>
      </c>
      <c r="H103" s="197"/>
      <c r="I103" s="192"/>
      <c r="J103" s="192"/>
      <c r="K103" s="193"/>
      <c r="L103" s="193"/>
      <c r="M103" s="152">
        <f t="shared" si="3"/>
        <v>0</v>
      </c>
      <c r="N103" s="192"/>
      <c r="O103" s="193"/>
      <c r="P103" s="193">
        <v>3669.7</v>
      </c>
      <c r="Q103" s="152">
        <f t="shared" si="4"/>
        <v>-3669.7</v>
      </c>
    </row>
    <row r="104" spans="1:17" ht="15" customHeight="1">
      <c r="A104" s="182">
        <v>94</v>
      </c>
      <c r="B104" s="149" t="s">
        <v>100</v>
      </c>
      <c r="C104" s="105" t="s">
        <v>19</v>
      </c>
      <c r="D104" s="149"/>
      <c r="E104" s="149" t="s">
        <v>26</v>
      </c>
      <c r="F104" s="106" t="s">
        <v>362</v>
      </c>
      <c r="G104" s="14" t="s">
        <v>21</v>
      </c>
      <c r="H104" s="197">
        <v>4</v>
      </c>
      <c r="I104" s="192"/>
      <c r="J104" s="192"/>
      <c r="K104" s="193"/>
      <c r="L104" s="193"/>
      <c r="M104" s="152">
        <f t="shared" si="3"/>
        <v>0</v>
      </c>
      <c r="N104" s="192"/>
      <c r="O104" s="193"/>
      <c r="P104" s="193"/>
      <c r="Q104" s="152">
        <f t="shared" si="4"/>
        <v>0</v>
      </c>
    </row>
    <row r="105" spans="1:17" ht="15" customHeight="1">
      <c r="A105" s="182">
        <v>95</v>
      </c>
      <c r="B105" s="149" t="s">
        <v>101</v>
      </c>
      <c r="C105" s="105" t="s">
        <v>19</v>
      </c>
      <c r="D105" s="149"/>
      <c r="E105" s="149" t="s">
        <v>61</v>
      </c>
      <c r="F105" s="106" t="s">
        <v>363</v>
      </c>
      <c r="G105" s="14" t="s">
        <v>21</v>
      </c>
      <c r="H105" s="197"/>
      <c r="I105" s="192"/>
      <c r="J105" s="192"/>
      <c r="K105" s="193"/>
      <c r="L105" s="193"/>
      <c r="M105" s="152">
        <f t="shared" si="3"/>
        <v>0</v>
      </c>
      <c r="N105" s="192"/>
      <c r="O105" s="193"/>
      <c r="P105" s="193"/>
      <c r="Q105" s="152">
        <f t="shared" si="4"/>
        <v>0</v>
      </c>
    </row>
    <row r="106" spans="1:17" ht="15" customHeight="1">
      <c r="A106" s="182">
        <v>96</v>
      </c>
      <c r="B106" s="149" t="s">
        <v>101</v>
      </c>
      <c r="C106" s="105" t="s">
        <v>19</v>
      </c>
      <c r="D106" s="149"/>
      <c r="E106" s="149" t="s">
        <v>61</v>
      </c>
      <c r="F106" s="106" t="s">
        <v>431</v>
      </c>
      <c r="G106" s="16" t="s">
        <v>22</v>
      </c>
      <c r="H106" s="197"/>
      <c r="I106" s="192"/>
      <c r="J106" s="192"/>
      <c r="K106" s="193"/>
      <c r="L106" s="193"/>
      <c r="M106" s="152">
        <f t="shared" si="3"/>
        <v>0</v>
      </c>
      <c r="N106" s="192">
        <v>1</v>
      </c>
      <c r="O106" s="193"/>
      <c r="P106" s="193">
        <v>7048</v>
      </c>
      <c r="Q106" s="152">
        <f t="shared" si="4"/>
        <v>-7048</v>
      </c>
    </row>
    <row r="107" spans="1:17" ht="15" customHeight="1">
      <c r="A107" s="182">
        <v>97</v>
      </c>
      <c r="B107" s="149" t="s">
        <v>102</v>
      </c>
      <c r="C107" s="105" t="s">
        <v>19</v>
      </c>
      <c r="D107" s="149"/>
      <c r="E107" s="149" t="s">
        <v>26</v>
      </c>
      <c r="F107" s="106" t="s">
        <v>364</v>
      </c>
      <c r="G107" s="14" t="s">
        <v>21</v>
      </c>
      <c r="H107" s="197"/>
      <c r="I107" s="192"/>
      <c r="J107" s="192"/>
      <c r="K107" s="193"/>
      <c r="L107" s="193"/>
      <c r="M107" s="152">
        <f t="shared" si="3"/>
        <v>0</v>
      </c>
      <c r="N107" s="192"/>
      <c r="O107" s="193"/>
      <c r="P107" s="193"/>
      <c r="Q107" s="152">
        <f t="shared" si="4"/>
        <v>0</v>
      </c>
    </row>
    <row r="108" spans="1:17" ht="15" customHeight="1">
      <c r="A108" s="182">
        <v>98</v>
      </c>
      <c r="B108" s="149" t="s">
        <v>102</v>
      </c>
      <c r="C108" s="105" t="s">
        <v>19</v>
      </c>
      <c r="D108" s="149"/>
      <c r="E108" s="149" t="s">
        <v>26</v>
      </c>
      <c r="F108" s="106" t="s">
        <v>520</v>
      </c>
      <c r="G108" s="80" t="s">
        <v>33</v>
      </c>
      <c r="H108" s="197"/>
      <c r="I108" s="192"/>
      <c r="J108" s="192"/>
      <c r="K108" s="193"/>
      <c r="L108" s="193"/>
      <c r="M108" s="152">
        <f t="shared" si="3"/>
        <v>0</v>
      </c>
      <c r="N108" s="192"/>
      <c r="O108" s="193"/>
      <c r="P108" s="193"/>
      <c r="Q108" s="152">
        <f t="shared" si="4"/>
        <v>0</v>
      </c>
    </row>
    <row r="109" spans="1:17" ht="15" customHeight="1">
      <c r="A109" s="182">
        <v>99</v>
      </c>
      <c r="B109" s="149" t="s">
        <v>103</v>
      </c>
      <c r="C109" s="105" t="s">
        <v>19</v>
      </c>
      <c r="D109" s="149"/>
      <c r="E109" s="149" t="s">
        <v>104</v>
      </c>
      <c r="F109" s="106" t="s">
        <v>365</v>
      </c>
      <c r="G109" s="14" t="s">
        <v>21</v>
      </c>
      <c r="H109" s="197"/>
      <c r="I109" s="192"/>
      <c r="J109" s="192"/>
      <c r="K109" s="193"/>
      <c r="L109" s="193"/>
      <c r="M109" s="152">
        <f t="shared" si="3"/>
        <v>0</v>
      </c>
      <c r="N109" s="192"/>
      <c r="O109" s="193"/>
      <c r="P109" s="193"/>
      <c r="Q109" s="152">
        <f t="shared" si="4"/>
        <v>0</v>
      </c>
    </row>
    <row r="110" spans="1:17" ht="15" customHeight="1">
      <c r="A110" s="182">
        <v>100</v>
      </c>
      <c r="B110" s="149" t="s">
        <v>105</v>
      </c>
      <c r="C110" s="105" t="s">
        <v>19</v>
      </c>
      <c r="D110" s="149"/>
      <c r="E110" s="149" t="s">
        <v>39</v>
      </c>
      <c r="F110" s="106" t="s">
        <v>366</v>
      </c>
      <c r="G110" s="14" t="s">
        <v>21</v>
      </c>
      <c r="H110" s="197"/>
      <c r="I110" s="192"/>
      <c r="J110" s="192"/>
      <c r="K110" s="193"/>
      <c r="L110" s="193"/>
      <c r="M110" s="152">
        <f t="shared" si="3"/>
        <v>0</v>
      </c>
      <c r="N110" s="192"/>
      <c r="O110" s="193"/>
      <c r="P110" s="193"/>
      <c r="Q110" s="152">
        <f t="shared" si="4"/>
        <v>0</v>
      </c>
    </row>
    <row r="111" spans="1:17" ht="15" customHeight="1">
      <c r="A111" s="182">
        <v>101</v>
      </c>
      <c r="B111" s="149" t="s">
        <v>105</v>
      </c>
      <c r="C111" s="105" t="s">
        <v>19</v>
      </c>
      <c r="D111" s="149"/>
      <c r="E111" s="149" t="s">
        <v>39</v>
      </c>
      <c r="F111" s="106" t="s">
        <v>455</v>
      </c>
      <c r="G111" s="80" t="s">
        <v>33</v>
      </c>
      <c r="H111" s="197"/>
      <c r="I111" s="192"/>
      <c r="J111" s="192"/>
      <c r="K111" s="193"/>
      <c r="L111" s="193"/>
      <c r="M111" s="152">
        <f t="shared" si="3"/>
        <v>0</v>
      </c>
      <c r="N111" s="192"/>
      <c r="O111" s="193"/>
      <c r="P111" s="193"/>
      <c r="Q111" s="152">
        <f t="shared" si="4"/>
        <v>0</v>
      </c>
    </row>
    <row r="112" spans="1:17" ht="15" customHeight="1">
      <c r="A112" s="182">
        <v>102</v>
      </c>
      <c r="B112" s="149" t="s">
        <v>106</v>
      </c>
      <c r="C112" s="105" t="s">
        <v>19</v>
      </c>
      <c r="D112" s="149"/>
      <c r="E112" s="149" t="s">
        <v>30</v>
      </c>
      <c r="F112" s="106" t="s">
        <v>367</v>
      </c>
      <c r="G112" s="14" t="s">
        <v>21</v>
      </c>
      <c r="H112" s="197"/>
      <c r="I112" s="192"/>
      <c r="J112" s="192"/>
      <c r="K112" s="193"/>
      <c r="L112" s="193"/>
      <c r="M112" s="152">
        <f t="shared" si="3"/>
        <v>0</v>
      </c>
      <c r="N112" s="192"/>
      <c r="O112" s="193"/>
      <c r="P112" s="193"/>
      <c r="Q112" s="152">
        <f t="shared" si="4"/>
        <v>0</v>
      </c>
    </row>
    <row r="113" spans="1:17" ht="15" customHeight="1">
      <c r="A113" s="182">
        <v>103</v>
      </c>
      <c r="B113" s="149" t="s">
        <v>106</v>
      </c>
      <c r="C113" s="105" t="s">
        <v>19</v>
      </c>
      <c r="D113" s="149"/>
      <c r="E113" s="149" t="s">
        <v>30</v>
      </c>
      <c r="F113" s="106" t="s">
        <v>414</v>
      </c>
      <c r="G113" s="17" t="s">
        <v>31</v>
      </c>
      <c r="H113" s="197"/>
      <c r="I113" s="192"/>
      <c r="J113" s="192"/>
      <c r="K113" s="193"/>
      <c r="L113" s="193"/>
      <c r="M113" s="152">
        <f t="shared" si="3"/>
        <v>0</v>
      </c>
      <c r="N113" s="192"/>
      <c r="O113" s="193"/>
      <c r="P113" s="193"/>
      <c r="Q113" s="152">
        <f t="shared" si="4"/>
        <v>0</v>
      </c>
    </row>
    <row r="114" spans="1:17" ht="15" customHeight="1">
      <c r="A114" s="182">
        <v>104</v>
      </c>
      <c r="B114" s="149" t="s">
        <v>107</v>
      </c>
      <c r="C114" s="105" t="s">
        <v>19</v>
      </c>
      <c r="D114" s="149"/>
      <c r="E114" s="149" t="s">
        <v>26</v>
      </c>
      <c r="F114" s="106" t="s">
        <v>368</v>
      </c>
      <c r="G114" s="14" t="s">
        <v>21</v>
      </c>
      <c r="H114" s="197">
        <v>1</v>
      </c>
      <c r="I114" s="192"/>
      <c r="J114" s="192"/>
      <c r="K114" s="193"/>
      <c r="L114" s="193"/>
      <c r="M114" s="152">
        <f t="shared" si="3"/>
        <v>0</v>
      </c>
      <c r="N114" s="192"/>
      <c r="O114" s="193"/>
      <c r="P114" s="193"/>
      <c r="Q114" s="152">
        <f t="shared" si="4"/>
        <v>0</v>
      </c>
    </row>
    <row r="115" spans="1:17" ht="15" customHeight="1">
      <c r="A115" s="182">
        <v>105</v>
      </c>
      <c r="B115" s="149" t="s">
        <v>108</v>
      </c>
      <c r="C115" s="105" t="s">
        <v>19</v>
      </c>
      <c r="D115" s="149"/>
      <c r="E115" s="149" t="s">
        <v>26</v>
      </c>
      <c r="F115" s="106" t="s">
        <v>369</v>
      </c>
      <c r="G115" s="14" t="s">
        <v>21</v>
      </c>
      <c r="H115" s="197"/>
      <c r="I115" s="192"/>
      <c r="J115" s="192"/>
      <c r="K115" s="193"/>
      <c r="L115" s="193"/>
      <c r="M115" s="152">
        <f t="shared" si="3"/>
        <v>0</v>
      </c>
      <c r="N115" s="192"/>
      <c r="O115" s="193"/>
      <c r="P115" s="193"/>
      <c r="Q115" s="152">
        <f t="shared" si="4"/>
        <v>0</v>
      </c>
    </row>
    <row r="116" spans="1:17" ht="15" customHeight="1">
      <c r="A116" s="182">
        <v>106</v>
      </c>
      <c r="B116" s="149" t="s">
        <v>109</v>
      </c>
      <c r="C116" s="105" t="s">
        <v>19</v>
      </c>
      <c r="D116" s="149"/>
      <c r="E116" s="149" t="s">
        <v>30</v>
      </c>
      <c r="F116" s="107">
        <v>99</v>
      </c>
      <c r="G116" s="14" t="s">
        <v>21</v>
      </c>
      <c r="H116" s="197"/>
      <c r="I116" s="192"/>
      <c r="J116" s="192"/>
      <c r="K116" s="193"/>
      <c r="L116" s="193"/>
      <c r="M116" s="152">
        <f t="shared" si="3"/>
        <v>0</v>
      </c>
      <c r="N116" s="192"/>
      <c r="O116" s="193"/>
      <c r="P116" s="193"/>
      <c r="Q116" s="152">
        <f t="shared" si="4"/>
        <v>0</v>
      </c>
    </row>
    <row r="117" spans="1:17" ht="15" customHeight="1">
      <c r="A117" s="182">
        <v>107</v>
      </c>
      <c r="B117" s="149" t="s">
        <v>110</v>
      </c>
      <c r="C117" s="105" t="s">
        <v>19</v>
      </c>
      <c r="D117" s="149"/>
      <c r="E117" s="149" t="s">
        <v>30</v>
      </c>
      <c r="F117" s="106" t="s">
        <v>370</v>
      </c>
      <c r="G117" s="14" t="s">
        <v>21</v>
      </c>
      <c r="H117" s="197"/>
      <c r="I117" s="192"/>
      <c r="J117" s="192"/>
      <c r="K117" s="193"/>
      <c r="L117" s="193"/>
      <c r="M117" s="152">
        <f t="shared" si="3"/>
        <v>0</v>
      </c>
      <c r="N117" s="192"/>
      <c r="O117" s="193"/>
      <c r="P117" s="193"/>
      <c r="Q117" s="152">
        <f t="shared" si="4"/>
        <v>0</v>
      </c>
    </row>
    <row r="118" spans="1:17" ht="15" customHeight="1">
      <c r="A118" s="182">
        <v>108</v>
      </c>
      <c r="B118" s="149" t="s">
        <v>110</v>
      </c>
      <c r="C118" s="105" t="s">
        <v>19</v>
      </c>
      <c r="D118" s="149"/>
      <c r="E118" s="149" t="s">
        <v>30</v>
      </c>
      <c r="F118" s="106" t="s">
        <v>415</v>
      </c>
      <c r="G118" s="17" t="s">
        <v>31</v>
      </c>
      <c r="H118" s="197"/>
      <c r="I118" s="192"/>
      <c r="J118" s="192"/>
      <c r="K118" s="193"/>
      <c r="L118" s="193"/>
      <c r="M118" s="152">
        <f t="shared" si="3"/>
        <v>0</v>
      </c>
      <c r="N118" s="192"/>
      <c r="O118" s="193"/>
      <c r="P118" s="193"/>
      <c r="Q118" s="152">
        <f t="shared" si="4"/>
        <v>0</v>
      </c>
    </row>
    <row r="119" spans="1:17" ht="15" customHeight="1">
      <c r="A119" s="182">
        <v>109</v>
      </c>
      <c r="B119" s="149" t="s">
        <v>111</v>
      </c>
      <c r="C119" s="105" t="s">
        <v>19</v>
      </c>
      <c r="D119" s="149"/>
      <c r="E119" s="149" t="s">
        <v>112</v>
      </c>
      <c r="F119" s="106" t="s">
        <v>371</v>
      </c>
      <c r="G119" s="14" t="s">
        <v>21</v>
      </c>
      <c r="H119" s="197"/>
      <c r="I119" s="192"/>
      <c r="J119" s="192"/>
      <c r="K119" s="193"/>
      <c r="L119" s="193"/>
      <c r="M119" s="152">
        <f t="shared" si="3"/>
        <v>0</v>
      </c>
      <c r="N119" s="192"/>
      <c r="O119" s="193"/>
      <c r="P119" s="193"/>
      <c r="Q119" s="152">
        <f t="shared" si="4"/>
        <v>0</v>
      </c>
    </row>
    <row r="120" spans="1:17" ht="15" customHeight="1">
      <c r="A120" s="182">
        <v>110</v>
      </c>
      <c r="B120" s="149" t="s">
        <v>111</v>
      </c>
      <c r="C120" s="105" t="s">
        <v>19</v>
      </c>
      <c r="D120" s="149"/>
      <c r="E120" s="149" t="s">
        <v>112</v>
      </c>
      <c r="F120" s="106" t="s">
        <v>432</v>
      </c>
      <c r="G120" s="16" t="s">
        <v>22</v>
      </c>
      <c r="H120" s="197"/>
      <c r="I120" s="192"/>
      <c r="J120" s="192"/>
      <c r="K120" s="193"/>
      <c r="L120" s="193"/>
      <c r="M120" s="152">
        <f t="shared" si="3"/>
        <v>0</v>
      </c>
      <c r="N120" s="192"/>
      <c r="O120" s="193"/>
      <c r="P120" s="193"/>
      <c r="Q120" s="152">
        <f t="shared" si="4"/>
        <v>0</v>
      </c>
    </row>
    <row r="121" spans="1:17" ht="15" customHeight="1">
      <c r="A121" s="182">
        <v>111</v>
      </c>
      <c r="B121" s="149" t="s">
        <v>113</v>
      </c>
      <c r="C121" s="105" t="s">
        <v>19</v>
      </c>
      <c r="D121" s="149"/>
      <c r="E121" s="149" t="s">
        <v>26</v>
      </c>
      <c r="F121" s="106" t="s">
        <v>372</v>
      </c>
      <c r="G121" s="14" t="s">
        <v>21</v>
      </c>
      <c r="H121" s="197"/>
      <c r="I121" s="192"/>
      <c r="J121" s="192"/>
      <c r="K121" s="193"/>
      <c r="L121" s="193"/>
      <c r="M121" s="152">
        <f t="shared" si="3"/>
        <v>0</v>
      </c>
      <c r="N121" s="192"/>
      <c r="O121" s="193"/>
      <c r="P121" s="193"/>
      <c r="Q121" s="152">
        <f t="shared" si="4"/>
        <v>0</v>
      </c>
    </row>
    <row r="122" spans="1:17" ht="15" customHeight="1">
      <c r="A122" s="182">
        <v>112</v>
      </c>
      <c r="B122" s="149" t="s">
        <v>114</v>
      </c>
      <c r="C122" s="105" t="s">
        <v>19</v>
      </c>
      <c r="D122" s="149"/>
      <c r="E122" s="149" t="s">
        <v>26</v>
      </c>
      <c r="F122" s="106" t="s">
        <v>373</v>
      </c>
      <c r="G122" s="14" t="s">
        <v>21</v>
      </c>
      <c r="H122" s="197">
        <v>1</v>
      </c>
      <c r="I122" s="192"/>
      <c r="J122" s="192"/>
      <c r="K122" s="193"/>
      <c r="L122" s="193"/>
      <c r="M122" s="152">
        <f t="shared" si="3"/>
        <v>0</v>
      </c>
      <c r="N122" s="192"/>
      <c r="O122" s="193"/>
      <c r="P122" s="193"/>
      <c r="Q122" s="152">
        <f t="shared" si="4"/>
        <v>0</v>
      </c>
    </row>
    <row r="123" spans="1:17" ht="15" customHeight="1">
      <c r="A123" s="182">
        <v>113</v>
      </c>
      <c r="B123" s="149" t="s">
        <v>114</v>
      </c>
      <c r="C123" s="105" t="s">
        <v>19</v>
      </c>
      <c r="D123" s="149"/>
      <c r="E123" s="149" t="s">
        <v>26</v>
      </c>
      <c r="F123" s="106" t="s">
        <v>457</v>
      </c>
      <c r="G123" s="80" t="s">
        <v>33</v>
      </c>
      <c r="H123" s="197"/>
      <c r="I123" s="192"/>
      <c r="J123" s="192"/>
      <c r="K123" s="193"/>
      <c r="L123" s="193"/>
      <c r="M123" s="152">
        <f t="shared" si="3"/>
        <v>0</v>
      </c>
      <c r="N123" s="192"/>
      <c r="O123" s="193"/>
      <c r="P123" s="193"/>
      <c r="Q123" s="152">
        <f t="shared" si="4"/>
        <v>0</v>
      </c>
    </row>
    <row r="124" spans="1:17" ht="15" customHeight="1">
      <c r="A124" s="182">
        <v>114</v>
      </c>
      <c r="B124" s="149" t="s">
        <v>115</v>
      </c>
      <c r="C124" s="105" t="s">
        <v>19</v>
      </c>
      <c r="D124" s="149"/>
      <c r="E124" s="149" t="s">
        <v>116</v>
      </c>
      <c r="F124" s="106" t="s">
        <v>374</v>
      </c>
      <c r="G124" s="14" t="s">
        <v>21</v>
      </c>
      <c r="H124" s="197">
        <v>2</v>
      </c>
      <c r="I124" s="192"/>
      <c r="J124" s="192"/>
      <c r="K124" s="193"/>
      <c r="L124" s="193"/>
      <c r="M124" s="152">
        <f t="shared" si="3"/>
        <v>0</v>
      </c>
      <c r="N124" s="192"/>
      <c r="O124" s="193"/>
      <c r="P124" s="193"/>
      <c r="Q124" s="152">
        <f t="shared" si="4"/>
        <v>0</v>
      </c>
    </row>
    <row r="125" spans="1:17" ht="15" customHeight="1">
      <c r="A125" s="182">
        <v>115</v>
      </c>
      <c r="B125" s="149" t="s">
        <v>115</v>
      </c>
      <c r="C125" s="105" t="s">
        <v>19</v>
      </c>
      <c r="D125" s="149"/>
      <c r="E125" s="149" t="s">
        <v>116</v>
      </c>
      <c r="F125" s="106" t="s">
        <v>402</v>
      </c>
      <c r="G125" s="19" t="s">
        <v>36</v>
      </c>
      <c r="H125" s="197"/>
      <c r="I125" s="192">
        <v>1</v>
      </c>
      <c r="J125" s="192">
        <v>1</v>
      </c>
      <c r="K125" s="193"/>
      <c r="L125" s="193"/>
      <c r="M125" s="152">
        <f t="shared" si="3"/>
        <v>0</v>
      </c>
      <c r="N125" s="192"/>
      <c r="O125" s="193"/>
      <c r="P125" s="193"/>
      <c r="Q125" s="152">
        <f t="shared" si="4"/>
        <v>0</v>
      </c>
    </row>
    <row r="126" spans="1:17" ht="15" customHeight="1">
      <c r="A126" s="182">
        <v>116</v>
      </c>
      <c r="B126" s="149" t="s">
        <v>117</v>
      </c>
      <c r="C126" s="105" t="s">
        <v>19</v>
      </c>
      <c r="D126" s="149"/>
      <c r="E126" s="149" t="s">
        <v>61</v>
      </c>
      <c r="F126" s="106" t="s">
        <v>375</v>
      </c>
      <c r="G126" s="14" t="s">
        <v>21</v>
      </c>
      <c r="H126" s="197"/>
      <c r="I126" s="192"/>
      <c r="J126" s="192"/>
      <c r="K126" s="193"/>
      <c r="L126" s="193"/>
      <c r="M126" s="152">
        <f t="shared" si="3"/>
        <v>0</v>
      </c>
      <c r="N126" s="192"/>
      <c r="O126" s="193"/>
      <c r="P126" s="193"/>
      <c r="Q126" s="152">
        <f t="shared" si="4"/>
        <v>0</v>
      </c>
    </row>
    <row r="127" spans="1:17" ht="15" customHeight="1">
      <c r="A127" s="182">
        <v>117</v>
      </c>
      <c r="B127" s="149" t="s">
        <v>117</v>
      </c>
      <c r="C127" s="105" t="s">
        <v>19</v>
      </c>
      <c r="D127" s="149"/>
      <c r="E127" s="149" t="s">
        <v>61</v>
      </c>
      <c r="F127" s="106" t="s">
        <v>433</v>
      </c>
      <c r="G127" s="16" t="s">
        <v>22</v>
      </c>
      <c r="H127" s="197">
        <v>1</v>
      </c>
      <c r="I127" s="192"/>
      <c r="J127" s="192"/>
      <c r="K127" s="193"/>
      <c r="L127" s="193"/>
      <c r="M127" s="152">
        <f t="shared" si="3"/>
        <v>0</v>
      </c>
      <c r="N127" s="192"/>
      <c r="O127" s="193"/>
      <c r="P127" s="193"/>
      <c r="Q127" s="152">
        <f t="shared" si="4"/>
        <v>0</v>
      </c>
    </row>
    <row r="128" spans="1:17" ht="15" customHeight="1">
      <c r="A128" s="182">
        <v>118</v>
      </c>
      <c r="B128" s="149" t="s">
        <v>118</v>
      </c>
      <c r="C128" s="105" t="s">
        <v>19</v>
      </c>
      <c r="D128" s="149"/>
      <c r="E128" s="149" t="s">
        <v>87</v>
      </c>
      <c r="F128" s="106" t="s">
        <v>440</v>
      </c>
      <c r="G128" s="14" t="s">
        <v>21</v>
      </c>
      <c r="H128" s="197"/>
      <c r="I128" s="192"/>
      <c r="J128" s="192"/>
      <c r="K128" s="193"/>
      <c r="L128" s="193"/>
      <c r="M128" s="152">
        <f t="shared" si="3"/>
        <v>0</v>
      </c>
      <c r="N128" s="192"/>
      <c r="O128" s="193"/>
      <c r="P128" s="193"/>
      <c r="Q128" s="152">
        <f t="shared" si="4"/>
        <v>0</v>
      </c>
    </row>
    <row r="129" spans="1:17" ht="15" customHeight="1">
      <c r="A129" s="182">
        <v>119</v>
      </c>
      <c r="B129" s="149" t="s">
        <v>118</v>
      </c>
      <c r="C129" s="105" t="s">
        <v>19</v>
      </c>
      <c r="D129" s="149"/>
      <c r="E129" s="149" t="s">
        <v>87</v>
      </c>
      <c r="F129" s="106" t="s">
        <v>416</v>
      </c>
      <c r="G129" s="17" t="s">
        <v>31</v>
      </c>
      <c r="H129" s="197"/>
      <c r="I129" s="192"/>
      <c r="J129" s="192"/>
      <c r="K129" s="193"/>
      <c r="L129" s="193"/>
      <c r="M129" s="152">
        <f t="shared" si="3"/>
        <v>0</v>
      </c>
      <c r="N129" s="192">
        <v>1</v>
      </c>
      <c r="O129" s="193"/>
      <c r="P129" s="193"/>
      <c r="Q129" s="152">
        <f t="shared" si="4"/>
        <v>0</v>
      </c>
    </row>
    <row r="130" spans="1:17" ht="15" customHeight="1">
      <c r="A130" s="182">
        <v>120</v>
      </c>
      <c r="B130" s="149" t="s">
        <v>119</v>
      </c>
      <c r="C130" s="105" t="s">
        <v>19</v>
      </c>
      <c r="D130" s="149"/>
      <c r="E130" s="149" t="s">
        <v>84</v>
      </c>
      <c r="F130" s="106" t="s">
        <v>376</v>
      </c>
      <c r="G130" s="14" t="s">
        <v>21</v>
      </c>
      <c r="H130" s="197">
        <v>2</v>
      </c>
      <c r="I130" s="192"/>
      <c r="J130" s="192"/>
      <c r="K130" s="193"/>
      <c r="L130" s="193"/>
      <c r="M130" s="152">
        <f t="shared" si="3"/>
        <v>0</v>
      </c>
      <c r="N130" s="192"/>
      <c r="O130" s="193"/>
      <c r="P130" s="193"/>
      <c r="Q130" s="152">
        <f t="shared" si="4"/>
        <v>0</v>
      </c>
    </row>
    <row r="131" spans="1:17" ht="15" customHeight="1">
      <c r="A131" s="182">
        <v>121</v>
      </c>
      <c r="B131" s="149" t="s">
        <v>119</v>
      </c>
      <c r="C131" s="105" t="s">
        <v>19</v>
      </c>
      <c r="D131" s="149"/>
      <c r="E131" s="149" t="s">
        <v>84</v>
      </c>
      <c r="F131" s="106" t="s">
        <v>458</v>
      </c>
      <c r="G131" s="80" t="s">
        <v>33</v>
      </c>
      <c r="H131" s="197"/>
      <c r="I131" s="192"/>
      <c r="J131" s="192"/>
      <c r="K131" s="193"/>
      <c r="L131" s="193"/>
      <c r="M131" s="152">
        <f t="shared" si="3"/>
        <v>0</v>
      </c>
      <c r="N131" s="192"/>
      <c r="O131" s="193"/>
      <c r="P131" s="193"/>
      <c r="Q131" s="152">
        <f t="shared" si="4"/>
        <v>0</v>
      </c>
    </row>
    <row r="132" spans="1:17" ht="15" customHeight="1">
      <c r="A132" s="182">
        <v>122</v>
      </c>
      <c r="B132" s="149" t="s">
        <v>120</v>
      </c>
      <c r="C132" s="105" t="s">
        <v>19</v>
      </c>
      <c r="D132" s="149"/>
      <c r="E132" s="149" t="s">
        <v>24</v>
      </c>
      <c r="F132" s="106" t="s">
        <v>377</v>
      </c>
      <c r="G132" s="14" t="s">
        <v>21</v>
      </c>
      <c r="H132" s="197">
        <v>2</v>
      </c>
      <c r="I132" s="192"/>
      <c r="J132" s="192"/>
      <c r="K132" s="193"/>
      <c r="L132" s="193"/>
      <c r="M132" s="152">
        <f t="shared" si="3"/>
        <v>0</v>
      </c>
      <c r="N132" s="192"/>
      <c r="O132" s="193"/>
      <c r="P132" s="193"/>
      <c r="Q132" s="152">
        <f t="shared" si="4"/>
        <v>0</v>
      </c>
    </row>
    <row r="133" spans="1:17" ht="15" customHeight="1">
      <c r="A133" s="182">
        <v>123</v>
      </c>
      <c r="B133" s="149" t="s">
        <v>120</v>
      </c>
      <c r="C133" s="105" t="s">
        <v>19</v>
      </c>
      <c r="D133" s="149"/>
      <c r="E133" s="149" t="s">
        <v>24</v>
      </c>
      <c r="F133" s="106" t="s">
        <v>434</v>
      </c>
      <c r="G133" s="16" t="s">
        <v>22</v>
      </c>
      <c r="H133" s="197"/>
      <c r="I133" s="192"/>
      <c r="J133" s="192"/>
      <c r="K133" s="193"/>
      <c r="L133" s="193"/>
      <c r="M133" s="152">
        <f t="shared" si="3"/>
        <v>0</v>
      </c>
      <c r="N133" s="192"/>
      <c r="O133" s="193"/>
      <c r="P133" s="193"/>
      <c r="Q133" s="152">
        <f t="shared" si="4"/>
        <v>0</v>
      </c>
    </row>
    <row r="134" spans="1:17" ht="15" customHeight="1">
      <c r="A134" s="182">
        <v>124</v>
      </c>
      <c r="B134" s="149" t="s">
        <v>121</v>
      </c>
      <c r="C134" s="105" t="s">
        <v>19</v>
      </c>
      <c r="D134" s="149"/>
      <c r="E134" s="149" t="s">
        <v>30</v>
      </c>
      <c r="F134" s="106" t="s">
        <v>378</v>
      </c>
      <c r="G134" s="14" t="s">
        <v>21</v>
      </c>
      <c r="H134" s="197"/>
      <c r="I134" s="192"/>
      <c r="J134" s="192"/>
      <c r="K134" s="193"/>
      <c r="L134" s="193"/>
      <c r="M134" s="152">
        <f t="shared" si="3"/>
        <v>0</v>
      </c>
      <c r="N134" s="192"/>
      <c r="O134" s="193"/>
      <c r="P134" s="193"/>
      <c r="Q134" s="152">
        <f t="shared" si="4"/>
        <v>0</v>
      </c>
    </row>
    <row r="135" spans="1:17" ht="15" customHeight="1">
      <c r="A135" s="182">
        <v>125</v>
      </c>
      <c r="B135" s="149" t="s">
        <v>121</v>
      </c>
      <c r="C135" s="105" t="s">
        <v>19</v>
      </c>
      <c r="D135" s="149"/>
      <c r="E135" s="149" t="s">
        <v>30</v>
      </c>
      <c r="F135" s="106" t="s">
        <v>417</v>
      </c>
      <c r="G135" s="17" t="s">
        <v>31</v>
      </c>
      <c r="H135" s="197"/>
      <c r="I135" s="192"/>
      <c r="J135" s="192"/>
      <c r="K135" s="193"/>
      <c r="L135" s="193"/>
      <c r="M135" s="152">
        <f t="shared" si="3"/>
        <v>0</v>
      </c>
      <c r="N135" s="192"/>
      <c r="O135" s="193"/>
      <c r="P135" s="193"/>
      <c r="Q135" s="152">
        <f t="shared" si="4"/>
        <v>0</v>
      </c>
    </row>
    <row r="136" spans="1:17" ht="15" customHeight="1">
      <c r="A136" s="182">
        <v>126</v>
      </c>
      <c r="B136" s="149" t="s">
        <v>122</v>
      </c>
      <c r="C136" s="105" t="s">
        <v>19</v>
      </c>
      <c r="D136" s="149"/>
      <c r="E136" s="149" t="s">
        <v>58</v>
      </c>
      <c r="F136" s="106" t="s">
        <v>379</v>
      </c>
      <c r="G136" s="14" t="s">
        <v>21</v>
      </c>
      <c r="H136" s="197">
        <v>1</v>
      </c>
      <c r="I136" s="192"/>
      <c r="J136" s="192"/>
      <c r="K136" s="193"/>
      <c r="L136" s="193"/>
      <c r="M136" s="152">
        <f t="shared" si="3"/>
        <v>0</v>
      </c>
      <c r="N136" s="192"/>
      <c r="O136" s="193"/>
      <c r="P136" s="193"/>
      <c r="Q136" s="152">
        <f t="shared" si="4"/>
        <v>0</v>
      </c>
    </row>
    <row r="137" spans="1:17" ht="15" customHeight="1">
      <c r="A137" s="182">
        <v>127</v>
      </c>
      <c r="B137" s="149" t="s">
        <v>122</v>
      </c>
      <c r="C137" s="105" t="s">
        <v>19</v>
      </c>
      <c r="D137" s="149"/>
      <c r="E137" s="149" t="s">
        <v>58</v>
      </c>
      <c r="F137" s="106" t="s">
        <v>418</v>
      </c>
      <c r="G137" s="17" t="s">
        <v>31</v>
      </c>
      <c r="H137" s="197"/>
      <c r="I137" s="192">
        <v>1</v>
      </c>
      <c r="J137" s="192">
        <v>1</v>
      </c>
      <c r="K137" s="193"/>
      <c r="L137" s="193"/>
      <c r="M137" s="152">
        <f t="shared" si="3"/>
        <v>0</v>
      </c>
      <c r="N137" s="192"/>
      <c r="O137" s="193"/>
      <c r="P137" s="193"/>
      <c r="Q137" s="152">
        <f t="shared" si="4"/>
        <v>0</v>
      </c>
    </row>
    <row r="138" spans="1:17" ht="15" customHeight="1">
      <c r="A138" s="182">
        <v>128</v>
      </c>
      <c r="B138" s="149" t="s">
        <v>123</v>
      </c>
      <c r="C138" s="105" t="s">
        <v>19</v>
      </c>
      <c r="D138" s="149"/>
      <c r="E138" s="149" t="s">
        <v>124</v>
      </c>
      <c r="F138" s="106" t="s">
        <v>380</v>
      </c>
      <c r="G138" s="14" t="s">
        <v>21</v>
      </c>
      <c r="H138" s="197"/>
      <c r="I138" s="192"/>
      <c r="J138" s="192"/>
      <c r="K138" s="193"/>
      <c r="L138" s="193"/>
      <c r="M138" s="152">
        <f t="shared" si="3"/>
        <v>0</v>
      </c>
      <c r="N138" s="192"/>
      <c r="O138" s="193"/>
      <c r="P138" s="193"/>
      <c r="Q138" s="152">
        <f t="shared" si="4"/>
        <v>0</v>
      </c>
    </row>
    <row r="139" spans="1:17" ht="15" customHeight="1">
      <c r="A139" s="182">
        <v>129</v>
      </c>
      <c r="B139" s="149" t="s">
        <v>123</v>
      </c>
      <c r="C139" s="105" t="s">
        <v>19</v>
      </c>
      <c r="D139" s="149"/>
      <c r="E139" s="149" t="s">
        <v>124</v>
      </c>
      <c r="F139" s="106" t="s">
        <v>435</v>
      </c>
      <c r="G139" s="16" t="s">
        <v>22</v>
      </c>
      <c r="H139" s="197"/>
      <c r="I139" s="192"/>
      <c r="J139" s="192"/>
      <c r="K139" s="193"/>
      <c r="L139" s="193">
        <v>2466.8000000000002</v>
      </c>
      <c r="M139" s="152">
        <f t="shared" si="3"/>
        <v>-2466.8000000000002</v>
      </c>
      <c r="N139" s="192"/>
      <c r="O139" s="193"/>
      <c r="P139" s="193"/>
      <c r="Q139" s="152">
        <f t="shared" si="4"/>
        <v>0</v>
      </c>
    </row>
    <row r="140" spans="1:17" ht="15" customHeight="1">
      <c r="A140" s="182">
        <v>130</v>
      </c>
      <c r="B140" s="149" t="s">
        <v>125</v>
      </c>
      <c r="C140" s="105" t="s">
        <v>19</v>
      </c>
      <c r="D140" s="149"/>
      <c r="E140" s="149" t="s">
        <v>61</v>
      </c>
      <c r="F140" s="106" t="s">
        <v>381</v>
      </c>
      <c r="G140" s="14" t="s">
        <v>21</v>
      </c>
      <c r="H140" s="197">
        <v>1</v>
      </c>
      <c r="I140" s="192"/>
      <c r="J140" s="192"/>
      <c r="K140" s="193"/>
      <c r="L140" s="193"/>
      <c r="M140" s="152">
        <f t="shared" si="3"/>
        <v>0</v>
      </c>
      <c r="N140" s="192"/>
      <c r="O140" s="193"/>
      <c r="P140" s="193"/>
      <c r="Q140" s="152">
        <f t="shared" si="4"/>
        <v>0</v>
      </c>
    </row>
    <row r="141" spans="1:17" ht="15" customHeight="1">
      <c r="A141" s="182">
        <v>131</v>
      </c>
      <c r="B141" s="149" t="s">
        <v>125</v>
      </c>
      <c r="C141" s="105" t="s">
        <v>19</v>
      </c>
      <c r="D141" s="149"/>
      <c r="E141" s="149" t="s">
        <v>61</v>
      </c>
      <c r="F141" s="106" t="s">
        <v>436</v>
      </c>
      <c r="G141" s="16" t="s">
        <v>22</v>
      </c>
      <c r="H141" s="197"/>
      <c r="I141" s="192"/>
      <c r="J141" s="192"/>
      <c r="K141" s="193"/>
      <c r="L141" s="193"/>
      <c r="M141" s="152">
        <f t="shared" si="3"/>
        <v>0</v>
      </c>
      <c r="N141" s="192"/>
      <c r="O141" s="193"/>
      <c r="P141" s="193"/>
      <c r="Q141" s="152">
        <f t="shared" si="4"/>
        <v>0</v>
      </c>
    </row>
    <row r="142" spans="1:17" ht="15" customHeight="1">
      <c r="A142" s="182">
        <v>132</v>
      </c>
      <c r="B142" s="149" t="s">
        <v>126</v>
      </c>
      <c r="C142" s="105" t="s">
        <v>19</v>
      </c>
      <c r="D142" s="149"/>
      <c r="E142" s="149" t="s">
        <v>24</v>
      </c>
      <c r="F142" s="106" t="s">
        <v>382</v>
      </c>
      <c r="G142" s="14" t="s">
        <v>21</v>
      </c>
      <c r="H142" s="197"/>
      <c r="I142" s="192"/>
      <c r="J142" s="192"/>
      <c r="K142" s="193"/>
      <c r="L142" s="193"/>
      <c r="M142" s="152">
        <f t="shared" ref="M142:M186" si="5">K142-L142</f>
        <v>0</v>
      </c>
      <c r="N142" s="192"/>
      <c r="O142" s="193"/>
      <c r="P142" s="193"/>
      <c r="Q142" s="152">
        <f t="shared" ref="Q142:Q186" si="6">O142-P142</f>
        <v>0</v>
      </c>
    </row>
    <row r="143" spans="1:17" ht="15" customHeight="1">
      <c r="A143" s="182">
        <v>133</v>
      </c>
      <c r="B143" s="149" t="s">
        <v>126</v>
      </c>
      <c r="C143" s="105" t="s">
        <v>19</v>
      </c>
      <c r="D143" s="149"/>
      <c r="E143" s="149" t="s">
        <v>24</v>
      </c>
      <c r="F143" s="106" t="s">
        <v>437</v>
      </c>
      <c r="G143" s="16" t="s">
        <v>22</v>
      </c>
      <c r="H143" s="197"/>
      <c r="I143" s="192"/>
      <c r="J143" s="192"/>
      <c r="K143" s="193"/>
      <c r="L143" s="193">
        <v>528.6</v>
      </c>
      <c r="M143" s="152">
        <f t="shared" si="5"/>
        <v>-528.6</v>
      </c>
      <c r="N143" s="192"/>
      <c r="O143" s="193"/>
      <c r="P143" s="193"/>
      <c r="Q143" s="152">
        <f t="shared" si="6"/>
        <v>0</v>
      </c>
    </row>
    <row r="144" spans="1:17" ht="15" customHeight="1">
      <c r="A144" s="182">
        <v>134</v>
      </c>
      <c r="B144" s="149" t="s">
        <v>127</v>
      </c>
      <c r="C144" s="105" t="s">
        <v>19</v>
      </c>
      <c r="D144" s="149"/>
      <c r="E144" s="149" t="s">
        <v>26</v>
      </c>
      <c r="F144" s="106" t="s">
        <v>383</v>
      </c>
      <c r="G144" s="14" t="s">
        <v>21</v>
      </c>
      <c r="H144" s="197"/>
      <c r="I144" s="192"/>
      <c r="J144" s="192"/>
      <c r="K144" s="193"/>
      <c r="L144" s="193"/>
      <c r="M144" s="152">
        <f t="shared" si="5"/>
        <v>0</v>
      </c>
      <c r="N144" s="192"/>
      <c r="O144" s="193"/>
      <c r="P144" s="193"/>
      <c r="Q144" s="152">
        <f t="shared" si="6"/>
        <v>0</v>
      </c>
    </row>
    <row r="145" spans="1:17" ht="15" customHeight="1">
      <c r="A145" s="182">
        <v>135</v>
      </c>
      <c r="B145" s="149" t="s">
        <v>127</v>
      </c>
      <c r="C145" s="105" t="s">
        <v>19</v>
      </c>
      <c r="D145" s="149"/>
      <c r="E145" s="149" t="s">
        <v>26</v>
      </c>
      <c r="F145" s="106" t="s">
        <v>459</v>
      </c>
      <c r="G145" s="80" t="s">
        <v>33</v>
      </c>
      <c r="H145" s="197"/>
      <c r="I145" s="192"/>
      <c r="J145" s="192"/>
      <c r="K145" s="193"/>
      <c r="L145" s="193"/>
      <c r="M145" s="152">
        <f t="shared" si="5"/>
        <v>0</v>
      </c>
      <c r="N145" s="192"/>
      <c r="O145" s="193"/>
      <c r="P145" s="193"/>
      <c r="Q145" s="152">
        <f t="shared" si="6"/>
        <v>0</v>
      </c>
    </row>
    <row r="146" spans="1:17" ht="15" customHeight="1">
      <c r="A146" s="182">
        <v>136</v>
      </c>
      <c r="B146" s="149" t="s">
        <v>128</v>
      </c>
      <c r="C146" s="105" t="s">
        <v>19</v>
      </c>
      <c r="D146" s="149"/>
      <c r="E146" s="149" t="s">
        <v>26</v>
      </c>
      <c r="F146" s="110">
        <v>124</v>
      </c>
      <c r="G146" s="14" t="s">
        <v>21</v>
      </c>
      <c r="H146" s="197"/>
      <c r="I146" s="192"/>
      <c r="J146" s="192"/>
      <c r="K146" s="193"/>
      <c r="L146" s="193"/>
      <c r="M146" s="152">
        <f t="shared" si="5"/>
        <v>0</v>
      </c>
      <c r="N146" s="192"/>
      <c r="O146" s="193"/>
      <c r="P146" s="193"/>
      <c r="Q146" s="152">
        <f t="shared" si="6"/>
        <v>0</v>
      </c>
    </row>
    <row r="147" spans="1:17" ht="15" customHeight="1">
      <c r="A147" s="182">
        <v>137</v>
      </c>
      <c r="B147" s="149" t="s">
        <v>128</v>
      </c>
      <c r="C147" s="105" t="s">
        <v>19</v>
      </c>
      <c r="D147" s="149"/>
      <c r="E147" s="149" t="s">
        <v>26</v>
      </c>
      <c r="F147" s="107" t="s">
        <v>299</v>
      </c>
      <c r="G147" s="80" t="s">
        <v>33</v>
      </c>
      <c r="H147" s="197"/>
      <c r="I147" s="192"/>
      <c r="J147" s="192"/>
      <c r="K147" s="193"/>
      <c r="L147" s="193"/>
      <c r="M147" s="152">
        <f t="shared" si="5"/>
        <v>0</v>
      </c>
      <c r="N147" s="192"/>
      <c r="O147" s="193"/>
      <c r="P147" s="193"/>
      <c r="Q147" s="152">
        <f t="shared" si="6"/>
        <v>0</v>
      </c>
    </row>
    <row r="148" spans="1:17" ht="15" customHeight="1">
      <c r="A148" s="182">
        <v>138</v>
      </c>
      <c r="B148" s="149" t="s">
        <v>129</v>
      </c>
      <c r="C148" s="105" t="s">
        <v>19</v>
      </c>
      <c r="D148" s="149"/>
      <c r="E148" s="149" t="s">
        <v>26</v>
      </c>
      <c r="F148" s="107">
        <v>125</v>
      </c>
      <c r="G148" s="14" t="s">
        <v>21</v>
      </c>
      <c r="H148" s="197"/>
      <c r="I148" s="192"/>
      <c r="J148" s="192"/>
      <c r="K148" s="193"/>
      <c r="L148" s="193"/>
      <c r="M148" s="152">
        <f t="shared" si="5"/>
        <v>0</v>
      </c>
      <c r="N148" s="192"/>
      <c r="O148" s="193"/>
      <c r="P148" s="193"/>
      <c r="Q148" s="152">
        <f t="shared" si="6"/>
        <v>0</v>
      </c>
    </row>
    <row r="149" spans="1:17" ht="15" customHeight="1">
      <c r="A149" s="182">
        <v>139</v>
      </c>
      <c r="B149" s="149" t="s">
        <v>129</v>
      </c>
      <c r="C149" s="105" t="s">
        <v>19</v>
      </c>
      <c r="D149" s="149"/>
      <c r="E149" s="149" t="s">
        <v>26</v>
      </c>
      <c r="F149" s="106" t="s">
        <v>517</v>
      </c>
      <c r="G149" s="80" t="s">
        <v>33</v>
      </c>
      <c r="H149" s="197"/>
      <c r="I149" s="192"/>
      <c r="J149" s="192"/>
      <c r="K149" s="193"/>
      <c r="L149" s="193"/>
      <c r="M149" s="152">
        <f t="shared" si="5"/>
        <v>0</v>
      </c>
      <c r="N149" s="192"/>
      <c r="O149" s="193"/>
      <c r="P149" s="193"/>
      <c r="Q149" s="152">
        <f t="shared" si="6"/>
        <v>0</v>
      </c>
    </row>
    <row r="150" spans="1:17" ht="15" customHeight="1">
      <c r="A150" s="182">
        <v>140</v>
      </c>
      <c r="B150" s="149" t="s">
        <v>130</v>
      </c>
      <c r="C150" s="105" t="s">
        <v>19</v>
      </c>
      <c r="D150" s="149"/>
      <c r="E150" s="149" t="s">
        <v>26</v>
      </c>
      <c r="F150" s="107">
        <v>126</v>
      </c>
      <c r="G150" s="14" t="s">
        <v>21</v>
      </c>
      <c r="H150" s="197"/>
      <c r="I150" s="192"/>
      <c r="J150" s="192"/>
      <c r="K150" s="193"/>
      <c r="L150" s="193"/>
      <c r="M150" s="152">
        <f t="shared" si="5"/>
        <v>0</v>
      </c>
      <c r="N150" s="192"/>
      <c r="O150" s="193"/>
      <c r="P150" s="193"/>
      <c r="Q150" s="152">
        <f t="shared" si="6"/>
        <v>0</v>
      </c>
    </row>
    <row r="151" spans="1:17" ht="15" customHeight="1">
      <c r="A151" s="182">
        <v>141</v>
      </c>
      <c r="B151" s="149" t="s">
        <v>131</v>
      </c>
      <c r="C151" s="105" t="s">
        <v>19</v>
      </c>
      <c r="D151" s="149"/>
      <c r="E151" s="149" t="s">
        <v>26</v>
      </c>
      <c r="F151" s="107">
        <v>127</v>
      </c>
      <c r="G151" s="14" t="s">
        <v>21</v>
      </c>
      <c r="H151" s="197"/>
      <c r="I151" s="192"/>
      <c r="J151" s="192"/>
      <c r="K151" s="193"/>
      <c r="L151" s="193"/>
      <c r="M151" s="152">
        <f t="shared" si="5"/>
        <v>0</v>
      </c>
      <c r="N151" s="192"/>
      <c r="O151" s="193"/>
      <c r="P151" s="193"/>
      <c r="Q151" s="152">
        <f t="shared" si="6"/>
        <v>0</v>
      </c>
    </row>
    <row r="152" spans="1:17" ht="15" customHeight="1">
      <c r="A152" s="182">
        <v>142</v>
      </c>
      <c r="B152" s="149" t="s">
        <v>131</v>
      </c>
      <c r="C152" s="105" t="s">
        <v>19</v>
      </c>
      <c r="D152" s="149"/>
      <c r="E152" s="149" t="s">
        <v>26</v>
      </c>
      <c r="F152" s="106" t="s">
        <v>461</v>
      </c>
      <c r="G152" s="80" t="s">
        <v>33</v>
      </c>
      <c r="H152" s="197"/>
      <c r="I152" s="192"/>
      <c r="J152" s="192"/>
      <c r="K152" s="193"/>
      <c r="L152" s="193"/>
      <c r="M152" s="152">
        <f t="shared" si="5"/>
        <v>0</v>
      </c>
      <c r="N152" s="192"/>
      <c r="O152" s="193"/>
      <c r="P152" s="193"/>
      <c r="Q152" s="152">
        <f t="shared" si="6"/>
        <v>0</v>
      </c>
    </row>
    <row r="153" spans="1:17" ht="15" customHeight="1">
      <c r="A153" s="182">
        <v>143</v>
      </c>
      <c r="B153" s="149" t="s">
        <v>132</v>
      </c>
      <c r="C153" s="105" t="s">
        <v>19</v>
      </c>
      <c r="D153" s="149"/>
      <c r="E153" s="149" t="s">
        <v>26</v>
      </c>
      <c r="F153" s="107">
        <v>128</v>
      </c>
      <c r="G153" s="14" t="s">
        <v>21</v>
      </c>
      <c r="H153" s="197"/>
      <c r="I153" s="192"/>
      <c r="J153" s="192"/>
      <c r="K153" s="193"/>
      <c r="L153" s="193"/>
      <c r="M153" s="152">
        <f t="shared" si="5"/>
        <v>0</v>
      </c>
      <c r="N153" s="192"/>
      <c r="O153" s="193"/>
      <c r="P153" s="193"/>
      <c r="Q153" s="152">
        <f t="shared" si="6"/>
        <v>0</v>
      </c>
    </row>
    <row r="154" spans="1:17" ht="15" customHeight="1">
      <c r="A154" s="182">
        <v>144</v>
      </c>
      <c r="B154" s="149" t="s">
        <v>132</v>
      </c>
      <c r="C154" s="105" t="s">
        <v>19</v>
      </c>
      <c r="D154" s="149"/>
      <c r="E154" s="149" t="s">
        <v>26</v>
      </c>
      <c r="F154" s="106" t="s">
        <v>462</v>
      </c>
      <c r="G154" s="80" t="s">
        <v>33</v>
      </c>
      <c r="H154" s="197"/>
      <c r="I154" s="192"/>
      <c r="J154" s="192"/>
      <c r="K154" s="193"/>
      <c r="L154" s="193"/>
      <c r="M154" s="152">
        <f t="shared" si="5"/>
        <v>0</v>
      </c>
      <c r="N154" s="192"/>
      <c r="O154" s="193"/>
      <c r="P154" s="193"/>
      <c r="Q154" s="152">
        <f t="shared" si="6"/>
        <v>0</v>
      </c>
    </row>
    <row r="155" spans="1:17" ht="15" customHeight="1">
      <c r="A155" s="182">
        <v>145</v>
      </c>
      <c r="B155" s="149" t="s">
        <v>133</v>
      </c>
      <c r="C155" s="105" t="s">
        <v>19</v>
      </c>
      <c r="D155" s="149"/>
      <c r="E155" s="149" t="s">
        <v>30</v>
      </c>
      <c r="F155" s="106" t="s">
        <v>384</v>
      </c>
      <c r="G155" s="14" t="s">
        <v>21</v>
      </c>
      <c r="H155" s="197"/>
      <c r="I155" s="192"/>
      <c r="J155" s="192"/>
      <c r="K155" s="193"/>
      <c r="L155" s="193"/>
      <c r="M155" s="152">
        <f t="shared" si="5"/>
        <v>0</v>
      </c>
      <c r="N155" s="192"/>
      <c r="O155" s="193"/>
      <c r="P155" s="193"/>
      <c r="Q155" s="152">
        <f t="shared" si="6"/>
        <v>0</v>
      </c>
    </row>
    <row r="156" spans="1:17" ht="15" customHeight="1">
      <c r="A156" s="182">
        <v>146</v>
      </c>
      <c r="B156" s="149" t="s">
        <v>133</v>
      </c>
      <c r="C156" s="105" t="s">
        <v>19</v>
      </c>
      <c r="D156" s="149"/>
      <c r="E156" s="149" t="s">
        <v>30</v>
      </c>
      <c r="F156" s="106" t="s">
        <v>419</v>
      </c>
      <c r="G156" s="17" t="s">
        <v>31</v>
      </c>
      <c r="H156" s="197"/>
      <c r="I156" s="192"/>
      <c r="J156" s="192"/>
      <c r="K156" s="193"/>
      <c r="L156" s="193">
        <v>881</v>
      </c>
      <c r="M156" s="152">
        <f t="shared" si="5"/>
        <v>-881</v>
      </c>
      <c r="N156" s="192"/>
      <c r="O156" s="193"/>
      <c r="P156" s="193"/>
      <c r="Q156" s="152">
        <f t="shared" si="6"/>
        <v>0</v>
      </c>
    </row>
    <row r="157" spans="1:17" ht="15" customHeight="1">
      <c r="A157" s="182">
        <v>147</v>
      </c>
      <c r="B157" s="149" t="s">
        <v>134</v>
      </c>
      <c r="C157" s="105" t="s">
        <v>19</v>
      </c>
      <c r="D157" s="149"/>
      <c r="E157" s="149" t="s">
        <v>52</v>
      </c>
      <c r="F157" s="106" t="s">
        <v>385</v>
      </c>
      <c r="G157" s="14" t="s">
        <v>21</v>
      </c>
      <c r="H157" s="197"/>
      <c r="I157" s="192"/>
      <c r="J157" s="192"/>
      <c r="K157" s="193"/>
      <c r="L157" s="193"/>
      <c r="M157" s="152">
        <f t="shared" si="5"/>
        <v>0</v>
      </c>
      <c r="N157" s="192"/>
      <c r="O157" s="193"/>
      <c r="P157" s="193"/>
      <c r="Q157" s="152">
        <f t="shared" si="6"/>
        <v>0</v>
      </c>
    </row>
    <row r="158" spans="1:17" ht="15" customHeight="1">
      <c r="A158" s="182">
        <v>148</v>
      </c>
      <c r="B158" s="149" t="s">
        <v>134</v>
      </c>
      <c r="C158" s="105" t="s">
        <v>19</v>
      </c>
      <c r="D158" s="149"/>
      <c r="E158" s="149" t="s">
        <v>52</v>
      </c>
      <c r="F158" s="106" t="s">
        <v>463</v>
      </c>
      <c r="G158" s="80" t="s">
        <v>33</v>
      </c>
      <c r="H158" s="197"/>
      <c r="I158" s="192"/>
      <c r="J158" s="192"/>
      <c r="K158" s="193"/>
      <c r="L158" s="193"/>
      <c r="M158" s="152">
        <f t="shared" si="5"/>
        <v>0</v>
      </c>
      <c r="N158" s="192"/>
      <c r="O158" s="193"/>
      <c r="P158" s="193"/>
      <c r="Q158" s="152">
        <f t="shared" si="6"/>
        <v>0</v>
      </c>
    </row>
    <row r="159" spans="1:17" ht="15" customHeight="1">
      <c r="A159" s="182">
        <v>149</v>
      </c>
      <c r="B159" s="149" t="s">
        <v>135</v>
      </c>
      <c r="C159" s="105" t="s">
        <v>19</v>
      </c>
      <c r="D159" s="149"/>
      <c r="E159" s="149" t="s">
        <v>26</v>
      </c>
      <c r="F159" s="107">
        <v>131</v>
      </c>
      <c r="G159" s="14" t="s">
        <v>21</v>
      </c>
      <c r="H159" s="197"/>
      <c r="I159" s="192"/>
      <c r="J159" s="192"/>
      <c r="K159" s="193"/>
      <c r="L159" s="193"/>
      <c r="M159" s="152">
        <f t="shared" si="5"/>
        <v>0</v>
      </c>
      <c r="N159" s="192"/>
      <c r="O159" s="193"/>
      <c r="P159" s="193"/>
      <c r="Q159" s="152">
        <f t="shared" si="6"/>
        <v>0</v>
      </c>
    </row>
    <row r="160" spans="1:17" ht="15" customHeight="1">
      <c r="A160" s="182">
        <v>150</v>
      </c>
      <c r="B160" s="149" t="s">
        <v>136</v>
      </c>
      <c r="C160" s="105" t="s">
        <v>19</v>
      </c>
      <c r="D160" s="149"/>
      <c r="E160" s="149" t="s">
        <v>26</v>
      </c>
      <c r="F160" s="99">
        <v>132</v>
      </c>
      <c r="G160" s="14" t="s">
        <v>21</v>
      </c>
      <c r="H160" s="197"/>
      <c r="I160" s="192"/>
      <c r="J160" s="192"/>
      <c r="K160" s="193"/>
      <c r="L160" s="193"/>
      <c r="M160" s="152">
        <f t="shared" si="5"/>
        <v>0</v>
      </c>
      <c r="N160" s="192"/>
      <c r="O160" s="193"/>
      <c r="P160" s="193"/>
      <c r="Q160" s="152">
        <f t="shared" si="6"/>
        <v>0</v>
      </c>
    </row>
    <row r="161" spans="1:17" ht="15" customHeight="1">
      <c r="A161" s="182">
        <v>151</v>
      </c>
      <c r="B161" s="149" t="s">
        <v>137</v>
      </c>
      <c r="C161" s="105" t="s">
        <v>19</v>
      </c>
      <c r="D161" s="149"/>
      <c r="E161" s="149" t="s">
        <v>26</v>
      </c>
      <c r="F161" s="106" t="s">
        <v>386</v>
      </c>
      <c r="G161" s="14" t="s">
        <v>21</v>
      </c>
      <c r="H161" s="197">
        <v>3</v>
      </c>
      <c r="I161" s="192"/>
      <c r="J161" s="192"/>
      <c r="K161" s="193"/>
      <c r="L161" s="193"/>
      <c r="M161" s="152">
        <f t="shared" si="5"/>
        <v>0</v>
      </c>
      <c r="N161" s="192"/>
      <c r="O161" s="193"/>
      <c r="P161" s="193"/>
      <c r="Q161" s="152">
        <f t="shared" si="6"/>
        <v>0</v>
      </c>
    </row>
    <row r="162" spans="1:17" ht="15" customHeight="1">
      <c r="A162" s="182">
        <v>152</v>
      </c>
      <c r="B162" s="153" t="s">
        <v>138</v>
      </c>
      <c r="C162" s="148" t="s">
        <v>19</v>
      </c>
      <c r="D162" s="148"/>
      <c r="E162" s="153" t="s">
        <v>35</v>
      </c>
      <c r="F162" s="106" t="s">
        <v>387</v>
      </c>
      <c r="G162" s="14" t="s">
        <v>21</v>
      </c>
      <c r="H162" s="197"/>
      <c r="I162" s="192"/>
      <c r="J162" s="192"/>
      <c r="K162" s="193"/>
      <c r="L162" s="193"/>
      <c r="M162" s="152">
        <f t="shared" si="5"/>
        <v>0</v>
      </c>
      <c r="N162" s="192"/>
      <c r="O162" s="193"/>
      <c r="P162" s="193"/>
      <c r="Q162" s="152">
        <f t="shared" si="6"/>
        <v>0</v>
      </c>
    </row>
    <row r="163" spans="1:17" ht="15" customHeight="1">
      <c r="A163" s="182">
        <v>153</v>
      </c>
      <c r="B163" s="153" t="s">
        <v>138</v>
      </c>
      <c r="C163" s="148" t="s">
        <v>19</v>
      </c>
      <c r="D163" s="153"/>
      <c r="E163" s="153" t="s">
        <v>35</v>
      </c>
      <c r="F163" s="106" t="s">
        <v>403</v>
      </c>
      <c r="G163" s="19" t="s">
        <v>36</v>
      </c>
      <c r="H163" s="197"/>
      <c r="I163" s="192"/>
      <c r="J163" s="192"/>
      <c r="K163" s="193"/>
      <c r="L163" s="193"/>
      <c r="M163" s="152">
        <f t="shared" si="5"/>
        <v>0</v>
      </c>
      <c r="N163" s="192"/>
      <c r="O163" s="193"/>
      <c r="P163" s="193"/>
      <c r="Q163" s="152">
        <f t="shared" si="6"/>
        <v>0</v>
      </c>
    </row>
    <row r="164" spans="1:17" ht="15" customHeight="1">
      <c r="A164" s="182">
        <v>154</v>
      </c>
      <c r="B164" s="153" t="s">
        <v>139</v>
      </c>
      <c r="C164" s="148" t="s">
        <v>19</v>
      </c>
      <c r="D164" s="153"/>
      <c r="E164" s="153" t="s">
        <v>104</v>
      </c>
      <c r="F164" s="106" t="s">
        <v>388</v>
      </c>
      <c r="G164" s="14" t="s">
        <v>21</v>
      </c>
      <c r="H164" s="197"/>
      <c r="I164" s="192"/>
      <c r="J164" s="192"/>
      <c r="K164" s="193"/>
      <c r="L164" s="193"/>
      <c r="M164" s="152">
        <f t="shared" si="5"/>
        <v>0</v>
      </c>
      <c r="N164" s="192"/>
      <c r="O164" s="193"/>
      <c r="P164" s="193"/>
      <c r="Q164" s="152">
        <f t="shared" si="6"/>
        <v>0</v>
      </c>
    </row>
    <row r="165" spans="1:17" ht="15" customHeight="1">
      <c r="A165" s="182">
        <v>155</v>
      </c>
      <c r="B165" s="153" t="s">
        <v>139</v>
      </c>
      <c r="C165" s="148" t="s">
        <v>19</v>
      </c>
      <c r="D165" s="153"/>
      <c r="E165" s="153" t="s">
        <v>104</v>
      </c>
      <c r="F165" s="106" t="s">
        <v>404</v>
      </c>
      <c r="G165" s="19" t="s">
        <v>36</v>
      </c>
      <c r="H165" s="197"/>
      <c r="I165" s="192"/>
      <c r="J165" s="192"/>
      <c r="K165" s="193"/>
      <c r="L165" s="193"/>
      <c r="M165" s="152">
        <f t="shared" si="5"/>
        <v>0</v>
      </c>
      <c r="N165" s="192"/>
      <c r="O165" s="193"/>
      <c r="P165" s="193"/>
      <c r="Q165" s="152">
        <f t="shared" si="6"/>
        <v>0</v>
      </c>
    </row>
    <row r="166" spans="1:17" ht="15" customHeight="1">
      <c r="A166" s="182">
        <v>156</v>
      </c>
      <c r="B166" s="153" t="s">
        <v>140</v>
      </c>
      <c r="C166" s="148" t="s">
        <v>19</v>
      </c>
      <c r="D166" s="153"/>
      <c r="E166" s="153" t="s">
        <v>104</v>
      </c>
      <c r="F166" s="106" t="s">
        <v>389</v>
      </c>
      <c r="G166" s="14" t="s">
        <v>21</v>
      </c>
      <c r="H166" s="197"/>
      <c r="I166" s="192"/>
      <c r="J166" s="192"/>
      <c r="K166" s="193"/>
      <c r="L166" s="193"/>
      <c r="M166" s="152">
        <f t="shared" si="5"/>
        <v>0</v>
      </c>
      <c r="N166" s="192"/>
      <c r="O166" s="193"/>
      <c r="P166" s="193"/>
      <c r="Q166" s="152">
        <f t="shared" si="6"/>
        <v>0</v>
      </c>
    </row>
    <row r="167" spans="1:17" ht="15" customHeight="1">
      <c r="A167" s="182">
        <v>157</v>
      </c>
      <c r="B167" s="153" t="s">
        <v>140</v>
      </c>
      <c r="C167" s="148" t="s">
        <v>19</v>
      </c>
      <c r="D167" s="153"/>
      <c r="E167" s="153" t="s">
        <v>104</v>
      </c>
      <c r="F167" s="106" t="s">
        <v>405</v>
      </c>
      <c r="G167" s="19" t="s">
        <v>36</v>
      </c>
      <c r="H167" s="197"/>
      <c r="I167" s="192"/>
      <c r="J167" s="192"/>
      <c r="K167" s="193"/>
      <c r="L167" s="193"/>
      <c r="M167" s="152">
        <f t="shared" si="5"/>
        <v>0</v>
      </c>
      <c r="N167" s="192"/>
      <c r="O167" s="193"/>
      <c r="P167" s="193"/>
      <c r="Q167" s="152">
        <f t="shared" si="6"/>
        <v>0</v>
      </c>
    </row>
    <row r="168" spans="1:17" ht="15" customHeight="1">
      <c r="A168" s="182">
        <v>158</v>
      </c>
      <c r="B168" s="153" t="s">
        <v>141</v>
      </c>
      <c r="C168" s="148" t="s">
        <v>19</v>
      </c>
      <c r="D168" s="153"/>
      <c r="E168" s="153" t="s">
        <v>26</v>
      </c>
      <c r="F168" s="106" t="s">
        <v>390</v>
      </c>
      <c r="G168" s="14" t="s">
        <v>21</v>
      </c>
      <c r="H168" s="197"/>
      <c r="I168" s="192"/>
      <c r="J168" s="192"/>
      <c r="K168" s="193"/>
      <c r="L168" s="193"/>
      <c r="M168" s="152">
        <f t="shared" si="5"/>
        <v>0</v>
      </c>
      <c r="N168" s="192"/>
      <c r="O168" s="193"/>
      <c r="P168" s="193"/>
      <c r="Q168" s="152">
        <f t="shared" si="6"/>
        <v>0</v>
      </c>
    </row>
    <row r="169" spans="1:17" ht="15" customHeight="1">
      <c r="A169" s="182">
        <v>159</v>
      </c>
      <c r="B169" s="153" t="s">
        <v>141</v>
      </c>
      <c r="C169" s="148" t="s">
        <v>19</v>
      </c>
      <c r="D169" s="153"/>
      <c r="E169" s="153" t="s">
        <v>26</v>
      </c>
      <c r="F169" s="114" t="s">
        <v>309</v>
      </c>
      <c r="G169" s="80" t="s">
        <v>33</v>
      </c>
      <c r="H169" s="197"/>
      <c r="I169" s="192"/>
      <c r="J169" s="192"/>
      <c r="K169" s="193"/>
      <c r="L169" s="193"/>
      <c r="M169" s="152">
        <f t="shared" si="5"/>
        <v>0</v>
      </c>
      <c r="N169" s="192"/>
      <c r="O169" s="193"/>
      <c r="P169" s="193"/>
      <c r="Q169" s="152">
        <f t="shared" si="6"/>
        <v>0</v>
      </c>
    </row>
    <row r="170" spans="1:17" ht="15" customHeight="1">
      <c r="A170" s="182">
        <v>160</v>
      </c>
      <c r="B170" s="153" t="s">
        <v>142</v>
      </c>
      <c r="C170" s="148" t="s">
        <v>19</v>
      </c>
      <c r="D170" s="153"/>
      <c r="E170" s="153" t="s">
        <v>26</v>
      </c>
      <c r="F170" s="106" t="s">
        <v>391</v>
      </c>
      <c r="G170" s="14" t="s">
        <v>21</v>
      </c>
      <c r="H170" s="197">
        <v>1</v>
      </c>
      <c r="I170" s="192"/>
      <c r="J170" s="192"/>
      <c r="K170" s="193"/>
      <c r="L170" s="193"/>
      <c r="M170" s="152">
        <f t="shared" si="5"/>
        <v>0</v>
      </c>
      <c r="N170" s="192"/>
      <c r="O170" s="193"/>
      <c r="P170" s="193"/>
      <c r="Q170" s="152">
        <f t="shared" si="6"/>
        <v>0</v>
      </c>
    </row>
    <row r="171" spans="1:17" ht="15" customHeight="1">
      <c r="A171" s="182">
        <v>161</v>
      </c>
      <c r="B171" s="153" t="s">
        <v>142</v>
      </c>
      <c r="C171" s="148" t="s">
        <v>19</v>
      </c>
      <c r="D171" s="153"/>
      <c r="E171" s="153" t="s">
        <v>26</v>
      </c>
      <c r="F171" s="107" t="s">
        <v>308</v>
      </c>
      <c r="G171" s="80" t="s">
        <v>33</v>
      </c>
      <c r="H171" s="197"/>
      <c r="I171" s="192"/>
      <c r="J171" s="192"/>
      <c r="K171" s="193"/>
      <c r="L171" s="193"/>
      <c r="M171" s="152">
        <f t="shared" si="5"/>
        <v>0</v>
      </c>
      <c r="N171" s="192"/>
      <c r="O171" s="193"/>
      <c r="P171" s="193"/>
      <c r="Q171" s="152">
        <f t="shared" si="6"/>
        <v>0</v>
      </c>
    </row>
    <row r="172" spans="1:17" ht="15" customHeight="1">
      <c r="A172" s="182">
        <v>162</v>
      </c>
      <c r="B172" s="153" t="s">
        <v>143</v>
      </c>
      <c r="C172" s="148" t="s">
        <v>19</v>
      </c>
      <c r="D172" s="153"/>
      <c r="E172" s="153" t="s">
        <v>35</v>
      </c>
      <c r="F172" s="106" t="s">
        <v>392</v>
      </c>
      <c r="G172" s="14" t="s">
        <v>21</v>
      </c>
      <c r="H172" s="197"/>
      <c r="I172" s="192"/>
      <c r="J172" s="192"/>
      <c r="K172" s="193"/>
      <c r="L172" s="193"/>
      <c r="M172" s="152">
        <f t="shared" si="5"/>
        <v>0</v>
      </c>
      <c r="N172" s="192"/>
      <c r="O172" s="193"/>
      <c r="P172" s="193"/>
      <c r="Q172" s="152">
        <f t="shared" si="6"/>
        <v>0</v>
      </c>
    </row>
    <row r="173" spans="1:17" ht="15" customHeight="1">
      <c r="A173" s="182">
        <v>163</v>
      </c>
      <c r="B173" s="153" t="s">
        <v>143</v>
      </c>
      <c r="C173" s="148" t="s">
        <v>19</v>
      </c>
      <c r="D173" s="153"/>
      <c r="E173" s="153" t="s">
        <v>35</v>
      </c>
      <c r="F173" s="106" t="s">
        <v>406</v>
      </c>
      <c r="G173" s="19" t="s">
        <v>36</v>
      </c>
      <c r="H173" s="197"/>
      <c r="I173" s="192"/>
      <c r="J173" s="192"/>
      <c r="K173" s="193"/>
      <c r="L173" s="193"/>
      <c r="M173" s="152">
        <f t="shared" si="5"/>
        <v>0</v>
      </c>
      <c r="N173" s="192"/>
      <c r="O173" s="193"/>
      <c r="P173" s="193"/>
      <c r="Q173" s="152">
        <f t="shared" si="6"/>
        <v>0</v>
      </c>
    </row>
    <row r="174" spans="1:17" ht="51">
      <c r="A174" s="182">
        <v>164</v>
      </c>
      <c r="B174" s="153" t="s">
        <v>144</v>
      </c>
      <c r="C174" s="148" t="s">
        <v>500</v>
      </c>
      <c r="D174" s="148" t="s">
        <v>525</v>
      </c>
      <c r="E174" s="153" t="s">
        <v>26</v>
      </c>
      <c r="F174" s="107">
        <v>140</v>
      </c>
      <c r="G174" s="14" t="s">
        <v>21</v>
      </c>
      <c r="H174" s="197"/>
      <c r="I174" s="192"/>
      <c r="J174" s="192"/>
      <c r="K174" s="193"/>
      <c r="L174" s="193"/>
      <c r="M174" s="152">
        <f t="shared" si="5"/>
        <v>0</v>
      </c>
      <c r="N174" s="192"/>
      <c r="O174" s="193"/>
      <c r="P174" s="193"/>
      <c r="Q174" s="152">
        <f t="shared" si="6"/>
        <v>0</v>
      </c>
    </row>
    <row r="175" spans="1:17" ht="51">
      <c r="A175" s="182">
        <v>165</v>
      </c>
      <c r="B175" s="153" t="s">
        <v>144</v>
      </c>
      <c r="C175" s="148" t="s">
        <v>500</v>
      </c>
      <c r="D175" s="148" t="s">
        <v>525</v>
      </c>
      <c r="E175" s="153" t="s">
        <v>26</v>
      </c>
      <c r="F175" s="106" t="s">
        <v>469</v>
      </c>
      <c r="G175" s="80" t="s">
        <v>33</v>
      </c>
      <c r="H175" s="197"/>
      <c r="I175" s="192"/>
      <c r="J175" s="192"/>
      <c r="K175" s="193"/>
      <c r="L175" s="193"/>
      <c r="M175" s="152">
        <f t="shared" si="5"/>
        <v>0</v>
      </c>
      <c r="N175" s="192"/>
      <c r="O175" s="193"/>
      <c r="P175" s="193"/>
      <c r="Q175" s="152">
        <f t="shared" si="6"/>
        <v>0</v>
      </c>
    </row>
    <row r="176" spans="1:17" ht="15" customHeight="1">
      <c r="A176" s="182">
        <v>166</v>
      </c>
      <c r="B176" s="153" t="s">
        <v>145</v>
      </c>
      <c r="C176" s="148" t="s">
        <v>19</v>
      </c>
      <c r="D176" s="153"/>
      <c r="E176" s="153" t="s">
        <v>146</v>
      </c>
      <c r="F176" s="107">
        <v>141</v>
      </c>
      <c r="G176" s="14" t="s">
        <v>21</v>
      </c>
      <c r="H176" s="197"/>
      <c r="I176" s="192"/>
      <c r="J176" s="192"/>
      <c r="K176" s="193"/>
      <c r="L176" s="193"/>
      <c r="M176" s="152">
        <f t="shared" si="5"/>
        <v>0</v>
      </c>
      <c r="N176" s="192"/>
      <c r="O176" s="193"/>
      <c r="P176" s="193"/>
      <c r="Q176" s="152">
        <f t="shared" si="6"/>
        <v>0</v>
      </c>
    </row>
    <row r="177" spans="1:17" ht="15" customHeight="1">
      <c r="A177" s="182">
        <v>167</v>
      </c>
      <c r="B177" s="153" t="s">
        <v>147</v>
      </c>
      <c r="C177" s="148" t="s">
        <v>19</v>
      </c>
      <c r="D177" s="153"/>
      <c r="E177" s="153" t="s">
        <v>26</v>
      </c>
      <c r="F177" s="106" t="s">
        <v>393</v>
      </c>
      <c r="G177" s="14" t="s">
        <v>21</v>
      </c>
      <c r="H177" s="197">
        <v>1</v>
      </c>
      <c r="I177" s="192"/>
      <c r="J177" s="192"/>
      <c r="K177" s="193"/>
      <c r="L177" s="193"/>
      <c r="M177" s="152">
        <f t="shared" si="5"/>
        <v>0</v>
      </c>
      <c r="N177" s="192"/>
      <c r="O177" s="193"/>
      <c r="P177" s="193"/>
      <c r="Q177" s="152">
        <f t="shared" si="6"/>
        <v>0</v>
      </c>
    </row>
    <row r="178" spans="1:17" ht="15" customHeight="1">
      <c r="A178" s="182">
        <v>168</v>
      </c>
      <c r="B178" s="153" t="s">
        <v>148</v>
      </c>
      <c r="C178" s="148" t="s">
        <v>19</v>
      </c>
      <c r="D178" s="153"/>
      <c r="E178" s="153" t="s">
        <v>26</v>
      </c>
      <c r="F178" s="106" t="s">
        <v>394</v>
      </c>
      <c r="G178" s="14" t="s">
        <v>21</v>
      </c>
      <c r="H178" s="197">
        <v>1</v>
      </c>
      <c r="I178" s="192"/>
      <c r="J178" s="192"/>
      <c r="K178" s="193"/>
      <c r="L178" s="193"/>
      <c r="M178" s="152">
        <f t="shared" si="5"/>
        <v>0</v>
      </c>
      <c r="N178" s="192"/>
      <c r="O178" s="193"/>
      <c r="P178" s="193"/>
      <c r="Q178" s="152">
        <f t="shared" si="6"/>
        <v>0</v>
      </c>
    </row>
    <row r="179" spans="1:17" ht="15" customHeight="1">
      <c r="A179" s="182">
        <v>169</v>
      </c>
      <c r="B179" s="153" t="s">
        <v>148</v>
      </c>
      <c r="C179" s="148" t="s">
        <v>19</v>
      </c>
      <c r="D179" s="153"/>
      <c r="E179" s="153" t="s">
        <v>26</v>
      </c>
      <c r="F179" s="109" t="s">
        <v>464</v>
      </c>
      <c r="G179" s="80" t="s">
        <v>33</v>
      </c>
      <c r="H179" s="197"/>
      <c r="I179" s="192"/>
      <c r="J179" s="192"/>
      <c r="K179" s="193"/>
      <c r="L179" s="193"/>
      <c r="M179" s="152">
        <f t="shared" si="5"/>
        <v>0</v>
      </c>
      <c r="N179" s="192"/>
      <c r="O179" s="193"/>
      <c r="P179" s="193"/>
      <c r="Q179" s="152">
        <f t="shared" si="6"/>
        <v>0</v>
      </c>
    </row>
    <row r="180" spans="1:17" ht="15" customHeight="1">
      <c r="A180" s="182">
        <v>170</v>
      </c>
      <c r="B180" s="115" t="s">
        <v>149</v>
      </c>
      <c r="C180" s="4" t="s">
        <v>19</v>
      </c>
      <c r="D180" s="115"/>
      <c r="E180" s="115" t="s">
        <v>26</v>
      </c>
      <c r="F180" s="116" t="s">
        <v>465</v>
      </c>
      <c r="G180" s="80" t="s">
        <v>33</v>
      </c>
      <c r="H180" s="197"/>
      <c r="I180" s="192"/>
      <c r="J180" s="192"/>
      <c r="K180" s="193"/>
      <c r="L180" s="193"/>
      <c r="M180" s="152">
        <f t="shared" si="5"/>
        <v>0</v>
      </c>
      <c r="N180" s="192"/>
      <c r="O180" s="193"/>
      <c r="P180" s="193"/>
      <c r="Q180" s="152">
        <f t="shared" si="6"/>
        <v>0</v>
      </c>
    </row>
    <row r="181" spans="1:17" ht="15" customHeight="1">
      <c r="A181" s="182">
        <v>171</v>
      </c>
      <c r="B181" s="153" t="s">
        <v>150</v>
      </c>
      <c r="C181" s="148" t="s">
        <v>19</v>
      </c>
      <c r="D181" s="153"/>
      <c r="E181" s="149" t="s">
        <v>30</v>
      </c>
      <c r="F181" s="160" t="s">
        <v>395</v>
      </c>
      <c r="G181" s="102" t="s">
        <v>21</v>
      </c>
      <c r="H181" s="197"/>
      <c r="I181" s="192"/>
      <c r="J181" s="192"/>
      <c r="K181" s="193"/>
      <c r="L181" s="193"/>
      <c r="M181" s="152">
        <f t="shared" si="5"/>
        <v>0</v>
      </c>
      <c r="N181" s="192"/>
      <c r="O181" s="193"/>
      <c r="P181" s="193"/>
      <c r="Q181" s="152">
        <f t="shared" si="6"/>
        <v>0</v>
      </c>
    </row>
    <row r="182" spans="1:17" ht="15" customHeight="1">
      <c r="A182" s="182">
        <v>172</v>
      </c>
      <c r="B182" s="153" t="s">
        <v>150</v>
      </c>
      <c r="C182" s="148" t="s">
        <v>19</v>
      </c>
      <c r="D182" s="148"/>
      <c r="E182" s="149" t="s">
        <v>30</v>
      </c>
      <c r="F182" s="160" t="s">
        <v>420</v>
      </c>
      <c r="G182" s="154" t="s">
        <v>31</v>
      </c>
      <c r="H182" s="197"/>
      <c r="I182" s="192"/>
      <c r="J182" s="192"/>
      <c r="K182" s="193"/>
      <c r="L182" s="193"/>
      <c r="M182" s="152">
        <f t="shared" si="5"/>
        <v>0</v>
      </c>
      <c r="N182" s="192"/>
      <c r="O182" s="193"/>
      <c r="P182" s="193"/>
      <c r="Q182" s="152">
        <f t="shared" si="6"/>
        <v>0</v>
      </c>
    </row>
    <row r="183" spans="1:17" ht="15" customHeight="1">
      <c r="A183" s="182">
        <v>173</v>
      </c>
      <c r="B183" s="153" t="s">
        <v>151</v>
      </c>
      <c r="C183" s="148" t="s">
        <v>19</v>
      </c>
      <c r="D183" s="148"/>
      <c r="E183" s="153" t="s">
        <v>26</v>
      </c>
      <c r="F183" s="160" t="s">
        <v>396</v>
      </c>
      <c r="G183" s="102" t="s">
        <v>21</v>
      </c>
      <c r="H183" s="197"/>
      <c r="I183" s="192"/>
      <c r="J183" s="192"/>
      <c r="K183" s="193"/>
      <c r="L183" s="193"/>
      <c r="M183" s="152">
        <f t="shared" si="5"/>
        <v>0</v>
      </c>
      <c r="N183" s="192"/>
      <c r="O183" s="193"/>
      <c r="P183" s="193"/>
      <c r="Q183" s="152">
        <f t="shared" si="6"/>
        <v>0</v>
      </c>
    </row>
    <row r="184" spans="1:17" ht="15" customHeight="1">
      <c r="A184" s="182">
        <v>174</v>
      </c>
      <c r="B184" s="153" t="s">
        <v>151</v>
      </c>
      <c r="C184" s="148" t="s">
        <v>19</v>
      </c>
      <c r="D184" s="148"/>
      <c r="E184" s="153" t="s">
        <v>26</v>
      </c>
      <c r="F184" s="160" t="s">
        <v>466</v>
      </c>
      <c r="G184" s="80" t="s">
        <v>33</v>
      </c>
      <c r="H184" s="197"/>
      <c r="I184" s="192"/>
      <c r="J184" s="192"/>
      <c r="K184" s="193"/>
      <c r="L184" s="193"/>
      <c r="M184" s="152">
        <f t="shared" si="5"/>
        <v>0</v>
      </c>
      <c r="N184" s="192"/>
      <c r="O184" s="193"/>
      <c r="P184" s="193"/>
      <c r="Q184" s="152">
        <f t="shared" si="6"/>
        <v>0</v>
      </c>
    </row>
    <row r="185" spans="1:17" ht="15" customHeight="1">
      <c r="A185" s="182">
        <v>175</v>
      </c>
      <c r="B185" s="153" t="s">
        <v>152</v>
      </c>
      <c r="C185" s="148" t="s">
        <v>19</v>
      </c>
      <c r="D185" s="148"/>
      <c r="E185" s="153" t="s">
        <v>26</v>
      </c>
      <c r="F185" s="160" t="s">
        <v>467</v>
      </c>
      <c r="G185" s="80" t="s">
        <v>33</v>
      </c>
      <c r="H185" s="197"/>
      <c r="I185" s="192"/>
      <c r="J185" s="192"/>
      <c r="K185" s="193"/>
      <c r="L185" s="193"/>
      <c r="M185" s="152">
        <f t="shared" si="5"/>
        <v>0</v>
      </c>
      <c r="N185" s="192"/>
      <c r="O185" s="193"/>
      <c r="P185" s="193"/>
      <c r="Q185" s="152">
        <f t="shared" si="6"/>
        <v>0</v>
      </c>
    </row>
    <row r="186" spans="1:17">
      <c r="A186" s="182">
        <v>176</v>
      </c>
      <c r="B186" s="153" t="s">
        <v>156</v>
      </c>
      <c r="C186" s="148" t="s">
        <v>19</v>
      </c>
      <c r="D186" s="148"/>
      <c r="E186" s="153" t="s">
        <v>26</v>
      </c>
      <c r="F186" s="160" t="s">
        <v>397</v>
      </c>
      <c r="G186" s="102" t="s">
        <v>21</v>
      </c>
      <c r="H186" s="197">
        <v>1</v>
      </c>
      <c r="I186" s="192"/>
      <c r="J186" s="192"/>
      <c r="K186" s="193"/>
      <c r="L186" s="193"/>
      <c r="M186" s="152">
        <f t="shared" si="5"/>
        <v>0</v>
      </c>
      <c r="N186" s="192"/>
      <c r="O186" s="193"/>
      <c r="P186" s="193"/>
      <c r="Q186" s="152">
        <f t="shared" si="6"/>
        <v>0</v>
      </c>
    </row>
    <row r="187" spans="1:17">
      <c r="A187" s="182">
        <v>177</v>
      </c>
      <c r="B187" s="153" t="s">
        <v>441</v>
      </c>
      <c r="C187" s="148" t="s">
        <v>19</v>
      </c>
      <c r="D187" s="148"/>
      <c r="E187" s="153" t="s">
        <v>26</v>
      </c>
      <c r="F187" s="160" t="s">
        <v>442</v>
      </c>
      <c r="G187" s="102" t="s">
        <v>21</v>
      </c>
      <c r="H187" s="197"/>
      <c r="I187" s="192"/>
      <c r="J187" s="192"/>
      <c r="K187" s="193"/>
      <c r="L187" s="193"/>
      <c r="M187" s="152">
        <f>K187-L187</f>
        <v>0</v>
      </c>
      <c r="N187" s="192"/>
      <c r="O187" s="193"/>
      <c r="P187" s="193"/>
      <c r="Q187" s="152">
        <f>O187-P187</f>
        <v>0</v>
      </c>
    </row>
    <row r="188" spans="1:17">
      <c r="A188" s="182">
        <v>178</v>
      </c>
      <c r="B188" s="153" t="s">
        <v>441</v>
      </c>
      <c r="C188" s="148" t="s">
        <v>19</v>
      </c>
      <c r="D188" s="148"/>
      <c r="E188" s="153" t="s">
        <v>26</v>
      </c>
      <c r="F188" s="160" t="s">
        <v>468</v>
      </c>
      <c r="G188" s="80" t="s">
        <v>33</v>
      </c>
      <c r="H188" s="197"/>
      <c r="I188" s="192"/>
      <c r="J188" s="192"/>
      <c r="K188" s="193"/>
      <c r="L188" s="193"/>
      <c r="M188" s="152">
        <f>K188-L188</f>
        <v>0</v>
      </c>
      <c r="N188" s="192"/>
      <c r="O188" s="193"/>
      <c r="P188" s="193"/>
      <c r="Q188" s="152">
        <f>O188-P188</f>
        <v>0</v>
      </c>
    </row>
    <row r="189" spans="1:17" ht="15" customHeight="1">
      <c r="A189" s="182">
        <v>179</v>
      </c>
      <c r="B189" s="153" t="s">
        <v>470</v>
      </c>
      <c r="C189" s="148" t="s">
        <v>19</v>
      </c>
      <c r="D189" s="148"/>
      <c r="E189" s="153" t="s">
        <v>26</v>
      </c>
      <c r="F189" s="160" t="s">
        <v>503</v>
      </c>
      <c r="G189" s="102" t="s">
        <v>21</v>
      </c>
      <c r="H189" s="197">
        <v>1</v>
      </c>
      <c r="I189" s="192"/>
      <c r="J189" s="192"/>
      <c r="K189" s="193"/>
      <c r="L189" s="193"/>
      <c r="M189" s="152">
        <f t="shared" ref="M189:M225" si="7">K189-L189</f>
        <v>0</v>
      </c>
      <c r="N189" s="192"/>
      <c r="O189" s="193"/>
      <c r="P189" s="193"/>
      <c r="Q189" s="152">
        <f t="shared" ref="Q189:Q225" si="8">O189-P189</f>
        <v>0</v>
      </c>
    </row>
    <row r="190" spans="1:17" ht="15" customHeight="1">
      <c r="A190" s="182">
        <v>180</v>
      </c>
      <c r="B190" s="153" t="s">
        <v>470</v>
      </c>
      <c r="C190" s="148" t="s">
        <v>19</v>
      </c>
      <c r="D190" s="148"/>
      <c r="E190" s="153" t="s">
        <v>26</v>
      </c>
      <c r="F190" s="160" t="s">
        <v>491</v>
      </c>
      <c r="G190" s="80" t="s">
        <v>33</v>
      </c>
      <c r="H190" s="197">
        <v>1</v>
      </c>
      <c r="I190" s="192"/>
      <c r="J190" s="192"/>
      <c r="K190" s="193"/>
      <c r="L190" s="193"/>
      <c r="M190" s="152">
        <f t="shared" si="7"/>
        <v>0</v>
      </c>
      <c r="N190" s="192"/>
      <c r="O190" s="193"/>
      <c r="P190" s="193"/>
      <c r="Q190" s="152">
        <f t="shared" si="8"/>
        <v>0</v>
      </c>
    </row>
    <row r="191" spans="1:17">
      <c r="A191" s="182">
        <v>181</v>
      </c>
      <c r="B191" s="153" t="s">
        <v>471</v>
      </c>
      <c r="C191" s="148" t="s">
        <v>19</v>
      </c>
      <c r="D191" s="148"/>
      <c r="E191" s="153" t="s">
        <v>26</v>
      </c>
      <c r="F191" s="160" t="s">
        <v>504</v>
      </c>
      <c r="G191" s="102" t="s">
        <v>21</v>
      </c>
      <c r="H191" s="197">
        <v>1</v>
      </c>
      <c r="I191" s="192"/>
      <c r="J191" s="192"/>
      <c r="K191" s="193"/>
      <c r="L191" s="193"/>
      <c r="M191" s="152">
        <f t="shared" si="7"/>
        <v>0</v>
      </c>
      <c r="N191" s="192"/>
      <c r="O191" s="193"/>
      <c r="P191" s="193"/>
      <c r="Q191" s="152">
        <f t="shared" si="8"/>
        <v>0</v>
      </c>
    </row>
    <row r="192" spans="1:17">
      <c r="A192" s="182">
        <v>182</v>
      </c>
      <c r="B192" s="153" t="s">
        <v>471</v>
      </c>
      <c r="C192" s="148" t="s">
        <v>19</v>
      </c>
      <c r="D192" s="148"/>
      <c r="E192" s="153" t="s">
        <v>26</v>
      </c>
      <c r="F192" s="160" t="s">
        <v>479</v>
      </c>
      <c r="G192" s="80" t="s">
        <v>33</v>
      </c>
      <c r="H192" s="197"/>
      <c r="I192" s="192"/>
      <c r="J192" s="192"/>
      <c r="K192" s="193"/>
      <c r="L192" s="193"/>
      <c r="M192" s="152">
        <f t="shared" si="7"/>
        <v>0</v>
      </c>
      <c r="N192" s="192"/>
      <c r="O192" s="193"/>
      <c r="P192" s="193"/>
      <c r="Q192" s="152">
        <f t="shared" si="8"/>
        <v>0</v>
      </c>
    </row>
    <row r="193" spans="1:17">
      <c r="A193" s="182">
        <v>183</v>
      </c>
      <c r="B193" s="153" t="s">
        <v>482</v>
      </c>
      <c r="C193" s="148" t="s">
        <v>19</v>
      </c>
      <c r="D193" s="148"/>
      <c r="E193" s="153" t="s">
        <v>26</v>
      </c>
      <c r="F193" s="160" t="s">
        <v>505</v>
      </c>
      <c r="G193" s="102" t="s">
        <v>21</v>
      </c>
      <c r="H193" s="197">
        <v>1</v>
      </c>
      <c r="I193" s="192"/>
      <c r="J193" s="192"/>
      <c r="K193" s="193"/>
      <c r="L193" s="193"/>
      <c r="M193" s="152">
        <f t="shared" si="7"/>
        <v>0</v>
      </c>
      <c r="N193" s="192"/>
      <c r="O193" s="193"/>
      <c r="P193" s="193"/>
      <c r="Q193" s="152">
        <f t="shared" si="8"/>
        <v>0</v>
      </c>
    </row>
    <row r="194" spans="1:17">
      <c r="A194" s="182">
        <v>184</v>
      </c>
      <c r="B194" s="153" t="s">
        <v>482</v>
      </c>
      <c r="C194" s="148" t="s">
        <v>19</v>
      </c>
      <c r="D194" s="148"/>
      <c r="E194" s="153" t="s">
        <v>26</v>
      </c>
      <c r="F194" s="160" t="s">
        <v>485</v>
      </c>
      <c r="G194" s="16" t="s">
        <v>22</v>
      </c>
      <c r="H194" s="197">
        <v>-2</v>
      </c>
      <c r="I194" s="192"/>
      <c r="J194" s="192">
        <v>2</v>
      </c>
      <c r="K194" s="193"/>
      <c r="L194" s="193"/>
      <c r="M194" s="152">
        <f t="shared" si="7"/>
        <v>0</v>
      </c>
      <c r="N194" s="192"/>
      <c r="O194" s="193"/>
      <c r="P194" s="193"/>
      <c r="Q194" s="152">
        <f t="shared" si="8"/>
        <v>0</v>
      </c>
    </row>
    <row r="195" spans="1:17">
      <c r="A195" s="182">
        <v>185</v>
      </c>
      <c r="B195" s="153" t="s">
        <v>483</v>
      </c>
      <c r="C195" s="148" t="s">
        <v>19</v>
      </c>
      <c r="D195" s="148"/>
      <c r="E195" s="149" t="s">
        <v>94</v>
      </c>
      <c r="F195" s="160" t="s">
        <v>543</v>
      </c>
      <c r="G195" s="14" t="s">
        <v>21</v>
      </c>
      <c r="H195" s="197">
        <v>1</v>
      </c>
      <c r="I195" s="192"/>
      <c r="J195" s="192"/>
      <c r="K195" s="193"/>
      <c r="L195" s="193"/>
      <c r="M195" s="152">
        <f t="shared" si="7"/>
        <v>0</v>
      </c>
      <c r="N195" s="192"/>
      <c r="O195" s="193"/>
      <c r="P195" s="193"/>
      <c r="Q195" s="152">
        <f t="shared" si="8"/>
        <v>0</v>
      </c>
    </row>
    <row r="196" spans="1:17">
      <c r="A196" s="182">
        <v>186</v>
      </c>
      <c r="B196" s="153" t="s">
        <v>483</v>
      </c>
      <c r="C196" s="148" t="s">
        <v>19</v>
      </c>
      <c r="D196" s="148"/>
      <c r="E196" s="149" t="s">
        <v>94</v>
      </c>
      <c r="F196" s="160" t="s">
        <v>492</v>
      </c>
      <c r="G196" s="16" t="s">
        <v>22</v>
      </c>
      <c r="H196" s="197"/>
      <c r="I196" s="192"/>
      <c r="J196" s="192"/>
      <c r="K196" s="193"/>
      <c r="L196" s="193"/>
      <c r="M196" s="152">
        <f t="shared" si="7"/>
        <v>0</v>
      </c>
      <c r="N196" s="192"/>
      <c r="O196" s="193"/>
      <c r="P196" s="193"/>
      <c r="Q196" s="152">
        <f t="shared" si="8"/>
        <v>0</v>
      </c>
    </row>
    <row r="197" spans="1:17">
      <c r="A197" s="182">
        <v>187</v>
      </c>
      <c r="B197" s="153" t="s">
        <v>473</v>
      </c>
      <c r="C197" s="148" t="s">
        <v>19</v>
      </c>
      <c r="D197" s="148"/>
      <c r="E197" s="153" t="s">
        <v>26</v>
      </c>
      <c r="F197" s="160" t="s">
        <v>506</v>
      </c>
      <c r="G197" s="102" t="s">
        <v>21</v>
      </c>
      <c r="H197" s="197">
        <v>1</v>
      </c>
      <c r="I197" s="192"/>
      <c r="J197" s="192"/>
      <c r="K197" s="193"/>
      <c r="L197" s="193"/>
      <c r="M197" s="152">
        <f t="shared" si="7"/>
        <v>0</v>
      </c>
      <c r="N197" s="192"/>
      <c r="O197" s="193"/>
      <c r="P197" s="193"/>
      <c r="Q197" s="152">
        <f t="shared" si="8"/>
        <v>0</v>
      </c>
    </row>
    <row r="198" spans="1:17">
      <c r="A198" s="182">
        <v>188</v>
      </c>
      <c r="B198" s="153" t="s">
        <v>473</v>
      </c>
      <c r="C198" s="148" t="s">
        <v>19</v>
      </c>
      <c r="D198" s="148"/>
      <c r="E198" s="153" t="s">
        <v>26</v>
      </c>
      <c r="F198" s="160" t="s">
        <v>472</v>
      </c>
      <c r="G198" s="80" t="s">
        <v>33</v>
      </c>
      <c r="H198" s="197"/>
      <c r="I198" s="192"/>
      <c r="J198" s="192"/>
      <c r="K198" s="193"/>
      <c r="L198" s="193"/>
      <c r="M198" s="152">
        <f t="shared" si="7"/>
        <v>0</v>
      </c>
      <c r="N198" s="192"/>
      <c r="O198" s="193"/>
      <c r="P198" s="193"/>
      <c r="Q198" s="152">
        <f t="shared" si="8"/>
        <v>0</v>
      </c>
    </row>
    <row r="199" spans="1:17" ht="63.75">
      <c r="A199" s="182">
        <v>189</v>
      </c>
      <c r="B199" s="153" t="s">
        <v>484</v>
      </c>
      <c r="C199" s="148" t="s">
        <v>487</v>
      </c>
      <c r="D199" s="148" t="s">
        <v>486</v>
      </c>
      <c r="E199" s="153" t="s">
        <v>20</v>
      </c>
      <c r="F199" s="160" t="s">
        <v>507</v>
      </c>
      <c r="G199" s="102" t="s">
        <v>21</v>
      </c>
      <c r="H199" s="197">
        <v>3</v>
      </c>
      <c r="I199" s="192"/>
      <c r="J199" s="192"/>
      <c r="K199" s="193"/>
      <c r="L199" s="193"/>
      <c r="M199" s="152">
        <f t="shared" si="7"/>
        <v>0</v>
      </c>
      <c r="N199" s="192"/>
      <c r="O199" s="193"/>
      <c r="P199" s="193"/>
      <c r="Q199" s="152">
        <f t="shared" si="8"/>
        <v>0</v>
      </c>
    </row>
    <row r="200" spans="1:17" ht="63.75">
      <c r="A200" s="182">
        <v>190</v>
      </c>
      <c r="B200" s="153" t="s">
        <v>484</v>
      </c>
      <c r="C200" s="148" t="s">
        <v>487</v>
      </c>
      <c r="D200" s="148" t="s">
        <v>486</v>
      </c>
      <c r="E200" s="153" t="s">
        <v>20</v>
      </c>
      <c r="F200" s="160" t="s">
        <v>493</v>
      </c>
      <c r="G200" s="16" t="s">
        <v>22</v>
      </c>
      <c r="H200" s="197"/>
      <c r="I200" s="192"/>
      <c r="J200" s="192"/>
      <c r="K200" s="193"/>
      <c r="L200" s="193"/>
      <c r="M200" s="152">
        <f t="shared" si="7"/>
        <v>0</v>
      </c>
      <c r="N200" s="192"/>
      <c r="O200" s="193"/>
      <c r="P200" s="193"/>
      <c r="Q200" s="152">
        <f t="shared" si="8"/>
        <v>0</v>
      </c>
    </row>
    <row r="201" spans="1:17">
      <c r="A201" s="182">
        <v>191</v>
      </c>
      <c r="B201" s="153" t="s">
        <v>480</v>
      </c>
      <c r="C201" s="148" t="s">
        <v>19</v>
      </c>
      <c r="D201" s="148"/>
      <c r="E201" s="153" t="s">
        <v>26</v>
      </c>
      <c r="F201" s="160" t="s">
        <v>476</v>
      </c>
      <c r="G201" s="80" t="s">
        <v>33</v>
      </c>
      <c r="H201" s="197"/>
      <c r="I201" s="192"/>
      <c r="J201" s="192"/>
      <c r="K201" s="193"/>
      <c r="L201" s="193"/>
      <c r="M201" s="152">
        <f t="shared" si="7"/>
        <v>0</v>
      </c>
      <c r="N201" s="192"/>
      <c r="O201" s="193"/>
      <c r="P201" s="193"/>
      <c r="Q201" s="152">
        <f t="shared" si="8"/>
        <v>0</v>
      </c>
    </row>
    <row r="202" spans="1:17">
      <c r="A202" s="182">
        <v>192</v>
      </c>
      <c r="B202" s="153" t="s">
        <v>477</v>
      </c>
      <c r="C202" s="148" t="s">
        <v>19</v>
      </c>
      <c r="D202" s="148"/>
      <c r="E202" s="153" t="s">
        <v>26</v>
      </c>
      <c r="F202" s="160" t="s">
        <v>515</v>
      </c>
      <c r="G202" s="14" t="s">
        <v>21</v>
      </c>
      <c r="H202" s="197">
        <v>1</v>
      </c>
      <c r="I202" s="192"/>
      <c r="J202" s="192"/>
      <c r="K202" s="193"/>
      <c r="L202" s="193"/>
      <c r="M202" s="152">
        <f t="shared" si="7"/>
        <v>0</v>
      </c>
      <c r="N202" s="192"/>
      <c r="O202" s="193"/>
      <c r="P202" s="193"/>
      <c r="Q202" s="152">
        <f t="shared" si="8"/>
        <v>0</v>
      </c>
    </row>
    <row r="203" spans="1:17">
      <c r="A203" s="182">
        <v>193</v>
      </c>
      <c r="B203" s="153" t="s">
        <v>477</v>
      </c>
      <c r="C203" s="148" t="s">
        <v>19</v>
      </c>
      <c r="D203" s="148"/>
      <c r="E203" s="153" t="s">
        <v>26</v>
      </c>
      <c r="F203" s="160" t="s">
        <v>475</v>
      </c>
      <c r="G203" s="80" t="s">
        <v>33</v>
      </c>
      <c r="H203" s="197"/>
      <c r="I203" s="192"/>
      <c r="J203" s="192"/>
      <c r="K203" s="193"/>
      <c r="L203" s="193"/>
      <c r="M203" s="152">
        <f t="shared" si="7"/>
        <v>0</v>
      </c>
      <c r="N203" s="192"/>
      <c r="O203" s="193"/>
      <c r="P203" s="193"/>
      <c r="Q203" s="152">
        <f t="shared" si="8"/>
        <v>0</v>
      </c>
    </row>
    <row r="204" spans="1:17" ht="15" customHeight="1">
      <c r="A204" s="182">
        <v>194</v>
      </c>
      <c r="B204" s="153" t="s">
        <v>481</v>
      </c>
      <c r="C204" s="148" t="s">
        <v>19</v>
      </c>
      <c r="D204" s="148"/>
      <c r="E204" s="153" t="s">
        <v>26</v>
      </c>
      <c r="F204" s="160" t="s">
        <v>490</v>
      </c>
      <c r="G204" s="80" t="s">
        <v>33</v>
      </c>
      <c r="H204" s="197">
        <v>-1</v>
      </c>
      <c r="I204" s="192"/>
      <c r="J204" s="192"/>
      <c r="K204" s="193"/>
      <c r="L204" s="193"/>
      <c r="M204" s="152">
        <f t="shared" si="7"/>
        <v>0</v>
      </c>
      <c r="N204" s="192"/>
      <c r="O204" s="193"/>
      <c r="P204" s="193"/>
      <c r="Q204" s="152">
        <f t="shared" si="8"/>
        <v>0</v>
      </c>
    </row>
    <row r="205" spans="1:17" ht="51">
      <c r="A205" s="182">
        <v>195</v>
      </c>
      <c r="B205" s="153" t="s">
        <v>478</v>
      </c>
      <c r="C205" s="148" t="s">
        <v>547</v>
      </c>
      <c r="D205" s="148" t="s">
        <v>548</v>
      </c>
      <c r="E205" s="153" t="s">
        <v>26</v>
      </c>
      <c r="F205" s="160" t="s">
        <v>508</v>
      </c>
      <c r="G205" s="14" t="s">
        <v>21</v>
      </c>
      <c r="H205" s="197"/>
      <c r="I205" s="192"/>
      <c r="J205" s="192"/>
      <c r="K205" s="193"/>
      <c r="L205" s="193"/>
      <c r="M205" s="152">
        <f t="shared" si="7"/>
        <v>0</v>
      </c>
      <c r="N205" s="192"/>
      <c r="O205" s="193"/>
      <c r="P205" s="193"/>
      <c r="Q205" s="152">
        <f t="shared" si="8"/>
        <v>0</v>
      </c>
    </row>
    <row r="206" spans="1:17">
      <c r="A206" s="182">
        <v>196</v>
      </c>
      <c r="B206" s="153" t="s">
        <v>488</v>
      </c>
      <c r="C206" s="148" t="s">
        <v>19</v>
      </c>
      <c r="D206" s="148"/>
      <c r="E206" s="153" t="s">
        <v>26</v>
      </c>
      <c r="F206" s="160" t="s">
        <v>509</v>
      </c>
      <c r="G206" s="14" t="s">
        <v>21</v>
      </c>
      <c r="H206" s="197"/>
      <c r="I206" s="192"/>
      <c r="J206" s="192"/>
      <c r="K206" s="193"/>
      <c r="L206" s="193"/>
      <c r="M206" s="152">
        <f t="shared" si="7"/>
        <v>0</v>
      </c>
      <c r="N206" s="192"/>
      <c r="O206" s="193"/>
      <c r="P206" s="193"/>
      <c r="Q206" s="152">
        <f t="shared" si="8"/>
        <v>0</v>
      </c>
    </row>
    <row r="207" spans="1:17">
      <c r="A207" s="182">
        <v>197</v>
      </c>
      <c r="B207" s="153" t="s">
        <v>495</v>
      </c>
      <c r="C207" s="148" t="s">
        <v>19</v>
      </c>
      <c r="D207" s="148"/>
      <c r="E207" s="153" t="s">
        <v>104</v>
      </c>
      <c r="F207" s="160" t="s">
        <v>494</v>
      </c>
      <c r="G207" s="19" t="s">
        <v>36</v>
      </c>
      <c r="H207" s="197"/>
      <c r="I207" s="192"/>
      <c r="J207" s="192"/>
      <c r="K207" s="193"/>
      <c r="L207" s="193"/>
      <c r="M207" s="152">
        <f t="shared" si="7"/>
        <v>0</v>
      </c>
      <c r="N207" s="192"/>
      <c r="O207" s="193"/>
      <c r="P207" s="193"/>
      <c r="Q207" s="152">
        <f t="shared" si="8"/>
        <v>0</v>
      </c>
    </row>
    <row r="208" spans="1:17" ht="51">
      <c r="A208" s="182">
        <v>198</v>
      </c>
      <c r="B208" s="153" t="s">
        <v>496</v>
      </c>
      <c r="C208" s="148" t="s">
        <v>500</v>
      </c>
      <c r="D208" s="148" t="s">
        <v>501</v>
      </c>
      <c r="E208" s="153" t="s">
        <v>26</v>
      </c>
      <c r="F208" s="160" t="s">
        <v>502</v>
      </c>
      <c r="G208" s="14" t="s">
        <v>21</v>
      </c>
      <c r="H208" s="197"/>
      <c r="I208" s="192"/>
      <c r="J208" s="192"/>
      <c r="K208" s="193"/>
      <c r="L208" s="193"/>
      <c r="M208" s="152">
        <f t="shared" si="7"/>
        <v>0</v>
      </c>
      <c r="N208" s="192"/>
      <c r="O208" s="193"/>
      <c r="P208" s="193"/>
      <c r="Q208" s="152">
        <f t="shared" si="8"/>
        <v>0</v>
      </c>
    </row>
    <row r="209" spans="1:17" ht="51">
      <c r="A209" s="182">
        <v>199</v>
      </c>
      <c r="B209" s="153" t="s">
        <v>496</v>
      </c>
      <c r="C209" s="148" t="s">
        <v>500</v>
      </c>
      <c r="D209" s="148" t="s">
        <v>501</v>
      </c>
      <c r="E209" s="153" t="s">
        <v>26</v>
      </c>
      <c r="F209" s="160" t="s">
        <v>499</v>
      </c>
      <c r="G209" s="80" t="s">
        <v>33</v>
      </c>
      <c r="H209" s="197"/>
      <c r="I209" s="192"/>
      <c r="J209" s="192"/>
      <c r="K209" s="193"/>
      <c r="L209" s="193"/>
      <c r="M209" s="152">
        <f t="shared" si="7"/>
        <v>0</v>
      </c>
      <c r="N209" s="192"/>
      <c r="O209" s="193"/>
      <c r="P209" s="193"/>
      <c r="Q209" s="152">
        <f t="shared" si="8"/>
        <v>0</v>
      </c>
    </row>
    <row r="210" spans="1:17" hidden="1">
      <c r="A210" s="192"/>
      <c r="B210" s="30" t="s">
        <v>498</v>
      </c>
      <c r="C210" s="26" t="s">
        <v>19</v>
      </c>
      <c r="D210" s="26"/>
      <c r="E210" s="30" t="s">
        <v>26</v>
      </c>
      <c r="F210" s="97"/>
      <c r="G210" s="32" t="s">
        <v>21</v>
      </c>
      <c r="H210" s="197"/>
      <c r="I210" s="192"/>
      <c r="J210" s="192"/>
      <c r="K210" s="193"/>
      <c r="L210" s="193"/>
      <c r="M210" s="152"/>
      <c r="N210" s="192"/>
      <c r="O210" s="193"/>
      <c r="P210" s="193"/>
      <c r="Q210" s="152"/>
    </row>
    <row r="211" spans="1:17">
      <c r="A211" s="182">
        <v>200</v>
      </c>
      <c r="B211" s="153" t="s">
        <v>498</v>
      </c>
      <c r="C211" s="148" t="s">
        <v>19</v>
      </c>
      <c r="D211" s="148"/>
      <c r="E211" s="153" t="s">
        <v>26</v>
      </c>
      <c r="F211" s="160" t="s">
        <v>514</v>
      </c>
      <c r="G211" s="80" t="s">
        <v>33</v>
      </c>
      <c r="H211" s="197"/>
      <c r="I211" s="192"/>
      <c r="J211" s="192"/>
      <c r="K211" s="193"/>
      <c r="L211" s="193"/>
      <c r="M211" s="152">
        <f t="shared" si="7"/>
        <v>0</v>
      </c>
      <c r="N211" s="192"/>
      <c r="O211" s="193"/>
      <c r="P211" s="193"/>
      <c r="Q211" s="152">
        <f t="shared" si="8"/>
        <v>0</v>
      </c>
    </row>
    <row r="212" spans="1:17">
      <c r="A212" s="182">
        <v>201</v>
      </c>
      <c r="B212" s="153" t="s">
        <v>511</v>
      </c>
      <c r="C212" s="148" t="s">
        <v>19</v>
      </c>
      <c r="D212" s="148"/>
      <c r="E212" s="149" t="s">
        <v>30</v>
      </c>
      <c r="F212" s="160" t="s">
        <v>510</v>
      </c>
      <c r="G212" s="14" t="s">
        <v>21</v>
      </c>
      <c r="H212" s="197">
        <v>2</v>
      </c>
      <c r="I212" s="192"/>
      <c r="J212" s="192"/>
      <c r="K212" s="193"/>
      <c r="L212" s="193"/>
      <c r="M212" s="152">
        <f t="shared" si="7"/>
        <v>0</v>
      </c>
      <c r="N212" s="192"/>
      <c r="O212" s="193"/>
      <c r="P212" s="193"/>
      <c r="Q212" s="152">
        <f t="shared" si="8"/>
        <v>0</v>
      </c>
    </row>
    <row r="213" spans="1:17">
      <c r="A213" s="182">
        <v>202</v>
      </c>
      <c r="B213" s="153" t="s">
        <v>511</v>
      </c>
      <c r="C213" s="148" t="s">
        <v>19</v>
      </c>
      <c r="D213" s="148"/>
      <c r="E213" s="149" t="s">
        <v>30</v>
      </c>
      <c r="F213" s="160" t="s">
        <v>519</v>
      </c>
      <c r="G213" s="154" t="s">
        <v>31</v>
      </c>
      <c r="H213" s="197"/>
      <c r="I213" s="192"/>
      <c r="J213" s="192"/>
      <c r="K213" s="193"/>
      <c r="L213" s="193"/>
      <c r="M213" s="152">
        <f t="shared" si="7"/>
        <v>0</v>
      </c>
      <c r="N213" s="192"/>
      <c r="O213" s="193"/>
      <c r="P213" s="193"/>
      <c r="Q213" s="152">
        <f t="shared" si="8"/>
        <v>0</v>
      </c>
    </row>
    <row r="214" spans="1:17">
      <c r="A214" s="182">
        <v>203</v>
      </c>
      <c r="B214" s="153" t="s">
        <v>512</v>
      </c>
      <c r="C214" s="148" t="s">
        <v>19</v>
      </c>
      <c r="D214" s="148"/>
      <c r="E214" s="153" t="s">
        <v>26</v>
      </c>
      <c r="F214" s="160" t="s">
        <v>513</v>
      </c>
      <c r="G214" s="14" t="s">
        <v>21</v>
      </c>
      <c r="H214" s="197"/>
      <c r="I214" s="192"/>
      <c r="J214" s="192"/>
      <c r="K214" s="193"/>
      <c r="L214" s="193"/>
      <c r="M214" s="152">
        <f t="shared" si="7"/>
        <v>0</v>
      </c>
      <c r="N214" s="192"/>
      <c r="O214" s="193"/>
      <c r="P214" s="193"/>
      <c r="Q214" s="152">
        <f t="shared" si="8"/>
        <v>0</v>
      </c>
    </row>
    <row r="215" spans="1:17">
      <c r="A215" s="182">
        <v>204</v>
      </c>
      <c r="B215" s="153" t="s">
        <v>512</v>
      </c>
      <c r="C215" s="148" t="s">
        <v>19</v>
      </c>
      <c r="D215" s="119"/>
      <c r="E215" s="153" t="s">
        <v>26</v>
      </c>
      <c r="F215" s="160" t="s">
        <v>518</v>
      </c>
      <c r="G215" s="80" t="s">
        <v>33</v>
      </c>
      <c r="H215" s="197">
        <v>1</v>
      </c>
      <c r="I215" s="192"/>
      <c r="J215" s="192"/>
      <c r="K215" s="193"/>
      <c r="L215" s="193"/>
      <c r="M215" s="152">
        <f t="shared" si="7"/>
        <v>0</v>
      </c>
      <c r="N215" s="192"/>
      <c r="O215" s="193"/>
      <c r="P215" s="193"/>
      <c r="Q215" s="152">
        <f t="shared" si="8"/>
        <v>0</v>
      </c>
    </row>
    <row r="216" spans="1:17" hidden="1">
      <c r="A216" s="192"/>
      <c r="B216" s="162" t="s">
        <v>524</v>
      </c>
      <c r="C216" s="26" t="s">
        <v>19</v>
      </c>
      <c r="D216" s="120"/>
      <c r="E216" s="30" t="s">
        <v>26</v>
      </c>
      <c r="F216" s="97"/>
      <c r="G216" s="32" t="s">
        <v>21</v>
      </c>
      <c r="H216" s="197"/>
      <c r="I216" s="192"/>
      <c r="J216" s="192"/>
      <c r="K216" s="193"/>
      <c r="L216" s="193"/>
      <c r="M216" s="152"/>
      <c r="N216" s="192"/>
      <c r="O216" s="193"/>
      <c r="P216" s="193"/>
      <c r="Q216" s="152"/>
    </row>
    <row r="217" spans="1:17">
      <c r="A217" s="182">
        <v>205</v>
      </c>
      <c r="B217" s="162" t="s">
        <v>524</v>
      </c>
      <c r="C217" s="148" t="s">
        <v>19</v>
      </c>
      <c r="D217" s="119"/>
      <c r="E217" s="153" t="s">
        <v>26</v>
      </c>
      <c r="F217" s="160" t="s">
        <v>521</v>
      </c>
      <c r="G217" s="80" t="s">
        <v>33</v>
      </c>
      <c r="H217" s="197"/>
      <c r="I217" s="192"/>
      <c r="J217" s="192"/>
      <c r="K217" s="193"/>
      <c r="L217" s="193"/>
      <c r="M217" s="152">
        <f t="shared" si="7"/>
        <v>0</v>
      </c>
      <c r="N217" s="192"/>
      <c r="O217" s="193"/>
      <c r="P217" s="193"/>
      <c r="Q217" s="152">
        <f t="shared" si="8"/>
        <v>0</v>
      </c>
    </row>
    <row r="218" spans="1:17">
      <c r="A218" s="182">
        <v>206</v>
      </c>
      <c r="B218" s="162" t="s">
        <v>523</v>
      </c>
      <c r="C218" s="148" t="s">
        <v>19</v>
      </c>
      <c r="D218" s="119"/>
      <c r="E218" s="153" t="s">
        <v>26</v>
      </c>
      <c r="F218" s="160" t="s">
        <v>522</v>
      </c>
      <c r="G218" s="80" t="s">
        <v>33</v>
      </c>
      <c r="H218" s="197"/>
      <c r="I218" s="192"/>
      <c r="J218" s="192"/>
      <c r="K218" s="193"/>
      <c r="L218" s="193"/>
      <c r="M218" s="152">
        <f t="shared" si="7"/>
        <v>0</v>
      </c>
      <c r="N218" s="192"/>
      <c r="O218" s="193"/>
      <c r="P218" s="193"/>
      <c r="Q218" s="152">
        <f t="shared" si="8"/>
        <v>0</v>
      </c>
    </row>
    <row r="219" spans="1:17">
      <c r="A219" s="182">
        <v>207</v>
      </c>
      <c r="B219" s="153" t="s">
        <v>529</v>
      </c>
      <c r="C219" s="148" t="s">
        <v>19</v>
      </c>
      <c r="D219" s="148"/>
      <c r="E219" s="153" t="s">
        <v>52</v>
      </c>
      <c r="F219" s="172" t="s">
        <v>544</v>
      </c>
      <c r="G219" s="14" t="s">
        <v>21</v>
      </c>
      <c r="H219" s="197"/>
      <c r="I219" s="192"/>
      <c r="J219" s="192"/>
      <c r="K219" s="193"/>
      <c r="L219" s="193"/>
      <c r="M219" s="152">
        <f t="shared" si="7"/>
        <v>0</v>
      </c>
      <c r="N219" s="192"/>
      <c r="O219" s="193"/>
      <c r="P219" s="193"/>
      <c r="Q219" s="152">
        <f t="shared" si="8"/>
        <v>0</v>
      </c>
    </row>
    <row r="220" spans="1:17">
      <c r="A220" s="182">
        <v>208</v>
      </c>
      <c r="B220" s="153" t="s">
        <v>529</v>
      </c>
      <c r="C220" s="148" t="s">
        <v>19</v>
      </c>
      <c r="D220" s="148"/>
      <c r="E220" s="153" t="s">
        <v>52</v>
      </c>
      <c r="F220" s="172" t="s">
        <v>536</v>
      </c>
      <c r="G220" s="80" t="s">
        <v>33</v>
      </c>
      <c r="H220" s="197"/>
      <c r="I220" s="192"/>
      <c r="J220" s="192"/>
      <c r="K220" s="193"/>
      <c r="L220" s="193"/>
      <c r="M220" s="152">
        <f t="shared" si="7"/>
        <v>0</v>
      </c>
      <c r="N220" s="192"/>
      <c r="O220" s="193"/>
      <c r="P220" s="193"/>
      <c r="Q220" s="152">
        <f t="shared" si="8"/>
        <v>0</v>
      </c>
    </row>
    <row r="221" spans="1:17">
      <c r="A221" s="182">
        <v>209</v>
      </c>
      <c r="B221" s="153" t="s">
        <v>530</v>
      </c>
      <c r="C221" s="148" t="s">
        <v>19</v>
      </c>
      <c r="D221" s="148"/>
      <c r="E221" s="149" t="s">
        <v>30</v>
      </c>
      <c r="F221" s="172" t="s">
        <v>545</v>
      </c>
      <c r="G221" s="14" t="s">
        <v>21</v>
      </c>
      <c r="H221" s="197">
        <v>2</v>
      </c>
      <c r="I221" s="192"/>
      <c r="J221" s="192"/>
      <c r="K221" s="193"/>
      <c r="L221" s="193"/>
      <c r="M221" s="152">
        <f t="shared" si="7"/>
        <v>0</v>
      </c>
      <c r="N221" s="192"/>
      <c r="O221" s="193"/>
      <c r="P221" s="193"/>
      <c r="Q221" s="152">
        <f t="shared" si="8"/>
        <v>0</v>
      </c>
    </row>
    <row r="222" spans="1:17">
      <c r="A222" s="248">
        <v>210</v>
      </c>
      <c r="B222" s="217" t="s">
        <v>531</v>
      </c>
      <c r="C222" s="203" t="s">
        <v>19</v>
      </c>
      <c r="D222" s="203"/>
      <c r="E222" s="217" t="s">
        <v>26</v>
      </c>
      <c r="F222" s="224" t="s">
        <v>546</v>
      </c>
      <c r="G222" s="207" t="s">
        <v>21</v>
      </c>
      <c r="H222" s="197"/>
      <c r="I222" s="192"/>
      <c r="J222" s="192"/>
      <c r="K222" s="193"/>
      <c r="L222" s="193"/>
      <c r="M222" s="152">
        <f t="shared" si="7"/>
        <v>0</v>
      </c>
      <c r="N222" s="192"/>
      <c r="O222" s="193"/>
      <c r="P222" s="193"/>
      <c r="Q222" s="152">
        <f t="shared" si="8"/>
        <v>0</v>
      </c>
    </row>
    <row r="223" spans="1:17" s="199" customFormat="1">
      <c r="A223" s="248">
        <v>211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25"/>
      <c r="I223" s="248"/>
      <c r="J223" s="248"/>
      <c r="K223" s="249"/>
      <c r="L223" s="249"/>
      <c r="M223" s="215">
        <f t="shared" si="7"/>
        <v>0</v>
      </c>
      <c r="N223" s="248"/>
      <c r="O223" s="249"/>
      <c r="P223" s="249"/>
      <c r="Q223" s="215">
        <f t="shared" si="8"/>
        <v>0</v>
      </c>
    </row>
    <row r="224" spans="1:17" hidden="1">
      <c r="A224" s="248"/>
      <c r="B224" s="243" t="s">
        <v>534</v>
      </c>
      <c r="C224" s="216" t="s">
        <v>19</v>
      </c>
      <c r="D224" s="241"/>
      <c r="E224" s="218" t="s">
        <v>26</v>
      </c>
      <c r="F224" s="171"/>
      <c r="G224" s="219" t="s">
        <v>21</v>
      </c>
      <c r="H224" s="197"/>
      <c r="I224" s="192"/>
      <c r="J224" s="192"/>
      <c r="K224" s="193"/>
      <c r="L224" s="193"/>
      <c r="M224" s="215">
        <f t="shared" si="7"/>
        <v>0</v>
      </c>
      <c r="N224" s="192"/>
      <c r="O224" s="193"/>
      <c r="P224" s="193"/>
      <c r="Q224" s="215">
        <f t="shared" si="8"/>
        <v>0</v>
      </c>
    </row>
    <row r="225" spans="1:17">
      <c r="A225" s="248">
        <v>212</v>
      </c>
      <c r="B225" s="243" t="s">
        <v>534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197">
        <v>1</v>
      </c>
      <c r="I225" s="192"/>
      <c r="J225" s="192"/>
      <c r="K225" s="193"/>
      <c r="L225" s="193"/>
      <c r="M225" s="152">
        <f t="shared" si="7"/>
        <v>0</v>
      </c>
      <c r="N225" s="192"/>
      <c r="O225" s="193"/>
      <c r="P225" s="193"/>
      <c r="Q225" s="152">
        <f t="shared" si="8"/>
        <v>0</v>
      </c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185">
        <f>SUM(H10:H225)</f>
        <v>63</v>
      </c>
      <c r="I226" s="173">
        <f t="shared" ref="I226:Q226" si="9">SUM(I10:I225)</f>
        <v>5</v>
      </c>
      <c r="J226" s="173">
        <f t="shared" si="9"/>
        <v>7</v>
      </c>
      <c r="K226" s="152">
        <f t="shared" si="9"/>
        <v>-2241.84</v>
      </c>
      <c r="L226" s="152">
        <f t="shared" si="9"/>
        <v>11759.160000000002</v>
      </c>
      <c r="M226" s="152">
        <f t="shared" si="9"/>
        <v>-14001.000000000002</v>
      </c>
      <c r="N226" s="173">
        <f t="shared" si="9"/>
        <v>5</v>
      </c>
      <c r="O226" s="152">
        <f t="shared" si="9"/>
        <v>2241.84</v>
      </c>
      <c r="P226" s="152">
        <f t="shared" si="9"/>
        <v>20734.37</v>
      </c>
      <c r="Q226" s="152">
        <f t="shared" si="9"/>
        <v>-18492.53</v>
      </c>
    </row>
  </sheetData>
  <autoFilter ref="A9:Q186" xr:uid="{00000000-0009-0000-0000-000016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3"/>
  <dimension ref="A1:Q226"/>
  <sheetViews>
    <sheetView topLeftCell="A65" workbookViewId="0">
      <selection activeCell="A81" sqref="A81:XFD81"/>
    </sheetView>
  </sheetViews>
  <sheetFormatPr defaultRowHeight="15"/>
  <cols>
    <col min="1" max="1" width="4.5703125" style="73" customWidth="1"/>
    <col min="2" max="2" width="34.28515625" style="73" customWidth="1"/>
    <col min="3" max="3" width="9.5703125" style="73" customWidth="1"/>
    <col min="4" max="4" width="11.28515625" style="73" customWidth="1"/>
    <col min="5" max="5" width="23.85546875" style="73" customWidth="1"/>
    <col min="6" max="6" width="17.85546875" style="73" customWidth="1"/>
    <col min="7" max="7" width="24.7109375" style="73" customWidth="1"/>
    <col min="8" max="8" width="17.7109375" style="73" customWidth="1"/>
    <col min="9" max="17" width="13.7109375" style="73" customWidth="1"/>
    <col min="18" max="16384" width="9.140625" style="73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148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148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192">
        <v>1</v>
      </c>
      <c r="B10" s="149" t="s">
        <v>18</v>
      </c>
      <c r="C10" s="105" t="s">
        <v>19</v>
      </c>
      <c r="D10" s="149"/>
      <c r="E10" s="149" t="s">
        <v>20</v>
      </c>
      <c r="F10" s="106" t="s">
        <v>315</v>
      </c>
      <c r="G10" s="14" t="s">
        <v>21</v>
      </c>
      <c r="H10" s="225"/>
      <c r="I10" s="246"/>
      <c r="J10" s="246"/>
      <c r="K10" s="247"/>
      <c r="L10" s="247"/>
      <c r="M10" s="152">
        <f t="shared" ref="M10:M74" si="1">K10-L10</f>
        <v>0</v>
      </c>
      <c r="N10" s="248"/>
      <c r="O10" s="249"/>
      <c r="P10" s="249">
        <v>8384.52</v>
      </c>
      <c r="Q10" s="152">
        <f t="shared" ref="Q10:Q74" si="2">O10-P10</f>
        <v>-8384.52</v>
      </c>
    </row>
    <row r="11" spans="1:17" ht="15" customHeight="1">
      <c r="A11" s="192">
        <v>2</v>
      </c>
      <c r="B11" s="149" t="s">
        <v>18</v>
      </c>
      <c r="C11" s="105" t="s">
        <v>19</v>
      </c>
      <c r="D11" s="149"/>
      <c r="E11" s="149" t="s">
        <v>20</v>
      </c>
      <c r="F11" s="106" t="s">
        <v>423</v>
      </c>
      <c r="G11" s="16" t="s">
        <v>22</v>
      </c>
      <c r="H11" s="225"/>
      <c r="I11" s="246"/>
      <c r="J11" s="246"/>
      <c r="K11" s="247"/>
      <c r="L11" s="247"/>
      <c r="M11" s="152">
        <f t="shared" si="1"/>
        <v>0</v>
      </c>
      <c r="N11" s="248"/>
      <c r="O11" s="249"/>
      <c r="P11" s="249"/>
      <c r="Q11" s="152">
        <f t="shared" si="2"/>
        <v>0</v>
      </c>
    </row>
    <row r="12" spans="1:17" ht="15" customHeight="1">
      <c r="A12" s="192">
        <v>3</v>
      </c>
      <c r="B12" s="149" t="s">
        <v>23</v>
      </c>
      <c r="C12" s="105" t="s">
        <v>19</v>
      </c>
      <c r="D12" s="149"/>
      <c r="E12" s="149" t="s">
        <v>24</v>
      </c>
      <c r="F12" s="107">
        <v>2</v>
      </c>
      <c r="G12" s="14" t="s">
        <v>21</v>
      </c>
      <c r="H12" s="225"/>
      <c r="I12" s="246"/>
      <c r="J12" s="246"/>
      <c r="K12" s="247"/>
      <c r="L12" s="247"/>
      <c r="M12" s="152">
        <f t="shared" si="1"/>
        <v>0</v>
      </c>
      <c r="N12" s="248"/>
      <c r="O12" s="249"/>
      <c r="P12" s="249"/>
      <c r="Q12" s="152">
        <f t="shared" si="2"/>
        <v>0</v>
      </c>
    </row>
    <row r="13" spans="1:17" ht="15" customHeight="1">
      <c r="A13" s="192">
        <v>4</v>
      </c>
      <c r="B13" s="149" t="s">
        <v>25</v>
      </c>
      <c r="C13" s="105" t="s">
        <v>19</v>
      </c>
      <c r="D13" s="149"/>
      <c r="E13" s="149" t="s">
        <v>26</v>
      </c>
      <c r="F13" s="106" t="s">
        <v>316</v>
      </c>
      <c r="G13" s="14" t="s">
        <v>21</v>
      </c>
      <c r="H13" s="225"/>
      <c r="I13" s="246"/>
      <c r="J13" s="246"/>
      <c r="K13" s="247"/>
      <c r="L13" s="247"/>
      <c r="M13" s="152">
        <f t="shared" si="1"/>
        <v>0</v>
      </c>
      <c r="N13" s="248"/>
      <c r="O13" s="249"/>
      <c r="P13" s="249"/>
      <c r="Q13" s="152">
        <f t="shared" si="2"/>
        <v>0</v>
      </c>
    </row>
    <row r="14" spans="1:17" ht="15" customHeight="1">
      <c r="A14" s="192">
        <v>5</v>
      </c>
      <c r="B14" s="149" t="s">
        <v>27</v>
      </c>
      <c r="C14" s="105" t="s">
        <v>19</v>
      </c>
      <c r="D14" s="149"/>
      <c r="E14" s="149" t="s">
        <v>26</v>
      </c>
      <c r="F14" s="106" t="s">
        <v>317</v>
      </c>
      <c r="G14" s="14" t="s">
        <v>21</v>
      </c>
      <c r="H14" s="225">
        <v>1</v>
      </c>
      <c r="I14" s="246"/>
      <c r="J14" s="246"/>
      <c r="K14" s="247"/>
      <c r="L14" s="247">
        <v>1044.8699999999999</v>
      </c>
      <c r="M14" s="152">
        <f t="shared" si="1"/>
        <v>-1044.8699999999999</v>
      </c>
      <c r="N14" s="248"/>
      <c r="O14" s="249"/>
      <c r="P14" s="249"/>
      <c r="Q14" s="152">
        <f t="shared" si="2"/>
        <v>0</v>
      </c>
    </row>
    <row r="15" spans="1:17" ht="15" customHeight="1">
      <c r="A15" s="192">
        <v>6</v>
      </c>
      <c r="B15" s="149" t="s">
        <v>28</v>
      </c>
      <c r="C15" s="105" t="s">
        <v>19</v>
      </c>
      <c r="D15" s="149"/>
      <c r="E15" s="149" t="s">
        <v>26</v>
      </c>
      <c r="F15" s="106" t="s">
        <v>318</v>
      </c>
      <c r="G15" s="14" t="s">
        <v>21</v>
      </c>
      <c r="H15" s="225"/>
      <c r="I15" s="246"/>
      <c r="J15" s="246"/>
      <c r="K15" s="247"/>
      <c r="L15" s="247"/>
      <c r="M15" s="152">
        <f t="shared" si="1"/>
        <v>0</v>
      </c>
      <c r="N15" s="248"/>
      <c r="O15" s="249"/>
      <c r="P15" s="249"/>
      <c r="Q15" s="152">
        <f t="shared" si="2"/>
        <v>0</v>
      </c>
    </row>
    <row r="16" spans="1:17" ht="15" customHeight="1">
      <c r="A16" s="192">
        <v>7</v>
      </c>
      <c r="B16" s="149" t="s">
        <v>29</v>
      </c>
      <c r="C16" s="105" t="s">
        <v>19</v>
      </c>
      <c r="D16" s="149"/>
      <c r="E16" s="149" t="s">
        <v>30</v>
      </c>
      <c r="F16" s="106" t="s">
        <v>319</v>
      </c>
      <c r="G16" s="14" t="s">
        <v>21</v>
      </c>
      <c r="H16" s="225"/>
      <c r="I16" s="246"/>
      <c r="J16" s="246"/>
      <c r="K16" s="247"/>
      <c r="L16" s="247">
        <v>2878.23</v>
      </c>
      <c r="M16" s="152">
        <f t="shared" si="1"/>
        <v>-2878.23</v>
      </c>
      <c r="N16" s="248"/>
      <c r="O16" s="249"/>
      <c r="P16" s="249">
        <v>7884.43</v>
      </c>
      <c r="Q16" s="152">
        <f t="shared" si="2"/>
        <v>-7884.43</v>
      </c>
    </row>
    <row r="17" spans="1:17" ht="15" customHeight="1">
      <c r="A17" s="192">
        <v>8</v>
      </c>
      <c r="B17" s="149" t="s">
        <v>29</v>
      </c>
      <c r="C17" s="105" t="s">
        <v>19</v>
      </c>
      <c r="D17" s="149"/>
      <c r="E17" s="149" t="s">
        <v>30</v>
      </c>
      <c r="F17" s="106" t="s">
        <v>407</v>
      </c>
      <c r="G17" s="17" t="s">
        <v>31</v>
      </c>
      <c r="H17" s="225"/>
      <c r="I17" s="246"/>
      <c r="J17" s="246"/>
      <c r="K17" s="247"/>
      <c r="L17" s="247"/>
      <c r="M17" s="152">
        <f t="shared" si="1"/>
        <v>0</v>
      </c>
      <c r="N17" s="248">
        <v>1</v>
      </c>
      <c r="O17" s="249"/>
      <c r="P17" s="249"/>
      <c r="Q17" s="152">
        <f t="shared" si="2"/>
        <v>0</v>
      </c>
    </row>
    <row r="18" spans="1:17" ht="15" customHeight="1">
      <c r="A18" s="192">
        <v>9</v>
      </c>
      <c r="B18" s="149" t="s">
        <v>32</v>
      </c>
      <c r="C18" s="105" t="s">
        <v>19</v>
      </c>
      <c r="D18" s="149"/>
      <c r="E18" s="149" t="s">
        <v>26</v>
      </c>
      <c r="F18" s="106" t="s">
        <v>320</v>
      </c>
      <c r="G18" s="14" t="s">
        <v>21</v>
      </c>
      <c r="H18" s="225"/>
      <c r="I18" s="246"/>
      <c r="J18" s="246"/>
      <c r="K18" s="247"/>
      <c r="L18" s="247"/>
      <c r="M18" s="152">
        <f t="shared" si="1"/>
        <v>0</v>
      </c>
      <c r="N18" s="248"/>
      <c r="O18" s="249"/>
      <c r="P18" s="249"/>
      <c r="Q18" s="152">
        <f t="shared" si="2"/>
        <v>0</v>
      </c>
    </row>
    <row r="19" spans="1:17" ht="15" customHeight="1">
      <c r="A19" s="192">
        <v>10</v>
      </c>
      <c r="B19" s="149" t="s">
        <v>32</v>
      </c>
      <c r="C19" s="105" t="s">
        <v>19</v>
      </c>
      <c r="D19" s="149"/>
      <c r="E19" s="149" t="s">
        <v>26</v>
      </c>
      <c r="F19" s="106" t="s">
        <v>443</v>
      </c>
      <c r="G19" s="80" t="s">
        <v>33</v>
      </c>
      <c r="H19" s="225"/>
      <c r="I19" s="246"/>
      <c r="J19" s="246"/>
      <c r="K19" s="247"/>
      <c r="L19" s="247"/>
      <c r="M19" s="152">
        <f t="shared" si="1"/>
        <v>0</v>
      </c>
      <c r="N19" s="248"/>
      <c r="O19" s="249"/>
      <c r="P19" s="249"/>
      <c r="Q19" s="152">
        <f t="shared" si="2"/>
        <v>0</v>
      </c>
    </row>
    <row r="20" spans="1:17" ht="15" customHeight="1">
      <c r="A20" s="192">
        <v>11</v>
      </c>
      <c r="B20" s="149" t="s">
        <v>34</v>
      </c>
      <c r="C20" s="105" t="s">
        <v>19</v>
      </c>
      <c r="D20" s="149"/>
      <c r="E20" s="149" t="s">
        <v>35</v>
      </c>
      <c r="F20" s="106" t="s">
        <v>321</v>
      </c>
      <c r="G20" s="14" t="s">
        <v>21</v>
      </c>
      <c r="H20" s="225"/>
      <c r="I20" s="246"/>
      <c r="J20" s="246"/>
      <c r="K20" s="247"/>
      <c r="L20" s="247">
        <v>3118.74</v>
      </c>
      <c r="M20" s="152">
        <f t="shared" si="1"/>
        <v>-3118.74</v>
      </c>
      <c r="N20" s="248"/>
      <c r="O20" s="249"/>
      <c r="P20" s="249"/>
      <c r="Q20" s="152">
        <f t="shared" si="2"/>
        <v>0</v>
      </c>
    </row>
    <row r="21" spans="1:17" ht="15" customHeight="1">
      <c r="A21" s="192">
        <v>12</v>
      </c>
      <c r="B21" s="149" t="s">
        <v>34</v>
      </c>
      <c r="C21" s="105" t="s">
        <v>19</v>
      </c>
      <c r="D21" s="149"/>
      <c r="E21" s="149" t="s">
        <v>35</v>
      </c>
      <c r="F21" s="106" t="s">
        <v>398</v>
      </c>
      <c r="G21" s="19" t="s">
        <v>36</v>
      </c>
      <c r="H21" s="225"/>
      <c r="I21" s="246"/>
      <c r="J21" s="246"/>
      <c r="K21" s="247"/>
      <c r="L21" s="247"/>
      <c r="M21" s="152">
        <f t="shared" si="1"/>
        <v>0</v>
      </c>
      <c r="N21" s="248">
        <v>1</v>
      </c>
      <c r="O21" s="249"/>
      <c r="P21" s="249">
        <v>1938.2</v>
      </c>
      <c r="Q21" s="152">
        <f t="shared" si="2"/>
        <v>-1938.2</v>
      </c>
    </row>
    <row r="22" spans="1:17" ht="15" customHeight="1">
      <c r="A22" s="192">
        <v>13</v>
      </c>
      <c r="B22" s="149" t="s">
        <v>37</v>
      </c>
      <c r="C22" s="105" t="s">
        <v>19</v>
      </c>
      <c r="D22" s="149"/>
      <c r="E22" s="149" t="s">
        <v>26</v>
      </c>
      <c r="F22" s="106" t="s">
        <v>322</v>
      </c>
      <c r="G22" s="14" t="s">
        <v>21</v>
      </c>
      <c r="H22" s="225">
        <v>2</v>
      </c>
      <c r="I22" s="246"/>
      <c r="J22" s="246"/>
      <c r="K22" s="247"/>
      <c r="L22" s="247">
        <v>4126.8100000000004</v>
      </c>
      <c r="M22" s="152">
        <f t="shared" si="1"/>
        <v>-4126.8100000000004</v>
      </c>
      <c r="N22" s="248"/>
      <c r="O22" s="249"/>
      <c r="P22" s="249"/>
      <c r="Q22" s="152">
        <f t="shared" si="2"/>
        <v>0</v>
      </c>
    </row>
    <row r="23" spans="1:17" ht="15" customHeight="1">
      <c r="A23" s="192">
        <v>14</v>
      </c>
      <c r="B23" s="149" t="s">
        <v>37</v>
      </c>
      <c r="C23" s="105" t="s">
        <v>19</v>
      </c>
      <c r="D23" s="149"/>
      <c r="E23" s="149" t="s">
        <v>26</v>
      </c>
      <c r="F23" s="106" t="s">
        <v>444</v>
      </c>
      <c r="G23" s="80" t="s">
        <v>33</v>
      </c>
      <c r="H23" s="225"/>
      <c r="I23" s="246"/>
      <c r="J23" s="246"/>
      <c r="K23" s="247"/>
      <c r="L23" s="247">
        <v>528.6</v>
      </c>
      <c r="M23" s="152">
        <f t="shared" si="1"/>
        <v>-528.6</v>
      </c>
      <c r="N23" s="248"/>
      <c r="O23" s="249"/>
      <c r="P23" s="249">
        <v>4757.3999999999996</v>
      </c>
      <c r="Q23" s="152">
        <f t="shared" si="2"/>
        <v>-4757.3999999999996</v>
      </c>
    </row>
    <row r="24" spans="1:17" ht="15" customHeight="1">
      <c r="A24" s="192">
        <v>15</v>
      </c>
      <c r="B24" s="149" t="s">
        <v>38</v>
      </c>
      <c r="C24" s="105" t="s">
        <v>19</v>
      </c>
      <c r="D24" s="149"/>
      <c r="E24" s="149" t="s">
        <v>39</v>
      </c>
      <c r="F24" s="106" t="s">
        <v>323</v>
      </c>
      <c r="G24" s="14" t="s">
        <v>21</v>
      </c>
      <c r="H24" s="225"/>
      <c r="I24" s="246"/>
      <c r="J24" s="246"/>
      <c r="K24" s="247"/>
      <c r="L24" s="247"/>
      <c r="M24" s="152">
        <f t="shared" si="1"/>
        <v>0</v>
      </c>
      <c r="N24" s="248"/>
      <c r="O24" s="249"/>
      <c r="P24" s="249">
        <v>2549.9699999999998</v>
      </c>
      <c r="Q24" s="152">
        <f t="shared" si="2"/>
        <v>-2549.9699999999998</v>
      </c>
    </row>
    <row r="25" spans="1:17" ht="15" customHeight="1">
      <c r="A25" s="192">
        <v>16</v>
      </c>
      <c r="B25" s="149" t="s">
        <v>38</v>
      </c>
      <c r="C25" s="105" t="s">
        <v>19</v>
      </c>
      <c r="D25" s="149"/>
      <c r="E25" s="149" t="s">
        <v>39</v>
      </c>
      <c r="F25" s="106" t="s">
        <v>445</v>
      </c>
      <c r="G25" s="80" t="s">
        <v>33</v>
      </c>
      <c r="H25" s="225"/>
      <c r="I25" s="246"/>
      <c r="J25" s="246"/>
      <c r="K25" s="247"/>
      <c r="L25" s="247">
        <v>528.6</v>
      </c>
      <c r="M25" s="152">
        <f t="shared" si="1"/>
        <v>-528.6</v>
      </c>
      <c r="N25" s="248"/>
      <c r="O25" s="249"/>
      <c r="P25" s="249">
        <v>4581.2</v>
      </c>
      <c r="Q25" s="152">
        <f t="shared" si="2"/>
        <v>-4581.2</v>
      </c>
    </row>
    <row r="26" spans="1:17" ht="15" customHeight="1">
      <c r="A26" s="192">
        <v>17</v>
      </c>
      <c r="B26" s="149" t="s">
        <v>40</v>
      </c>
      <c r="C26" s="105" t="s">
        <v>19</v>
      </c>
      <c r="D26" s="149"/>
      <c r="E26" s="149" t="s">
        <v>20</v>
      </c>
      <c r="F26" s="106" t="s">
        <v>324</v>
      </c>
      <c r="G26" s="14" t="s">
        <v>21</v>
      </c>
      <c r="H26" s="225"/>
      <c r="I26" s="246"/>
      <c r="J26" s="246"/>
      <c r="K26" s="247"/>
      <c r="L26" s="247">
        <v>599.08000000000004</v>
      </c>
      <c r="M26" s="152">
        <f t="shared" si="1"/>
        <v>-599.08000000000004</v>
      </c>
      <c r="N26" s="248"/>
      <c r="O26" s="249"/>
      <c r="P26" s="249"/>
      <c r="Q26" s="152">
        <f t="shared" si="2"/>
        <v>0</v>
      </c>
    </row>
    <row r="27" spans="1:17" ht="15" customHeight="1">
      <c r="A27" s="192">
        <v>18</v>
      </c>
      <c r="B27" s="149" t="s">
        <v>40</v>
      </c>
      <c r="C27" s="105" t="s">
        <v>19</v>
      </c>
      <c r="D27" s="149"/>
      <c r="E27" s="149" t="s">
        <v>20</v>
      </c>
      <c r="F27" s="106" t="s">
        <v>424</v>
      </c>
      <c r="G27" s="16" t="s">
        <v>22</v>
      </c>
      <c r="H27" s="225"/>
      <c r="I27" s="246"/>
      <c r="J27" s="246"/>
      <c r="K27" s="247"/>
      <c r="L27" s="247"/>
      <c r="M27" s="152">
        <f t="shared" si="1"/>
        <v>0</v>
      </c>
      <c r="N27" s="248"/>
      <c r="O27" s="249"/>
      <c r="P27" s="249"/>
      <c r="Q27" s="152">
        <f t="shared" si="2"/>
        <v>0</v>
      </c>
    </row>
    <row r="28" spans="1:17" ht="15" customHeight="1">
      <c r="A28" s="192">
        <v>19</v>
      </c>
      <c r="B28" s="149" t="s">
        <v>41</v>
      </c>
      <c r="C28" s="105" t="s">
        <v>19</v>
      </c>
      <c r="D28" s="149"/>
      <c r="E28" s="149" t="s">
        <v>24</v>
      </c>
      <c r="F28" s="106" t="s">
        <v>325</v>
      </c>
      <c r="G28" s="14" t="s">
        <v>21</v>
      </c>
      <c r="H28" s="225"/>
      <c r="I28" s="246"/>
      <c r="J28" s="246"/>
      <c r="K28" s="247"/>
      <c r="L28" s="247"/>
      <c r="M28" s="152">
        <f t="shared" si="1"/>
        <v>0</v>
      </c>
      <c r="N28" s="248"/>
      <c r="O28" s="249"/>
      <c r="P28" s="249"/>
      <c r="Q28" s="152">
        <f t="shared" si="2"/>
        <v>0</v>
      </c>
    </row>
    <row r="29" spans="1:17" ht="15" customHeight="1">
      <c r="A29" s="192">
        <v>20</v>
      </c>
      <c r="B29" s="149" t="s">
        <v>41</v>
      </c>
      <c r="C29" s="105" t="s">
        <v>19</v>
      </c>
      <c r="D29" s="149"/>
      <c r="E29" s="149" t="s">
        <v>24</v>
      </c>
      <c r="F29" s="106" t="s">
        <v>425</v>
      </c>
      <c r="G29" s="16" t="s">
        <v>22</v>
      </c>
      <c r="H29" s="225"/>
      <c r="I29" s="246"/>
      <c r="J29" s="246"/>
      <c r="K29" s="247"/>
      <c r="L29" s="247"/>
      <c r="M29" s="152">
        <f t="shared" si="1"/>
        <v>0</v>
      </c>
      <c r="N29" s="248"/>
      <c r="O29" s="249"/>
      <c r="P29" s="249"/>
      <c r="Q29" s="152">
        <f t="shared" si="2"/>
        <v>0</v>
      </c>
    </row>
    <row r="30" spans="1:17" ht="15" customHeight="1">
      <c r="A30" s="192">
        <v>21</v>
      </c>
      <c r="B30" s="149" t="s">
        <v>42</v>
      </c>
      <c r="C30" s="105" t="s">
        <v>19</v>
      </c>
      <c r="D30" s="149"/>
      <c r="E30" s="149" t="s">
        <v>26</v>
      </c>
      <c r="F30" s="107">
        <v>21</v>
      </c>
      <c r="G30" s="14" t="s">
        <v>21</v>
      </c>
      <c r="H30" s="225"/>
      <c r="I30" s="246"/>
      <c r="J30" s="246"/>
      <c r="K30" s="247"/>
      <c r="L30" s="247"/>
      <c r="M30" s="152">
        <f t="shared" si="1"/>
        <v>0</v>
      </c>
      <c r="N30" s="248"/>
      <c r="O30" s="249"/>
      <c r="P30" s="249"/>
      <c r="Q30" s="152">
        <f t="shared" si="2"/>
        <v>0</v>
      </c>
    </row>
    <row r="31" spans="1:17" ht="15" customHeight="1">
      <c r="A31" s="192">
        <v>22</v>
      </c>
      <c r="B31" s="149" t="s">
        <v>43</v>
      </c>
      <c r="C31" s="105" t="s">
        <v>19</v>
      </c>
      <c r="D31" s="149"/>
      <c r="E31" s="149" t="s">
        <v>35</v>
      </c>
      <c r="F31" s="106" t="s">
        <v>326</v>
      </c>
      <c r="G31" s="14" t="s">
        <v>21</v>
      </c>
      <c r="H31" s="225"/>
      <c r="I31" s="246"/>
      <c r="J31" s="246"/>
      <c r="K31" s="247"/>
      <c r="L31" s="247">
        <v>2230.63</v>
      </c>
      <c r="M31" s="152">
        <f t="shared" si="1"/>
        <v>-2230.63</v>
      </c>
      <c r="N31" s="248"/>
      <c r="O31" s="249"/>
      <c r="P31" s="249">
        <v>6531.69</v>
      </c>
      <c r="Q31" s="152">
        <f t="shared" si="2"/>
        <v>-6531.69</v>
      </c>
    </row>
    <row r="32" spans="1:17" ht="15" customHeight="1">
      <c r="A32" s="192">
        <v>23</v>
      </c>
      <c r="B32" s="149" t="s">
        <v>43</v>
      </c>
      <c r="C32" s="105" t="s">
        <v>19</v>
      </c>
      <c r="D32" s="149"/>
      <c r="E32" s="149" t="s">
        <v>35</v>
      </c>
      <c r="F32" s="106" t="s">
        <v>399</v>
      </c>
      <c r="G32" s="19" t="s">
        <v>36</v>
      </c>
      <c r="H32" s="225"/>
      <c r="I32" s="246"/>
      <c r="J32" s="246"/>
      <c r="K32" s="247"/>
      <c r="L32" s="247"/>
      <c r="M32" s="152">
        <f t="shared" si="1"/>
        <v>0</v>
      </c>
      <c r="N32" s="248"/>
      <c r="O32" s="249"/>
      <c r="P32" s="249"/>
      <c r="Q32" s="152">
        <f t="shared" si="2"/>
        <v>0</v>
      </c>
    </row>
    <row r="33" spans="1:17" ht="15" customHeight="1">
      <c r="A33" s="192">
        <v>24</v>
      </c>
      <c r="B33" s="149" t="s">
        <v>44</v>
      </c>
      <c r="C33" s="105" t="s">
        <v>19</v>
      </c>
      <c r="D33" s="149"/>
      <c r="E33" s="149" t="s">
        <v>35</v>
      </c>
      <c r="F33" s="106" t="s">
        <v>327</v>
      </c>
      <c r="G33" s="14" t="s">
        <v>21</v>
      </c>
      <c r="H33" s="225">
        <v>1</v>
      </c>
      <c r="I33" s="246"/>
      <c r="J33" s="246"/>
      <c r="K33" s="247"/>
      <c r="L33" s="247"/>
      <c r="M33" s="152">
        <f t="shared" si="1"/>
        <v>0</v>
      </c>
      <c r="N33" s="248"/>
      <c r="O33" s="249"/>
      <c r="P33" s="249"/>
      <c r="Q33" s="152">
        <f t="shared" si="2"/>
        <v>0</v>
      </c>
    </row>
    <row r="34" spans="1:17" ht="15" customHeight="1">
      <c r="A34" s="192">
        <v>25</v>
      </c>
      <c r="B34" s="149" t="s">
        <v>44</v>
      </c>
      <c r="C34" s="105" t="s">
        <v>19</v>
      </c>
      <c r="D34" s="149"/>
      <c r="E34" s="149" t="s">
        <v>35</v>
      </c>
      <c r="F34" s="106" t="s">
        <v>400</v>
      </c>
      <c r="G34" s="19" t="s">
        <v>36</v>
      </c>
      <c r="H34" s="225"/>
      <c r="I34" s="246"/>
      <c r="J34" s="246"/>
      <c r="K34" s="247"/>
      <c r="L34" s="247"/>
      <c r="M34" s="152">
        <f t="shared" si="1"/>
        <v>0</v>
      </c>
      <c r="N34" s="248"/>
      <c r="O34" s="249"/>
      <c r="P34" s="249"/>
      <c r="Q34" s="152">
        <f t="shared" si="2"/>
        <v>0</v>
      </c>
    </row>
    <row r="35" spans="1:17" ht="15" customHeight="1">
      <c r="A35" s="192">
        <v>26</v>
      </c>
      <c r="B35" s="149" t="s">
        <v>45</v>
      </c>
      <c r="C35" s="105" t="s">
        <v>19</v>
      </c>
      <c r="D35" s="149"/>
      <c r="E35" s="149" t="s">
        <v>26</v>
      </c>
      <c r="F35" s="106" t="s">
        <v>328</v>
      </c>
      <c r="G35" s="14" t="s">
        <v>21</v>
      </c>
      <c r="H35" s="225"/>
      <c r="I35" s="246"/>
      <c r="J35" s="246"/>
      <c r="K35" s="247"/>
      <c r="L35" s="247"/>
      <c r="M35" s="152">
        <f t="shared" si="1"/>
        <v>0</v>
      </c>
      <c r="N35" s="248"/>
      <c r="O35" s="249"/>
      <c r="P35" s="249"/>
      <c r="Q35" s="152">
        <f t="shared" si="2"/>
        <v>0</v>
      </c>
    </row>
    <row r="36" spans="1:17" ht="15" customHeight="1">
      <c r="A36" s="192">
        <v>27</v>
      </c>
      <c r="B36" s="149" t="s">
        <v>46</v>
      </c>
      <c r="C36" s="105" t="s">
        <v>19</v>
      </c>
      <c r="D36" s="149"/>
      <c r="E36" s="149" t="s">
        <v>26</v>
      </c>
      <c r="F36" s="106" t="s">
        <v>329</v>
      </c>
      <c r="G36" s="14" t="s">
        <v>21</v>
      </c>
      <c r="H36" s="225"/>
      <c r="I36" s="246"/>
      <c r="J36" s="246"/>
      <c r="K36" s="247"/>
      <c r="L36" s="247"/>
      <c r="M36" s="152">
        <f t="shared" si="1"/>
        <v>0</v>
      </c>
      <c r="N36" s="248"/>
      <c r="O36" s="249"/>
      <c r="P36" s="249"/>
      <c r="Q36" s="152">
        <f t="shared" si="2"/>
        <v>0</v>
      </c>
    </row>
    <row r="37" spans="1:17" ht="15" customHeight="1">
      <c r="A37" s="192">
        <v>28</v>
      </c>
      <c r="B37" s="149" t="s">
        <v>47</v>
      </c>
      <c r="C37" s="105" t="s">
        <v>19</v>
      </c>
      <c r="D37" s="149"/>
      <c r="E37" s="149" t="s">
        <v>48</v>
      </c>
      <c r="F37" s="106" t="s">
        <v>330</v>
      </c>
      <c r="G37" s="14" t="s">
        <v>21</v>
      </c>
      <c r="H37" s="225"/>
      <c r="I37" s="246"/>
      <c r="J37" s="246"/>
      <c r="K37" s="247"/>
      <c r="L37" s="247">
        <v>1395.5</v>
      </c>
      <c r="M37" s="152">
        <f t="shared" si="1"/>
        <v>-1395.5</v>
      </c>
      <c r="N37" s="248"/>
      <c r="O37" s="249"/>
      <c r="P37" s="249"/>
      <c r="Q37" s="152">
        <f t="shared" si="2"/>
        <v>0</v>
      </c>
    </row>
    <row r="38" spans="1:17" ht="15" hidden="1" customHeight="1">
      <c r="A38" s="192">
        <v>29</v>
      </c>
      <c r="B38" s="149" t="s">
        <v>47</v>
      </c>
      <c r="C38" s="105" t="s">
        <v>19</v>
      </c>
      <c r="D38" s="149"/>
      <c r="E38" s="149" t="s">
        <v>48</v>
      </c>
      <c r="F38" s="108" t="s">
        <v>297</v>
      </c>
      <c r="G38" s="19" t="s">
        <v>36</v>
      </c>
      <c r="H38" s="225"/>
      <c r="I38" s="246"/>
      <c r="J38" s="246"/>
      <c r="K38" s="247"/>
      <c r="L38" s="247"/>
      <c r="M38" s="152">
        <f t="shared" si="1"/>
        <v>0</v>
      </c>
      <c r="N38" s="248"/>
      <c r="O38" s="249"/>
      <c r="P38" s="249"/>
      <c r="Q38" s="152">
        <f t="shared" si="2"/>
        <v>0</v>
      </c>
    </row>
    <row r="39" spans="1:17" ht="15" customHeight="1">
      <c r="A39" s="192">
        <v>30</v>
      </c>
      <c r="B39" s="149" t="s">
        <v>47</v>
      </c>
      <c r="C39" s="105" t="s">
        <v>19</v>
      </c>
      <c r="D39" s="149"/>
      <c r="E39" s="149" t="s">
        <v>48</v>
      </c>
      <c r="F39" s="109" t="s">
        <v>446</v>
      </c>
      <c r="G39" s="80" t="s">
        <v>33</v>
      </c>
      <c r="H39" s="225"/>
      <c r="I39" s="246"/>
      <c r="J39" s="246"/>
      <c r="K39" s="247"/>
      <c r="L39" s="247">
        <v>2466.8000000000002</v>
      </c>
      <c r="M39" s="152">
        <f t="shared" si="1"/>
        <v>-2466.8000000000002</v>
      </c>
      <c r="N39" s="248"/>
      <c r="O39" s="249"/>
      <c r="P39" s="249">
        <v>2466.8000000000002</v>
      </c>
      <c r="Q39" s="152">
        <f t="shared" si="2"/>
        <v>-2466.8000000000002</v>
      </c>
    </row>
    <row r="40" spans="1:17" ht="15" customHeight="1">
      <c r="A40" s="192">
        <v>31</v>
      </c>
      <c r="B40" s="149" t="s">
        <v>49</v>
      </c>
      <c r="C40" s="105" t="s">
        <v>19</v>
      </c>
      <c r="D40" s="149"/>
      <c r="E40" s="149" t="s">
        <v>50</v>
      </c>
      <c r="F40" s="106" t="s">
        <v>331</v>
      </c>
      <c r="G40" s="14" t="s">
        <v>21</v>
      </c>
      <c r="H40" s="225"/>
      <c r="I40" s="246"/>
      <c r="J40" s="246"/>
      <c r="K40" s="247"/>
      <c r="L40" s="247">
        <v>264.3</v>
      </c>
      <c r="M40" s="152">
        <f t="shared" si="1"/>
        <v>-264.3</v>
      </c>
      <c r="N40" s="248"/>
      <c r="O40" s="249"/>
      <c r="P40" s="249"/>
      <c r="Q40" s="152">
        <f t="shared" si="2"/>
        <v>0</v>
      </c>
    </row>
    <row r="41" spans="1:17" ht="15" customHeight="1">
      <c r="A41" s="192">
        <v>32</v>
      </c>
      <c r="B41" s="149" t="s">
        <v>49</v>
      </c>
      <c r="C41" s="105" t="s">
        <v>19</v>
      </c>
      <c r="D41" s="149"/>
      <c r="E41" s="149" t="s">
        <v>50</v>
      </c>
      <c r="F41" s="106" t="s">
        <v>426</v>
      </c>
      <c r="G41" s="16" t="s">
        <v>22</v>
      </c>
      <c r="H41" s="225"/>
      <c r="I41" s="246"/>
      <c r="J41" s="246"/>
      <c r="K41" s="247"/>
      <c r="L41" s="247"/>
      <c r="M41" s="152">
        <f t="shared" si="1"/>
        <v>0</v>
      </c>
      <c r="N41" s="248"/>
      <c r="O41" s="249"/>
      <c r="P41" s="249"/>
      <c r="Q41" s="152">
        <f t="shared" si="2"/>
        <v>0</v>
      </c>
    </row>
    <row r="42" spans="1:17" ht="15" customHeight="1">
      <c r="A42" s="192">
        <v>33</v>
      </c>
      <c r="B42" s="149" t="s">
        <v>51</v>
      </c>
      <c r="C42" s="105" t="s">
        <v>19</v>
      </c>
      <c r="D42" s="149"/>
      <c r="E42" s="149" t="s">
        <v>52</v>
      </c>
      <c r="F42" s="106" t="s">
        <v>332</v>
      </c>
      <c r="G42" s="14" t="s">
        <v>21</v>
      </c>
      <c r="H42" s="225"/>
      <c r="I42" s="246"/>
      <c r="J42" s="246"/>
      <c r="K42" s="247"/>
      <c r="L42" s="247">
        <v>1511.8</v>
      </c>
      <c r="M42" s="152">
        <f t="shared" si="1"/>
        <v>-1511.8</v>
      </c>
      <c r="N42" s="248"/>
      <c r="O42" s="249"/>
      <c r="P42" s="249"/>
      <c r="Q42" s="152">
        <f t="shared" si="2"/>
        <v>0</v>
      </c>
    </row>
    <row r="43" spans="1:17" ht="15" customHeight="1">
      <c r="A43" s="192">
        <v>34</v>
      </c>
      <c r="B43" s="149" t="s">
        <v>51</v>
      </c>
      <c r="C43" s="105" t="s">
        <v>19</v>
      </c>
      <c r="D43" s="149"/>
      <c r="E43" s="149" t="s">
        <v>52</v>
      </c>
      <c r="F43" s="109" t="s">
        <v>447</v>
      </c>
      <c r="G43" s="80" t="s">
        <v>33</v>
      </c>
      <c r="H43" s="225"/>
      <c r="I43" s="246"/>
      <c r="J43" s="246"/>
      <c r="K43" s="247"/>
      <c r="L43" s="247"/>
      <c r="M43" s="152">
        <f t="shared" si="1"/>
        <v>0</v>
      </c>
      <c r="N43" s="248"/>
      <c r="O43" s="249"/>
      <c r="P43" s="249"/>
      <c r="Q43" s="152">
        <f t="shared" si="2"/>
        <v>0</v>
      </c>
    </row>
    <row r="44" spans="1:17" ht="15" customHeight="1">
      <c r="A44" s="192">
        <v>35</v>
      </c>
      <c r="B44" s="149" t="s">
        <v>53</v>
      </c>
      <c r="C44" s="105" t="s">
        <v>19</v>
      </c>
      <c r="D44" s="149"/>
      <c r="E44" s="149" t="s">
        <v>30</v>
      </c>
      <c r="F44" s="106" t="s">
        <v>333</v>
      </c>
      <c r="G44" s="14" t="s">
        <v>21</v>
      </c>
      <c r="H44" s="225"/>
      <c r="I44" s="246"/>
      <c r="J44" s="246"/>
      <c r="K44" s="247"/>
      <c r="L44" s="247">
        <v>1475.68</v>
      </c>
      <c r="M44" s="152">
        <f t="shared" si="1"/>
        <v>-1475.68</v>
      </c>
      <c r="N44" s="248"/>
      <c r="O44" s="249"/>
      <c r="P44" s="249"/>
      <c r="Q44" s="152">
        <f t="shared" si="2"/>
        <v>0</v>
      </c>
    </row>
    <row r="45" spans="1:17" ht="15" customHeight="1">
      <c r="A45" s="192">
        <v>36</v>
      </c>
      <c r="B45" s="149" t="s">
        <v>54</v>
      </c>
      <c r="C45" s="105" t="s">
        <v>19</v>
      </c>
      <c r="D45" s="149"/>
      <c r="E45" s="149" t="s">
        <v>26</v>
      </c>
      <c r="F45" s="110">
        <v>36</v>
      </c>
      <c r="G45" s="14" t="s">
        <v>21</v>
      </c>
      <c r="H45" s="225"/>
      <c r="I45" s="246"/>
      <c r="J45" s="246"/>
      <c r="K45" s="247"/>
      <c r="L45" s="247"/>
      <c r="M45" s="152">
        <f t="shared" si="1"/>
        <v>0</v>
      </c>
      <c r="N45" s="248"/>
      <c r="O45" s="249"/>
      <c r="P45" s="249"/>
      <c r="Q45" s="152">
        <f t="shared" si="2"/>
        <v>0</v>
      </c>
    </row>
    <row r="46" spans="1:17" ht="15" customHeight="1">
      <c r="A46" s="192">
        <v>37</v>
      </c>
      <c r="B46" s="149" t="s">
        <v>55</v>
      </c>
      <c r="C46" s="105" t="s">
        <v>19</v>
      </c>
      <c r="D46" s="149"/>
      <c r="E46" s="149" t="s">
        <v>56</v>
      </c>
      <c r="F46" s="110">
        <v>37</v>
      </c>
      <c r="G46" s="14" t="s">
        <v>21</v>
      </c>
      <c r="H46" s="225"/>
      <c r="I46" s="246"/>
      <c r="J46" s="246"/>
      <c r="K46" s="247"/>
      <c r="L46" s="247"/>
      <c r="M46" s="152">
        <f t="shared" si="1"/>
        <v>0</v>
      </c>
      <c r="N46" s="248"/>
      <c r="O46" s="249"/>
      <c r="P46" s="249"/>
      <c r="Q46" s="152">
        <f t="shared" si="2"/>
        <v>0</v>
      </c>
    </row>
    <row r="47" spans="1:17" ht="15" customHeight="1">
      <c r="A47" s="192">
        <v>38</v>
      </c>
      <c r="B47" s="149" t="s">
        <v>57</v>
      </c>
      <c r="C47" s="105" t="s">
        <v>19</v>
      </c>
      <c r="D47" s="149"/>
      <c r="E47" s="149" t="s">
        <v>58</v>
      </c>
      <c r="F47" s="106" t="s">
        <v>334</v>
      </c>
      <c r="G47" s="14" t="s">
        <v>21</v>
      </c>
      <c r="H47" s="225"/>
      <c r="I47" s="246"/>
      <c r="J47" s="246"/>
      <c r="K47" s="247"/>
      <c r="L47" s="247"/>
      <c r="M47" s="152">
        <f t="shared" si="1"/>
        <v>0</v>
      </c>
      <c r="N47" s="248"/>
      <c r="O47" s="249"/>
      <c r="P47" s="249"/>
      <c r="Q47" s="152">
        <f t="shared" si="2"/>
        <v>0</v>
      </c>
    </row>
    <row r="48" spans="1:17" ht="15" customHeight="1">
      <c r="A48" s="192">
        <v>39</v>
      </c>
      <c r="B48" s="149" t="s">
        <v>57</v>
      </c>
      <c r="C48" s="105" t="s">
        <v>19</v>
      </c>
      <c r="D48" s="149"/>
      <c r="E48" s="149" t="s">
        <v>58</v>
      </c>
      <c r="F48" s="106" t="s">
        <v>408</v>
      </c>
      <c r="G48" s="17" t="s">
        <v>31</v>
      </c>
      <c r="H48" s="225"/>
      <c r="I48" s="246"/>
      <c r="J48" s="246"/>
      <c r="K48" s="247"/>
      <c r="L48" s="247"/>
      <c r="M48" s="152">
        <f t="shared" si="1"/>
        <v>0</v>
      </c>
      <c r="N48" s="248"/>
      <c r="O48" s="249"/>
      <c r="P48" s="249"/>
      <c r="Q48" s="152">
        <f t="shared" si="2"/>
        <v>0</v>
      </c>
    </row>
    <row r="49" spans="1:17" ht="15" customHeight="1">
      <c r="A49" s="192">
        <v>40</v>
      </c>
      <c r="B49" s="149" t="s">
        <v>59</v>
      </c>
      <c r="C49" s="105" t="s">
        <v>19</v>
      </c>
      <c r="D49" s="149"/>
      <c r="E49" s="149" t="s">
        <v>26</v>
      </c>
      <c r="F49" s="106" t="s">
        <v>335</v>
      </c>
      <c r="G49" s="14" t="s">
        <v>21</v>
      </c>
      <c r="H49" s="225"/>
      <c r="I49" s="246"/>
      <c r="J49" s="246"/>
      <c r="K49" s="247"/>
      <c r="L49" s="247"/>
      <c r="M49" s="152">
        <f t="shared" si="1"/>
        <v>0</v>
      </c>
      <c r="N49" s="248"/>
      <c r="O49" s="249"/>
      <c r="P49" s="249">
        <v>31223.95</v>
      </c>
      <c r="Q49" s="152">
        <f t="shared" si="2"/>
        <v>-31223.95</v>
      </c>
    </row>
    <row r="50" spans="1:17" ht="15" customHeight="1">
      <c r="A50" s="192">
        <v>41</v>
      </c>
      <c r="B50" s="149" t="s">
        <v>60</v>
      </c>
      <c r="C50" s="105" t="s">
        <v>19</v>
      </c>
      <c r="D50" s="149"/>
      <c r="E50" s="149" t="s">
        <v>61</v>
      </c>
      <c r="F50" s="106" t="s">
        <v>336</v>
      </c>
      <c r="G50" s="14" t="s">
        <v>21</v>
      </c>
      <c r="H50" s="225"/>
      <c r="I50" s="246"/>
      <c r="J50" s="246"/>
      <c r="K50" s="247"/>
      <c r="L50" s="247"/>
      <c r="M50" s="152">
        <f t="shared" si="1"/>
        <v>0</v>
      </c>
      <c r="N50" s="248"/>
      <c r="O50" s="249"/>
      <c r="P50" s="249"/>
      <c r="Q50" s="152">
        <f t="shared" si="2"/>
        <v>0</v>
      </c>
    </row>
    <row r="51" spans="1:17" ht="15" customHeight="1">
      <c r="A51" s="192">
        <v>42</v>
      </c>
      <c r="B51" s="149" t="s">
        <v>60</v>
      </c>
      <c r="C51" s="105" t="s">
        <v>19</v>
      </c>
      <c r="D51" s="149"/>
      <c r="E51" s="149" t="s">
        <v>61</v>
      </c>
      <c r="F51" s="106" t="s">
        <v>427</v>
      </c>
      <c r="G51" s="16" t="s">
        <v>22</v>
      </c>
      <c r="H51" s="225"/>
      <c r="I51" s="246"/>
      <c r="J51" s="246">
        <v>1</v>
      </c>
      <c r="K51" s="247"/>
      <c r="L51" s="247"/>
      <c r="M51" s="152">
        <f t="shared" si="1"/>
        <v>0</v>
      </c>
      <c r="N51" s="248"/>
      <c r="O51" s="249"/>
      <c r="P51" s="249"/>
      <c r="Q51" s="152">
        <f t="shared" si="2"/>
        <v>0</v>
      </c>
    </row>
    <row r="52" spans="1:17" ht="15" customHeight="1">
      <c r="A52" s="192">
        <v>43</v>
      </c>
      <c r="B52" s="149" t="s">
        <v>62</v>
      </c>
      <c r="C52" s="105" t="s">
        <v>19</v>
      </c>
      <c r="D52" s="149"/>
      <c r="E52" s="149" t="s">
        <v>26</v>
      </c>
      <c r="F52" s="110">
        <v>42</v>
      </c>
      <c r="G52" s="14" t="s">
        <v>21</v>
      </c>
      <c r="H52" s="225"/>
      <c r="I52" s="246"/>
      <c r="J52" s="246"/>
      <c r="K52" s="247"/>
      <c r="L52" s="247"/>
      <c r="M52" s="152">
        <f t="shared" si="1"/>
        <v>0</v>
      </c>
      <c r="N52" s="248"/>
      <c r="O52" s="249"/>
      <c r="P52" s="249"/>
      <c r="Q52" s="152">
        <f t="shared" si="2"/>
        <v>0</v>
      </c>
    </row>
    <row r="53" spans="1:17" ht="15" customHeight="1">
      <c r="A53" s="192">
        <v>44</v>
      </c>
      <c r="B53" s="149" t="s">
        <v>63</v>
      </c>
      <c r="C53" s="105" t="s">
        <v>19</v>
      </c>
      <c r="D53" s="149"/>
      <c r="E53" s="149" t="s">
        <v>26</v>
      </c>
      <c r="F53" s="106" t="s">
        <v>337</v>
      </c>
      <c r="G53" s="14" t="s">
        <v>21</v>
      </c>
      <c r="H53" s="225">
        <v>2</v>
      </c>
      <c r="I53" s="246"/>
      <c r="J53" s="246"/>
      <c r="K53" s="247"/>
      <c r="L53" s="247"/>
      <c r="M53" s="152">
        <f t="shared" si="1"/>
        <v>0</v>
      </c>
      <c r="N53" s="248"/>
      <c r="O53" s="249"/>
      <c r="P53" s="249"/>
      <c r="Q53" s="152">
        <f t="shared" si="2"/>
        <v>0</v>
      </c>
    </row>
    <row r="54" spans="1:17" ht="15" customHeight="1">
      <c r="A54" s="192">
        <v>45</v>
      </c>
      <c r="B54" s="149" t="s">
        <v>63</v>
      </c>
      <c r="C54" s="105" t="s">
        <v>19</v>
      </c>
      <c r="D54" s="149"/>
      <c r="E54" s="149" t="s">
        <v>26</v>
      </c>
      <c r="F54" s="106" t="s">
        <v>448</v>
      </c>
      <c r="G54" s="80" t="s">
        <v>33</v>
      </c>
      <c r="H54" s="225"/>
      <c r="I54" s="246"/>
      <c r="J54" s="246"/>
      <c r="K54" s="247"/>
      <c r="L54" s="247"/>
      <c r="M54" s="152">
        <f t="shared" si="1"/>
        <v>0</v>
      </c>
      <c r="N54" s="248"/>
      <c r="O54" s="249"/>
      <c r="P54" s="249">
        <v>154.18</v>
      </c>
      <c r="Q54" s="152">
        <f t="shared" si="2"/>
        <v>-154.18</v>
      </c>
    </row>
    <row r="55" spans="1:17" ht="15" customHeight="1">
      <c r="A55" s="192">
        <v>46</v>
      </c>
      <c r="B55" s="149" t="s">
        <v>64</v>
      </c>
      <c r="C55" s="105" t="s">
        <v>19</v>
      </c>
      <c r="D55" s="149"/>
      <c r="E55" s="149" t="s">
        <v>26</v>
      </c>
      <c r="F55" s="106" t="s">
        <v>338</v>
      </c>
      <c r="G55" s="14" t="s">
        <v>21</v>
      </c>
      <c r="H55" s="225"/>
      <c r="I55" s="246"/>
      <c r="J55" s="246"/>
      <c r="K55" s="247"/>
      <c r="L55" s="247">
        <v>3356.61</v>
      </c>
      <c r="M55" s="152">
        <f t="shared" si="1"/>
        <v>-3356.61</v>
      </c>
      <c r="N55" s="248"/>
      <c r="O55" s="249"/>
      <c r="P55" s="249">
        <v>4028.99</v>
      </c>
      <c r="Q55" s="152">
        <f t="shared" si="2"/>
        <v>-4028.99</v>
      </c>
    </row>
    <row r="56" spans="1:17" ht="15" customHeight="1">
      <c r="A56" s="192">
        <v>47</v>
      </c>
      <c r="B56" s="149" t="s">
        <v>65</v>
      </c>
      <c r="C56" s="105" t="s">
        <v>19</v>
      </c>
      <c r="D56" s="149"/>
      <c r="E56" s="149" t="s">
        <v>56</v>
      </c>
      <c r="F56" s="106" t="s">
        <v>339</v>
      </c>
      <c r="G56" s="14" t="s">
        <v>21</v>
      </c>
      <c r="H56" s="225"/>
      <c r="I56" s="246"/>
      <c r="J56" s="246"/>
      <c r="K56" s="247"/>
      <c r="L56" s="247">
        <v>9572.77</v>
      </c>
      <c r="M56" s="152">
        <f t="shared" si="1"/>
        <v>-9572.77</v>
      </c>
      <c r="N56" s="248"/>
      <c r="O56" s="249"/>
      <c r="P56" s="249"/>
      <c r="Q56" s="152">
        <f t="shared" si="2"/>
        <v>0</v>
      </c>
    </row>
    <row r="57" spans="1:17" ht="15" customHeight="1">
      <c r="A57" s="192">
        <v>48</v>
      </c>
      <c r="B57" s="149" t="s">
        <v>65</v>
      </c>
      <c r="C57" s="105" t="s">
        <v>19</v>
      </c>
      <c r="D57" s="149"/>
      <c r="E57" s="149" t="s">
        <v>56</v>
      </c>
      <c r="F57" s="106" t="s">
        <v>421</v>
      </c>
      <c r="G57" s="17" t="s">
        <v>31</v>
      </c>
      <c r="H57" s="225"/>
      <c r="I57" s="246"/>
      <c r="J57" s="246"/>
      <c r="K57" s="247"/>
      <c r="L57" s="247"/>
      <c r="M57" s="152">
        <f t="shared" si="1"/>
        <v>0</v>
      </c>
      <c r="N57" s="248"/>
      <c r="O57" s="249"/>
      <c r="P57" s="249"/>
      <c r="Q57" s="152">
        <f t="shared" si="2"/>
        <v>0</v>
      </c>
    </row>
    <row r="58" spans="1:17" ht="15" customHeight="1">
      <c r="A58" s="192">
        <v>49</v>
      </c>
      <c r="B58" s="149" t="s">
        <v>66</v>
      </c>
      <c r="C58" s="105" t="s">
        <v>19</v>
      </c>
      <c r="D58" s="149"/>
      <c r="E58" s="149" t="s">
        <v>20</v>
      </c>
      <c r="F58" s="111">
        <v>48</v>
      </c>
      <c r="G58" s="14" t="s">
        <v>21</v>
      </c>
      <c r="H58" s="225"/>
      <c r="I58" s="246"/>
      <c r="J58" s="246"/>
      <c r="K58" s="247"/>
      <c r="L58" s="247"/>
      <c r="M58" s="152">
        <f t="shared" si="1"/>
        <v>0</v>
      </c>
      <c r="N58" s="248"/>
      <c r="O58" s="249"/>
      <c r="P58" s="249"/>
      <c r="Q58" s="152">
        <f t="shared" si="2"/>
        <v>0</v>
      </c>
    </row>
    <row r="59" spans="1:17" ht="15" customHeight="1">
      <c r="A59" s="192">
        <v>50</v>
      </c>
      <c r="B59" s="149" t="s">
        <v>67</v>
      </c>
      <c r="C59" s="105" t="s">
        <v>19</v>
      </c>
      <c r="D59" s="149"/>
      <c r="E59" s="149" t="s">
        <v>68</v>
      </c>
      <c r="F59" s="106" t="s">
        <v>340</v>
      </c>
      <c r="G59" s="14" t="s">
        <v>21</v>
      </c>
      <c r="H59" s="225">
        <v>1</v>
      </c>
      <c r="I59" s="246"/>
      <c r="J59" s="246"/>
      <c r="K59" s="247"/>
      <c r="L59" s="247">
        <v>1480.08</v>
      </c>
      <c r="M59" s="152">
        <f t="shared" si="1"/>
        <v>-1480.08</v>
      </c>
      <c r="N59" s="248"/>
      <c r="O59" s="249"/>
      <c r="P59" s="249"/>
      <c r="Q59" s="152">
        <f t="shared" si="2"/>
        <v>0</v>
      </c>
    </row>
    <row r="60" spans="1:17" ht="15" customHeight="1">
      <c r="A60" s="192">
        <v>51</v>
      </c>
      <c r="B60" s="149" t="s">
        <v>67</v>
      </c>
      <c r="C60" s="105" t="s">
        <v>19</v>
      </c>
      <c r="D60" s="149"/>
      <c r="E60" s="149" t="s">
        <v>68</v>
      </c>
      <c r="F60" s="106" t="s">
        <v>428</v>
      </c>
      <c r="G60" s="16" t="s">
        <v>22</v>
      </c>
      <c r="H60" s="225"/>
      <c r="I60" s="246"/>
      <c r="J60" s="246"/>
      <c r="K60" s="247"/>
      <c r="L60" s="247"/>
      <c r="M60" s="152">
        <f t="shared" si="1"/>
        <v>0</v>
      </c>
      <c r="N60" s="248"/>
      <c r="O60" s="249"/>
      <c r="P60" s="249"/>
      <c r="Q60" s="152">
        <f t="shared" si="2"/>
        <v>0</v>
      </c>
    </row>
    <row r="61" spans="1:17" ht="15" customHeight="1">
      <c r="A61" s="192">
        <v>52</v>
      </c>
      <c r="B61" s="149" t="s">
        <v>69</v>
      </c>
      <c r="C61" s="105" t="s">
        <v>19</v>
      </c>
      <c r="D61" s="149"/>
      <c r="E61" s="149" t="s">
        <v>20</v>
      </c>
      <c r="F61" s="106" t="s">
        <v>341</v>
      </c>
      <c r="G61" s="14" t="s">
        <v>21</v>
      </c>
      <c r="H61" s="225">
        <v>1</v>
      </c>
      <c r="I61" s="246"/>
      <c r="J61" s="246"/>
      <c r="K61" s="247"/>
      <c r="L61" s="247">
        <v>9089.2800000000007</v>
      </c>
      <c r="M61" s="152">
        <f t="shared" si="1"/>
        <v>-9089.2800000000007</v>
      </c>
      <c r="N61" s="248"/>
      <c r="O61" s="249"/>
      <c r="P61" s="249"/>
      <c r="Q61" s="152">
        <f t="shared" si="2"/>
        <v>0</v>
      </c>
    </row>
    <row r="62" spans="1:17" ht="15" customHeight="1">
      <c r="A62" s="192">
        <v>53</v>
      </c>
      <c r="B62" s="149" t="s">
        <v>70</v>
      </c>
      <c r="C62" s="105" t="s">
        <v>19</v>
      </c>
      <c r="D62" s="149"/>
      <c r="E62" s="149" t="s">
        <v>26</v>
      </c>
      <c r="F62" s="107">
        <v>53</v>
      </c>
      <c r="G62" s="14" t="s">
        <v>21</v>
      </c>
      <c r="H62" s="225"/>
      <c r="I62" s="246"/>
      <c r="J62" s="246"/>
      <c r="K62" s="247"/>
      <c r="L62" s="247"/>
      <c r="M62" s="152">
        <f t="shared" si="1"/>
        <v>0</v>
      </c>
      <c r="N62" s="248"/>
      <c r="O62" s="249"/>
      <c r="P62" s="249"/>
      <c r="Q62" s="152">
        <f t="shared" si="2"/>
        <v>0</v>
      </c>
    </row>
    <row r="63" spans="1:17" ht="15" customHeight="1">
      <c r="A63" s="192">
        <v>54</v>
      </c>
      <c r="B63" s="149" t="s">
        <v>70</v>
      </c>
      <c r="C63" s="105" t="s">
        <v>19</v>
      </c>
      <c r="D63" s="149"/>
      <c r="E63" s="149" t="s">
        <v>26</v>
      </c>
      <c r="F63" s="107" t="s">
        <v>304</v>
      </c>
      <c r="G63" s="80" t="s">
        <v>33</v>
      </c>
      <c r="H63" s="225"/>
      <c r="I63" s="246"/>
      <c r="J63" s="246"/>
      <c r="K63" s="247"/>
      <c r="L63" s="247"/>
      <c r="M63" s="152">
        <f t="shared" si="1"/>
        <v>0</v>
      </c>
      <c r="N63" s="248"/>
      <c r="O63" s="249"/>
      <c r="P63" s="249"/>
      <c r="Q63" s="152">
        <f t="shared" si="2"/>
        <v>0</v>
      </c>
    </row>
    <row r="64" spans="1:17" ht="15" customHeight="1">
      <c r="A64" s="192">
        <v>55</v>
      </c>
      <c r="B64" s="149" t="s">
        <v>71</v>
      </c>
      <c r="C64" s="105" t="s">
        <v>19</v>
      </c>
      <c r="D64" s="149"/>
      <c r="E64" s="149" t="s">
        <v>52</v>
      </c>
      <c r="F64" s="106" t="s">
        <v>342</v>
      </c>
      <c r="G64" s="14" t="s">
        <v>21</v>
      </c>
      <c r="H64" s="225"/>
      <c r="I64" s="246"/>
      <c r="J64" s="246"/>
      <c r="K64" s="247"/>
      <c r="L64" s="247"/>
      <c r="M64" s="152">
        <f t="shared" si="1"/>
        <v>0</v>
      </c>
      <c r="N64" s="248"/>
      <c r="O64" s="249"/>
      <c r="P64" s="249">
        <v>1593.73</v>
      </c>
      <c r="Q64" s="152">
        <f t="shared" si="2"/>
        <v>-1593.73</v>
      </c>
    </row>
    <row r="65" spans="1:17" ht="15" customHeight="1">
      <c r="A65" s="192">
        <v>56</v>
      </c>
      <c r="B65" s="149" t="s">
        <v>71</v>
      </c>
      <c r="C65" s="105" t="s">
        <v>19</v>
      </c>
      <c r="D65" s="149"/>
      <c r="E65" s="149" t="s">
        <v>52</v>
      </c>
      <c r="F65" s="106" t="s">
        <v>449</v>
      </c>
      <c r="G65" s="80" t="s">
        <v>33</v>
      </c>
      <c r="H65" s="225"/>
      <c r="I65" s="246"/>
      <c r="J65" s="246"/>
      <c r="K65" s="247"/>
      <c r="L65" s="247"/>
      <c r="M65" s="152">
        <f t="shared" si="1"/>
        <v>0</v>
      </c>
      <c r="N65" s="248"/>
      <c r="O65" s="249"/>
      <c r="P65" s="249"/>
      <c r="Q65" s="152">
        <f t="shared" si="2"/>
        <v>0</v>
      </c>
    </row>
    <row r="66" spans="1:17" ht="15" customHeight="1">
      <c r="A66" s="192">
        <v>57</v>
      </c>
      <c r="B66" s="149" t="s">
        <v>72</v>
      </c>
      <c r="C66" s="105" t="s">
        <v>19</v>
      </c>
      <c r="D66" s="149"/>
      <c r="E66" s="149" t="s">
        <v>20</v>
      </c>
      <c r="F66" s="106" t="s">
        <v>343</v>
      </c>
      <c r="G66" s="14" t="s">
        <v>21</v>
      </c>
      <c r="H66" s="225">
        <v>2</v>
      </c>
      <c r="I66" s="246"/>
      <c r="J66" s="246"/>
      <c r="K66" s="247"/>
      <c r="L66" s="247"/>
      <c r="M66" s="152">
        <f t="shared" si="1"/>
        <v>0</v>
      </c>
      <c r="N66" s="248"/>
      <c r="O66" s="249"/>
      <c r="P66" s="249"/>
      <c r="Q66" s="152">
        <f t="shared" si="2"/>
        <v>0</v>
      </c>
    </row>
    <row r="67" spans="1:17" ht="15" customHeight="1">
      <c r="A67" s="192">
        <v>58</v>
      </c>
      <c r="B67" s="149" t="s">
        <v>73</v>
      </c>
      <c r="C67" s="105" t="s">
        <v>19</v>
      </c>
      <c r="D67" s="149"/>
      <c r="E67" s="149" t="s">
        <v>74</v>
      </c>
      <c r="F67" s="112" t="s">
        <v>439</v>
      </c>
      <c r="G67" s="14" t="s">
        <v>21</v>
      </c>
      <c r="H67" s="225"/>
      <c r="I67" s="246"/>
      <c r="J67" s="246"/>
      <c r="K67" s="247"/>
      <c r="L67" s="247"/>
      <c r="M67" s="152">
        <f t="shared" si="1"/>
        <v>0</v>
      </c>
      <c r="N67" s="248"/>
      <c r="O67" s="249"/>
      <c r="P67" s="249"/>
      <c r="Q67" s="152">
        <f t="shared" si="2"/>
        <v>0</v>
      </c>
    </row>
    <row r="68" spans="1:17" ht="15" customHeight="1">
      <c r="A68" s="192">
        <v>59</v>
      </c>
      <c r="B68" s="149" t="s">
        <v>73</v>
      </c>
      <c r="C68" s="105" t="s">
        <v>19</v>
      </c>
      <c r="D68" s="149"/>
      <c r="E68" s="149" t="s">
        <v>74</v>
      </c>
      <c r="F68" s="107" t="s">
        <v>450</v>
      </c>
      <c r="G68" s="80" t="s">
        <v>33</v>
      </c>
      <c r="H68" s="225"/>
      <c r="I68" s="246"/>
      <c r="J68" s="246"/>
      <c r="K68" s="247"/>
      <c r="L68" s="247"/>
      <c r="M68" s="152">
        <f t="shared" si="1"/>
        <v>0</v>
      </c>
      <c r="N68" s="248"/>
      <c r="O68" s="249"/>
      <c r="P68" s="249"/>
      <c r="Q68" s="152">
        <f t="shared" si="2"/>
        <v>0</v>
      </c>
    </row>
    <row r="69" spans="1:17" ht="15" customHeight="1">
      <c r="A69" s="192">
        <v>60</v>
      </c>
      <c r="B69" s="149" t="s">
        <v>75</v>
      </c>
      <c r="C69" s="105" t="s">
        <v>19</v>
      </c>
      <c r="D69" s="149"/>
      <c r="E69" s="149" t="s">
        <v>26</v>
      </c>
      <c r="F69" s="106" t="s">
        <v>344</v>
      </c>
      <c r="G69" s="14" t="s">
        <v>21</v>
      </c>
      <c r="H69" s="225"/>
      <c r="I69" s="246"/>
      <c r="J69" s="246"/>
      <c r="K69" s="247"/>
      <c r="L69" s="247"/>
      <c r="M69" s="152">
        <f t="shared" si="1"/>
        <v>0</v>
      </c>
      <c r="N69" s="248"/>
      <c r="O69" s="249"/>
      <c r="P69" s="249"/>
      <c r="Q69" s="152">
        <f t="shared" si="2"/>
        <v>0</v>
      </c>
    </row>
    <row r="70" spans="1:17" ht="15" customHeight="1">
      <c r="A70" s="192">
        <v>61</v>
      </c>
      <c r="B70" s="149" t="s">
        <v>76</v>
      </c>
      <c r="C70" s="105" t="s">
        <v>19</v>
      </c>
      <c r="D70" s="149"/>
      <c r="E70" s="149" t="s">
        <v>58</v>
      </c>
      <c r="F70" s="106" t="s">
        <v>345</v>
      </c>
      <c r="G70" s="14" t="s">
        <v>21</v>
      </c>
      <c r="H70" s="225">
        <v>2</v>
      </c>
      <c r="I70" s="246"/>
      <c r="J70" s="246"/>
      <c r="K70" s="247"/>
      <c r="L70" s="247">
        <v>3035.22</v>
      </c>
      <c r="M70" s="152">
        <f t="shared" si="1"/>
        <v>-3035.22</v>
      </c>
      <c r="N70" s="248"/>
      <c r="O70" s="249"/>
      <c r="P70" s="249">
        <v>4309.4799999999996</v>
      </c>
      <c r="Q70" s="152">
        <f t="shared" si="2"/>
        <v>-4309.4799999999996</v>
      </c>
    </row>
    <row r="71" spans="1:17" ht="15" customHeight="1">
      <c r="A71" s="192">
        <v>62</v>
      </c>
      <c r="B71" s="149" t="s">
        <v>76</v>
      </c>
      <c r="C71" s="105" t="s">
        <v>19</v>
      </c>
      <c r="D71" s="149"/>
      <c r="E71" s="149" t="s">
        <v>58</v>
      </c>
      <c r="F71" s="106" t="s">
        <v>409</v>
      </c>
      <c r="G71" s="17" t="s">
        <v>31</v>
      </c>
      <c r="H71" s="225"/>
      <c r="I71" s="246"/>
      <c r="J71" s="246"/>
      <c r="K71" s="247"/>
      <c r="L71" s="247"/>
      <c r="M71" s="152">
        <f t="shared" si="1"/>
        <v>0</v>
      </c>
      <c r="N71" s="248"/>
      <c r="O71" s="249"/>
      <c r="P71" s="249"/>
      <c r="Q71" s="152">
        <f t="shared" si="2"/>
        <v>0</v>
      </c>
    </row>
    <row r="72" spans="1:17" ht="15" customHeight="1">
      <c r="A72" s="192">
        <v>63</v>
      </c>
      <c r="B72" s="149" t="s">
        <v>77</v>
      </c>
      <c r="C72" s="105" t="s">
        <v>19</v>
      </c>
      <c r="D72" s="149"/>
      <c r="E72" s="149" t="s">
        <v>30</v>
      </c>
      <c r="F72" s="107">
        <v>65</v>
      </c>
      <c r="G72" s="14" t="s">
        <v>21</v>
      </c>
      <c r="H72" s="225"/>
      <c r="I72" s="246"/>
      <c r="J72" s="246"/>
      <c r="K72" s="247"/>
      <c r="L72" s="247"/>
      <c r="M72" s="152">
        <f t="shared" si="1"/>
        <v>0</v>
      </c>
      <c r="N72" s="248"/>
      <c r="O72" s="249"/>
      <c r="P72" s="249"/>
      <c r="Q72" s="152">
        <f t="shared" si="2"/>
        <v>0</v>
      </c>
    </row>
    <row r="73" spans="1:17" ht="15" customHeight="1">
      <c r="A73" s="192">
        <v>64</v>
      </c>
      <c r="B73" s="149" t="s">
        <v>78</v>
      </c>
      <c r="C73" s="105" t="s">
        <v>19</v>
      </c>
      <c r="D73" s="149"/>
      <c r="E73" s="149" t="s">
        <v>26</v>
      </c>
      <c r="F73" s="106" t="s">
        <v>346</v>
      </c>
      <c r="G73" s="14" t="s">
        <v>21</v>
      </c>
      <c r="H73" s="225">
        <v>4</v>
      </c>
      <c r="I73" s="246"/>
      <c r="J73" s="246"/>
      <c r="K73" s="247"/>
      <c r="L73" s="247">
        <v>24364.67</v>
      </c>
      <c r="M73" s="152">
        <f t="shared" si="1"/>
        <v>-24364.67</v>
      </c>
      <c r="N73" s="248"/>
      <c r="O73" s="249"/>
      <c r="P73" s="249">
        <v>20914.07</v>
      </c>
      <c r="Q73" s="152">
        <f t="shared" si="2"/>
        <v>-20914.07</v>
      </c>
    </row>
    <row r="74" spans="1:17" ht="15" customHeight="1">
      <c r="A74" s="192">
        <v>65</v>
      </c>
      <c r="B74" s="149" t="s">
        <v>78</v>
      </c>
      <c r="C74" s="105" t="s">
        <v>19</v>
      </c>
      <c r="D74" s="149"/>
      <c r="E74" s="149" t="s">
        <v>26</v>
      </c>
      <c r="F74" s="106" t="s">
        <v>516</v>
      </c>
      <c r="G74" s="80" t="s">
        <v>33</v>
      </c>
      <c r="H74" s="225"/>
      <c r="I74" s="246"/>
      <c r="J74" s="246"/>
      <c r="K74" s="247"/>
      <c r="L74" s="247"/>
      <c r="M74" s="152">
        <f t="shared" si="1"/>
        <v>0</v>
      </c>
      <c r="N74" s="248"/>
      <c r="O74" s="249"/>
      <c r="P74" s="249"/>
      <c r="Q74" s="152">
        <f t="shared" si="2"/>
        <v>0</v>
      </c>
    </row>
    <row r="75" spans="1:17" ht="15" customHeight="1">
      <c r="A75" s="192">
        <v>66</v>
      </c>
      <c r="B75" s="149" t="s">
        <v>79</v>
      </c>
      <c r="C75" s="105" t="s">
        <v>19</v>
      </c>
      <c r="D75" s="149"/>
      <c r="E75" s="149" t="s">
        <v>30</v>
      </c>
      <c r="F75" s="106" t="s">
        <v>347</v>
      </c>
      <c r="G75" s="14" t="s">
        <v>21</v>
      </c>
      <c r="H75" s="225">
        <v>2</v>
      </c>
      <c r="I75" s="246"/>
      <c r="J75" s="246"/>
      <c r="K75" s="247"/>
      <c r="L75" s="247"/>
      <c r="M75" s="152">
        <f t="shared" ref="M75:M141" si="3">K75-L75</f>
        <v>0</v>
      </c>
      <c r="N75" s="248"/>
      <c r="O75" s="249"/>
      <c r="P75" s="249">
        <v>5268.03</v>
      </c>
      <c r="Q75" s="152">
        <f t="shared" ref="Q75:Q141" si="4">O75-P75</f>
        <v>-5268.03</v>
      </c>
    </row>
    <row r="76" spans="1:17" ht="15" customHeight="1">
      <c r="A76" s="192">
        <v>67</v>
      </c>
      <c r="B76" s="149" t="s">
        <v>79</v>
      </c>
      <c r="C76" s="105" t="s">
        <v>19</v>
      </c>
      <c r="D76" s="149"/>
      <c r="E76" s="149" t="s">
        <v>30</v>
      </c>
      <c r="F76" s="106" t="s">
        <v>410</v>
      </c>
      <c r="G76" s="17" t="s">
        <v>31</v>
      </c>
      <c r="H76" s="225"/>
      <c r="I76" s="246"/>
      <c r="J76" s="246"/>
      <c r="K76" s="247"/>
      <c r="L76" s="247"/>
      <c r="M76" s="152">
        <f t="shared" si="3"/>
        <v>0</v>
      </c>
      <c r="N76" s="248"/>
      <c r="O76" s="249"/>
      <c r="P76" s="249"/>
      <c r="Q76" s="152">
        <f t="shared" si="4"/>
        <v>0</v>
      </c>
    </row>
    <row r="77" spans="1:17" ht="15" customHeight="1">
      <c r="A77" s="192">
        <v>68</v>
      </c>
      <c r="B77" s="149" t="s">
        <v>80</v>
      </c>
      <c r="C77" s="105" t="s">
        <v>19</v>
      </c>
      <c r="D77" s="149"/>
      <c r="E77" s="149" t="s">
        <v>30</v>
      </c>
      <c r="F77" s="106" t="s">
        <v>348</v>
      </c>
      <c r="G77" s="14" t="s">
        <v>21</v>
      </c>
      <c r="H77" s="225"/>
      <c r="I77" s="246"/>
      <c r="J77" s="246"/>
      <c r="K77" s="247"/>
      <c r="L77" s="247"/>
      <c r="M77" s="152">
        <f t="shared" si="3"/>
        <v>0</v>
      </c>
      <c r="N77" s="248"/>
      <c r="O77" s="249"/>
      <c r="P77" s="249"/>
      <c r="Q77" s="152">
        <f t="shared" si="4"/>
        <v>0</v>
      </c>
    </row>
    <row r="78" spans="1:17" ht="15" customHeight="1">
      <c r="A78" s="192">
        <v>69</v>
      </c>
      <c r="B78" s="149" t="s">
        <v>80</v>
      </c>
      <c r="C78" s="105" t="s">
        <v>19</v>
      </c>
      <c r="D78" s="149"/>
      <c r="E78" s="149" t="s">
        <v>30</v>
      </c>
      <c r="F78" s="106" t="s">
        <v>411</v>
      </c>
      <c r="G78" s="17" t="s">
        <v>31</v>
      </c>
      <c r="H78" s="225"/>
      <c r="I78" s="246"/>
      <c r="J78" s="246"/>
      <c r="K78" s="247"/>
      <c r="L78" s="247"/>
      <c r="M78" s="152">
        <f t="shared" si="3"/>
        <v>0</v>
      </c>
      <c r="N78" s="248"/>
      <c r="O78" s="249"/>
      <c r="P78" s="249"/>
      <c r="Q78" s="152">
        <f t="shared" si="4"/>
        <v>0</v>
      </c>
    </row>
    <row r="79" spans="1:17" ht="15" customHeight="1">
      <c r="A79" s="192">
        <v>70</v>
      </c>
      <c r="B79" s="149" t="s">
        <v>81</v>
      </c>
      <c r="C79" s="105" t="s">
        <v>19</v>
      </c>
      <c r="D79" s="149"/>
      <c r="E79" s="149" t="s">
        <v>26</v>
      </c>
      <c r="F79" s="106" t="s">
        <v>349</v>
      </c>
      <c r="G79" s="14" t="s">
        <v>21</v>
      </c>
      <c r="H79" s="225"/>
      <c r="I79" s="246"/>
      <c r="J79" s="246"/>
      <c r="K79" s="247"/>
      <c r="L79" s="247"/>
      <c r="M79" s="152">
        <f t="shared" si="3"/>
        <v>0</v>
      </c>
      <c r="N79" s="248"/>
      <c r="O79" s="249"/>
      <c r="P79" s="249">
        <v>1902.96</v>
      </c>
      <c r="Q79" s="152">
        <f t="shared" si="4"/>
        <v>-1902.96</v>
      </c>
    </row>
    <row r="80" spans="1:17" ht="15" customHeight="1">
      <c r="A80" s="192">
        <v>71</v>
      </c>
      <c r="B80" s="149" t="s">
        <v>82</v>
      </c>
      <c r="C80" s="105" t="s">
        <v>19</v>
      </c>
      <c r="D80" s="149"/>
      <c r="E80" s="149" t="s">
        <v>26</v>
      </c>
      <c r="F80" s="106" t="s">
        <v>350</v>
      </c>
      <c r="G80" s="14" t="s">
        <v>21</v>
      </c>
      <c r="H80" s="225">
        <v>1</v>
      </c>
      <c r="I80" s="246"/>
      <c r="J80" s="246"/>
      <c r="K80" s="247"/>
      <c r="L80" s="247"/>
      <c r="M80" s="152">
        <f t="shared" si="3"/>
        <v>0</v>
      </c>
      <c r="N80" s="248"/>
      <c r="O80" s="249"/>
      <c r="P80" s="249"/>
      <c r="Q80" s="152">
        <f t="shared" si="4"/>
        <v>0</v>
      </c>
    </row>
    <row r="81" spans="1:17" s="199" customFormat="1" ht="15" hidden="1" customHeight="1">
      <c r="A81" s="248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250"/>
      <c r="I81" s="248"/>
      <c r="J81" s="248"/>
      <c r="K81" s="249"/>
      <c r="L81" s="249"/>
      <c r="M81" s="215"/>
      <c r="N81" s="248"/>
      <c r="O81" s="249"/>
      <c r="P81" s="249"/>
      <c r="Q81" s="215"/>
    </row>
    <row r="82" spans="1:17" ht="15" customHeight="1">
      <c r="A82" s="192">
        <v>72</v>
      </c>
      <c r="B82" s="149" t="s">
        <v>83</v>
      </c>
      <c r="C82" s="105" t="s">
        <v>19</v>
      </c>
      <c r="D82" s="149"/>
      <c r="E82" s="149" t="s">
        <v>84</v>
      </c>
      <c r="F82" s="106" t="s">
        <v>351</v>
      </c>
      <c r="G82" s="14" t="s">
        <v>21</v>
      </c>
      <c r="H82" s="225"/>
      <c r="I82" s="246"/>
      <c r="J82" s="246"/>
      <c r="K82" s="247"/>
      <c r="L82" s="247">
        <v>1797.24</v>
      </c>
      <c r="M82" s="152">
        <f t="shared" si="3"/>
        <v>-1797.24</v>
      </c>
      <c r="N82" s="248"/>
      <c r="O82" s="249"/>
      <c r="P82" s="249">
        <v>13740.25</v>
      </c>
      <c r="Q82" s="152">
        <f t="shared" si="4"/>
        <v>-13740.25</v>
      </c>
    </row>
    <row r="83" spans="1:17" ht="15" customHeight="1">
      <c r="A83" s="192">
        <v>73</v>
      </c>
      <c r="B83" s="43" t="s">
        <v>83</v>
      </c>
      <c r="C83" s="113" t="s">
        <v>19</v>
      </c>
      <c r="D83" s="43"/>
      <c r="E83" s="43" t="s">
        <v>84</v>
      </c>
      <c r="F83" s="109" t="s">
        <v>489</v>
      </c>
      <c r="G83" s="44" t="s">
        <v>33</v>
      </c>
      <c r="H83" s="225"/>
      <c r="I83" s="246"/>
      <c r="J83" s="246"/>
      <c r="K83" s="247"/>
      <c r="L83" s="247"/>
      <c r="M83" s="152">
        <f t="shared" si="3"/>
        <v>0</v>
      </c>
      <c r="N83" s="248"/>
      <c r="O83" s="249"/>
      <c r="P83" s="249"/>
      <c r="Q83" s="152">
        <f t="shared" si="4"/>
        <v>0</v>
      </c>
    </row>
    <row r="84" spans="1:17" ht="15" customHeight="1">
      <c r="A84" s="192">
        <v>74</v>
      </c>
      <c r="B84" s="149" t="s">
        <v>85</v>
      </c>
      <c r="C84" s="105" t="s">
        <v>19</v>
      </c>
      <c r="D84" s="149"/>
      <c r="E84" s="149" t="s">
        <v>26</v>
      </c>
      <c r="F84" s="194" t="s">
        <v>352</v>
      </c>
      <c r="G84" s="14" t="s">
        <v>21</v>
      </c>
      <c r="H84" s="225"/>
      <c r="I84" s="246"/>
      <c r="J84" s="246"/>
      <c r="K84" s="247"/>
      <c r="L84" s="247"/>
      <c r="M84" s="152">
        <f t="shared" si="3"/>
        <v>0</v>
      </c>
      <c r="N84" s="248"/>
      <c r="O84" s="249"/>
      <c r="P84" s="249"/>
      <c r="Q84" s="152">
        <f t="shared" si="4"/>
        <v>0</v>
      </c>
    </row>
    <row r="85" spans="1:17" ht="15" customHeight="1">
      <c r="A85" s="192">
        <v>75</v>
      </c>
      <c r="B85" s="149" t="s">
        <v>86</v>
      </c>
      <c r="C85" s="105" t="s">
        <v>19</v>
      </c>
      <c r="D85" s="149"/>
      <c r="E85" s="149" t="s">
        <v>87</v>
      </c>
      <c r="F85" s="106" t="s">
        <v>353</v>
      </c>
      <c r="G85" s="14" t="s">
        <v>21</v>
      </c>
      <c r="H85" s="225"/>
      <c r="I85" s="246"/>
      <c r="J85" s="246"/>
      <c r="K85" s="247"/>
      <c r="L85" s="247">
        <v>3980.09</v>
      </c>
      <c r="M85" s="152">
        <f t="shared" si="3"/>
        <v>-3980.09</v>
      </c>
      <c r="N85" s="248"/>
      <c r="O85" s="249"/>
      <c r="P85" s="249"/>
      <c r="Q85" s="152">
        <f t="shared" si="4"/>
        <v>0</v>
      </c>
    </row>
    <row r="86" spans="1:17" ht="15" customHeight="1">
      <c r="A86" s="192">
        <v>76</v>
      </c>
      <c r="B86" s="149" t="s">
        <v>88</v>
      </c>
      <c r="C86" s="105" t="s">
        <v>19</v>
      </c>
      <c r="D86" s="149"/>
      <c r="E86" s="149" t="s">
        <v>89</v>
      </c>
      <c r="F86" s="106" t="s">
        <v>354</v>
      </c>
      <c r="G86" s="14" t="s">
        <v>21</v>
      </c>
      <c r="H86" s="225"/>
      <c r="I86" s="246"/>
      <c r="J86" s="246"/>
      <c r="K86" s="247"/>
      <c r="L86" s="247">
        <v>3660.56</v>
      </c>
      <c r="M86" s="152">
        <f t="shared" si="3"/>
        <v>-3660.56</v>
      </c>
      <c r="N86" s="248"/>
      <c r="O86" s="249"/>
      <c r="P86" s="249"/>
      <c r="Q86" s="152">
        <f t="shared" si="4"/>
        <v>0</v>
      </c>
    </row>
    <row r="87" spans="1:17" ht="15" customHeight="1">
      <c r="A87" s="192">
        <v>77</v>
      </c>
      <c r="B87" s="149" t="s">
        <v>88</v>
      </c>
      <c r="C87" s="105" t="s">
        <v>19</v>
      </c>
      <c r="D87" s="149"/>
      <c r="E87" s="149" t="s">
        <v>89</v>
      </c>
      <c r="F87" s="109" t="s">
        <v>452</v>
      </c>
      <c r="G87" s="80" t="s">
        <v>33</v>
      </c>
      <c r="H87" s="225">
        <v>1</v>
      </c>
      <c r="I87" s="246"/>
      <c r="J87" s="246"/>
      <c r="K87" s="247"/>
      <c r="L87" s="247"/>
      <c r="M87" s="152">
        <f t="shared" si="3"/>
        <v>0</v>
      </c>
      <c r="N87" s="248"/>
      <c r="O87" s="249"/>
      <c r="P87" s="249"/>
      <c r="Q87" s="152">
        <f t="shared" si="4"/>
        <v>0</v>
      </c>
    </row>
    <row r="88" spans="1:17" ht="15" customHeight="1">
      <c r="A88" s="192">
        <v>78</v>
      </c>
      <c r="B88" s="149" t="s">
        <v>90</v>
      </c>
      <c r="C88" s="105" t="s">
        <v>19</v>
      </c>
      <c r="D88" s="149"/>
      <c r="E88" s="149" t="s">
        <v>30</v>
      </c>
      <c r="F88" s="107">
        <v>79</v>
      </c>
      <c r="G88" s="14" t="s">
        <v>21</v>
      </c>
      <c r="H88" s="225"/>
      <c r="I88" s="246"/>
      <c r="J88" s="246"/>
      <c r="K88" s="247"/>
      <c r="L88" s="247"/>
      <c r="M88" s="152">
        <f t="shared" si="3"/>
        <v>0</v>
      </c>
      <c r="N88" s="248"/>
      <c r="O88" s="249"/>
      <c r="P88" s="249"/>
      <c r="Q88" s="152">
        <f t="shared" si="4"/>
        <v>0</v>
      </c>
    </row>
    <row r="89" spans="1:17" ht="15" customHeight="1">
      <c r="A89" s="192">
        <v>79</v>
      </c>
      <c r="B89" s="149" t="s">
        <v>91</v>
      </c>
      <c r="C89" s="105" t="s">
        <v>19</v>
      </c>
      <c r="D89" s="149"/>
      <c r="E89" s="149" t="s">
        <v>30</v>
      </c>
      <c r="F89" s="107">
        <v>80</v>
      </c>
      <c r="G89" s="14" t="s">
        <v>21</v>
      </c>
      <c r="H89" s="225"/>
      <c r="I89" s="246"/>
      <c r="J89" s="246"/>
      <c r="K89" s="247"/>
      <c r="L89" s="247"/>
      <c r="M89" s="152">
        <f t="shared" si="3"/>
        <v>0</v>
      </c>
      <c r="N89" s="248"/>
      <c r="O89" s="249"/>
      <c r="P89" s="249"/>
      <c r="Q89" s="152">
        <f t="shared" si="4"/>
        <v>0</v>
      </c>
    </row>
    <row r="90" spans="1:17" ht="15" customHeight="1">
      <c r="A90" s="192">
        <v>80</v>
      </c>
      <c r="B90" s="149" t="s">
        <v>92</v>
      </c>
      <c r="C90" s="105" t="s">
        <v>19</v>
      </c>
      <c r="D90" s="149"/>
      <c r="E90" s="149" t="s">
        <v>26</v>
      </c>
      <c r="F90" s="106" t="s">
        <v>355</v>
      </c>
      <c r="G90" s="14" t="s">
        <v>21</v>
      </c>
      <c r="H90" s="225"/>
      <c r="I90" s="246"/>
      <c r="J90" s="246"/>
      <c r="K90" s="247"/>
      <c r="L90" s="247">
        <v>872.19</v>
      </c>
      <c r="M90" s="152">
        <f t="shared" si="3"/>
        <v>-872.19</v>
      </c>
      <c r="N90" s="248"/>
      <c r="O90" s="249"/>
      <c r="P90" s="249">
        <v>2114.4</v>
      </c>
      <c r="Q90" s="152">
        <f t="shared" si="4"/>
        <v>-2114.4</v>
      </c>
    </row>
    <row r="91" spans="1:17" ht="15" customHeight="1">
      <c r="A91" s="192">
        <v>81</v>
      </c>
      <c r="B91" s="149" t="s">
        <v>92</v>
      </c>
      <c r="C91" s="105" t="s">
        <v>19</v>
      </c>
      <c r="D91" s="149"/>
      <c r="E91" s="149" t="s">
        <v>26</v>
      </c>
      <c r="F91" s="106" t="s">
        <v>454</v>
      </c>
      <c r="G91" s="80" t="s">
        <v>33</v>
      </c>
      <c r="H91" s="225"/>
      <c r="I91" s="246"/>
      <c r="J91" s="246"/>
      <c r="K91" s="247"/>
      <c r="L91" s="247"/>
      <c r="M91" s="152">
        <f t="shared" si="3"/>
        <v>0</v>
      </c>
      <c r="N91" s="248"/>
      <c r="O91" s="249"/>
      <c r="P91" s="249"/>
      <c r="Q91" s="152">
        <f t="shared" si="4"/>
        <v>0</v>
      </c>
    </row>
    <row r="92" spans="1:17" ht="15" customHeight="1">
      <c r="A92" s="192">
        <v>82</v>
      </c>
      <c r="B92" s="149" t="s">
        <v>93</v>
      </c>
      <c r="C92" s="105" t="s">
        <v>19</v>
      </c>
      <c r="D92" s="149"/>
      <c r="E92" s="149" t="s">
        <v>94</v>
      </c>
      <c r="F92" s="112" t="s">
        <v>356</v>
      </c>
      <c r="G92" s="14" t="s">
        <v>21</v>
      </c>
      <c r="H92" s="225"/>
      <c r="I92" s="246"/>
      <c r="J92" s="246"/>
      <c r="K92" s="247"/>
      <c r="L92" s="247"/>
      <c r="M92" s="152">
        <f t="shared" si="3"/>
        <v>0</v>
      </c>
      <c r="N92" s="248"/>
      <c r="O92" s="249"/>
      <c r="P92" s="249"/>
      <c r="Q92" s="152">
        <f t="shared" si="4"/>
        <v>0</v>
      </c>
    </row>
    <row r="93" spans="1:17" ht="15" customHeight="1">
      <c r="A93" s="192">
        <v>83</v>
      </c>
      <c r="B93" s="149" t="s">
        <v>93</v>
      </c>
      <c r="C93" s="105" t="s">
        <v>19</v>
      </c>
      <c r="D93" s="149"/>
      <c r="E93" s="149" t="s">
        <v>94</v>
      </c>
      <c r="F93" s="106" t="s">
        <v>401</v>
      </c>
      <c r="G93" s="19" t="s">
        <v>36</v>
      </c>
      <c r="H93" s="225"/>
      <c r="I93" s="246"/>
      <c r="J93" s="246"/>
      <c r="K93" s="247"/>
      <c r="L93" s="247"/>
      <c r="M93" s="152">
        <f t="shared" si="3"/>
        <v>0</v>
      </c>
      <c r="N93" s="248"/>
      <c r="O93" s="249"/>
      <c r="P93" s="249"/>
      <c r="Q93" s="152">
        <f t="shared" si="4"/>
        <v>0</v>
      </c>
    </row>
    <row r="94" spans="1:17" ht="15" customHeight="1">
      <c r="A94" s="192">
        <v>84</v>
      </c>
      <c r="B94" s="149" t="s">
        <v>93</v>
      </c>
      <c r="C94" s="105" t="s">
        <v>19</v>
      </c>
      <c r="D94" s="149"/>
      <c r="E94" s="149" t="s">
        <v>94</v>
      </c>
      <c r="F94" s="106" t="s">
        <v>429</v>
      </c>
      <c r="G94" s="16" t="s">
        <v>22</v>
      </c>
      <c r="H94" s="225"/>
      <c r="I94" s="246"/>
      <c r="J94" s="246"/>
      <c r="K94" s="247"/>
      <c r="L94" s="247"/>
      <c r="M94" s="152">
        <f t="shared" si="3"/>
        <v>0</v>
      </c>
      <c r="N94" s="248"/>
      <c r="O94" s="249"/>
      <c r="P94" s="249"/>
      <c r="Q94" s="152">
        <f t="shared" si="4"/>
        <v>0</v>
      </c>
    </row>
    <row r="95" spans="1:17" ht="15" customHeight="1">
      <c r="A95" s="192">
        <v>85</v>
      </c>
      <c r="B95" s="149" t="s">
        <v>95</v>
      </c>
      <c r="C95" s="105" t="s">
        <v>19</v>
      </c>
      <c r="D95" s="149"/>
      <c r="E95" s="149" t="s">
        <v>26</v>
      </c>
      <c r="F95" s="106" t="s">
        <v>357</v>
      </c>
      <c r="G95" s="14" t="s">
        <v>21</v>
      </c>
      <c r="H95" s="225"/>
      <c r="I95" s="246"/>
      <c r="J95" s="246"/>
      <c r="K95" s="247"/>
      <c r="L95" s="247">
        <v>872.19</v>
      </c>
      <c r="M95" s="152">
        <f t="shared" si="3"/>
        <v>-872.19</v>
      </c>
      <c r="N95" s="248"/>
      <c r="O95" s="249"/>
      <c r="P95" s="249">
        <v>3624.08</v>
      </c>
      <c r="Q95" s="152">
        <f t="shared" si="4"/>
        <v>-3624.08</v>
      </c>
    </row>
    <row r="96" spans="1:17" ht="15" customHeight="1">
      <c r="A96" s="192">
        <v>86</v>
      </c>
      <c r="B96" s="149" t="s">
        <v>95</v>
      </c>
      <c r="C96" s="105" t="s">
        <v>19</v>
      </c>
      <c r="D96" s="149"/>
      <c r="E96" s="149" t="s">
        <v>26</v>
      </c>
      <c r="F96" s="106" t="s">
        <v>453</v>
      </c>
      <c r="G96" s="80" t="s">
        <v>33</v>
      </c>
      <c r="H96" s="225"/>
      <c r="I96" s="246"/>
      <c r="J96" s="246"/>
      <c r="K96" s="247"/>
      <c r="L96" s="247"/>
      <c r="M96" s="152">
        <f t="shared" si="3"/>
        <v>0</v>
      </c>
      <c r="N96" s="248"/>
      <c r="O96" s="249"/>
      <c r="P96" s="249"/>
      <c r="Q96" s="152">
        <f t="shared" si="4"/>
        <v>0</v>
      </c>
    </row>
    <row r="97" spans="1:17" ht="15" customHeight="1">
      <c r="A97" s="192">
        <v>87</v>
      </c>
      <c r="B97" s="149" t="s">
        <v>96</v>
      </c>
      <c r="C97" s="105" t="s">
        <v>19</v>
      </c>
      <c r="D97" s="149"/>
      <c r="E97" s="149" t="s">
        <v>61</v>
      </c>
      <c r="F97" s="106" t="s">
        <v>358</v>
      </c>
      <c r="G97" s="14" t="s">
        <v>21</v>
      </c>
      <c r="H97" s="225">
        <v>1</v>
      </c>
      <c r="I97" s="246"/>
      <c r="J97" s="246"/>
      <c r="K97" s="247"/>
      <c r="L97" s="247">
        <v>872.19</v>
      </c>
      <c r="M97" s="152">
        <f t="shared" si="3"/>
        <v>-872.19</v>
      </c>
      <c r="N97" s="248"/>
      <c r="O97" s="249"/>
      <c r="P97" s="249">
        <v>10464.1</v>
      </c>
      <c r="Q97" s="152">
        <f t="shared" si="4"/>
        <v>-10464.1</v>
      </c>
    </row>
    <row r="98" spans="1:17" ht="15" customHeight="1">
      <c r="A98" s="192">
        <v>88</v>
      </c>
      <c r="B98" s="149" t="s">
        <v>96</v>
      </c>
      <c r="C98" s="105" t="s">
        <v>19</v>
      </c>
      <c r="D98" s="149"/>
      <c r="E98" s="149" t="s">
        <v>61</v>
      </c>
      <c r="F98" s="106" t="s">
        <v>430</v>
      </c>
      <c r="G98" s="16" t="s">
        <v>22</v>
      </c>
      <c r="H98" s="225">
        <v>1</v>
      </c>
      <c r="I98" s="246"/>
      <c r="J98" s="246"/>
      <c r="K98" s="247"/>
      <c r="L98" s="247"/>
      <c r="M98" s="152">
        <f t="shared" si="3"/>
        <v>0</v>
      </c>
      <c r="N98" s="248"/>
      <c r="O98" s="249"/>
      <c r="P98" s="249"/>
      <c r="Q98" s="152">
        <f t="shared" si="4"/>
        <v>0</v>
      </c>
    </row>
    <row r="99" spans="1:17" ht="15" customHeight="1">
      <c r="A99" s="192">
        <v>89</v>
      </c>
      <c r="B99" s="149" t="s">
        <v>97</v>
      </c>
      <c r="C99" s="105" t="s">
        <v>19</v>
      </c>
      <c r="D99" s="149"/>
      <c r="E99" s="149" t="s">
        <v>58</v>
      </c>
      <c r="F99" s="106" t="s">
        <v>359</v>
      </c>
      <c r="G99" s="14" t="s">
        <v>21</v>
      </c>
      <c r="H99" s="225"/>
      <c r="I99" s="246"/>
      <c r="J99" s="246"/>
      <c r="K99" s="247"/>
      <c r="L99" s="247"/>
      <c r="M99" s="152">
        <f t="shared" si="3"/>
        <v>0</v>
      </c>
      <c r="N99" s="248"/>
      <c r="O99" s="249"/>
      <c r="P99" s="249"/>
      <c r="Q99" s="152">
        <f t="shared" si="4"/>
        <v>0</v>
      </c>
    </row>
    <row r="100" spans="1:17" ht="15" customHeight="1">
      <c r="A100" s="192">
        <v>90</v>
      </c>
      <c r="B100" s="149" t="s">
        <v>97</v>
      </c>
      <c r="C100" s="105" t="s">
        <v>19</v>
      </c>
      <c r="D100" s="149"/>
      <c r="E100" s="149" t="s">
        <v>58</v>
      </c>
      <c r="F100" s="106" t="s">
        <v>412</v>
      </c>
      <c r="G100" s="17" t="s">
        <v>31</v>
      </c>
      <c r="H100" s="225"/>
      <c r="I100" s="246"/>
      <c r="J100" s="246"/>
      <c r="K100" s="247"/>
      <c r="L100" s="247"/>
      <c r="M100" s="152">
        <f t="shared" si="3"/>
        <v>0</v>
      </c>
      <c r="N100" s="248"/>
      <c r="O100" s="249"/>
      <c r="P100" s="249"/>
      <c r="Q100" s="152">
        <f t="shared" si="4"/>
        <v>0</v>
      </c>
    </row>
    <row r="101" spans="1:17" ht="15" customHeight="1">
      <c r="A101" s="192">
        <v>91</v>
      </c>
      <c r="B101" s="149" t="s">
        <v>98</v>
      </c>
      <c r="C101" s="105" t="s">
        <v>19</v>
      </c>
      <c r="D101" s="149"/>
      <c r="E101" s="149" t="s">
        <v>30</v>
      </c>
      <c r="F101" s="106" t="s">
        <v>360</v>
      </c>
      <c r="G101" s="14" t="s">
        <v>21</v>
      </c>
      <c r="H101" s="225"/>
      <c r="I101" s="246"/>
      <c r="J101" s="246"/>
      <c r="K101" s="247"/>
      <c r="L101" s="247"/>
      <c r="M101" s="152">
        <f t="shared" si="3"/>
        <v>0</v>
      </c>
      <c r="N101" s="248"/>
      <c r="O101" s="249"/>
      <c r="P101" s="249">
        <v>31689.34</v>
      </c>
      <c r="Q101" s="152">
        <f t="shared" si="4"/>
        <v>-31689.34</v>
      </c>
    </row>
    <row r="102" spans="1:17" ht="15" customHeight="1">
      <c r="A102" s="192">
        <v>92</v>
      </c>
      <c r="B102" s="149" t="s">
        <v>99</v>
      </c>
      <c r="C102" s="105" t="s">
        <v>19</v>
      </c>
      <c r="D102" s="149"/>
      <c r="E102" s="149" t="s">
        <v>30</v>
      </c>
      <c r="F102" s="106" t="s">
        <v>361</v>
      </c>
      <c r="G102" s="14" t="s">
        <v>21</v>
      </c>
      <c r="H102" s="225"/>
      <c r="I102" s="246"/>
      <c r="J102" s="246"/>
      <c r="K102" s="247"/>
      <c r="L102" s="247"/>
      <c r="M102" s="152">
        <f t="shared" si="3"/>
        <v>0</v>
      </c>
      <c r="N102" s="248"/>
      <c r="O102" s="249"/>
      <c r="P102" s="249"/>
      <c r="Q102" s="152">
        <f t="shared" si="4"/>
        <v>0</v>
      </c>
    </row>
    <row r="103" spans="1:17" ht="15" customHeight="1">
      <c r="A103" s="192">
        <v>93</v>
      </c>
      <c r="B103" s="149" t="s">
        <v>99</v>
      </c>
      <c r="C103" s="105" t="s">
        <v>19</v>
      </c>
      <c r="D103" s="149"/>
      <c r="E103" s="149" t="s">
        <v>30</v>
      </c>
      <c r="F103" s="106" t="s">
        <v>413</v>
      </c>
      <c r="G103" s="17" t="s">
        <v>31</v>
      </c>
      <c r="H103" s="225"/>
      <c r="I103" s="246"/>
      <c r="J103" s="246"/>
      <c r="K103" s="247"/>
      <c r="L103" s="247"/>
      <c r="M103" s="152">
        <f t="shared" si="3"/>
        <v>0</v>
      </c>
      <c r="N103" s="248"/>
      <c r="O103" s="249"/>
      <c r="P103" s="249"/>
      <c r="Q103" s="152">
        <f t="shared" si="4"/>
        <v>0</v>
      </c>
    </row>
    <row r="104" spans="1:17" ht="15" customHeight="1">
      <c r="A104" s="192">
        <v>94</v>
      </c>
      <c r="B104" s="149" t="s">
        <v>100</v>
      </c>
      <c r="C104" s="105" t="s">
        <v>19</v>
      </c>
      <c r="D104" s="149"/>
      <c r="E104" s="149" t="s">
        <v>26</v>
      </c>
      <c r="F104" s="106" t="s">
        <v>362</v>
      </c>
      <c r="G104" s="14" t="s">
        <v>21</v>
      </c>
      <c r="H104" s="225">
        <v>2</v>
      </c>
      <c r="I104" s="246"/>
      <c r="J104" s="246"/>
      <c r="K104" s="247"/>
      <c r="L104" s="247"/>
      <c r="M104" s="152">
        <f t="shared" si="3"/>
        <v>0</v>
      </c>
      <c r="N104" s="248"/>
      <c r="O104" s="249"/>
      <c r="P104" s="249"/>
      <c r="Q104" s="152">
        <f t="shared" si="4"/>
        <v>0</v>
      </c>
    </row>
    <row r="105" spans="1:17" ht="15" customHeight="1">
      <c r="A105" s="192">
        <v>95</v>
      </c>
      <c r="B105" s="149" t="s">
        <v>101</v>
      </c>
      <c r="C105" s="105" t="s">
        <v>19</v>
      </c>
      <c r="D105" s="149"/>
      <c r="E105" s="149" t="s">
        <v>61</v>
      </c>
      <c r="F105" s="106" t="s">
        <v>363</v>
      </c>
      <c r="G105" s="14" t="s">
        <v>21</v>
      </c>
      <c r="H105" s="225"/>
      <c r="I105" s="246"/>
      <c r="J105" s="246"/>
      <c r="K105" s="247"/>
      <c r="L105" s="247"/>
      <c r="M105" s="152">
        <f t="shared" si="3"/>
        <v>0</v>
      </c>
      <c r="N105" s="248"/>
      <c r="O105" s="249"/>
      <c r="P105" s="249"/>
      <c r="Q105" s="152">
        <f t="shared" si="4"/>
        <v>0</v>
      </c>
    </row>
    <row r="106" spans="1:17" ht="15" customHeight="1">
      <c r="A106" s="192">
        <v>96</v>
      </c>
      <c r="B106" s="149" t="s">
        <v>101</v>
      </c>
      <c r="C106" s="105" t="s">
        <v>19</v>
      </c>
      <c r="D106" s="149"/>
      <c r="E106" s="149" t="s">
        <v>61</v>
      </c>
      <c r="F106" s="106" t="s">
        <v>431</v>
      </c>
      <c r="G106" s="16" t="s">
        <v>22</v>
      </c>
      <c r="H106" s="225"/>
      <c r="I106" s="246"/>
      <c r="J106" s="246"/>
      <c r="K106" s="247"/>
      <c r="L106" s="247"/>
      <c r="M106" s="152">
        <f t="shared" si="3"/>
        <v>0</v>
      </c>
      <c r="N106" s="248"/>
      <c r="O106" s="249"/>
      <c r="P106" s="249"/>
      <c r="Q106" s="152">
        <f t="shared" si="4"/>
        <v>0</v>
      </c>
    </row>
    <row r="107" spans="1:17" ht="15" customHeight="1">
      <c r="A107" s="192">
        <v>97</v>
      </c>
      <c r="B107" s="149" t="s">
        <v>102</v>
      </c>
      <c r="C107" s="105" t="s">
        <v>19</v>
      </c>
      <c r="D107" s="149"/>
      <c r="E107" s="149" t="s">
        <v>26</v>
      </c>
      <c r="F107" s="106" t="s">
        <v>364</v>
      </c>
      <c r="G107" s="14" t="s">
        <v>21</v>
      </c>
      <c r="H107" s="225"/>
      <c r="I107" s="246"/>
      <c r="J107" s="246"/>
      <c r="K107" s="247"/>
      <c r="L107" s="247"/>
      <c r="M107" s="152">
        <f t="shared" si="3"/>
        <v>0</v>
      </c>
      <c r="N107" s="248"/>
      <c r="O107" s="249"/>
      <c r="P107" s="249"/>
      <c r="Q107" s="152">
        <f t="shared" si="4"/>
        <v>0</v>
      </c>
    </row>
    <row r="108" spans="1:17" ht="15" customHeight="1">
      <c r="A108" s="192">
        <v>98</v>
      </c>
      <c r="B108" s="149" t="s">
        <v>102</v>
      </c>
      <c r="C108" s="105" t="s">
        <v>19</v>
      </c>
      <c r="D108" s="149"/>
      <c r="E108" s="149" t="s">
        <v>26</v>
      </c>
      <c r="F108" s="106" t="s">
        <v>520</v>
      </c>
      <c r="G108" s="80" t="s">
        <v>33</v>
      </c>
      <c r="H108" s="225"/>
      <c r="I108" s="246"/>
      <c r="J108" s="246"/>
      <c r="K108" s="247"/>
      <c r="L108" s="247"/>
      <c r="M108" s="152">
        <f t="shared" si="3"/>
        <v>0</v>
      </c>
      <c r="N108" s="248"/>
      <c r="O108" s="249"/>
      <c r="P108" s="249"/>
      <c r="Q108" s="152">
        <f t="shared" si="4"/>
        <v>0</v>
      </c>
    </row>
    <row r="109" spans="1:17" ht="15" customHeight="1">
      <c r="A109" s="192">
        <v>99</v>
      </c>
      <c r="B109" s="149" t="s">
        <v>103</v>
      </c>
      <c r="C109" s="105" t="s">
        <v>19</v>
      </c>
      <c r="D109" s="149"/>
      <c r="E109" s="149" t="s">
        <v>104</v>
      </c>
      <c r="F109" s="106" t="s">
        <v>365</v>
      </c>
      <c r="G109" s="14" t="s">
        <v>21</v>
      </c>
      <c r="H109" s="225"/>
      <c r="I109" s="246"/>
      <c r="J109" s="246"/>
      <c r="K109" s="247"/>
      <c r="L109" s="247">
        <v>1876.02</v>
      </c>
      <c r="M109" s="152">
        <f t="shared" si="3"/>
        <v>-1876.02</v>
      </c>
      <c r="N109" s="248"/>
      <c r="O109" s="249"/>
      <c r="P109" s="249"/>
      <c r="Q109" s="152">
        <f t="shared" si="4"/>
        <v>0</v>
      </c>
    </row>
    <row r="110" spans="1:17" ht="15" customHeight="1">
      <c r="A110" s="192">
        <v>100</v>
      </c>
      <c r="B110" s="149" t="s">
        <v>105</v>
      </c>
      <c r="C110" s="105" t="s">
        <v>19</v>
      </c>
      <c r="D110" s="149"/>
      <c r="E110" s="149" t="s">
        <v>39</v>
      </c>
      <c r="F110" s="106" t="s">
        <v>366</v>
      </c>
      <c r="G110" s="14" t="s">
        <v>21</v>
      </c>
      <c r="H110" s="225"/>
      <c r="I110" s="246"/>
      <c r="J110" s="246"/>
      <c r="K110" s="247"/>
      <c r="L110" s="247">
        <v>2791.01</v>
      </c>
      <c r="M110" s="152">
        <f t="shared" si="3"/>
        <v>-2791.01</v>
      </c>
      <c r="N110" s="248"/>
      <c r="O110" s="249"/>
      <c r="P110" s="249">
        <v>1770.81</v>
      </c>
      <c r="Q110" s="152">
        <f t="shared" si="4"/>
        <v>-1770.81</v>
      </c>
    </row>
    <row r="111" spans="1:17" ht="15" customHeight="1">
      <c r="A111" s="192">
        <v>101</v>
      </c>
      <c r="B111" s="149" t="s">
        <v>105</v>
      </c>
      <c r="C111" s="105" t="s">
        <v>19</v>
      </c>
      <c r="D111" s="149"/>
      <c r="E111" s="149" t="s">
        <v>39</v>
      </c>
      <c r="F111" s="106" t="s">
        <v>455</v>
      </c>
      <c r="G111" s="80" t="s">
        <v>33</v>
      </c>
      <c r="H111" s="225"/>
      <c r="I111" s="246"/>
      <c r="J111" s="246"/>
      <c r="K111" s="247"/>
      <c r="L111" s="247"/>
      <c r="M111" s="152">
        <f t="shared" si="3"/>
        <v>0</v>
      </c>
      <c r="N111" s="248"/>
      <c r="O111" s="249"/>
      <c r="P111" s="249">
        <v>3347.8</v>
      </c>
      <c r="Q111" s="152">
        <f t="shared" si="4"/>
        <v>-3347.8</v>
      </c>
    </row>
    <row r="112" spans="1:17" ht="15" customHeight="1">
      <c r="A112" s="192">
        <v>102</v>
      </c>
      <c r="B112" s="149" t="s">
        <v>106</v>
      </c>
      <c r="C112" s="105" t="s">
        <v>19</v>
      </c>
      <c r="D112" s="149"/>
      <c r="E112" s="149" t="s">
        <v>30</v>
      </c>
      <c r="F112" s="106" t="s">
        <v>367</v>
      </c>
      <c r="G112" s="14" t="s">
        <v>21</v>
      </c>
      <c r="H112" s="225"/>
      <c r="I112" s="246"/>
      <c r="J112" s="246"/>
      <c r="K112" s="247"/>
      <c r="L112" s="247"/>
      <c r="M112" s="152">
        <f t="shared" si="3"/>
        <v>0</v>
      </c>
      <c r="N112" s="248"/>
      <c r="O112" s="249"/>
      <c r="P112" s="249">
        <v>5528.95</v>
      </c>
      <c r="Q112" s="152">
        <f t="shared" si="4"/>
        <v>-5528.95</v>
      </c>
    </row>
    <row r="113" spans="1:17" ht="15" customHeight="1">
      <c r="A113" s="192">
        <v>103</v>
      </c>
      <c r="B113" s="149" t="s">
        <v>106</v>
      </c>
      <c r="C113" s="105" t="s">
        <v>19</v>
      </c>
      <c r="D113" s="149"/>
      <c r="E113" s="149" t="s">
        <v>30</v>
      </c>
      <c r="F113" s="106" t="s">
        <v>414</v>
      </c>
      <c r="G113" s="17" t="s">
        <v>31</v>
      </c>
      <c r="H113" s="225"/>
      <c r="I113" s="246"/>
      <c r="J113" s="246"/>
      <c r="K113" s="247"/>
      <c r="L113" s="247"/>
      <c r="M113" s="152">
        <f t="shared" si="3"/>
        <v>0</v>
      </c>
      <c r="N113" s="248"/>
      <c r="O113" s="249"/>
      <c r="P113" s="249"/>
      <c r="Q113" s="152">
        <f t="shared" si="4"/>
        <v>0</v>
      </c>
    </row>
    <row r="114" spans="1:17" ht="15" customHeight="1">
      <c r="A114" s="192">
        <v>104</v>
      </c>
      <c r="B114" s="149" t="s">
        <v>107</v>
      </c>
      <c r="C114" s="105" t="s">
        <v>19</v>
      </c>
      <c r="D114" s="149"/>
      <c r="E114" s="149" t="s">
        <v>26</v>
      </c>
      <c r="F114" s="106" t="s">
        <v>368</v>
      </c>
      <c r="G114" s="14" t="s">
        <v>21</v>
      </c>
      <c r="H114" s="225"/>
      <c r="I114" s="246"/>
      <c r="J114" s="246"/>
      <c r="K114" s="247"/>
      <c r="L114" s="247"/>
      <c r="M114" s="152">
        <f t="shared" si="3"/>
        <v>0</v>
      </c>
      <c r="N114" s="248"/>
      <c r="O114" s="249"/>
      <c r="P114" s="249"/>
      <c r="Q114" s="152">
        <f t="shared" si="4"/>
        <v>0</v>
      </c>
    </row>
    <row r="115" spans="1:17" ht="15" customHeight="1">
      <c r="A115" s="192">
        <v>105</v>
      </c>
      <c r="B115" s="149" t="s">
        <v>108</v>
      </c>
      <c r="C115" s="105" t="s">
        <v>19</v>
      </c>
      <c r="D115" s="149"/>
      <c r="E115" s="149" t="s">
        <v>26</v>
      </c>
      <c r="F115" s="106" t="s">
        <v>369</v>
      </c>
      <c r="G115" s="14" t="s">
        <v>21</v>
      </c>
      <c r="H115" s="225"/>
      <c r="I115" s="246"/>
      <c r="J115" s="246"/>
      <c r="K115" s="247"/>
      <c r="L115" s="247"/>
      <c r="M115" s="152">
        <f t="shared" si="3"/>
        <v>0</v>
      </c>
      <c r="N115" s="248"/>
      <c r="O115" s="249"/>
      <c r="P115" s="249"/>
      <c r="Q115" s="152">
        <f t="shared" si="4"/>
        <v>0</v>
      </c>
    </row>
    <row r="116" spans="1:17" ht="15" customHeight="1">
      <c r="A116" s="192">
        <v>106</v>
      </c>
      <c r="B116" s="149" t="s">
        <v>109</v>
      </c>
      <c r="C116" s="105" t="s">
        <v>19</v>
      </c>
      <c r="D116" s="149"/>
      <c r="E116" s="149" t="s">
        <v>30</v>
      </c>
      <c r="F116" s="107">
        <v>99</v>
      </c>
      <c r="G116" s="14" t="s">
        <v>21</v>
      </c>
      <c r="H116" s="225"/>
      <c r="I116" s="246"/>
      <c r="J116" s="246"/>
      <c r="K116" s="247"/>
      <c r="L116" s="247"/>
      <c r="M116" s="152">
        <f t="shared" si="3"/>
        <v>0</v>
      </c>
      <c r="N116" s="248"/>
      <c r="O116" s="249"/>
      <c r="P116" s="249"/>
      <c r="Q116" s="152">
        <f t="shared" si="4"/>
        <v>0</v>
      </c>
    </row>
    <row r="117" spans="1:17" ht="15" customHeight="1">
      <c r="A117" s="192">
        <v>107</v>
      </c>
      <c r="B117" s="149" t="s">
        <v>110</v>
      </c>
      <c r="C117" s="105" t="s">
        <v>19</v>
      </c>
      <c r="D117" s="149"/>
      <c r="E117" s="149" t="s">
        <v>30</v>
      </c>
      <c r="F117" s="106" t="s">
        <v>370</v>
      </c>
      <c r="G117" s="14" t="s">
        <v>21</v>
      </c>
      <c r="H117" s="225"/>
      <c r="I117" s="246"/>
      <c r="J117" s="246"/>
      <c r="K117" s="247"/>
      <c r="L117" s="247">
        <v>2124.9699999999998</v>
      </c>
      <c r="M117" s="152">
        <f t="shared" si="3"/>
        <v>-2124.9699999999998</v>
      </c>
      <c r="N117" s="248"/>
      <c r="O117" s="249"/>
      <c r="P117" s="249"/>
      <c r="Q117" s="152">
        <f t="shared" si="4"/>
        <v>0</v>
      </c>
    </row>
    <row r="118" spans="1:17" ht="15" customHeight="1">
      <c r="A118" s="192">
        <v>108</v>
      </c>
      <c r="B118" s="149" t="s">
        <v>110</v>
      </c>
      <c r="C118" s="105" t="s">
        <v>19</v>
      </c>
      <c r="D118" s="149"/>
      <c r="E118" s="149" t="s">
        <v>30</v>
      </c>
      <c r="F118" s="106" t="s">
        <v>415</v>
      </c>
      <c r="G118" s="17" t="s">
        <v>31</v>
      </c>
      <c r="H118" s="225"/>
      <c r="I118" s="246"/>
      <c r="J118" s="246"/>
      <c r="K118" s="247"/>
      <c r="L118" s="247"/>
      <c r="M118" s="152">
        <f t="shared" si="3"/>
        <v>0</v>
      </c>
      <c r="N118" s="248"/>
      <c r="O118" s="249"/>
      <c r="P118" s="249"/>
      <c r="Q118" s="152">
        <f t="shared" si="4"/>
        <v>0</v>
      </c>
    </row>
    <row r="119" spans="1:17" ht="15" customHeight="1">
      <c r="A119" s="192">
        <v>109</v>
      </c>
      <c r="B119" s="149" t="s">
        <v>111</v>
      </c>
      <c r="C119" s="105" t="s">
        <v>19</v>
      </c>
      <c r="D119" s="149"/>
      <c r="E119" s="149" t="s">
        <v>112</v>
      </c>
      <c r="F119" s="106" t="s">
        <v>371</v>
      </c>
      <c r="G119" s="14" t="s">
        <v>21</v>
      </c>
      <c r="H119" s="225"/>
      <c r="I119" s="246"/>
      <c r="J119" s="246"/>
      <c r="K119" s="247"/>
      <c r="L119" s="247"/>
      <c r="M119" s="152">
        <f t="shared" si="3"/>
        <v>0</v>
      </c>
      <c r="N119" s="248"/>
      <c r="O119" s="249"/>
      <c r="P119" s="249">
        <v>2552.5</v>
      </c>
      <c r="Q119" s="152">
        <f t="shared" si="4"/>
        <v>-2552.5</v>
      </c>
    </row>
    <row r="120" spans="1:17" ht="15" customHeight="1">
      <c r="A120" s="192">
        <v>110</v>
      </c>
      <c r="B120" s="149" t="s">
        <v>111</v>
      </c>
      <c r="C120" s="105" t="s">
        <v>19</v>
      </c>
      <c r="D120" s="149"/>
      <c r="E120" s="149" t="s">
        <v>112</v>
      </c>
      <c r="F120" s="106" t="s">
        <v>432</v>
      </c>
      <c r="G120" s="16" t="s">
        <v>22</v>
      </c>
      <c r="H120" s="225"/>
      <c r="I120" s="246"/>
      <c r="J120" s="246"/>
      <c r="K120" s="247"/>
      <c r="L120" s="247"/>
      <c r="M120" s="152">
        <f t="shared" si="3"/>
        <v>0</v>
      </c>
      <c r="N120" s="248"/>
      <c r="O120" s="249"/>
      <c r="P120" s="249"/>
      <c r="Q120" s="152">
        <f t="shared" si="4"/>
        <v>0</v>
      </c>
    </row>
    <row r="121" spans="1:17" ht="15" customHeight="1">
      <c r="A121" s="192">
        <v>111</v>
      </c>
      <c r="B121" s="149" t="s">
        <v>113</v>
      </c>
      <c r="C121" s="105" t="s">
        <v>19</v>
      </c>
      <c r="D121" s="149"/>
      <c r="E121" s="149" t="s">
        <v>26</v>
      </c>
      <c r="F121" s="106" t="s">
        <v>372</v>
      </c>
      <c r="G121" s="14" t="s">
        <v>21</v>
      </c>
      <c r="H121" s="225"/>
      <c r="I121" s="246"/>
      <c r="J121" s="246"/>
      <c r="K121" s="247"/>
      <c r="L121" s="247"/>
      <c r="M121" s="152">
        <f t="shared" si="3"/>
        <v>0</v>
      </c>
      <c r="N121" s="248"/>
      <c r="O121" s="249"/>
      <c r="P121" s="249"/>
      <c r="Q121" s="152">
        <f t="shared" si="4"/>
        <v>0</v>
      </c>
    </row>
    <row r="122" spans="1:17" ht="15" customHeight="1">
      <c r="A122" s="192">
        <v>112</v>
      </c>
      <c r="B122" s="149" t="s">
        <v>114</v>
      </c>
      <c r="C122" s="105" t="s">
        <v>19</v>
      </c>
      <c r="D122" s="149"/>
      <c r="E122" s="149" t="s">
        <v>26</v>
      </c>
      <c r="F122" s="106" t="s">
        <v>373</v>
      </c>
      <c r="G122" s="14" t="s">
        <v>21</v>
      </c>
      <c r="H122" s="225"/>
      <c r="I122" s="246"/>
      <c r="J122" s="246"/>
      <c r="K122" s="247"/>
      <c r="L122" s="247"/>
      <c r="M122" s="152">
        <f t="shared" si="3"/>
        <v>0</v>
      </c>
      <c r="N122" s="248"/>
      <c r="O122" s="249"/>
      <c r="P122" s="249"/>
      <c r="Q122" s="152">
        <f t="shared" si="4"/>
        <v>0</v>
      </c>
    </row>
    <row r="123" spans="1:17" ht="15" customHeight="1">
      <c r="A123" s="192">
        <v>113</v>
      </c>
      <c r="B123" s="149" t="s">
        <v>114</v>
      </c>
      <c r="C123" s="105" t="s">
        <v>19</v>
      </c>
      <c r="D123" s="149"/>
      <c r="E123" s="149" t="s">
        <v>26</v>
      </c>
      <c r="F123" s="106" t="s">
        <v>457</v>
      </c>
      <c r="G123" s="80" t="s">
        <v>33</v>
      </c>
      <c r="H123" s="225"/>
      <c r="I123" s="246"/>
      <c r="J123" s="246"/>
      <c r="K123" s="247"/>
      <c r="L123" s="247"/>
      <c r="M123" s="152">
        <f t="shared" si="3"/>
        <v>0</v>
      </c>
      <c r="N123" s="248"/>
      <c r="O123" s="249"/>
      <c r="P123" s="249"/>
      <c r="Q123" s="152">
        <f t="shared" si="4"/>
        <v>0</v>
      </c>
    </row>
    <row r="124" spans="1:17" ht="15" customHeight="1">
      <c r="A124" s="192">
        <v>114</v>
      </c>
      <c r="B124" s="149" t="s">
        <v>115</v>
      </c>
      <c r="C124" s="105" t="s">
        <v>19</v>
      </c>
      <c r="D124" s="149"/>
      <c r="E124" s="149" t="s">
        <v>116</v>
      </c>
      <c r="F124" s="106" t="s">
        <v>374</v>
      </c>
      <c r="G124" s="14" t="s">
        <v>21</v>
      </c>
      <c r="H124" s="225"/>
      <c r="I124" s="246"/>
      <c r="J124" s="246"/>
      <c r="K124" s="247"/>
      <c r="L124" s="247">
        <v>1395.5</v>
      </c>
      <c r="M124" s="152">
        <f t="shared" si="3"/>
        <v>-1395.5</v>
      </c>
      <c r="N124" s="248"/>
      <c r="O124" s="249"/>
      <c r="P124" s="249"/>
      <c r="Q124" s="152">
        <f t="shared" si="4"/>
        <v>0</v>
      </c>
    </row>
    <row r="125" spans="1:17" ht="15" customHeight="1">
      <c r="A125" s="192">
        <v>115</v>
      </c>
      <c r="B125" s="149" t="s">
        <v>115</v>
      </c>
      <c r="C125" s="105" t="s">
        <v>19</v>
      </c>
      <c r="D125" s="149"/>
      <c r="E125" s="149" t="s">
        <v>116</v>
      </c>
      <c r="F125" s="106" t="s">
        <v>402</v>
      </c>
      <c r="G125" s="19" t="s">
        <v>36</v>
      </c>
      <c r="H125" s="225"/>
      <c r="I125" s="246">
        <v>1</v>
      </c>
      <c r="J125" s="246">
        <v>1</v>
      </c>
      <c r="K125" s="247"/>
      <c r="L125" s="247">
        <v>1409.6</v>
      </c>
      <c r="M125" s="152">
        <f t="shared" si="3"/>
        <v>-1409.6</v>
      </c>
      <c r="N125" s="248">
        <v>1</v>
      </c>
      <c r="O125" s="249"/>
      <c r="P125" s="249">
        <v>1233.4000000000001</v>
      </c>
      <c r="Q125" s="152">
        <f t="shared" si="4"/>
        <v>-1233.4000000000001</v>
      </c>
    </row>
    <row r="126" spans="1:17" ht="15" customHeight="1">
      <c r="A126" s="192">
        <v>116</v>
      </c>
      <c r="B126" s="149" t="s">
        <v>117</v>
      </c>
      <c r="C126" s="105" t="s">
        <v>19</v>
      </c>
      <c r="D126" s="149"/>
      <c r="E126" s="149" t="s">
        <v>61</v>
      </c>
      <c r="F126" s="106" t="s">
        <v>375</v>
      </c>
      <c r="G126" s="14" t="s">
        <v>21</v>
      </c>
      <c r="H126" s="225"/>
      <c r="I126" s="246"/>
      <c r="J126" s="246"/>
      <c r="K126" s="247"/>
      <c r="L126" s="247"/>
      <c r="M126" s="152">
        <f t="shared" si="3"/>
        <v>0</v>
      </c>
      <c r="N126" s="248"/>
      <c r="O126" s="249"/>
      <c r="P126" s="249"/>
      <c r="Q126" s="152">
        <f t="shared" si="4"/>
        <v>0</v>
      </c>
    </row>
    <row r="127" spans="1:17" ht="15" customHeight="1">
      <c r="A127" s="192">
        <v>117</v>
      </c>
      <c r="B127" s="149" t="s">
        <v>117</v>
      </c>
      <c r="C127" s="105" t="s">
        <v>19</v>
      </c>
      <c r="D127" s="149"/>
      <c r="E127" s="149" t="s">
        <v>61</v>
      </c>
      <c r="F127" s="106" t="s">
        <v>433</v>
      </c>
      <c r="G127" s="16" t="s">
        <v>22</v>
      </c>
      <c r="H127" s="225"/>
      <c r="I127" s="246"/>
      <c r="J127" s="246">
        <v>1</v>
      </c>
      <c r="K127" s="247"/>
      <c r="L127" s="247"/>
      <c r="M127" s="152">
        <f t="shared" si="3"/>
        <v>0</v>
      </c>
      <c r="N127" s="248"/>
      <c r="O127" s="249"/>
      <c r="P127" s="249"/>
      <c r="Q127" s="152">
        <f t="shared" si="4"/>
        <v>0</v>
      </c>
    </row>
    <row r="128" spans="1:17" ht="15" customHeight="1">
      <c r="A128" s="192">
        <v>118</v>
      </c>
      <c r="B128" s="149" t="s">
        <v>118</v>
      </c>
      <c r="C128" s="105" t="s">
        <v>19</v>
      </c>
      <c r="D128" s="149"/>
      <c r="E128" s="149" t="s">
        <v>87</v>
      </c>
      <c r="F128" s="106" t="s">
        <v>440</v>
      </c>
      <c r="G128" s="14" t="s">
        <v>21</v>
      </c>
      <c r="H128" s="225"/>
      <c r="I128" s="246"/>
      <c r="J128" s="246"/>
      <c r="K128" s="247"/>
      <c r="L128" s="247"/>
      <c r="M128" s="152">
        <f t="shared" si="3"/>
        <v>0</v>
      </c>
      <c r="N128" s="248"/>
      <c r="O128" s="249"/>
      <c r="P128" s="249"/>
      <c r="Q128" s="152">
        <f t="shared" si="4"/>
        <v>0</v>
      </c>
    </row>
    <row r="129" spans="1:17" ht="15" customHeight="1">
      <c r="A129" s="192">
        <v>119</v>
      </c>
      <c r="B129" s="149" t="s">
        <v>118</v>
      </c>
      <c r="C129" s="105" t="s">
        <v>19</v>
      </c>
      <c r="D129" s="149"/>
      <c r="E129" s="149" t="s">
        <v>87</v>
      </c>
      <c r="F129" s="106" t="s">
        <v>416</v>
      </c>
      <c r="G129" s="17" t="s">
        <v>31</v>
      </c>
      <c r="H129" s="225"/>
      <c r="I129" s="246"/>
      <c r="J129" s="246"/>
      <c r="K129" s="247"/>
      <c r="L129" s="247"/>
      <c r="M129" s="152">
        <f t="shared" si="3"/>
        <v>0</v>
      </c>
      <c r="N129" s="248"/>
      <c r="O129" s="249"/>
      <c r="P129" s="249"/>
      <c r="Q129" s="152">
        <f t="shared" si="4"/>
        <v>0</v>
      </c>
    </row>
    <row r="130" spans="1:17" ht="15" customHeight="1">
      <c r="A130" s="192">
        <v>120</v>
      </c>
      <c r="B130" s="149" t="s">
        <v>119</v>
      </c>
      <c r="C130" s="105" t="s">
        <v>19</v>
      </c>
      <c r="D130" s="149"/>
      <c r="E130" s="149" t="s">
        <v>84</v>
      </c>
      <c r="F130" s="106" t="s">
        <v>376</v>
      </c>
      <c r="G130" s="14" t="s">
        <v>21</v>
      </c>
      <c r="H130" s="225"/>
      <c r="I130" s="246"/>
      <c r="J130" s="246"/>
      <c r="K130" s="247"/>
      <c r="L130" s="247">
        <v>1908.96</v>
      </c>
      <c r="M130" s="152">
        <f t="shared" si="3"/>
        <v>-1908.96</v>
      </c>
      <c r="N130" s="248"/>
      <c r="O130" s="249"/>
      <c r="P130" s="249"/>
      <c r="Q130" s="152">
        <f t="shared" si="4"/>
        <v>0</v>
      </c>
    </row>
    <row r="131" spans="1:17" ht="15" customHeight="1">
      <c r="A131" s="192">
        <v>121</v>
      </c>
      <c r="B131" s="149" t="s">
        <v>119</v>
      </c>
      <c r="C131" s="105" t="s">
        <v>19</v>
      </c>
      <c r="D131" s="149"/>
      <c r="E131" s="149" t="s">
        <v>84</v>
      </c>
      <c r="F131" s="106" t="s">
        <v>458</v>
      </c>
      <c r="G131" s="80" t="s">
        <v>33</v>
      </c>
      <c r="H131" s="225"/>
      <c r="I131" s="246"/>
      <c r="J131" s="246"/>
      <c r="K131" s="247"/>
      <c r="L131" s="247"/>
      <c r="M131" s="152">
        <f t="shared" si="3"/>
        <v>0</v>
      </c>
      <c r="N131" s="248"/>
      <c r="O131" s="249"/>
      <c r="P131" s="249"/>
      <c r="Q131" s="152">
        <f t="shared" si="4"/>
        <v>0</v>
      </c>
    </row>
    <row r="132" spans="1:17" ht="15" customHeight="1">
      <c r="A132" s="192">
        <v>122</v>
      </c>
      <c r="B132" s="149" t="s">
        <v>120</v>
      </c>
      <c r="C132" s="105" t="s">
        <v>19</v>
      </c>
      <c r="D132" s="149"/>
      <c r="E132" s="149" t="s">
        <v>24</v>
      </c>
      <c r="F132" s="106" t="s">
        <v>377</v>
      </c>
      <c r="G132" s="14" t="s">
        <v>21</v>
      </c>
      <c r="H132" s="225"/>
      <c r="I132" s="246"/>
      <c r="J132" s="246"/>
      <c r="K132" s="247"/>
      <c r="L132" s="247">
        <v>1892.39</v>
      </c>
      <c r="M132" s="152">
        <f t="shared" si="3"/>
        <v>-1892.39</v>
      </c>
      <c r="N132" s="248"/>
      <c r="O132" s="249"/>
      <c r="P132" s="249">
        <v>9303.36</v>
      </c>
      <c r="Q132" s="152">
        <f t="shared" si="4"/>
        <v>-9303.36</v>
      </c>
    </row>
    <row r="133" spans="1:17" ht="15" customHeight="1">
      <c r="A133" s="192">
        <v>123</v>
      </c>
      <c r="B133" s="149" t="s">
        <v>120</v>
      </c>
      <c r="C133" s="105" t="s">
        <v>19</v>
      </c>
      <c r="D133" s="149"/>
      <c r="E133" s="149" t="s">
        <v>24</v>
      </c>
      <c r="F133" s="106" t="s">
        <v>434</v>
      </c>
      <c r="G133" s="16" t="s">
        <v>22</v>
      </c>
      <c r="H133" s="225">
        <v>-2</v>
      </c>
      <c r="I133" s="246"/>
      <c r="J133" s="246"/>
      <c r="K133" s="247"/>
      <c r="L133" s="247"/>
      <c r="M133" s="152">
        <f t="shared" si="3"/>
        <v>0</v>
      </c>
      <c r="N133" s="248"/>
      <c r="O133" s="249"/>
      <c r="P133" s="249"/>
      <c r="Q133" s="152">
        <f t="shared" si="4"/>
        <v>0</v>
      </c>
    </row>
    <row r="134" spans="1:17" ht="15" customHeight="1">
      <c r="A134" s="192">
        <v>124</v>
      </c>
      <c r="B134" s="149" t="s">
        <v>121</v>
      </c>
      <c r="C134" s="105" t="s">
        <v>19</v>
      </c>
      <c r="D134" s="149"/>
      <c r="E134" s="149" t="s">
        <v>30</v>
      </c>
      <c r="F134" s="106" t="s">
        <v>378</v>
      </c>
      <c r="G134" s="14" t="s">
        <v>21</v>
      </c>
      <c r="H134" s="225"/>
      <c r="I134" s="246"/>
      <c r="J134" s="246"/>
      <c r="K134" s="247"/>
      <c r="L134" s="247"/>
      <c r="M134" s="152">
        <f t="shared" si="3"/>
        <v>0</v>
      </c>
      <c r="N134" s="248"/>
      <c r="O134" s="249"/>
      <c r="P134" s="249"/>
      <c r="Q134" s="152">
        <f t="shared" si="4"/>
        <v>0</v>
      </c>
    </row>
    <row r="135" spans="1:17" ht="15" customHeight="1">
      <c r="A135" s="192">
        <v>125</v>
      </c>
      <c r="B135" s="149" t="s">
        <v>121</v>
      </c>
      <c r="C135" s="105" t="s">
        <v>19</v>
      </c>
      <c r="D135" s="149"/>
      <c r="E135" s="149" t="s">
        <v>30</v>
      </c>
      <c r="F135" s="106" t="s">
        <v>417</v>
      </c>
      <c r="G135" s="17" t="s">
        <v>31</v>
      </c>
      <c r="H135" s="225"/>
      <c r="I135" s="246"/>
      <c r="J135" s="246"/>
      <c r="K135" s="247"/>
      <c r="L135" s="247"/>
      <c r="M135" s="152">
        <f t="shared" si="3"/>
        <v>0</v>
      </c>
      <c r="N135" s="248"/>
      <c r="O135" s="249"/>
      <c r="P135" s="249"/>
      <c r="Q135" s="152">
        <f t="shared" si="4"/>
        <v>0</v>
      </c>
    </row>
    <row r="136" spans="1:17" ht="15" customHeight="1">
      <c r="A136" s="192">
        <v>126</v>
      </c>
      <c r="B136" s="149" t="s">
        <v>122</v>
      </c>
      <c r="C136" s="105" t="s">
        <v>19</v>
      </c>
      <c r="D136" s="149"/>
      <c r="E136" s="149" t="s">
        <v>58</v>
      </c>
      <c r="F136" s="106" t="s">
        <v>379</v>
      </c>
      <c r="G136" s="14" t="s">
        <v>21</v>
      </c>
      <c r="H136" s="225"/>
      <c r="I136" s="246"/>
      <c r="J136" s="246"/>
      <c r="K136" s="247"/>
      <c r="L136" s="247"/>
      <c r="M136" s="152">
        <f t="shared" si="3"/>
        <v>0</v>
      </c>
      <c r="N136" s="248"/>
      <c r="O136" s="249"/>
      <c r="P136" s="249"/>
      <c r="Q136" s="152">
        <f t="shared" si="4"/>
        <v>0</v>
      </c>
    </row>
    <row r="137" spans="1:17" ht="15" customHeight="1">
      <c r="A137" s="192">
        <v>127</v>
      </c>
      <c r="B137" s="149" t="s">
        <v>122</v>
      </c>
      <c r="C137" s="105" t="s">
        <v>19</v>
      </c>
      <c r="D137" s="149"/>
      <c r="E137" s="149" t="s">
        <v>58</v>
      </c>
      <c r="F137" s="106" t="s">
        <v>418</v>
      </c>
      <c r="G137" s="17" t="s">
        <v>31</v>
      </c>
      <c r="H137" s="225"/>
      <c r="I137" s="246"/>
      <c r="J137" s="246"/>
      <c r="K137" s="247"/>
      <c r="L137" s="247"/>
      <c r="M137" s="152">
        <f t="shared" si="3"/>
        <v>0</v>
      </c>
      <c r="N137" s="248"/>
      <c r="O137" s="249"/>
      <c r="P137" s="249"/>
      <c r="Q137" s="152">
        <f t="shared" si="4"/>
        <v>0</v>
      </c>
    </row>
    <row r="138" spans="1:17" ht="15" customHeight="1">
      <c r="A138" s="192">
        <v>128</v>
      </c>
      <c r="B138" s="149" t="s">
        <v>123</v>
      </c>
      <c r="C138" s="105" t="s">
        <v>19</v>
      </c>
      <c r="D138" s="149"/>
      <c r="E138" s="149" t="s">
        <v>124</v>
      </c>
      <c r="F138" s="106" t="s">
        <v>380</v>
      </c>
      <c r="G138" s="14" t="s">
        <v>21</v>
      </c>
      <c r="H138" s="225"/>
      <c r="I138" s="246"/>
      <c r="J138" s="246"/>
      <c r="K138" s="247"/>
      <c r="L138" s="247">
        <v>3541.62</v>
      </c>
      <c r="M138" s="152">
        <f t="shared" si="3"/>
        <v>-3541.62</v>
      </c>
      <c r="N138" s="248"/>
      <c r="O138" s="249"/>
      <c r="P138" s="249">
        <v>12838.79</v>
      </c>
      <c r="Q138" s="152">
        <f t="shared" si="4"/>
        <v>-12838.79</v>
      </c>
    </row>
    <row r="139" spans="1:17" ht="15" customHeight="1">
      <c r="A139" s="192">
        <v>129</v>
      </c>
      <c r="B139" s="149" t="s">
        <v>123</v>
      </c>
      <c r="C139" s="105" t="s">
        <v>19</v>
      </c>
      <c r="D139" s="149"/>
      <c r="E139" s="149" t="s">
        <v>124</v>
      </c>
      <c r="F139" s="106" t="s">
        <v>435</v>
      </c>
      <c r="G139" s="16" t="s">
        <v>22</v>
      </c>
      <c r="H139" s="225"/>
      <c r="I139" s="246"/>
      <c r="J139" s="246"/>
      <c r="K139" s="247"/>
      <c r="L139" s="247"/>
      <c r="M139" s="152">
        <f t="shared" si="3"/>
        <v>0</v>
      </c>
      <c r="N139" s="248"/>
      <c r="O139" s="249"/>
      <c r="P139" s="249"/>
      <c r="Q139" s="152">
        <f t="shared" si="4"/>
        <v>0</v>
      </c>
    </row>
    <row r="140" spans="1:17" ht="15" customHeight="1">
      <c r="A140" s="192">
        <v>130</v>
      </c>
      <c r="B140" s="149" t="s">
        <v>125</v>
      </c>
      <c r="C140" s="105" t="s">
        <v>19</v>
      </c>
      <c r="D140" s="149"/>
      <c r="E140" s="149" t="s">
        <v>61</v>
      </c>
      <c r="F140" s="106" t="s">
        <v>381</v>
      </c>
      <c r="G140" s="14" t="s">
        <v>21</v>
      </c>
      <c r="H140" s="225"/>
      <c r="I140" s="246"/>
      <c r="J140" s="246"/>
      <c r="K140" s="247"/>
      <c r="L140" s="247"/>
      <c r="M140" s="152">
        <f t="shared" si="3"/>
        <v>0</v>
      </c>
      <c r="N140" s="248"/>
      <c r="O140" s="249"/>
      <c r="P140" s="249"/>
      <c r="Q140" s="152">
        <f t="shared" si="4"/>
        <v>0</v>
      </c>
    </row>
    <row r="141" spans="1:17" ht="15" customHeight="1">
      <c r="A141" s="192">
        <v>131</v>
      </c>
      <c r="B141" s="149" t="s">
        <v>125</v>
      </c>
      <c r="C141" s="105" t="s">
        <v>19</v>
      </c>
      <c r="D141" s="149"/>
      <c r="E141" s="149" t="s">
        <v>61</v>
      </c>
      <c r="F141" s="106" t="s">
        <v>436</v>
      </c>
      <c r="G141" s="16" t="s">
        <v>22</v>
      </c>
      <c r="H141" s="225"/>
      <c r="I141" s="246"/>
      <c r="J141" s="246"/>
      <c r="K141" s="247"/>
      <c r="L141" s="247"/>
      <c r="M141" s="152">
        <f t="shared" si="3"/>
        <v>0</v>
      </c>
      <c r="N141" s="248"/>
      <c r="O141" s="249"/>
      <c r="P141" s="249"/>
      <c r="Q141" s="152">
        <f t="shared" si="4"/>
        <v>0</v>
      </c>
    </row>
    <row r="142" spans="1:17" ht="15" customHeight="1">
      <c r="A142" s="192">
        <v>132</v>
      </c>
      <c r="B142" s="149" t="s">
        <v>126</v>
      </c>
      <c r="C142" s="105" t="s">
        <v>19</v>
      </c>
      <c r="D142" s="149"/>
      <c r="E142" s="149" t="s">
        <v>24</v>
      </c>
      <c r="F142" s="106" t="s">
        <v>382</v>
      </c>
      <c r="G142" s="14" t="s">
        <v>21</v>
      </c>
      <c r="H142" s="225">
        <v>1</v>
      </c>
      <c r="I142" s="246"/>
      <c r="J142" s="246"/>
      <c r="K142" s="247"/>
      <c r="L142" s="247">
        <v>9722.7199999999993</v>
      </c>
      <c r="M142" s="152">
        <f t="shared" ref="M142:M186" si="5">K142-L142</f>
        <v>-9722.7199999999993</v>
      </c>
      <c r="N142" s="248"/>
      <c r="O142" s="249"/>
      <c r="P142" s="249"/>
      <c r="Q142" s="152">
        <f t="shared" ref="Q142:Q186" si="6">O142-P142</f>
        <v>0</v>
      </c>
    </row>
    <row r="143" spans="1:17" ht="15" customHeight="1">
      <c r="A143" s="192">
        <v>133</v>
      </c>
      <c r="B143" s="149" t="s">
        <v>126</v>
      </c>
      <c r="C143" s="105" t="s">
        <v>19</v>
      </c>
      <c r="D143" s="149"/>
      <c r="E143" s="149" t="s">
        <v>24</v>
      </c>
      <c r="F143" s="106" t="s">
        <v>437</v>
      </c>
      <c r="G143" s="16" t="s">
        <v>22</v>
      </c>
      <c r="H143" s="225"/>
      <c r="I143" s="246"/>
      <c r="J143" s="246"/>
      <c r="K143" s="247"/>
      <c r="L143" s="247"/>
      <c r="M143" s="152">
        <f t="shared" si="5"/>
        <v>0</v>
      </c>
      <c r="N143" s="248"/>
      <c r="O143" s="249"/>
      <c r="P143" s="249"/>
      <c r="Q143" s="152">
        <f t="shared" si="6"/>
        <v>0</v>
      </c>
    </row>
    <row r="144" spans="1:17" ht="15" customHeight="1">
      <c r="A144" s="192">
        <v>134</v>
      </c>
      <c r="B144" s="149" t="s">
        <v>127</v>
      </c>
      <c r="C144" s="105" t="s">
        <v>19</v>
      </c>
      <c r="D144" s="149"/>
      <c r="E144" s="149" t="s">
        <v>26</v>
      </c>
      <c r="F144" s="106" t="s">
        <v>383</v>
      </c>
      <c r="G144" s="14" t="s">
        <v>21</v>
      </c>
      <c r="H144" s="225"/>
      <c r="I144" s="246"/>
      <c r="J144" s="246"/>
      <c r="K144" s="247"/>
      <c r="L144" s="247"/>
      <c r="M144" s="152">
        <f t="shared" si="5"/>
        <v>0</v>
      </c>
      <c r="N144" s="248"/>
      <c r="O144" s="249"/>
      <c r="P144" s="249">
        <v>16521.689999999999</v>
      </c>
      <c r="Q144" s="152">
        <f t="shared" si="6"/>
        <v>-16521.689999999999</v>
      </c>
    </row>
    <row r="145" spans="1:17" ht="15" customHeight="1">
      <c r="A145" s="192">
        <v>135</v>
      </c>
      <c r="B145" s="149" t="s">
        <v>127</v>
      </c>
      <c r="C145" s="105" t="s">
        <v>19</v>
      </c>
      <c r="D145" s="149"/>
      <c r="E145" s="149" t="s">
        <v>26</v>
      </c>
      <c r="F145" s="106" t="s">
        <v>459</v>
      </c>
      <c r="G145" s="80" t="s">
        <v>33</v>
      </c>
      <c r="H145" s="225"/>
      <c r="I145" s="246"/>
      <c r="J145" s="246"/>
      <c r="K145" s="247"/>
      <c r="L145" s="247">
        <v>1057.2</v>
      </c>
      <c r="M145" s="152">
        <f t="shared" si="5"/>
        <v>-1057.2</v>
      </c>
      <c r="N145" s="248"/>
      <c r="O145" s="249"/>
      <c r="P145" s="249"/>
      <c r="Q145" s="152">
        <f t="shared" si="6"/>
        <v>0</v>
      </c>
    </row>
    <row r="146" spans="1:17" ht="15" customHeight="1">
      <c r="A146" s="192">
        <v>136</v>
      </c>
      <c r="B146" s="149" t="s">
        <v>128</v>
      </c>
      <c r="C146" s="105" t="s">
        <v>19</v>
      </c>
      <c r="D146" s="149"/>
      <c r="E146" s="149" t="s">
        <v>26</v>
      </c>
      <c r="F146" s="110">
        <v>124</v>
      </c>
      <c r="G146" s="14" t="s">
        <v>21</v>
      </c>
      <c r="H146" s="225"/>
      <c r="I146" s="246"/>
      <c r="J146" s="246"/>
      <c r="K146" s="247"/>
      <c r="L146" s="247"/>
      <c r="M146" s="152">
        <f t="shared" si="5"/>
        <v>0</v>
      </c>
      <c r="N146" s="248"/>
      <c r="O146" s="249"/>
      <c r="P146" s="249">
        <v>2992.06</v>
      </c>
      <c r="Q146" s="152">
        <f t="shared" si="6"/>
        <v>-2992.06</v>
      </c>
    </row>
    <row r="147" spans="1:17" ht="15" customHeight="1">
      <c r="A147" s="192">
        <v>137</v>
      </c>
      <c r="B147" s="149" t="s">
        <v>128</v>
      </c>
      <c r="C147" s="105" t="s">
        <v>19</v>
      </c>
      <c r="D147" s="149"/>
      <c r="E147" s="149" t="s">
        <v>26</v>
      </c>
      <c r="F147" s="107" t="s">
        <v>299</v>
      </c>
      <c r="G147" s="80" t="s">
        <v>33</v>
      </c>
      <c r="H147" s="225"/>
      <c r="I147" s="246"/>
      <c r="J147" s="246"/>
      <c r="K147" s="247"/>
      <c r="L147" s="247"/>
      <c r="M147" s="152">
        <f t="shared" si="5"/>
        <v>0</v>
      </c>
      <c r="N147" s="248"/>
      <c r="O147" s="249"/>
      <c r="P147" s="249"/>
      <c r="Q147" s="152">
        <f t="shared" si="6"/>
        <v>0</v>
      </c>
    </row>
    <row r="148" spans="1:17" ht="15" customHeight="1">
      <c r="A148" s="192">
        <v>138</v>
      </c>
      <c r="B148" s="149" t="s">
        <v>129</v>
      </c>
      <c r="C148" s="105" t="s">
        <v>19</v>
      </c>
      <c r="D148" s="149"/>
      <c r="E148" s="149" t="s">
        <v>26</v>
      </c>
      <c r="F148" s="107">
        <v>125</v>
      </c>
      <c r="G148" s="14" t="s">
        <v>21</v>
      </c>
      <c r="H148" s="225"/>
      <c r="I148" s="246"/>
      <c r="J148" s="246"/>
      <c r="K148" s="247"/>
      <c r="L148" s="247"/>
      <c r="M148" s="152">
        <f t="shared" si="5"/>
        <v>0</v>
      </c>
      <c r="N148" s="248"/>
      <c r="O148" s="249"/>
      <c r="P148" s="249"/>
      <c r="Q148" s="152">
        <f t="shared" si="6"/>
        <v>0</v>
      </c>
    </row>
    <row r="149" spans="1:17" ht="15" customHeight="1">
      <c r="A149" s="192">
        <v>139</v>
      </c>
      <c r="B149" s="149" t="s">
        <v>129</v>
      </c>
      <c r="C149" s="105" t="s">
        <v>19</v>
      </c>
      <c r="D149" s="149"/>
      <c r="E149" s="149" t="s">
        <v>26</v>
      </c>
      <c r="F149" s="106" t="s">
        <v>517</v>
      </c>
      <c r="G149" s="80" t="s">
        <v>33</v>
      </c>
      <c r="H149" s="225"/>
      <c r="I149" s="246"/>
      <c r="J149" s="246"/>
      <c r="K149" s="247"/>
      <c r="L149" s="247"/>
      <c r="M149" s="152">
        <f t="shared" si="5"/>
        <v>0</v>
      </c>
      <c r="N149" s="248"/>
      <c r="O149" s="249"/>
      <c r="P149" s="249"/>
      <c r="Q149" s="152">
        <f t="shared" si="6"/>
        <v>0</v>
      </c>
    </row>
    <row r="150" spans="1:17" ht="15" customHeight="1">
      <c r="A150" s="192">
        <v>140</v>
      </c>
      <c r="B150" s="149" t="s">
        <v>130</v>
      </c>
      <c r="C150" s="105" t="s">
        <v>19</v>
      </c>
      <c r="D150" s="149"/>
      <c r="E150" s="149" t="s">
        <v>26</v>
      </c>
      <c r="F150" s="107">
        <v>126</v>
      </c>
      <c r="G150" s="14" t="s">
        <v>21</v>
      </c>
      <c r="H150" s="225"/>
      <c r="I150" s="246"/>
      <c r="J150" s="246"/>
      <c r="K150" s="247"/>
      <c r="L150" s="247"/>
      <c r="M150" s="152">
        <f t="shared" si="5"/>
        <v>0</v>
      </c>
      <c r="N150" s="248"/>
      <c r="O150" s="249"/>
      <c r="P150" s="249"/>
      <c r="Q150" s="152">
        <f t="shared" si="6"/>
        <v>0</v>
      </c>
    </row>
    <row r="151" spans="1:17" ht="15" customHeight="1">
      <c r="A151" s="192">
        <v>141</v>
      </c>
      <c r="B151" s="149" t="s">
        <v>131</v>
      </c>
      <c r="C151" s="105" t="s">
        <v>19</v>
      </c>
      <c r="D151" s="149"/>
      <c r="E151" s="149" t="s">
        <v>26</v>
      </c>
      <c r="F151" s="107">
        <v>127</v>
      </c>
      <c r="G151" s="14" t="s">
        <v>21</v>
      </c>
      <c r="H151" s="225"/>
      <c r="I151" s="246"/>
      <c r="J151" s="246"/>
      <c r="K151" s="247"/>
      <c r="L151" s="247"/>
      <c r="M151" s="152">
        <f t="shared" si="5"/>
        <v>0</v>
      </c>
      <c r="N151" s="248"/>
      <c r="O151" s="249"/>
      <c r="P151" s="249"/>
      <c r="Q151" s="152">
        <f t="shared" si="6"/>
        <v>0</v>
      </c>
    </row>
    <row r="152" spans="1:17" ht="15" customHeight="1">
      <c r="A152" s="192">
        <v>142</v>
      </c>
      <c r="B152" s="149" t="s">
        <v>131</v>
      </c>
      <c r="C152" s="105" t="s">
        <v>19</v>
      </c>
      <c r="D152" s="149"/>
      <c r="E152" s="149" t="s">
        <v>26</v>
      </c>
      <c r="F152" s="106" t="s">
        <v>461</v>
      </c>
      <c r="G152" s="80" t="s">
        <v>33</v>
      </c>
      <c r="H152" s="225"/>
      <c r="I152" s="246"/>
      <c r="J152" s="246"/>
      <c r="K152" s="247"/>
      <c r="L152" s="247"/>
      <c r="M152" s="152">
        <f t="shared" si="5"/>
        <v>0</v>
      </c>
      <c r="N152" s="248"/>
      <c r="O152" s="249"/>
      <c r="P152" s="249"/>
      <c r="Q152" s="152">
        <f t="shared" si="6"/>
        <v>0</v>
      </c>
    </row>
    <row r="153" spans="1:17" ht="15" customHeight="1">
      <c r="A153" s="192">
        <v>143</v>
      </c>
      <c r="B153" s="149" t="s">
        <v>132</v>
      </c>
      <c r="C153" s="105" t="s">
        <v>19</v>
      </c>
      <c r="D153" s="149"/>
      <c r="E153" s="149" t="s">
        <v>26</v>
      </c>
      <c r="F153" s="107">
        <v>128</v>
      </c>
      <c r="G153" s="14" t="s">
        <v>21</v>
      </c>
      <c r="H153" s="225"/>
      <c r="I153" s="246"/>
      <c r="J153" s="246"/>
      <c r="K153" s="247"/>
      <c r="L153" s="247"/>
      <c r="M153" s="152">
        <f t="shared" si="5"/>
        <v>0</v>
      </c>
      <c r="N153" s="248"/>
      <c r="O153" s="249"/>
      <c r="P153" s="249"/>
      <c r="Q153" s="152">
        <f t="shared" si="6"/>
        <v>0</v>
      </c>
    </row>
    <row r="154" spans="1:17" ht="15" customHeight="1">
      <c r="A154" s="192">
        <v>144</v>
      </c>
      <c r="B154" s="149" t="s">
        <v>132</v>
      </c>
      <c r="C154" s="105" t="s">
        <v>19</v>
      </c>
      <c r="D154" s="149"/>
      <c r="E154" s="149" t="s">
        <v>26</v>
      </c>
      <c r="F154" s="106" t="s">
        <v>462</v>
      </c>
      <c r="G154" s="80" t="s">
        <v>33</v>
      </c>
      <c r="H154" s="225"/>
      <c r="I154" s="246"/>
      <c r="J154" s="246"/>
      <c r="K154" s="247"/>
      <c r="L154" s="247"/>
      <c r="M154" s="152">
        <f t="shared" si="5"/>
        <v>0</v>
      </c>
      <c r="N154" s="248"/>
      <c r="O154" s="249"/>
      <c r="P154" s="249"/>
      <c r="Q154" s="152">
        <f t="shared" si="6"/>
        <v>0</v>
      </c>
    </row>
    <row r="155" spans="1:17" ht="15" customHeight="1">
      <c r="A155" s="192">
        <v>145</v>
      </c>
      <c r="B155" s="149" t="s">
        <v>133</v>
      </c>
      <c r="C155" s="105" t="s">
        <v>19</v>
      </c>
      <c r="D155" s="149"/>
      <c r="E155" s="149" t="s">
        <v>30</v>
      </c>
      <c r="F155" s="106" t="s">
        <v>384</v>
      </c>
      <c r="G155" s="14" t="s">
        <v>21</v>
      </c>
      <c r="H155" s="225"/>
      <c r="I155" s="246"/>
      <c r="J155" s="246"/>
      <c r="K155" s="247"/>
      <c r="L155" s="247"/>
      <c r="M155" s="152">
        <f t="shared" si="5"/>
        <v>0</v>
      </c>
      <c r="N155" s="248"/>
      <c r="O155" s="249"/>
      <c r="P155" s="249"/>
      <c r="Q155" s="152">
        <f t="shared" si="6"/>
        <v>0</v>
      </c>
    </row>
    <row r="156" spans="1:17" ht="15" customHeight="1">
      <c r="A156" s="192">
        <v>146</v>
      </c>
      <c r="B156" s="149" t="s">
        <v>133</v>
      </c>
      <c r="C156" s="105" t="s">
        <v>19</v>
      </c>
      <c r="D156" s="149"/>
      <c r="E156" s="149" t="s">
        <v>30</v>
      </c>
      <c r="F156" s="106" t="s">
        <v>419</v>
      </c>
      <c r="G156" s="17" t="s">
        <v>31</v>
      </c>
      <c r="H156" s="225"/>
      <c r="I156" s="246"/>
      <c r="J156" s="246"/>
      <c r="K156" s="247"/>
      <c r="L156" s="247"/>
      <c r="M156" s="152">
        <f t="shared" si="5"/>
        <v>0</v>
      </c>
      <c r="N156" s="248"/>
      <c r="O156" s="249"/>
      <c r="P156" s="249"/>
      <c r="Q156" s="152">
        <f t="shared" si="6"/>
        <v>0</v>
      </c>
    </row>
    <row r="157" spans="1:17" ht="15" customHeight="1">
      <c r="A157" s="192">
        <v>147</v>
      </c>
      <c r="B157" s="149" t="s">
        <v>134</v>
      </c>
      <c r="C157" s="105" t="s">
        <v>19</v>
      </c>
      <c r="D157" s="149"/>
      <c r="E157" s="149" t="s">
        <v>52</v>
      </c>
      <c r="F157" s="106" t="s">
        <v>385</v>
      </c>
      <c r="G157" s="14" t="s">
        <v>21</v>
      </c>
      <c r="H157" s="225"/>
      <c r="I157" s="246"/>
      <c r="J157" s="246"/>
      <c r="K157" s="247"/>
      <c r="L157" s="247"/>
      <c r="M157" s="152">
        <f t="shared" si="5"/>
        <v>0</v>
      </c>
      <c r="N157" s="248"/>
      <c r="O157" s="249"/>
      <c r="P157" s="249"/>
      <c r="Q157" s="152">
        <f t="shared" si="6"/>
        <v>0</v>
      </c>
    </row>
    <row r="158" spans="1:17" ht="15" customHeight="1">
      <c r="A158" s="192">
        <v>148</v>
      </c>
      <c r="B158" s="149" t="s">
        <v>134</v>
      </c>
      <c r="C158" s="105" t="s">
        <v>19</v>
      </c>
      <c r="D158" s="149"/>
      <c r="E158" s="149" t="s">
        <v>52</v>
      </c>
      <c r="F158" s="106" t="s">
        <v>463</v>
      </c>
      <c r="G158" s="80" t="s">
        <v>33</v>
      </c>
      <c r="H158" s="225"/>
      <c r="I158" s="246"/>
      <c r="J158" s="246"/>
      <c r="K158" s="247"/>
      <c r="L158" s="247"/>
      <c r="M158" s="152">
        <f t="shared" si="5"/>
        <v>0</v>
      </c>
      <c r="N158" s="248"/>
      <c r="O158" s="249"/>
      <c r="P158" s="249"/>
      <c r="Q158" s="152">
        <f t="shared" si="6"/>
        <v>0</v>
      </c>
    </row>
    <row r="159" spans="1:17" ht="15" customHeight="1">
      <c r="A159" s="192">
        <v>149</v>
      </c>
      <c r="B159" s="149" t="s">
        <v>135</v>
      </c>
      <c r="C159" s="105" t="s">
        <v>19</v>
      </c>
      <c r="D159" s="149"/>
      <c r="E159" s="149" t="s">
        <v>26</v>
      </c>
      <c r="F159" s="107">
        <v>131</v>
      </c>
      <c r="G159" s="14" t="s">
        <v>21</v>
      </c>
      <c r="H159" s="225"/>
      <c r="I159" s="246"/>
      <c r="J159" s="246"/>
      <c r="K159" s="247"/>
      <c r="L159" s="247"/>
      <c r="M159" s="152">
        <f t="shared" si="5"/>
        <v>0</v>
      </c>
      <c r="N159" s="248"/>
      <c r="O159" s="249"/>
      <c r="P159" s="249"/>
      <c r="Q159" s="152">
        <f t="shared" si="6"/>
        <v>0</v>
      </c>
    </row>
    <row r="160" spans="1:17" ht="15" customHeight="1">
      <c r="A160" s="192">
        <v>150</v>
      </c>
      <c r="B160" s="149" t="s">
        <v>136</v>
      </c>
      <c r="C160" s="105" t="s">
        <v>19</v>
      </c>
      <c r="D160" s="149"/>
      <c r="E160" s="149" t="s">
        <v>26</v>
      </c>
      <c r="F160" s="99">
        <v>132</v>
      </c>
      <c r="G160" s="14" t="s">
        <v>21</v>
      </c>
      <c r="H160" s="225"/>
      <c r="I160" s="246"/>
      <c r="J160" s="246"/>
      <c r="K160" s="247"/>
      <c r="L160" s="247"/>
      <c r="M160" s="152">
        <f t="shared" si="5"/>
        <v>0</v>
      </c>
      <c r="N160" s="248"/>
      <c r="O160" s="249"/>
      <c r="P160" s="249"/>
      <c r="Q160" s="152">
        <f t="shared" si="6"/>
        <v>0</v>
      </c>
    </row>
    <row r="161" spans="1:17" ht="15" customHeight="1">
      <c r="A161" s="192">
        <v>151</v>
      </c>
      <c r="B161" s="149" t="s">
        <v>137</v>
      </c>
      <c r="C161" s="105" t="s">
        <v>19</v>
      </c>
      <c r="D161" s="149"/>
      <c r="E161" s="149" t="s">
        <v>26</v>
      </c>
      <c r="F161" s="106" t="s">
        <v>386</v>
      </c>
      <c r="G161" s="14" t="s">
        <v>21</v>
      </c>
      <c r="H161" s="225">
        <v>3</v>
      </c>
      <c r="I161" s="246"/>
      <c r="J161" s="246"/>
      <c r="K161" s="247"/>
      <c r="L161" s="247"/>
      <c r="M161" s="152">
        <f t="shared" si="5"/>
        <v>0</v>
      </c>
      <c r="N161" s="248"/>
      <c r="O161" s="249"/>
      <c r="P161" s="249"/>
      <c r="Q161" s="152">
        <f t="shared" si="6"/>
        <v>0</v>
      </c>
    </row>
    <row r="162" spans="1:17" ht="15" customHeight="1">
      <c r="A162" s="192">
        <v>152</v>
      </c>
      <c r="B162" s="153" t="s">
        <v>138</v>
      </c>
      <c r="C162" s="148" t="s">
        <v>19</v>
      </c>
      <c r="D162" s="148"/>
      <c r="E162" s="153" t="s">
        <v>35</v>
      </c>
      <c r="F162" s="106" t="s">
        <v>387</v>
      </c>
      <c r="G162" s="14" t="s">
        <v>21</v>
      </c>
      <c r="H162" s="225"/>
      <c r="I162" s="246"/>
      <c r="J162" s="246"/>
      <c r="K162" s="247"/>
      <c r="L162" s="247"/>
      <c r="M162" s="152">
        <f t="shared" si="5"/>
        <v>0</v>
      </c>
      <c r="N162" s="248"/>
      <c r="O162" s="249"/>
      <c r="P162" s="249"/>
      <c r="Q162" s="152">
        <f t="shared" si="6"/>
        <v>0</v>
      </c>
    </row>
    <row r="163" spans="1:17" ht="15" customHeight="1">
      <c r="A163" s="192">
        <v>153</v>
      </c>
      <c r="B163" s="153" t="s">
        <v>138</v>
      </c>
      <c r="C163" s="148" t="s">
        <v>19</v>
      </c>
      <c r="D163" s="153"/>
      <c r="E163" s="153" t="s">
        <v>35</v>
      </c>
      <c r="F163" s="106" t="s">
        <v>403</v>
      </c>
      <c r="G163" s="19" t="s">
        <v>36</v>
      </c>
      <c r="H163" s="225"/>
      <c r="I163" s="246"/>
      <c r="J163" s="246"/>
      <c r="K163" s="247"/>
      <c r="L163" s="247"/>
      <c r="M163" s="152">
        <f t="shared" si="5"/>
        <v>0</v>
      </c>
      <c r="N163" s="248"/>
      <c r="O163" s="249"/>
      <c r="P163" s="249">
        <v>1233.4000000000001</v>
      </c>
      <c r="Q163" s="152">
        <f t="shared" si="6"/>
        <v>-1233.4000000000001</v>
      </c>
    </row>
    <row r="164" spans="1:17" ht="15" customHeight="1">
      <c r="A164" s="192">
        <v>154</v>
      </c>
      <c r="B164" s="153" t="s">
        <v>139</v>
      </c>
      <c r="C164" s="148" t="s">
        <v>19</v>
      </c>
      <c r="D164" s="153"/>
      <c r="E164" s="153" t="s">
        <v>104</v>
      </c>
      <c r="F164" s="106" t="s">
        <v>388</v>
      </c>
      <c r="G164" s="14" t="s">
        <v>21</v>
      </c>
      <c r="H164" s="225"/>
      <c r="I164" s="246"/>
      <c r="J164" s="246"/>
      <c r="K164" s="247"/>
      <c r="L164" s="247"/>
      <c r="M164" s="152">
        <f t="shared" si="5"/>
        <v>0</v>
      </c>
      <c r="N164" s="248"/>
      <c r="O164" s="249"/>
      <c r="P164" s="249"/>
      <c r="Q164" s="152">
        <f t="shared" si="6"/>
        <v>0</v>
      </c>
    </row>
    <row r="165" spans="1:17" ht="15" customHeight="1">
      <c r="A165" s="192">
        <v>155</v>
      </c>
      <c r="B165" s="153" t="s">
        <v>139</v>
      </c>
      <c r="C165" s="148" t="s">
        <v>19</v>
      </c>
      <c r="D165" s="153"/>
      <c r="E165" s="153" t="s">
        <v>104</v>
      </c>
      <c r="F165" s="106" t="s">
        <v>404</v>
      </c>
      <c r="G165" s="19" t="s">
        <v>36</v>
      </c>
      <c r="H165" s="225"/>
      <c r="I165" s="246"/>
      <c r="J165" s="246"/>
      <c r="K165" s="247"/>
      <c r="L165" s="247"/>
      <c r="M165" s="152">
        <f t="shared" si="5"/>
        <v>0</v>
      </c>
      <c r="N165" s="248"/>
      <c r="O165" s="249"/>
      <c r="P165" s="249"/>
      <c r="Q165" s="152">
        <f t="shared" si="6"/>
        <v>0</v>
      </c>
    </row>
    <row r="166" spans="1:17" ht="15" customHeight="1">
      <c r="A166" s="192">
        <v>156</v>
      </c>
      <c r="B166" s="153" t="s">
        <v>140</v>
      </c>
      <c r="C166" s="148" t="s">
        <v>19</v>
      </c>
      <c r="D166" s="153"/>
      <c r="E166" s="153" t="s">
        <v>104</v>
      </c>
      <c r="F166" s="106" t="s">
        <v>389</v>
      </c>
      <c r="G166" s="14" t="s">
        <v>21</v>
      </c>
      <c r="H166" s="225">
        <v>1</v>
      </c>
      <c r="I166" s="246"/>
      <c r="J166" s="246"/>
      <c r="K166" s="247"/>
      <c r="L166" s="247"/>
      <c r="M166" s="152">
        <f t="shared" si="5"/>
        <v>0</v>
      </c>
      <c r="N166" s="248"/>
      <c r="O166" s="249"/>
      <c r="P166" s="249"/>
      <c r="Q166" s="152">
        <f t="shared" si="6"/>
        <v>0</v>
      </c>
    </row>
    <row r="167" spans="1:17" ht="15" customHeight="1">
      <c r="A167" s="192">
        <v>157</v>
      </c>
      <c r="B167" s="153" t="s">
        <v>140</v>
      </c>
      <c r="C167" s="148" t="s">
        <v>19</v>
      </c>
      <c r="D167" s="153"/>
      <c r="E167" s="153" t="s">
        <v>104</v>
      </c>
      <c r="F167" s="106" t="s">
        <v>405</v>
      </c>
      <c r="G167" s="19" t="s">
        <v>36</v>
      </c>
      <c r="H167" s="225"/>
      <c r="I167" s="246"/>
      <c r="J167" s="246"/>
      <c r="K167" s="247"/>
      <c r="L167" s="247"/>
      <c r="M167" s="152">
        <f t="shared" si="5"/>
        <v>0</v>
      </c>
      <c r="N167" s="248">
        <v>1</v>
      </c>
      <c r="O167" s="249"/>
      <c r="P167" s="249"/>
      <c r="Q167" s="152">
        <f t="shared" si="6"/>
        <v>0</v>
      </c>
    </row>
    <row r="168" spans="1:17" ht="15" customHeight="1">
      <c r="A168" s="192">
        <v>158</v>
      </c>
      <c r="B168" s="153" t="s">
        <v>141</v>
      </c>
      <c r="C168" s="148" t="s">
        <v>19</v>
      </c>
      <c r="D168" s="153"/>
      <c r="E168" s="153" t="s">
        <v>26</v>
      </c>
      <c r="F168" s="106" t="s">
        <v>390</v>
      </c>
      <c r="G168" s="14" t="s">
        <v>21</v>
      </c>
      <c r="H168" s="225"/>
      <c r="I168" s="246"/>
      <c r="J168" s="246"/>
      <c r="K168" s="247"/>
      <c r="L168" s="247"/>
      <c r="M168" s="152">
        <f t="shared" si="5"/>
        <v>0</v>
      </c>
      <c r="N168" s="248"/>
      <c r="O168" s="249"/>
      <c r="P168" s="249"/>
      <c r="Q168" s="152">
        <f t="shared" si="6"/>
        <v>0</v>
      </c>
    </row>
    <row r="169" spans="1:17" ht="15" customHeight="1">
      <c r="A169" s="192">
        <v>159</v>
      </c>
      <c r="B169" s="153" t="s">
        <v>141</v>
      </c>
      <c r="C169" s="148" t="s">
        <v>19</v>
      </c>
      <c r="D169" s="153"/>
      <c r="E169" s="153" t="s">
        <v>26</v>
      </c>
      <c r="F169" s="114" t="s">
        <v>309</v>
      </c>
      <c r="G169" s="80" t="s">
        <v>33</v>
      </c>
      <c r="H169" s="225"/>
      <c r="I169" s="246"/>
      <c r="J169" s="246"/>
      <c r="K169" s="247"/>
      <c r="L169" s="247"/>
      <c r="M169" s="152">
        <f t="shared" si="5"/>
        <v>0</v>
      </c>
      <c r="N169" s="248"/>
      <c r="O169" s="249"/>
      <c r="P169" s="249"/>
      <c r="Q169" s="152">
        <f t="shared" si="6"/>
        <v>0</v>
      </c>
    </row>
    <row r="170" spans="1:17" ht="15" customHeight="1">
      <c r="A170" s="192">
        <v>160</v>
      </c>
      <c r="B170" s="153" t="s">
        <v>142</v>
      </c>
      <c r="C170" s="148" t="s">
        <v>19</v>
      </c>
      <c r="D170" s="153"/>
      <c r="E170" s="153" t="s">
        <v>26</v>
      </c>
      <c r="F170" s="106" t="s">
        <v>391</v>
      </c>
      <c r="G170" s="14" t="s">
        <v>21</v>
      </c>
      <c r="H170" s="225"/>
      <c r="I170" s="246"/>
      <c r="J170" s="246"/>
      <c r="K170" s="247"/>
      <c r="L170" s="247"/>
      <c r="M170" s="152">
        <f t="shared" si="5"/>
        <v>0</v>
      </c>
      <c r="N170" s="248"/>
      <c r="O170" s="249"/>
      <c r="P170" s="249"/>
      <c r="Q170" s="152">
        <f t="shared" si="6"/>
        <v>0</v>
      </c>
    </row>
    <row r="171" spans="1:17" ht="15" customHeight="1">
      <c r="A171" s="192">
        <v>161</v>
      </c>
      <c r="B171" s="153" t="s">
        <v>142</v>
      </c>
      <c r="C171" s="148" t="s">
        <v>19</v>
      </c>
      <c r="D171" s="153"/>
      <c r="E171" s="153" t="s">
        <v>26</v>
      </c>
      <c r="F171" s="107" t="s">
        <v>308</v>
      </c>
      <c r="G171" s="80" t="s">
        <v>33</v>
      </c>
      <c r="H171" s="225"/>
      <c r="I171" s="246"/>
      <c r="J171" s="246"/>
      <c r="K171" s="247"/>
      <c r="L171" s="247"/>
      <c r="M171" s="152">
        <f t="shared" si="5"/>
        <v>0</v>
      </c>
      <c r="N171" s="248"/>
      <c r="O171" s="249"/>
      <c r="P171" s="249"/>
      <c r="Q171" s="152">
        <f t="shared" si="6"/>
        <v>0</v>
      </c>
    </row>
    <row r="172" spans="1:17" ht="15" customHeight="1">
      <c r="A172" s="192">
        <v>162</v>
      </c>
      <c r="B172" s="153" t="s">
        <v>143</v>
      </c>
      <c r="C172" s="148" t="s">
        <v>19</v>
      </c>
      <c r="D172" s="153"/>
      <c r="E172" s="153" t="s">
        <v>35</v>
      </c>
      <c r="F172" s="106" t="s">
        <v>392</v>
      </c>
      <c r="G172" s="14" t="s">
        <v>21</v>
      </c>
      <c r="H172" s="225"/>
      <c r="I172" s="246"/>
      <c r="J172" s="246"/>
      <c r="K172" s="247"/>
      <c r="L172" s="247"/>
      <c r="M172" s="152">
        <f t="shared" si="5"/>
        <v>0</v>
      </c>
      <c r="N172" s="248"/>
      <c r="O172" s="249"/>
      <c r="P172" s="249"/>
      <c r="Q172" s="152">
        <f t="shared" si="6"/>
        <v>0</v>
      </c>
    </row>
    <row r="173" spans="1:17" ht="15" customHeight="1">
      <c r="A173" s="192">
        <v>163</v>
      </c>
      <c r="B173" s="153" t="s">
        <v>143</v>
      </c>
      <c r="C173" s="148" t="s">
        <v>19</v>
      </c>
      <c r="D173" s="153"/>
      <c r="E173" s="153" t="s">
        <v>35</v>
      </c>
      <c r="F173" s="106" t="s">
        <v>406</v>
      </c>
      <c r="G173" s="19" t="s">
        <v>36</v>
      </c>
      <c r="H173" s="225"/>
      <c r="I173" s="246"/>
      <c r="J173" s="246"/>
      <c r="K173" s="247"/>
      <c r="L173" s="247"/>
      <c r="M173" s="152">
        <f t="shared" si="5"/>
        <v>0</v>
      </c>
      <c r="N173" s="248">
        <v>2</v>
      </c>
      <c r="O173" s="249"/>
      <c r="P173" s="249"/>
      <c r="Q173" s="152">
        <f t="shared" si="6"/>
        <v>0</v>
      </c>
    </row>
    <row r="174" spans="1:17" ht="51">
      <c r="A174" s="192">
        <v>164</v>
      </c>
      <c r="B174" s="153" t="s">
        <v>144</v>
      </c>
      <c r="C174" s="148" t="s">
        <v>500</v>
      </c>
      <c r="D174" s="148" t="s">
        <v>525</v>
      </c>
      <c r="E174" s="153" t="s">
        <v>26</v>
      </c>
      <c r="F174" s="107">
        <v>140</v>
      </c>
      <c r="G174" s="14" t="s">
        <v>21</v>
      </c>
      <c r="H174" s="225"/>
      <c r="I174" s="246"/>
      <c r="J174" s="246"/>
      <c r="K174" s="247"/>
      <c r="L174" s="247"/>
      <c r="M174" s="152">
        <f t="shared" si="5"/>
        <v>0</v>
      </c>
      <c r="N174" s="248"/>
      <c r="O174" s="249"/>
      <c r="P174" s="249"/>
      <c r="Q174" s="152">
        <f t="shared" si="6"/>
        <v>0</v>
      </c>
    </row>
    <row r="175" spans="1:17" ht="51">
      <c r="A175" s="192">
        <v>165</v>
      </c>
      <c r="B175" s="153" t="s">
        <v>144</v>
      </c>
      <c r="C175" s="148" t="s">
        <v>500</v>
      </c>
      <c r="D175" s="148" t="s">
        <v>525</v>
      </c>
      <c r="E175" s="153" t="s">
        <v>26</v>
      </c>
      <c r="F175" s="106" t="s">
        <v>469</v>
      </c>
      <c r="G175" s="80" t="s">
        <v>33</v>
      </c>
      <c r="H175" s="225"/>
      <c r="I175" s="246"/>
      <c r="J175" s="246"/>
      <c r="K175" s="247"/>
      <c r="L175" s="247"/>
      <c r="M175" s="152">
        <f t="shared" si="5"/>
        <v>0</v>
      </c>
      <c r="N175" s="248"/>
      <c r="O175" s="249"/>
      <c r="P175" s="249"/>
      <c r="Q175" s="152">
        <f t="shared" si="6"/>
        <v>0</v>
      </c>
    </row>
    <row r="176" spans="1:17" ht="15" customHeight="1">
      <c r="A176" s="192">
        <v>166</v>
      </c>
      <c r="B176" s="153" t="s">
        <v>145</v>
      </c>
      <c r="C176" s="148" t="s">
        <v>19</v>
      </c>
      <c r="D176" s="153"/>
      <c r="E176" s="153" t="s">
        <v>146</v>
      </c>
      <c r="F176" s="107">
        <v>141</v>
      </c>
      <c r="G176" s="14" t="s">
        <v>21</v>
      </c>
      <c r="H176" s="225"/>
      <c r="I176" s="246"/>
      <c r="J176" s="246"/>
      <c r="K176" s="247"/>
      <c r="L176" s="247"/>
      <c r="M176" s="152">
        <f t="shared" si="5"/>
        <v>0</v>
      </c>
      <c r="N176" s="248"/>
      <c r="O176" s="249"/>
      <c r="P176" s="249"/>
      <c r="Q176" s="152">
        <f t="shared" si="6"/>
        <v>0</v>
      </c>
    </row>
    <row r="177" spans="1:17" ht="15" customHeight="1">
      <c r="A177" s="192">
        <v>167</v>
      </c>
      <c r="B177" s="153" t="s">
        <v>147</v>
      </c>
      <c r="C177" s="148" t="s">
        <v>19</v>
      </c>
      <c r="D177" s="153"/>
      <c r="E177" s="153" t="s">
        <v>26</v>
      </c>
      <c r="F177" s="106" t="s">
        <v>393</v>
      </c>
      <c r="G177" s="14" t="s">
        <v>21</v>
      </c>
      <c r="H177" s="225"/>
      <c r="I177" s="246"/>
      <c r="J177" s="246"/>
      <c r="K177" s="247"/>
      <c r="L177" s="247"/>
      <c r="M177" s="152">
        <f t="shared" si="5"/>
        <v>0</v>
      </c>
      <c r="N177" s="248"/>
      <c r="O177" s="249"/>
      <c r="P177" s="249">
        <v>5999.5</v>
      </c>
      <c r="Q177" s="152">
        <f t="shared" si="6"/>
        <v>-5999.5</v>
      </c>
    </row>
    <row r="178" spans="1:17" ht="15" customHeight="1">
      <c r="A178" s="192">
        <v>168</v>
      </c>
      <c r="B178" s="153" t="s">
        <v>148</v>
      </c>
      <c r="C178" s="148" t="s">
        <v>19</v>
      </c>
      <c r="D178" s="153"/>
      <c r="E178" s="153" t="s">
        <v>26</v>
      </c>
      <c r="F178" s="106" t="s">
        <v>394</v>
      </c>
      <c r="G178" s="14" t="s">
        <v>21</v>
      </c>
      <c r="H178" s="225">
        <v>2</v>
      </c>
      <c r="I178" s="246"/>
      <c r="J178" s="246"/>
      <c r="K178" s="247"/>
      <c r="L178" s="247">
        <v>3957.99</v>
      </c>
      <c r="M178" s="152">
        <f t="shared" si="5"/>
        <v>-3957.99</v>
      </c>
      <c r="N178" s="248"/>
      <c r="O178" s="249"/>
      <c r="P178" s="249">
        <v>1947.89</v>
      </c>
      <c r="Q178" s="152">
        <f t="shared" si="6"/>
        <v>-1947.89</v>
      </c>
    </row>
    <row r="179" spans="1:17" ht="15" customHeight="1">
      <c r="A179" s="192">
        <v>169</v>
      </c>
      <c r="B179" s="153" t="s">
        <v>148</v>
      </c>
      <c r="C179" s="148" t="s">
        <v>19</v>
      </c>
      <c r="D179" s="153"/>
      <c r="E179" s="153" t="s">
        <v>26</v>
      </c>
      <c r="F179" s="109" t="s">
        <v>464</v>
      </c>
      <c r="G179" s="80" t="s">
        <v>33</v>
      </c>
      <c r="H179" s="225"/>
      <c r="I179" s="246"/>
      <c r="J179" s="246"/>
      <c r="K179" s="247"/>
      <c r="L179" s="247"/>
      <c r="M179" s="152">
        <f t="shared" si="5"/>
        <v>0</v>
      </c>
      <c r="N179" s="248"/>
      <c r="O179" s="249"/>
      <c r="P179" s="249"/>
      <c r="Q179" s="152">
        <f t="shared" si="6"/>
        <v>0</v>
      </c>
    </row>
    <row r="180" spans="1:17" ht="15" customHeight="1">
      <c r="A180" s="192">
        <v>170</v>
      </c>
      <c r="B180" s="115" t="s">
        <v>149</v>
      </c>
      <c r="C180" s="4" t="s">
        <v>19</v>
      </c>
      <c r="D180" s="115"/>
      <c r="E180" s="115" t="s">
        <v>26</v>
      </c>
      <c r="F180" s="116" t="s">
        <v>465</v>
      </c>
      <c r="G180" s="80" t="s">
        <v>33</v>
      </c>
      <c r="H180" s="225"/>
      <c r="I180" s="246"/>
      <c r="J180" s="246"/>
      <c r="K180" s="247"/>
      <c r="L180" s="247"/>
      <c r="M180" s="152">
        <f t="shared" si="5"/>
        <v>0</v>
      </c>
      <c r="N180" s="248"/>
      <c r="O180" s="249"/>
      <c r="P180" s="249">
        <v>3347.8</v>
      </c>
      <c r="Q180" s="152">
        <f t="shared" si="6"/>
        <v>-3347.8</v>
      </c>
    </row>
    <row r="181" spans="1:17" ht="15" customHeight="1">
      <c r="A181" s="192">
        <v>171</v>
      </c>
      <c r="B181" s="153" t="s">
        <v>150</v>
      </c>
      <c r="C181" s="148" t="s">
        <v>19</v>
      </c>
      <c r="D181" s="153"/>
      <c r="E181" s="149" t="s">
        <v>30</v>
      </c>
      <c r="F181" s="194" t="s">
        <v>395</v>
      </c>
      <c r="G181" s="102" t="s">
        <v>21</v>
      </c>
      <c r="H181" s="225"/>
      <c r="I181" s="246"/>
      <c r="J181" s="246"/>
      <c r="K181" s="247"/>
      <c r="L181" s="247"/>
      <c r="M181" s="152">
        <f t="shared" si="5"/>
        <v>0</v>
      </c>
      <c r="N181" s="248"/>
      <c r="O181" s="249"/>
      <c r="P181" s="249">
        <v>571.29999999999995</v>
      </c>
      <c r="Q181" s="152">
        <f t="shared" si="6"/>
        <v>-571.29999999999995</v>
      </c>
    </row>
    <row r="182" spans="1:17" ht="15" customHeight="1">
      <c r="A182" s="192">
        <v>172</v>
      </c>
      <c r="B182" s="153" t="s">
        <v>150</v>
      </c>
      <c r="C182" s="148" t="s">
        <v>19</v>
      </c>
      <c r="D182" s="148"/>
      <c r="E182" s="149" t="s">
        <v>30</v>
      </c>
      <c r="F182" s="194" t="s">
        <v>420</v>
      </c>
      <c r="G182" s="154" t="s">
        <v>31</v>
      </c>
      <c r="H182" s="225">
        <v>1</v>
      </c>
      <c r="I182" s="246"/>
      <c r="J182" s="246"/>
      <c r="K182" s="247"/>
      <c r="L182" s="247"/>
      <c r="M182" s="152">
        <f t="shared" si="5"/>
        <v>0</v>
      </c>
      <c r="N182" s="248"/>
      <c r="O182" s="249"/>
      <c r="P182" s="249"/>
      <c r="Q182" s="152">
        <f t="shared" si="6"/>
        <v>0</v>
      </c>
    </row>
    <row r="183" spans="1:17" ht="15" customHeight="1">
      <c r="A183" s="192">
        <v>173</v>
      </c>
      <c r="B183" s="153" t="s">
        <v>151</v>
      </c>
      <c r="C183" s="148" t="s">
        <v>19</v>
      </c>
      <c r="D183" s="148"/>
      <c r="E183" s="153" t="s">
        <v>26</v>
      </c>
      <c r="F183" s="194" t="s">
        <v>396</v>
      </c>
      <c r="G183" s="102" t="s">
        <v>21</v>
      </c>
      <c r="H183" s="225"/>
      <c r="I183" s="246"/>
      <c r="J183" s="246"/>
      <c r="K183" s="247"/>
      <c r="L183" s="247"/>
      <c r="M183" s="152">
        <f t="shared" si="5"/>
        <v>0</v>
      </c>
      <c r="N183" s="248"/>
      <c r="O183" s="249"/>
      <c r="P183" s="249"/>
      <c r="Q183" s="152">
        <f t="shared" si="6"/>
        <v>0</v>
      </c>
    </row>
    <row r="184" spans="1:17" ht="15" customHeight="1">
      <c r="A184" s="192">
        <v>174</v>
      </c>
      <c r="B184" s="153" t="s">
        <v>151</v>
      </c>
      <c r="C184" s="148" t="s">
        <v>19</v>
      </c>
      <c r="D184" s="148"/>
      <c r="E184" s="153" t="s">
        <v>26</v>
      </c>
      <c r="F184" s="194" t="s">
        <v>466</v>
      </c>
      <c r="G184" s="80" t="s">
        <v>33</v>
      </c>
      <c r="H184" s="225"/>
      <c r="I184" s="246"/>
      <c r="J184" s="246"/>
      <c r="K184" s="247"/>
      <c r="L184" s="247"/>
      <c r="M184" s="152">
        <f t="shared" si="5"/>
        <v>0</v>
      </c>
      <c r="N184" s="248"/>
      <c r="O184" s="249"/>
      <c r="P184" s="249"/>
      <c r="Q184" s="152">
        <f t="shared" si="6"/>
        <v>0</v>
      </c>
    </row>
    <row r="185" spans="1:17" ht="15" customHeight="1">
      <c r="A185" s="192">
        <v>175</v>
      </c>
      <c r="B185" s="153" t="s">
        <v>152</v>
      </c>
      <c r="C185" s="148" t="s">
        <v>19</v>
      </c>
      <c r="D185" s="148"/>
      <c r="E185" s="153" t="s">
        <v>26</v>
      </c>
      <c r="F185" s="194" t="s">
        <v>467</v>
      </c>
      <c r="G185" s="80" t="s">
        <v>33</v>
      </c>
      <c r="H185" s="225"/>
      <c r="I185" s="246"/>
      <c r="J185" s="246"/>
      <c r="K185" s="247"/>
      <c r="L185" s="247"/>
      <c r="M185" s="152">
        <f t="shared" si="5"/>
        <v>0</v>
      </c>
      <c r="N185" s="248"/>
      <c r="O185" s="249"/>
      <c r="P185" s="249">
        <v>4933.6000000000004</v>
      </c>
      <c r="Q185" s="152">
        <f t="shared" si="6"/>
        <v>-4933.6000000000004</v>
      </c>
    </row>
    <row r="186" spans="1:17">
      <c r="A186" s="192">
        <v>176</v>
      </c>
      <c r="B186" s="153" t="s">
        <v>156</v>
      </c>
      <c r="C186" s="148" t="s">
        <v>19</v>
      </c>
      <c r="D186" s="148"/>
      <c r="E186" s="153" t="s">
        <v>26</v>
      </c>
      <c r="F186" s="194" t="s">
        <v>397</v>
      </c>
      <c r="G186" s="102" t="s">
        <v>21</v>
      </c>
      <c r="H186" s="225">
        <v>1</v>
      </c>
      <c r="I186" s="246"/>
      <c r="J186" s="246"/>
      <c r="K186" s="247"/>
      <c r="L186" s="247"/>
      <c r="M186" s="152">
        <f t="shared" si="5"/>
        <v>0</v>
      </c>
      <c r="N186" s="248"/>
      <c r="O186" s="249"/>
      <c r="P186" s="249"/>
      <c r="Q186" s="152">
        <f t="shared" si="6"/>
        <v>0</v>
      </c>
    </row>
    <row r="187" spans="1:17">
      <c r="A187" s="192">
        <v>177</v>
      </c>
      <c r="B187" s="153" t="s">
        <v>441</v>
      </c>
      <c r="C187" s="148" t="s">
        <v>19</v>
      </c>
      <c r="D187" s="148"/>
      <c r="E187" s="153" t="s">
        <v>26</v>
      </c>
      <c r="F187" s="194" t="s">
        <v>442</v>
      </c>
      <c r="G187" s="102" t="s">
        <v>21</v>
      </c>
      <c r="H187" s="225"/>
      <c r="I187" s="246"/>
      <c r="J187" s="246"/>
      <c r="K187" s="247"/>
      <c r="L187" s="247"/>
      <c r="M187" s="152">
        <f>K187-L187</f>
        <v>0</v>
      </c>
      <c r="N187" s="248"/>
      <c r="O187" s="249"/>
      <c r="P187" s="249"/>
      <c r="Q187" s="152">
        <f>O187-P187</f>
        <v>0</v>
      </c>
    </row>
    <row r="188" spans="1:17">
      <c r="A188" s="192">
        <v>178</v>
      </c>
      <c r="B188" s="153" t="s">
        <v>441</v>
      </c>
      <c r="C188" s="148" t="s">
        <v>19</v>
      </c>
      <c r="D188" s="148"/>
      <c r="E188" s="153" t="s">
        <v>26</v>
      </c>
      <c r="F188" s="194" t="s">
        <v>468</v>
      </c>
      <c r="G188" s="80" t="s">
        <v>33</v>
      </c>
      <c r="H188" s="225"/>
      <c r="I188" s="246"/>
      <c r="J188" s="246"/>
      <c r="K188" s="247"/>
      <c r="L188" s="247"/>
      <c r="M188" s="152">
        <f>K188-L188</f>
        <v>0</v>
      </c>
      <c r="N188" s="248"/>
      <c r="O188" s="249"/>
      <c r="P188" s="249"/>
      <c r="Q188" s="152">
        <f>O188-P188</f>
        <v>0</v>
      </c>
    </row>
    <row r="189" spans="1:17" ht="15" customHeight="1">
      <c r="A189" s="192">
        <v>179</v>
      </c>
      <c r="B189" s="153" t="s">
        <v>470</v>
      </c>
      <c r="C189" s="148" t="s">
        <v>19</v>
      </c>
      <c r="D189" s="148"/>
      <c r="E189" s="153" t="s">
        <v>26</v>
      </c>
      <c r="F189" s="194" t="s">
        <v>503</v>
      </c>
      <c r="G189" s="102" t="s">
        <v>21</v>
      </c>
      <c r="H189" s="225">
        <v>1</v>
      </c>
      <c r="I189" s="246"/>
      <c r="J189" s="246"/>
      <c r="K189" s="247"/>
      <c r="L189" s="247"/>
      <c r="M189" s="152">
        <f t="shared" ref="M189:M225" si="7">K189-L189</f>
        <v>0</v>
      </c>
      <c r="N189" s="248"/>
      <c r="O189" s="249"/>
      <c r="P189" s="249"/>
      <c r="Q189" s="152">
        <f t="shared" ref="Q189:Q225" si="8">O189-P189</f>
        <v>0</v>
      </c>
    </row>
    <row r="190" spans="1:17" ht="15" customHeight="1">
      <c r="A190" s="192">
        <v>180</v>
      </c>
      <c r="B190" s="153" t="s">
        <v>470</v>
      </c>
      <c r="C190" s="148" t="s">
        <v>19</v>
      </c>
      <c r="D190" s="148"/>
      <c r="E190" s="153" t="s">
        <v>26</v>
      </c>
      <c r="F190" s="194" t="s">
        <v>491</v>
      </c>
      <c r="G190" s="80" t="s">
        <v>33</v>
      </c>
      <c r="H190" s="225"/>
      <c r="I190" s="246"/>
      <c r="J190" s="246"/>
      <c r="K190" s="247"/>
      <c r="L190" s="247"/>
      <c r="M190" s="152">
        <f t="shared" si="7"/>
        <v>0</v>
      </c>
      <c r="N190" s="248"/>
      <c r="O190" s="249"/>
      <c r="P190" s="249"/>
      <c r="Q190" s="152">
        <f t="shared" si="8"/>
        <v>0</v>
      </c>
    </row>
    <row r="191" spans="1:17">
      <c r="A191" s="192">
        <v>181</v>
      </c>
      <c r="B191" s="153" t="s">
        <v>471</v>
      </c>
      <c r="C191" s="148" t="s">
        <v>19</v>
      </c>
      <c r="D191" s="148"/>
      <c r="E191" s="153" t="s">
        <v>26</v>
      </c>
      <c r="F191" s="194" t="s">
        <v>504</v>
      </c>
      <c r="G191" s="102" t="s">
        <v>21</v>
      </c>
      <c r="H191" s="225"/>
      <c r="I191" s="246"/>
      <c r="J191" s="246"/>
      <c r="K191" s="247"/>
      <c r="L191" s="247"/>
      <c r="M191" s="152">
        <f t="shared" si="7"/>
        <v>0</v>
      </c>
      <c r="N191" s="248"/>
      <c r="O191" s="249"/>
      <c r="P191" s="249"/>
      <c r="Q191" s="152">
        <f t="shared" si="8"/>
        <v>0</v>
      </c>
    </row>
    <row r="192" spans="1:17">
      <c r="A192" s="192">
        <v>182</v>
      </c>
      <c r="B192" s="153" t="s">
        <v>471</v>
      </c>
      <c r="C192" s="148" t="s">
        <v>19</v>
      </c>
      <c r="D192" s="148"/>
      <c r="E192" s="153" t="s">
        <v>26</v>
      </c>
      <c r="F192" s="194" t="s">
        <v>479</v>
      </c>
      <c r="G192" s="80" t="s">
        <v>33</v>
      </c>
      <c r="H192" s="225"/>
      <c r="I192" s="246"/>
      <c r="J192" s="246"/>
      <c r="K192" s="247"/>
      <c r="L192" s="247"/>
      <c r="M192" s="152">
        <f t="shared" si="7"/>
        <v>0</v>
      </c>
      <c r="N192" s="248"/>
      <c r="O192" s="249"/>
      <c r="P192" s="249"/>
      <c r="Q192" s="152">
        <f t="shared" si="8"/>
        <v>0</v>
      </c>
    </row>
    <row r="193" spans="1:17">
      <c r="A193" s="192">
        <v>183</v>
      </c>
      <c r="B193" s="153" t="s">
        <v>482</v>
      </c>
      <c r="C193" s="148" t="s">
        <v>19</v>
      </c>
      <c r="D193" s="148"/>
      <c r="E193" s="153" t="s">
        <v>26</v>
      </c>
      <c r="F193" s="194" t="s">
        <v>505</v>
      </c>
      <c r="G193" s="102" t="s">
        <v>21</v>
      </c>
      <c r="H193" s="225"/>
      <c r="I193" s="246"/>
      <c r="J193" s="246"/>
      <c r="K193" s="247"/>
      <c r="L193" s="247"/>
      <c r="M193" s="152">
        <f t="shared" si="7"/>
        <v>0</v>
      </c>
      <c r="N193" s="248"/>
      <c r="O193" s="249"/>
      <c r="P193" s="249"/>
      <c r="Q193" s="152">
        <f t="shared" si="8"/>
        <v>0</v>
      </c>
    </row>
    <row r="194" spans="1:17">
      <c r="A194" s="192">
        <v>184</v>
      </c>
      <c r="B194" s="153" t="s">
        <v>482</v>
      </c>
      <c r="C194" s="148" t="s">
        <v>19</v>
      </c>
      <c r="D194" s="148"/>
      <c r="E194" s="153" t="s">
        <v>26</v>
      </c>
      <c r="F194" s="194" t="s">
        <v>485</v>
      </c>
      <c r="G194" s="16" t="s">
        <v>22</v>
      </c>
      <c r="H194" s="225">
        <v>1</v>
      </c>
      <c r="I194" s="246"/>
      <c r="J194" s="246"/>
      <c r="K194" s="247"/>
      <c r="L194" s="247"/>
      <c r="M194" s="152">
        <f t="shared" si="7"/>
        <v>0</v>
      </c>
      <c r="N194" s="248"/>
      <c r="O194" s="249"/>
      <c r="P194" s="249"/>
      <c r="Q194" s="152">
        <f t="shared" si="8"/>
        <v>0</v>
      </c>
    </row>
    <row r="195" spans="1:17">
      <c r="A195" s="192">
        <v>185</v>
      </c>
      <c r="B195" s="153" t="s">
        <v>483</v>
      </c>
      <c r="C195" s="148" t="s">
        <v>19</v>
      </c>
      <c r="D195" s="148"/>
      <c r="E195" s="149" t="s">
        <v>94</v>
      </c>
      <c r="F195" s="194" t="s">
        <v>543</v>
      </c>
      <c r="G195" s="14" t="s">
        <v>21</v>
      </c>
      <c r="H195" s="225"/>
      <c r="I195" s="246"/>
      <c r="J195" s="246"/>
      <c r="K195" s="247"/>
      <c r="L195" s="247"/>
      <c r="M195" s="152">
        <f t="shared" si="7"/>
        <v>0</v>
      </c>
      <c r="N195" s="248"/>
      <c r="O195" s="249"/>
      <c r="P195" s="249"/>
      <c r="Q195" s="152">
        <f t="shared" si="8"/>
        <v>0</v>
      </c>
    </row>
    <row r="196" spans="1:17">
      <c r="A196" s="192">
        <v>186</v>
      </c>
      <c r="B196" s="153" t="s">
        <v>483</v>
      </c>
      <c r="C196" s="148" t="s">
        <v>19</v>
      </c>
      <c r="D196" s="148"/>
      <c r="E196" s="149" t="s">
        <v>94</v>
      </c>
      <c r="F196" s="194" t="s">
        <v>492</v>
      </c>
      <c r="G196" s="16" t="s">
        <v>22</v>
      </c>
      <c r="H196" s="225"/>
      <c r="I196" s="246"/>
      <c r="J196" s="246">
        <v>1</v>
      </c>
      <c r="K196" s="247"/>
      <c r="L196" s="247"/>
      <c r="M196" s="152">
        <f t="shared" si="7"/>
        <v>0</v>
      </c>
      <c r="N196" s="248"/>
      <c r="O196" s="249"/>
      <c r="P196" s="249"/>
      <c r="Q196" s="152">
        <f t="shared" si="8"/>
        <v>0</v>
      </c>
    </row>
    <row r="197" spans="1:17">
      <c r="A197" s="192">
        <v>187</v>
      </c>
      <c r="B197" s="153" t="s">
        <v>473</v>
      </c>
      <c r="C197" s="148" t="s">
        <v>19</v>
      </c>
      <c r="D197" s="148"/>
      <c r="E197" s="153" t="s">
        <v>26</v>
      </c>
      <c r="F197" s="194" t="s">
        <v>506</v>
      </c>
      <c r="G197" s="102" t="s">
        <v>21</v>
      </c>
      <c r="H197" s="225">
        <v>1</v>
      </c>
      <c r="I197" s="246"/>
      <c r="J197" s="246"/>
      <c r="K197" s="247"/>
      <c r="L197" s="247"/>
      <c r="M197" s="152">
        <f t="shared" si="7"/>
        <v>0</v>
      </c>
      <c r="N197" s="248"/>
      <c r="O197" s="249"/>
      <c r="P197" s="249"/>
      <c r="Q197" s="152">
        <f t="shared" si="8"/>
        <v>0</v>
      </c>
    </row>
    <row r="198" spans="1:17">
      <c r="A198" s="192">
        <v>188</v>
      </c>
      <c r="B198" s="153" t="s">
        <v>473</v>
      </c>
      <c r="C198" s="148" t="s">
        <v>19</v>
      </c>
      <c r="D198" s="148"/>
      <c r="E198" s="153" t="s">
        <v>26</v>
      </c>
      <c r="F198" s="194" t="s">
        <v>472</v>
      </c>
      <c r="G198" s="80" t="s">
        <v>33</v>
      </c>
      <c r="H198" s="225"/>
      <c r="I198" s="246"/>
      <c r="J198" s="246"/>
      <c r="K198" s="247"/>
      <c r="L198" s="247"/>
      <c r="M198" s="152">
        <f t="shared" si="7"/>
        <v>0</v>
      </c>
      <c r="N198" s="248"/>
      <c r="O198" s="249"/>
      <c r="P198" s="249"/>
      <c r="Q198" s="152">
        <f t="shared" si="8"/>
        <v>0</v>
      </c>
    </row>
    <row r="199" spans="1:17" ht="63.75">
      <c r="A199" s="192">
        <v>189</v>
      </c>
      <c r="B199" s="153" t="s">
        <v>484</v>
      </c>
      <c r="C199" s="148" t="s">
        <v>487</v>
      </c>
      <c r="D199" s="148" t="s">
        <v>486</v>
      </c>
      <c r="E199" s="153" t="s">
        <v>20</v>
      </c>
      <c r="F199" s="194" t="s">
        <v>507</v>
      </c>
      <c r="G199" s="102" t="s">
        <v>21</v>
      </c>
      <c r="H199" s="225"/>
      <c r="I199" s="246"/>
      <c r="J199" s="246"/>
      <c r="K199" s="247"/>
      <c r="L199" s="247"/>
      <c r="M199" s="152">
        <f t="shared" si="7"/>
        <v>0</v>
      </c>
      <c r="N199" s="248"/>
      <c r="O199" s="249"/>
      <c r="P199" s="249"/>
      <c r="Q199" s="152">
        <f t="shared" si="8"/>
        <v>0</v>
      </c>
    </row>
    <row r="200" spans="1:17" ht="63.75">
      <c r="A200" s="192">
        <v>190</v>
      </c>
      <c r="B200" s="153" t="s">
        <v>484</v>
      </c>
      <c r="C200" s="148" t="s">
        <v>487</v>
      </c>
      <c r="D200" s="148" t="s">
        <v>486</v>
      </c>
      <c r="E200" s="153" t="s">
        <v>20</v>
      </c>
      <c r="F200" s="194" t="s">
        <v>493</v>
      </c>
      <c r="G200" s="16" t="s">
        <v>22</v>
      </c>
      <c r="H200" s="225"/>
      <c r="I200" s="246"/>
      <c r="J200" s="246"/>
      <c r="K200" s="247"/>
      <c r="L200" s="247"/>
      <c r="M200" s="152">
        <f t="shared" si="7"/>
        <v>0</v>
      </c>
      <c r="N200" s="248"/>
      <c r="O200" s="249"/>
      <c r="P200" s="249"/>
      <c r="Q200" s="152">
        <f t="shared" si="8"/>
        <v>0</v>
      </c>
    </row>
    <row r="201" spans="1:17">
      <c r="A201" s="192">
        <v>191</v>
      </c>
      <c r="B201" s="153" t="s">
        <v>480</v>
      </c>
      <c r="C201" s="148" t="s">
        <v>19</v>
      </c>
      <c r="D201" s="148"/>
      <c r="E201" s="153" t="s">
        <v>26</v>
      </c>
      <c r="F201" s="194" t="s">
        <v>476</v>
      </c>
      <c r="G201" s="80" t="s">
        <v>33</v>
      </c>
      <c r="H201" s="225"/>
      <c r="I201" s="246"/>
      <c r="J201" s="246"/>
      <c r="K201" s="247"/>
      <c r="L201" s="247"/>
      <c r="M201" s="152">
        <f t="shared" si="7"/>
        <v>0</v>
      </c>
      <c r="N201" s="248"/>
      <c r="O201" s="249"/>
      <c r="P201" s="249"/>
      <c r="Q201" s="152">
        <f t="shared" si="8"/>
        <v>0</v>
      </c>
    </row>
    <row r="202" spans="1:17">
      <c r="A202" s="192">
        <v>192</v>
      </c>
      <c r="B202" s="153" t="s">
        <v>477</v>
      </c>
      <c r="C202" s="148" t="s">
        <v>19</v>
      </c>
      <c r="D202" s="148"/>
      <c r="E202" s="153" t="s">
        <v>26</v>
      </c>
      <c r="F202" s="194" t="s">
        <v>515</v>
      </c>
      <c r="G202" s="14" t="s">
        <v>21</v>
      </c>
      <c r="H202" s="225">
        <v>1</v>
      </c>
      <c r="I202" s="246"/>
      <c r="J202" s="246"/>
      <c r="K202" s="247"/>
      <c r="L202" s="247"/>
      <c r="M202" s="152">
        <f t="shared" si="7"/>
        <v>0</v>
      </c>
      <c r="N202" s="248"/>
      <c r="O202" s="249"/>
      <c r="P202" s="249"/>
      <c r="Q202" s="152">
        <f t="shared" si="8"/>
        <v>0</v>
      </c>
    </row>
    <row r="203" spans="1:17">
      <c r="A203" s="192">
        <v>193</v>
      </c>
      <c r="B203" s="153" t="s">
        <v>477</v>
      </c>
      <c r="C203" s="148" t="s">
        <v>19</v>
      </c>
      <c r="D203" s="148"/>
      <c r="E203" s="153" t="s">
        <v>26</v>
      </c>
      <c r="F203" s="194" t="s">
        <v>475</v>
      </c>
      <c r="G203" s="80" t="s">
        <v>33</v>
      </c>
      <c r="H203" s="225"/>
      <c r="I203" s="246"/>
      <c r="J203" s="246"/>
      <c r="K203" s="247"/>
      <c r="L203" s="247"/>
      <c r="M203" s="152">
        <f t="shared" si="7"/>
        <v>0</v>
      </c>
      <c r="N203" s="248"/>
      <c r="O203" s="249"/>
      <c r="P203" s="249"/>
      <c r="Q203" s="152">
        <f t="shared" si="8"/>
        <v>0</v>
      </c>
    </row>
    <row r="204" spans="1:17" ht="15" customHeight="1">
      <c r="A204" s="192">
        <v>194</v>
      </c>
      <c r="B204" s="153" t="s">
        <v>481</v>
      </c>
      <c r="C204" s="148" t="s">
        <v>19</v>
      </c>
      <c r="D204" s="148"/>
      <c r="E204" s="153" t="s">
        <v>26</v>
      </c>
      <c r="F204" s="194" t="s">
        <v>490</v>
      </c>
      <c r="G204" s="80" t="s">
        <v>33</v>
      </c>
      <c r="H204" s="225"/>
      <c r="I204" s="246"/>
      <c r="J204" s="246"/>
      <c r="K204" s="247"/>
      <c r="L204" s="247">
        <v>528.6</v>
      </c>
      <c r="M204" s="152">
        <f t="shared" si="7"/>
        <v>-528.6</v>
      </c>
      <c r="N204" s="248"/>
      <c r="O204" s="249"/>
      <c r="P204" s="249"/>
      <c r="Q204" s="152">
        <f t="shared" si="8"/>
        <v>0</v>
      </c>
    </row>
    <row r="205" spans="1:17" ht="51">
      <c r="A205" s="192">
        <v>195</v>
      </c>
      <c r="B205" s="153" t="s">
        <v>478</v>
      </c>
      <c r="C205" s="148" t="s">
        <v>547</v>
      </c>
      <c r="D205" s="148" t="s">
        <v>548</v>
      </c>
      <c r="E205" s="153" t="s">
        <v>26</v>
      </c>
      <c r="F205" s="194" t="s">
        <v>508</v>
      </c>
      <c r="G205" s="14" t="s">
        <v>21</v>
      </c>
      <c r="H205" s="225">
        <v>1</v>
      </c>
      <c r="I205" s="246"/>
      <c r="J205" s="246"/>
      <c r="K205" s="247"/>
      <c r="L205" s="247">
        <v>528.6</v>
      </c>
      <c r="M205" s="152">
        <f t="shared" si="7"/>
        <v>-528.6</v>
      </c>
      <c r="N205" s="248"/>
      <c r="O205" s="249"/>
      <c r="P205" s="249"/>
      <c r="Q205" s="152">
        <f t="shared" si="8"/>
        <v>0</v>
      </c>
    </row>
    <row r="206" spans="1:17">
      <c r="A206" s="192">
        <v>196</v>
      </c>
      <c r="B206" s="153" t="s">
        <v>488</v>
      </c>
      <c r="C206" s="148" t="s">
        <v>19</v>
      </c>
      <c r="D206" s="148"/>
      <c r="E206" s="153" t="s">
        <v>26</v>
      </c>
      <c r="F206" s="194" t="s">
        <v>509</v>
      </c>
      <c r="G206" s="14" t="s">
        <v>21</v>
      </c>
      <c r="H206" s="225"/>
      <c r="I206" s="246"/>
      <c r="J206" s="246"/>
      <c r="K206" s="247"/>
      <c r="L206" s="247"/>
      <c r="M206" s="152">
        <f t="shared" si="7"/>
        <v>0</v>
      </c>
      <c r="N206" s="248"/>
      <c r="O206" s="249"/>
      <c r="P206" s="249"/>
      <c r="Q206" s="152">
        <f t="shared" si="8"/>
        <v>0</v>
      </c>
    </row>
    <row r="207" spans="1:17">
      <c r="A207" s="192">
        <v>197</v>
      </c>
      <c r="B207" s="153" t="s">
        <v>495</v>
      </c>
      <c r="C207" s="148" t="s">
        <v>19</v>
      </c>
      <c r="D207" s="148"/>
      <c r="E207" s="153" t="s">
        <v>104</v>
      </c>
      <c r="F207" s="194" t="s">
        <v>494</v>
      </c>
      <c r="G207" s="19" t="s">
        <v>36</v>
      </c>
      <c r="H207" s="225"/>
      <c r="I207" s="246"/>
      <c r="J207" s="246"/>
      <c r="K207" s="247"/>
      <c r="L207" s="247"/>
      <c r="M207" s="152">
        <f t="shared" si="7"/>
        <v>0</v>
      </c>
      <c r="N207" s="248"/>
      <c r="O207" s="249"/>
      <c r="P207" s="249"/>
      <c r="Q207" s="152">
        <f t="shared" si="8"/>
        <v>0</v>
      </c>
    </row>
    <row r="208" spans="1:17" ht="51">
      <c r="A208" s="192">
        <v>198</v>
      </c>
      <c r="B208" s="153" t="s">
        <v>496</v>
      </c>
      <c r="C208" s="148" t="s">
        <v>500</v>
      </c>
      <c r="D208" s="148" t="s">
        <v>501</v>
      </c>
      <c r="E208" s="153" t="s">
        <v>26</v>
      </c>
      <c r="F208" s="194" t="s">
        <v>502</v>
      </c>
      <c r="G208" s="14" t="s">
        <v>21</v>
      </c>
      <c r="H208" s="225"/>
      <c r="I208" s="246"/>
      <c r="J208" s="246"/>
      <c r="K208" s="247"/>
      <c r="L208" s="247"/>
      <c r="M208" s="152">
        <f t="shared" si="7"/>
        <v>0</v>
      </c>
      <c r="N208" s="248"/>
      <c r="O208" s="249"/>
      <c r="P208" s="249"/>
      <c r="Q208" s="152">
        <f t="shared" si="8"/>
        <v>0</v>
      </c>
    </row>
    <row r="209" spans="1:17" ht="51">
      <c r="A209" s="192">
        <v>199</v>
      </c>
      <c r="B209" s="153" t="s">
        <v>496</v>
      </c>
      <c r="C209" s="148" t="s">
        <v>500</v>
      </c>
      <c r="D209" s="148" t="s">
        <v>501</v>
      </c>
      <c r="E209" s="153" t="s">
        <v>26</v>
      </c>
      <c r="F209" s="194" t="s">
        <v>499</v>
      </c>
      <c r="G209" s="80" t="s">
        <v>33</v>
      </c>
      <c r="H209" s="225"/>
      <c r="I209" s="246"/>
      <c r="J209" s="246"/>
      <c r="K209" s="247"/>
      <c r="L209" s="247"/>
      <c r="M209" s="152">
        <f t="shared" si="7"/>
        <v>0</v>
      </c>
      <c r="N209" s="248"/>
      <c r="O209" s="249"/>
      <c r="P209" s="249"/>
      <c r="Q209" s="152">
        <f t="shared" si="8"/>
        <v>0</v>
      </c>
    </row>
    <row r="210" spans="1:17">
      <c r="A210" s="192">
        <v>200</v>
      </c>
      <c r="B210" s="30" t="s">
        <v>498</v>
      </c>
      <c r="C210" s="26" t="s">
        <v>19</v>
      </c>
      <c r="D210" s="26"/>
      <c r="E210" s="30" t="s">
        <v>26</v>
      </c>
      <c r="F210" s="194" t="s">
        <v>551</v>
      </c>
      <c r="G210" s="32" t="s">
        <v>21</v>
      </c>
      <c r="H210" s="225"/>
      <c r="I210" s="246"/>
      <c r="J210" s="246"/>
      <c r="K210" s="247"/>
      <c r="L210" s="247"/>
      <c r="M210" s="152">
        <f t="shared" si="7"/>
        <v>0</v>
      </c>
      <c r="N210" s="248"/>
      <c r="O210" s="249"/>
      <c r="P210" s="249"/>
      <c r="Q210" s="152">
        <f t="shared" si="8"/>
        <v>0</v>
      </c>
    </row>
    <row r="211" spans="1:17">
      <c r="A211" s="192">
        <v>201</v>
      </c>
      <c r="B211" s="153" t="s">
        <v>498</v>
      </c>
      <c r="C211" s="148" t="s">
        <v>19</v>
      </c>
      <c r="D211" s="148"/>
      <c r="E211" s="153" t="s">
        <v>26</v>
      </c>
      <c r="F211" s="194" t="s">
        <v>514</v>
      </c>
      <c r="G211" s="80" t="s">
        <v>33</v>
      </c>
      <c r="H211" s="225"/>
      <c r="I211" s="246"/>
      <c r="J211" s="246"/>
      <c r="K211" s="247"/>
      <c r="L211" s="247"/>
      <c r="M211" s="152">
        <f t="shared" si="7"/>
        <v>0</v>
      </c>
      <c r="N211" s="248"/>
      <c r="O211" s="249"/>
      <c r="P211" s="249"/>
      <c r="Q211" s="152">
        <f t="shared" si="8"/>
        <v>0</v>
      </c>
    </row>
    <row r="212" spans="1:17">
      <c r="A212" s="192">
        <v>202</v>
      </c>
      <c r="B212" s="153" t="s">
        <v>511</v>
      </c>
      <c r="C212" s="148" t="s">
        <v>19</v>
      </c>
      <c r="D212" s="148"/>
      <c r="E212" s="149" t="s">
        <v>30</v>
      </c>
      <c r="F212" s="194" t="s">
        <v>510</v>
      </c>
      <c r="G212" s="14" t="s">
        <v>21</v>
      </c>
      <c r="H212" s="225"/>
      <c r="I212" s="246"/>
      <c r="J212" s="246"/>
      <c r="K212" s="247"/>
      <c r="L212" s="247"/>
      <c r="M212" s="152">
        <f t="shared" si="7"/>
        <v>0</v>
      </c>
      <c r="N212" s="248"/>
      <c r="O212" s="249"/>
      <c r="P212" s="249"/>
      <c r="Q212" s="152">
        <f t="shared" si="8"/>
        <v>0</v>
      </c>
    </row>
    <row r="213" spans="1:17">
      <c r="A213" s="192">
        <v>203</v>
      </c>
      <c r="B213" s="153" t="s">
        <v>511</v>
      </c>
      <c r="C213" s="148" t="s">
        <v>19</v>
      </c>
      <c r="D213" s="148"/>
      <c r="E213" s="149" t="s">
        <v>30</v>
      </c>
      <c r="F213" s="194" t="s">
        <v>519</v>
      </c>
      <c r="G213" s="154" t="s">
        <v>31</v>
      </c>
      <c r="H213" s="225"/>
      <c r="I213" s="246"/>
      <c r="J213" s="246"/>
      <c r="K213" s="247"/>
      <c r="L213" s="247"/>
      <c r="M213" s="152">
        <f t="shared" si="7"/>
        <v>0</v>
      </c>
      <c r="N213" s="248"/>
      <c r="O213" s="249"/>
      <c r="P213" s="249"/>
      <c r="Q213" s="152">
        <f t="shared" si="8"/>
        <v>0</v>
      </c>
    </row>
    <row r="214" spans="1:17">
      <c r="A214" s="192">
        <v>204</v>
      </c>
      <c r="B214" s="153" t="s">
        <v>512</v>
      </c>
      <c r="C214" s="148" t="s">
        <v>19</v>
      </c>
      <c r="D214" s="148"/>
      <c r="E214" s="153" t="s">
        <v>26</v>
      </c>
      <c r="F214" s="194" t="s">
        <v>513</v>
      </c>
      <c r="G214" s="14" t="s">
        <v>21</v>
      </c>
      <c r="H214" s="225"/>
      <c r="I214" s="246"/>
      <c r="J214" s="246"/>
      <c r="K214" s="247"/>
      <c r="L214" s="247"/>
      <c r="M214" s="152">
        <f t="shared" si="7"/>
        <v>0</v>
      </c>
      <c r="N214" s="248"/>
      <c r="O214" s="249"/>
      <c r="P214" s="249"/>
      <c r="Q214" s="152">
        <f t="shared" si="8"/>
        <v>0</v>
      </c>
    </row>
    <row r="215" spans="1:17">
      <c r="A215" s="192">
        <v>205</v>
      </c>
      <c r="B215" s="153" t="s">
        <v>512</v>
      </c>
      <c r="C215" s="148" t="s">
        <v>19</v>
      </c>
      <c r="D215" s="119"/>
      <c r="E215" s="153" t="s">
        <v>26</v>
      </c>
      <c r="F215" s="194" t="s">
        <v>518</v>
      </c>
      <c r="G215" s="80" t="s">
        <v>33</v>
      </c>
      <c r="H215" s="225"/>
      <c r="I215" s="246"/>
      <c r="J215" s="246"/>
      <c r="K215" s="247"/>
      <c r="L215" s="247"/>
      <c r="M215" s="152">
        <f t="shared" si="7"/>
        <v>0</v>
      </c>
      <c r="N215" s="248"/>
      <c r="O215" s="249"/>
      <c r="P215" s="249"/>
      <c r="Q215" s="152">
        <f t="shared" si="8"/>
        <v>0</v>
      </c>
    </row>
    <row r="216" spans="1:17">
      <c r="A216" s="192">
        <v>206</v>
      </c>
      <c r="B216" s="162" t="s">
        <v>524</v>
      </c>
      <c r="C216" s="26" t="s">
        <v>19</v>
      </c>
      <c r="D216" s="120"/>
      <c r="E216" s="30" t="s">
        <v>26</v>
      </c>
      <c r="F216" s="194" t="s">
        <v>550</v>
      </c>
      <c r="G216" s="32" t="s">
        <v>21</v>
      </c>
      <c r="H216" s="225"/>
      <c r="I216" s="246"/>
      <c r="J216" s="246"/>
      <c r="K216" s="247"/>
      <c r="L216" s="247"/>
      <c r="M216" s="152">
        <f t="shared" si="7"/>
        <v>0</v>
      </c>
      <c r="N216" s="248"/>
      <c r="O216" s="249"/>
      <c r="P216" s="249"/>
      <c r="Q216" s="152">
        <f t="shared" si="8"/>
        <v>0</v>
      </c>
    </row>
    <row r="217" spans="1:17">
      <c r="A217" s="192">
        <v>207</v>
      </c>
      <c r="B217" s="162" t="s">
        <v>524</v>
      </c>
      <c r="C217" s="148" t="s">
        <v>19</v>
      </c>
      <c r="D217" s="119"/>
      <c r="E217" s="153" t="s">
        <v>26</v>
      </c>
      <c r="F217" s="194" t="s">
        <v>521</v>
      </c>
      <c r="G217" s="80" t="s">
        <v>33</v>
      </c>
      <c r="H217" s="225"/>
      <c r="I217" s="246"/>
      <c r="J217" s="246"/>
      <c r="K217" s="247"/>
      <c r="L217" s="247"/>
      <c r="M217" s="152">
        <f t="shared" si="7"/>
        <v>0</v>
      </c>
      <c r="N217" s="248"/>
      <c r="O217" s="249"/>
      <c r="P217" s="249"/>
      <c r="Q217" s="152">
        <f t="shared" si="8"/>
        <v>0</v>
      </c>
    </row>
    <row r="218" spans="1:17">
      <c r="A218" s="192">
        <v>208</v>
      </c>
      <c r="B218" s="162" t="s">
        <v>523</v>
      </c>
      <c r="C218" s="148" t="s">
        <v>19</v>
      </c>
      <c r="D218" s="119"/>
      <c r="E218" s="153" t="s">
        <v>26</v>
      </c>
      <c r="F218" s="194" t="s">
        <v>522</v>
      </c>
      <c r="G218" s="80" t="s">
        <v>33</v>
      </c>
      <c r="H218" s="225"/>
      <c r="I218" s="246"/>
      <c r="J218" s="246"/>
      <c r="K218" s="247"/>
      <c r="L218" s="247"/>
      <c r="M218" s="152">
        <f t="shared" si="7"/>
        <v>0</v>
      </c>
      <c r="N218" s="248"/>
      <c r="O218" s="249"/>
      <c r="P218" s="249"/>
      <c r="Q218" s="152">
        <f t="shared" si="8"/>
        <v>0</v>
      </c>
    </row>
    <row r="219" spans="1:17">
      <c r="A219" s="192">
        <v>209</v>
      </c>
      <c r="B219" s="153" t="s">
        <v>529</v>
      </c>
      <c r="C219" s="148" t="s">
        <v>19</v>
      </c>
      <c r="D219" s="148"/>
      <c r="E219" s="153" t="s">
        <v>52</v>
      </c>
      <c r="F219" s="195" t="s">
        <v>544</v>
      </c>
      <c r="G219" s="14" t="s">
        <v>21</v>
      </c>
      <c r="H219" s="225"/>
      <c r="I219" s="246"/>
      <c r="J219" s="246"/>
      <c r="K219" s="247"/>
      <c r="L219" s="247"/>
      <c r="M219" s="152">
        <f t="shared" si="7"/>
        <v>0</v>
      </c>
      <c r="N219" s="248"/>
      <c r="O219" s="249"/>
      <c r="P219" s="249"/>
      <c r="Q219" s="152">
        <f t="shared" si="8"/>
        <v>0</v>
      </c>
    </row>
    <row r="220" spans="1:17">
      <c r="A220" s="192">
        <v>210</v>
      </c>
      <c r="B220" s="153" t="s">
        <v>529</v>
      </c>
      <c r="C220" s="148" t="s">
        <v>19</v>
      </c>
      <c r="D220" s="148"/>
      <c r="E220" s="153" t="s">
        <v>52</v>
      </c>
      <c r="F220" s="195" t="s">
        <v>536</v>
      </c>
      <c r="G220" s="80" t="s">
        <v>33</v>
      </c>
      <c r="H220" s="225"/>
      <c r="I220" s="246"/>
      <c r="J220" s="246"/>
      <c r="K220" s="247"/>
      <c r="L220" s="247"/>
      <c r="M220" s="152">
        <f t="shared" si="7"/>
        <v>0</v>
      </c>
      <c r="N220" s="248"/>
      <c r="O220" s="249"/>
      <c r="P220" s="249"/>
      <c r="Q220" s="152">
        <f t="shared" si="8"/>
        <v>0</v>
      </c>
    </row>
    <row r="221" spans="1:17">
      <c r="A221" s="192">
        <v>211</v>
      </c>
      <c r="B221" s="153" t="s">
        <v>530</v>
      </c>
      <c r="C221" s="148" t="s">
        <v>19</v>
      </c>
      <c r="D221" s="148"/>
      <c r="E221" s="149" t="s">
        <v>30</v>
      </c>
      <c r="F221" s="195" t="s">
        <v>545</v>
      </c>
      <c r="G221" s="14" t="s">
        <v>21</v>
      </c>
      <c r="H221" s="225"/>
      <c r="I221" s="246"/>
      <c r="J221" s="246"/>
      <c r="K221" s="247"/>
      <c r="L221" s="247"/>
      <c r="M221" s="152">
        <f t="shared" si="7"/>
        <v>0</v>
      </c>
      <c r="N221" s="248"/>
      <c r="O221" s="249"/>
      <c r="P221" s="249"/>
      <c r="Q221" s="152">
        <f t="shared" si="8"/>
        <v>0</v>
      </c>
    </row>
    <row r="222" spans="1:17">
      <c r="A222" s="192">
        <v>212</v>
      </c>
      <c r="B222" s="153" t="s">
        <v>531</v>
      </c>
      <c r="C222" s="148" t="s">
        <v>19</v>
      </c>
      <c r="D222" s="148"/>
      <c r="E222" s="153" t="s">
        <v>26</v>
      </c>
      <c r="F222" s="194" t="s">
        <v>546</v>
      </c>
      <c r="G222" s="14" t="s">
        <v>21</v>
      </c>
      <c r="H222" s="225"/>
      <c r="I222" s="246"/>
      <c r="J222" s="246"/>
      <c r="K222" s="247"/>
      <c r="L222" s="247"/>
      <c r="M222" s="152">
        <f t="shared" si="7"/>
        <v>0</v>
      </c>
      <c r="N222" s="248"/>
      <c r="O222" s="249"/>
      <c r="P222" s="249"/>
      <c r="Q222" s="152">
        <f t="shared" si="8"/>
        <v>0</v>
      </c>
    </row>
    <row r="223" spans="1:17" s="199" customFormat="1">
      <c r="A223" s="248">
        <v>213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25"/>
      <c r="I223" s="248"/>
      <c r="J223" s="248"/>
      <c r="K223" s="249"/>
      <c r="L223" s="249"/>
      <c r="M223" s="215">
        <f t="shared" si="7"/>
        <v>0</v>
      </c>
      <c r="N223" s="248"/>
      <c r="O223" s="249"/>
      <c r="P223" s="249"/>
      <c r="Q223" s="215">
        <f t="shared" si="8"/>
        <v>0</v>
      </c>
    </row>
    <row r="224" spans="1:17">
      <c r="A224" s="192">
        <v>213</v>
      </c>
      <c r="B224" s="162" t="s">
        <v>534</v>
      </c>
      <c r="C224" s="26" t="s">
        <v>19</v>
      </c>
      <c r="D224" s="119"/>
      <c r="E224" s="30" t="s">
        <v>26</v>
      </c>
      <c r="F224" s="194" t="s">
        <v>549</v>
      </c>
      <c r="G224" s="32" t="s">
        <v>21</v>
      </c>
      <c r="H224" s="225"/>
      <c r="I224" s="246"/>
      <c r="J224" s="246"/>
      <c r="K224" s="247"/>
      <c r="L224" s="247"/>
      <c r="M224" s="152">
        <f t="shared" si="7"/>
        <v>0</v>
      </c>
      <c r="N224" s="248"/>
      <c r="O224" s="249"/>
      <c r="P224" s="249"/>
      <c r="Q224" s="152">
        <f t="shared" si="8"/>
        <v>0</v>
      </c>
    </row>
    <row r="225" spans="1:17">
      <c r="A225" s="192">
        <v>214</v>
      </c>
      <c r="B225" s="162" t="s">
        <v>534</v>
      </c>
      <c r="C225" s="148" t="s">
        <v>19</v>
      </c>
      <c r="D225" s="119"/>
      <c r="E225" s="153" t="s">
        <v>26</v>
      </c>
      <c r="F225" s="195" t="s">
        <v>535</v>
      </c>
      <c r="G225" s="80" t="s">
        <v>33</v>
      </c>
      <c r="H225" s="225"/>
      <c r="I225" s="246"/>
      <c r="J225" s="246"/>
      <c r="K225" s="247"/>
      <c r="L225" s="247"/>
      <c r="M225" s="152">
        <f t="shared" si="7"/>
        <v>0</v>
      </c>
      <c r="N225" s="248"/>
      <c r="O225" s="249"/>
      <c r="P225" s="249"/>
      <c r="Q225" s="152">
        <f t="shared" si="8"/>
        <v>0</v>
      </c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185">
        <f>SUM(H10:H225)</f>
        <v>36</v>
      </c>
      <c r="I226" s="198">
        <f t="shared" ref="I226:Q226" si="9">SUM(I10:I225)</f>
        <v>1</v>
      </c>
      <c r="J226" s="198">
        <f t="shared" si="9"/>
        <v>4</v>
      </c>
      <c r="K226" s="152">
        <f t="shared" si="9"/>
        <v>0</v>
      </c>
      <c r="L226" s="152">
        <f t="shared" si="9"/>
        <v>117857.91000000003</v>
      </c>
      <c r="M226" s="152">
        <f t="shared" si="9"/>
        <v>-117857.91000000003</v>
      </c>
      <c r="N226" s="198">
        <f t="shared" si="9"/>
        <v>6</v>
      </c>
      <c r="O226" s="152">
        <f t="shared" si="9"/>
        <v>0</v>
      </c>
      <c r="P226" s="152">
        <f t="shared" si="9"/>
        <v>244244.61999999997</v>
      </c>
      <c r="Q226" s="152">
        <f t="shared" si="9"/>
        <v>-244244.61999999997</v>
      </c>
    </row>
  </sheetData>
  <autoFilter ref="A9:Q186" xr:uid="{00000000-0009-0000-0000-000017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4"/>
  <dimension ref="A1:Q226"/>
  <sheetViews>
    <sheetView topLeftCell="A67" workbookViewId="0">
      <selection activeCell="A81" sqref="A81:XFD81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14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50"/>
      <c r="I10" s="248"/>
      <c r="J10" s="248"/>
      <c r="K10" s="226"/>
      <c r="L10" s="226"/>
      <c r="M10" s="215">
        <f t="shared" ref="M10:M74" si="1">K10-L10</f>
        <v>0</v>
      </c>
      <c r="N10" s="248"/>
      <c r="O10" s="226"/>
      <c r="P10" s="226"/>
      <c r="Q10" s="215">
        <f t="shared" ref="Q10:Q74" si="2">O10-P10</f>
        <v>0</v>
      </c>
    </row>
    <row r="11" spans="1:17" ht="15" customHeight="1">
      <c r="A11" s="214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50"/>
      <c r="I11" s="248"/>
      <c r="J11" s="248"/>
      <c r="K11" s="226"/>
      <c r="L11" s="226"/>
      <c r="M11" s="215">
        <f t="shared" si="1"/>
        <v>0</v>
      </c>
      <c r="N11" s="248">
        <v>2</v>
      </c>
      <c r="O11" s="226"/>
      <c r="P11" s="226"/>
      <c r="Q11" s="215">
        <f t="shared" si="2"/>
        <v>0</v>
      </c>
    </row>
    <row r="12" spans="1:17" ht="15" customHeight="1">
      <c r="A12" s="214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50"/>
      <c r="I12" s="248"/>
      <c r="J12" s="248"/>
      <c r="K12" s="226"/>
      <c r="L12" s="226"/>
      <c r="M12" s="215">
        <f t="shared" si="1"/>
        <v>0</v>
      </c>
      <c r="N12" s="248"/>
      <c r="O12" s="226"/>
      <c r="P12" s="226"/>
      <c r="Q12" s="215">
        <f t="shared" si="2"/>
        <v>0</v>
      </c>
    </row>
    <row r="13" spans="1:17" ht="15" customHeight="1">
      <c r="A13" s="214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50">
        <v>1</v>
      </c>
      <c r="I13" s="248"/>
      <c r="J13" s="248"/>
      <c r="K13" s="226"/>
      <c r="L13" s="226"/>
      <c r="M13" s="215">
        <f t="shared" si="1"/>
        <v>0</v>
      </c>
      <c r="N13" s="248"/>
      <c r="O13" s="226"/>
      <c r="P13" s="226"/>
      <c r="Q13" s="215">
        <f t="shared" si="2"/>
        <v>0</v>
      </c>
    </row>
    <row r="14" spans="1:17" ht="15" customHeight="1">
      <c r="A14" s="214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50">
        <v>1</v>
      </c>
      <c r="I14" s="248"/>
      <c r="J14" s="248"/>
      <c r="K14" s="226"/>
      <c r="L14" s="226"/>
      <c r="M14" s="215">
        <f t="shared" si="1"/>
        <v>0</v>
      </c>
      <c r="N14" s="248"/>
      <c r="O14" s="226"/>
      <c r="P14" s="226"/>
      <c r="Q14" s="215">
        <f t="shared" si="2"/>
        <v>0</v>
      </c>
    </row>
    <row r="15" spans="1:17" ht="15" customHeight="1">
      <c r="A15" s="214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50"/>
      <c r="I15" s="248"/>
      <c r="J15" s="248"/>
      <c r="K15" s="226"/>
      <c r="L15" s="226"/>
      <c r="M15" s="215">
        <f t="shared" si="1"/>
        <v>0</v>
      </c>
      <c r="N15" s="248"/>
      <c r="O15" s="226"/>
      <c r="P15" s="226"/>
      <c r="Q15" s="215">
        <f t="shared" si="2"/>
        <v>0</v>
      </c>
    </row>
    <row r="16" spans="1:17" ht="15" customHeight="1">
      <c r="A16" s="214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50"/>
      <c r="I16" s="248"/>
      <c r="J16" s="248"/>
      <c r="K16" s="226"/>
      <c r="L16" s="226"/>
      <c r="M16" s="215">
        <f t="shared" si="1"/>
        <v>0</v>
      </c>
      <c r="N16" s="248"/>
      <c r="O16" s="226"/>
      <c r="P16" s="226"/>
      <c r="Q16" s="215">
        <f t="shared" si="2"/>
        <v>0</v>
      </c>
    </row>
    <row r="17" spans="1:17" ht="15" customHeight="1">
      <c r="A17" s="214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50"/>
      <c r="I17" s="248"/>
      <c r="J17" s="248"/>
      <c r="K17" s="226"/>
      <c r="L17" s="226"/>
      <c r="M17" s="215">
        <f t="shared" si="1"/>
        <v>0</v>
      </c>
      <c r="N17" s="248"/>
      <c r="O17" s="226"/>
      <c r="P17" s="226"/>
      <c r="Q17" s="215">
        <f t="shared" si="2"/>
        <v>0</v>
      </c>
    </row>
    <row r="18" spans="1:17" ht="15" customHeight="1">
      <c r="A18" s="214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50">
        <v>1</v>
      </c>
      <c r="I18" s="248"/>
      <c r="J18" s="248"/>
      <c r="K18" s="226"/>
      <c r="L18" s="226"/>
      <c r="M18" s="215">
        <f t="shared" si="1"/>
        <v>0</v>
      </c>
      <c r="N18" s="248"/>
      <c r="O18" s="226"/>
      <c r="P18" s="226"/>
      <c r="Q18" s="215">
        <f t="shared" si="2"/>
        <v>0</v>
      </c>
    </row>
    <row r="19" spans="1:17" ht="15" customHeight="1">
      <c r="A19" s="214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50"/>
      <c r="I19" s="248"/>
      <c r="J19" s="248"/>
      <c r="K19" s="226"/>
      <c r="L19" s="226"/>
      <c r="M19" s="215">
        <f t="shared" si="1"/>
        <v>0</v>
      </c>
      <c r="N19" s="248"/>
      <c r="O19" s="226"/>
      <c r="P19" s="226"/>
      <c r="Q19" s="215">
        <f t="shared" si="2"/>
        <v>0</v>
      </c>
    </row>
    <row r="20" spans="1:17" ht="15" customHeight="1">
      <c r="A20" s="214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50"/>
      <c r="I20" s="248"/>
      <c r="J20" s="248"/>
      <c r="K20" s="226"/>
      <c r="L20" s="226"/>
      <c r="M20" s="215">
        <f t="shared" si="1"/>
        <v>0</v>
      </c>
      <c r="N20" s="248"/>
      <c r="O20" s="226"/>
      <c r="P20" s="226"/>
      <c r="Q20" s="215">
        <f t="shared" si="2"/>
        <v>0</v>
      </c>
    </row>
    <row r="21" spans="1:17" ht="15" customHeight="1">
      <c r="A21" s="214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50"/>
      <c r="I21" s="248"/>
      <c r="J21" s="248"/>
      <c r="K21" s="226"/>
      <c r="L21" s="226"/>
      <c r="M21" s="215">
        <f t="shared" si="1"/>
        <v>0</v>
      </c>
      <c r="N21" s="248"/>
      <c r="O21" s="226"/>
      <c r="P21" s="226"/>
      <c r="Q21" s="215">
        <f t="shared" si="2"/>
        <v>0</v>
      </c>
    </row>
    <row r="22" spans="1:17" ht="15" customHeight="1">
      <c r="A22" s="214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50"/>
      <c r="I22" s="248"/>
      <c r="J22" s="248"/>
      <c r="K22" s="226"/>
      <c r="L22" s="226"/>
      <c r="M22" s="215">
        <f t="shared" si="1"/>
        <v>0</v>
      </c>
      <c r="N22" s="248"/>
      <c r="O22" s="226"/>
      <c r="P22" s="226"/>
      <c r="Q22" s="215">
        <f t="shared" si="2"/>
        <v>0</v>
      </c>
    </row>
    <row r="23" spans="1:17" ht="15" customHeight="1">
      <c r="A23" s="214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50"/>
      <c r="I23" s="248"/>
      <c r="J23" s="248"/>
      <c r="K23" s="226"/>
      <c r="L23" s="226"/>
      <c r="M23" s="215">
        <f t="shared" si="1"/>
        <v>0</v>
      </c>
      <c r="N23" s="248"/>
      <c r="O23" s="226"/>
      <c r="P23" s="226"/>
      <c r="Q23" s="215">
        <f t="shared" si="2"/>
        <v>0</v>
      </c>
    </row>
    <row r="24" spans="1:17" ht="15" customHeight="1">
      <c r="A24" s="214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50"/>
      <c r="I24" s="248"/>
      <c r="J24" s="248"/>
      <c r="K24" s="226"/>
      <c r="L24" s="226"/>
      <c r="M24" s="215">
        <f t="shared" si="1"/>
        <v>0</v>
      </c>
      <c r="N24" s="248"/>
      <c r="O24" s="226"/>
      <c r="P24" s="226"/>
      <c r="Q24" s="215">
        <f t="shared" si="2"/>
        <v>0</v>
      </c>
    </row>
    <row r="25" spans="1:17" ht="15" customHeight="1">
      <c r="A25" s="214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50"/>
      <c r="I25" s="248"/>
      <c r="J25" s="248"/>
      <c r="K25" s="226"/>
      <c r="L25" s="226"/>
      <c r="M25" s="215">
        <f t="shared" si="1"/>
        <v>0</v>
      </c>
      <c r="N25" s="248"/>
      <c r="O25" s="226"/>
      <c r="P25" s="226"/>
      <c r="Q25" s="215">
        <f t="shared" si="2"/>
        <v>0</v>
      </c>
    </row>
    <row r="26" spans="1:17" ht="15" customHeight="1">
      <c r="A26" s="214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50"/>
      <c r="I26" s="248"/>
      <c r="J26" s="248"/>
      <c r="K26" s="226"/>
      <c r="L26" s="226"/>
      <c r="M26" s="215">
        <f t="shared" si="1"/>
        <v>0</v>
      </c>
      <c r="N26" s="248"/>
      <c r="O26" s="226"/>
      <c r="P26" s="226"/>
      <c r="Q26" s="215">
        <f t="shared" si="2"/>
        <v>0</v>
      </c>
    </row>
    <row r="27" spans="1:17" ht="15" customHeight="1">
      <c r="A27" s="214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50"/>
      <c r="I27" s="248"/>
      <c r="J27" s="248"/>
      <c r="K27" s="226"/>
      <c r="L27" s="226"/>
      <c r="M27" s="215">
        <f t="shared" si="1"/>
        <v>0</v>
      </c>
      <c r="N27" s="248"/>
      <c r="O27" s="226"/>
      <c r="P27" s="226"/>
      <c r="Q27" s="215">
        <f t="shared" si="2"/>
        <v>0</v>
      </c>
    </row>
    <row r="28" spans="1:17" ht="15" customHeight="1">
      <c r="A28" s="214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50">
        <v>1</v>
      </c>
      <c r="I28" s="248"/>
      <c r="J28" s="248"/>
      <c r="K28" s="226"/>
      <c r="L28" s="226"/>
      <c r="M28" s="215">
        <f t="shared" si="1"/>
        <v>0</v>
      </c>
      <c r="N28" s="248"/>
      <c r="O28" s="226"/>
      <c r="P28" s="226"/>
      <c r="Q28" s="215">
        <f t="shared" si="2"/>
        <v>0</v>
      </c>
    </row>
    <row r="29" spans="1:17" ht="15" customHeight="1">
      <c r="A29" s="214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50"/>
      <c r="I29" s="248"/>
      <c r="J29" s="248"/>
      <c r="K29" s="226"/>
      <c r="L29" s="226"/>
      <c r="M29" s="215">
        <f t="shared" si="1"/>
        <v>0</v>
      </c>
      <c r="N29" s="248"/>
      <c r="O29" s="226"/>
      <c r="P29" s="226"/>
      <c r="Q29" s="215">
        <f t="shared" si="2"/>
        <v>0</v>
      </c>
    </row>
    <row r="30" spans="1:17" ht="15" customHeight="1">
      <c r="A30" s="214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50"/>
      <c r="I30" s="248"/>
      <c r="J30" s="248"/>
      <c r="K30" s="226"/>
      <c r="L30" s="226"/>
      <c r="M30" s="215">
        <f t="shared" si="1"/>
        <v>0</v>
      </c>
      <c r="N30" s="248"/>
      <c r="O30" s="226"/>
      <c r="P30" s="226"/>
      <c r="Q30" s="215">
        <f t="shared" si="2"/>
        <v>0</v>
      </c>
    </row>
    <row r="31" spans="1:17" ht="15" customHeight="1">
      <c r="A31" s="214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50"/>
      <c r="I31" s="248"/>
      <c r="J31" s="248"/>
      <c r="K31" s="226"/>
      <c r="L31" s="226"/>
      <c r="M31" s="215">
        <f t="shared" si="1"/>
        <v>0</v>
      </c>
      <c r="N31" s="248"/>
      <c r="O31" s="226"/>
      <c r="P31" s="226"/>
      <c r="Q31" s="215">
        <f t="shared" si="2"/>
        <v>0</v>
      </c>
    </row>
    <row r="32" spans="1:17" ht="15" customHeight="1">
      <c r="A32" s="214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50"/>
      <c r="I32" s="248"/>
      <c r="J32" s="248"/>
      <c r="K32" s="226"/>
      <c r="L32" s="226"/>
      <c r="M32" s="215">
        <f t="shared" si="1"/>
        <v>0</v>
      </c>
      <c r="N32" s="248"/>
      <c r="O32" s="226"/>
      <c r="P32" s="226"/>
      <c r="Q32" s="215">
        <f t="shared" si="2"/>
        <v>0</v>
      </c>
    </row>
    <row r="33" spans="1:17" ht="15" customHeight="1">
      <c r="A33" s="214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50"/>
      <c r="I33" s="248"/>
      <c r="J33" s="248"/>
      <c r="K33" s="226"/>
      <c r="L33" s="226"/>
      <c r="M33" s="215">
        <f t="shared" si="1"/>
        <v>0</v>
      </c>
      <c r="N33" s="248"/>
      <c r="O33" s="226"/>
      <c r="P33" s="226"/>
      <c r="Q33" s="215">
        <f t="shared" si="2"/>
        <v>0</v>
      </c>
    </row>
    <row r="34" spans="1:17" ht="15" customHeight="1">
      <c r="A34" s="214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50"/>
      <c r="I34" s="248"/>
      <c r="J34" s="248"/>
      <c r="K34" s="226"/>
      <c r="L34" s="226"/>
      <c r="M34" s="215">
        <f t="shared" si="1"/>
        <v>0</v>
      </c>
      <c r="N34" s="248"/>
      <c r="O34" s="226"/>
      <c r="P34" s="226"/>
      <c r="Q34" s="215">
        <f t="shared" si="2"/>
        <v>0</v>
      </c>
    </row>
    <row r="35" spans="1:17" ht="15" customHeight="1">
      <c r="A35" s="214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50"/>
      <c r="I35" s="248"/>
      <c r="J35" s="248"/>
      <c r="K35" s="226"/>
      <c r="L35" s="226"/>
      <c r="M35" s="215">
        <f t="shared" si="1"/>
        <v>0</v>
      </c>
      <c r="N35" s="248"/>
      <c r="O35" s="226"/>
      <c r="P35" s="226"/>
      <c r="Q35" s="215">
        <f t="shared" si="2"/>
        <v>0</v>
      </c>
    </row>
    <row r="36" spans="1:17" ht="15" customHeight="1">
      <c r="A36" s="214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50"/>
      <c r="I36" s="248"/>
      <c r="J36" s="248"/>
      <c r="K36" s="226"/>
      <c r="L36" s="226"/>
      <c r="M36" s="215">
        <f t="shared" si="1"/>
        <v>0</v>
      </c>
      <c r="N36" s="248"/>
      <c r="O36" s="226"/>
      <c r="P36" s="226"/>
      <c r="Q36" s="215">
        <f t="shared" si="2"/>
        <v>0</v>
      </c>
    </row>
    <row r="37" spans="1:17" ht="15" customHeight="1">
      <c r="A37" s="214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50"/>
      <c r="I37" s="248"/>
      <c r="J37" s="248"/>
      <c r="K37" s="226"/>
      <c r="L37" s="226"/>
      <c r="M37" s="215">
        <f t="shared" si="1"/>
        <v>0</v>
      </c>
      <c r="N37" s="248"/>
      <c r="O37" s="226"/>
      <c r="P37" s="226"/>
      <c r="Q37" s="215">
        <f t="shared" si="2"/>
        <v>0</v>
      </c>
    </row>
    <row r="38" spans="1:17" ht="15" hidden="1" customHeight="1">
      <c r="A38" s="214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50"/>
      <c r="I38" s="248"/>
      <c r="J38" s="248"/>
      <c r="K38" s="226"/>
      <c r="L38" s="226"/>
      <c r="M38" s="215">
        <f t="shared" si="1"/>
        <v>0</v>
      </c>
      <c r="N38" s="248"/>
      <c r="O38" s="226"/>
      <c r="P38" s="226"/>
      <c r="Q38" s="215">
        <f t="shared" si="2"/>
        <v>0</v>
      </c>
    </row>
    <row r="39" spans="1:17" ht="15" customHeight="1">
      <c r="A39" s="214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50">
        <v>1</v>
      </c>
      <c r="I39" s="248"/>
      <c r="J39" s="248"/>
      <c r="K39" s="226"/>
      <c r="L39" s="226"/>
      <c r="M39" s="215">
        <f t="shared" si="1"/>
        <v>0</v>
      </c>
      <c r="N39" s="248"/>
      <c r="O39" s="226"/>
      <c r="P39" s="226"/>
      <c r="Q39" s="215">
        <f t="shared" si="2"/>
        <v>0</v>
      </c>
    </row>
    <row r="40" spans="1:17" ht="15" customHeight="1">
      <c r="A40" s="214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50">
        <v>1</v>
      </c>
      <c r="I40" s="248"/>
      <c r="J40" s="248"/>
      <c r="K40" s="226"/>
      <c r="L40" s="226"/>
      <c r="M40" s="215">
        <f t="shared" si="1"/>
        <v>0</v>
      </c>
      <c r="N40" s="248"/>
      <c r="O40" s="226"/>
      <c r="P40" s="226"/>
      <c r="Q40" s="215">
        <f t="shared" si="2"/>
        <v>0</v>
      </c>
    </row>
    <row r="41" spans="1:17" ht="15" customHeight="1">
      <c r="A41" s="214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50"/>
      <c r="I41" s="248"/>
      <c r="J41" s="248"/>
      <c r="K41" s="226"/>
      <c r="L41" s="226"/>
      <c r="M41" s="215">
        <f t="shared" si="1"/>
        <v>0</v>
      </c>
      <c r="N41" s="248"/>
      <c r="O41" s="226"/>
      <c r="P41" s="226"/>
      <c r="Q41" s="215">
        <f t="shared" si="2"/>
        <v>0</v>
      </c>
    </row>
    <row r="42" spans="1:17" ht="15" customHeight="1">
      <c r="A42" s="214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50"/>
      <c r="I42" s="248"/>
      <c r="J42" s="248"/>
      <c r="K42" s="226"/>
      <c r="L42" s="226"/>
      <c r="M42" s="215">
        <f t="shared" si="1"/>
        <v>0</v>
      </c>
      <c r="N42" s="248"/>
      <c r="O42" s="226"/>
      <c r="P42" s="226"/>
      <c r="Q42" s="215">
        <f t="shared" si="2"/>
        <v>0</v>
      </c>
    </row>
    <row r="43" spans="1:17" ht="15" customHeight="1">
      <c r="A43" s="214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50"/>
      <c r="I43" s="248"/>
      <c r="J43" s="248"/>
      <c r="K43" s="226"/>
      <c r="L43" s="226"/>
      <c r="M43" s="215">
        <f t="shared" si="1"/>
        <v>0</v>
      </c>
      <c r="N43" s="248"/>
      <c r="O43" s="226"/>
      <c r="P43" s="226"/>
      <c r="Q43" s="215">
        <f t="shared" si="2"/>
        <v>0</v>
      </c>
    </row>
    <row r="44" spans="1:17" ht="15" customHeight="1">
      <c r="A44" s="214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50"/>
      <c r="I44" s="248"/>
      <c r="J44" s="248"/>
      <c r="K44" s="226"/>
      <c r="L44" s="226"/>
      <c r="M44" s="215">
        <f t="shared" si="1"/>
        <v>0</v>
      </c>
      <c r="N44" s="248"/>
      <c r="O44" s="226"/>
      <c r="P44" s="226"/>
      <c r="Q44" s="215">
        <f t="shared" si="2"/>
        <v>0</v>
      </c>
    </row>
    <row r="45" spans="1:17" ht="15" customHeight="1">
      <c r="A45" s="214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50"/>
      <c r="I45" s="248"/>
      <c r="J45" s="248"/>
      <c r="K45" s="226"/>
      <c r="L45" s="226"/>
      <c r="M45" s="215">
        <f t="shared" si="1"/>
        <v>0</v>
      </c>
      <c r="N45" s="248"/>
      <c r="O45" s="226"/>
      <c r="P45" s="226"/>
      <c r="Q45" s="215">
        <f t="shared" si="2"/>
        <v>0</v>
      </c>
    </row>
    <row r="46" spans="1:17" ht="15" customHeight="1">
      <c r="A46" s="214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50"/>
      <c r="I46" s="248"/>
      <c r="J46" s="248"/>
      <c r="K46" s="226"/>
      <c r="L46" s="226"/>
      <c r="M46" s="215">
        <f t="shared" si="1"/>
        <v>0</v>
      </c>
      <c r="N46" s="248"/>
      <c r="O46" s="226"/>
      <c r="P46" s="226"/>
      <c r="Q46" s="215">
        <f t="shared" si="2"/>
        <v>0</v>
      </c>
    </row>
    <row r="47" spans="1:17" ht="15" customHeight="1">
      <c r="A47" s="214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50"/>
      <c r="I47" s="248"/>
      <c r="J47" s="248"/>
      <c r="K47" s="226"/>
      <c r="L47" s="226"/>
      <c r="M47" s="215">
        <f t="shared" si="1"/>
        <v>0</v>
      </c>
      <c r="N47" s="248"/>
      <c r="O47" s="226"/>
      <c r="P47" s="226"/>
      <c r="Q47" s="215">
        <f t="shared" si="2"/>
        <v>0</v>
      </c>
    </row>
    <row r="48" spans="1:17" ht="15" customHeight="1">
      <c r="A48" s="214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50"/>
      <c r="I48" s="248"/>
      <c r="J48" s="248"/>
      <c r="K48" s="226"/>
      <c r="L48" s="226"/>
      <c r="M48" s="215">
        <f t="shared" si="1"/>
        <v>0</v>
      </c>
      <c r="N48" s="248"/>
      <c r="O48" s="226"/>
      <c r="P48" s="226"/>
      <c r="Q48" s="215">
        <f t="shared" si="2"/>
        <v>0</v>
      </c>
    </row>
    <row r="49" spans="1:17" ht="15" customHeight="1">
      <c r="A49" s="214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50"/>
      <c r="I49" s="248"/>
      <c r="J49" s="248"/>
      <c r="K49" s="226"/>
      <c r="L49" s="226"/>
      <c r="M49" s="215">
        <f t="shared" si="1"/>
        <v>0</v>
      </c>
      <c r="N49" s="248"/>
      <c r="O49" s="226"/>
      <c r="P49" s="226"/>
      <c r="Q49" s="215">
        <f t="shared" si="2"/>
        <v>0</v>
      </c>
    </row>
    <row r="50" spans="1:17" ht="15" customHeight="1">
      <c r="A50" s="214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50">
        <v>1</v>
      </c>
      <c r="I50" s="248"/>
      <c r="J50" s="248"/>
      <c r="K50" s="226"/>
      <c r="L50" s="226"/>
      <c r="M50" s="215">
        <f t="shared" si="1"/>
        <v>0</v>
      </c>
      <c r="N50" s="248"/>
      <c r="O50" s="226"/>
      <c r="P50" s="226"/>
      <c r="Q50" s="215">
        <f t="shared" si="2"/>
        <v>0</v>
      </c>
    </row>
    <row r="51" spans="1:17" ht="15" customHeight="1">
      <c r="A51" s="214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50"/>
      <c r="I51" s="248"/>
      <c r="J51" s="248"/>
      <c r="K51" s="226"/>
      <c r="L51" s="226"/>
      <c r="M51" s="215">
        <f t="shared" si="1"/>
        <v>0</v>
      </c>
      <c r="N51" s="248"/>
      <c r="O51" s="226"/>
      <c r="P51" s="226"/>
      <c r="Q51" s="215">
        <f t="shared" si="2"/>
        <v>0</v>
      </c>
    </row>
    <row r="52" spans="1:17" ht="15" customHeight="1">
      <c r="A52" s="214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50"/>
      <c r="I52" s="248"/>
      <c r="J52" s="248"/>
      <c r="K52" s="226"/>
      <c r="L52" s="226"/>
      <c r="M52" s="215">
        <f t="shared" si="1"/>
        <v>0</v>
      </c>
      <c r="N52" s="248"/>
      <c r="O52" s="226"/>
      <c r="P52" s="226"/>
      <c r="Q52" s="215">
        <f t="shared" si="2"/>
        <v>0</v>
      </c>
    </row>
    <row r="53" spans="1:17" ht="15" customHeight="1">
      <c r="A53" s="214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50"/>
      <c r="I53" s="248"/>
      <c r="J53" s="248"/>
      <c r="K53" s="226"/>
      <c r="L53" s="226"/>
      <c r="M53" s="215">
        <f t="shared" si="1"/>
        <v>0</v>
      </c>
      <c r="N53" s="248"/>
      <c r="O53" s="226"/>
      <c r="P53" s="226"/>
      <c r="Q53" s="215">
        <f t="shared" si="2"/>
        <v>0</v>
      </c>
    </row>
    <row r="54" spans="1:17" ht="15" customHeight="1">
      <c r="A54" s="214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50"/>
      <c r="I54" s="248"/>
      <c r="J54" s="248"/>
      <c r="K54" s="226"/>
      <c r="L54" s="226"/>
      <c r="M54" s="215">
        <f t="shared" si="1"/>
        <v>0</v>
      </c>
      <c r="N54" s="248"/>
      <c r="O54" s="226"/>
      <c r="P54" s="226"/>
      <c r="Q54" s="215">
        <f t="shared" si="2"/>
        <v>0</v>
      </c>
    </row>
    <row r="55" spans="1:17" ht="15" customHeight="1">
      <c r="A55" s="214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50">
        <v>1</v>
      </c>
      <c r="I55" s="248"/>
      <c r="J55" s="248"/>
      <c r="K55" s="226"/>
      <c r="L55" s="226"/>
      <c r="M55" s="215">
        <f t="shared" si="1"/>
        <v>0</v>
      </c>
      <c r="N55" s="248"/>
      <c r="O55" s="226"/>
      <c r="P55" s="226"/>
      <c r="Q55" s="215">
        <f t="shared" si="2"/>
        <v>0</v>
      </c>
    </row>
    <row r="56" spans="1:17" ht="15" customHeight="1">
      <c r="A56" s="214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50"/>
      <c r="I56" s="248"/>
      <c r="J56" s="248"/>
      <c r="K56" s="226"/>
      <c r="L56" s="226"/>
      <c r="M56" s="215">
        <f t="shared" si="1"/>
        <v>0</v>
      </c>
      <c r="N56" s="248"/>
      <c r="O56" s="226"/>
      <c r="P56" s="226"/>
      <c r="Q56" s="215">
        <f t="shared" si="2"/>
        <v>0</v>
      </c>
    </row>
    <row r="57" spans="1:17" ht="15" customHeight="1">
      <c r="A57" s="214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50"/>
      <c r="I57" s="248"/>
      <c r="J57" s="248"/>
      <c r="K57" s="226"/>
      <c r="L57" s="226"/>
      <c r="M57" s="215">
        <f t="shared" si="1"/>
        <v>0</v>
      </c>
      <c r="N57" s="248"/>
      <c r="O57" s="226"/>
      <c r="P57" s="226"/>
      <c r="Q57" s="215">
        <f t="shared" si="2"/>
        <v>0</v>
      </c>
    </row>
    <row r="58" spans="1:17" ht="15" customHeight="1">
      <c r="A58" s="214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50"/>
      <c r="I58" s="248"/>
      <c r="J58" s="248"/>
      <c r="K58" s="226"/>
      <c r="L58" s="226"/>
      <c r="M58" s="215">
        <f t="shared" si="1"/>
        <v>0</v>
      </c>
      <c r="N58" s="248"/>
      <c r="O58" s="226"/>
      <c r="P58" s="226"/>
      <c r="Q58" s="215">
        <f t="shared" si="2"/>
        <v>0</v>
      </c>
    </row>
    <row r="59" spans="1:17" ht="15" customHeight="1">
      <c r="A59" s="214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50">
        <v>1</v>
      </c>
      <c r="I59" s="248"/>
      <c r="J59" s="248"/>
      <c r="K59" s="226"/>
      <c r="L59" s="226"/>
      <c r="M59" s="215">
        <f t="shared" si="1"/>
        <v>0</v>
      </c>
      <c r="N59" s="248"/>
      <c r="O59" s="226"/>
      <c r="P59" s="226"/>
      <c r="Q59" s="215">
        <f t="shared" si="2"/>
        <v>0</v>
      </c>
    </row>
    <row r="60" spans="1:17" ht="15" customHeight="1">
      <c r="A60" s="214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50"/>
      <c r="I60" s="248"/>
      <c r="J60" s="248"/>
      <c r="K60" s="226"/>
      <c r="L60" s="226"/>
      <c r="M60" s="215">
        <f t="shared" si="1"/>
        <v>0</v>
      </c>
      <c r="N60" s="248"/>
      <c r="O60" s="226"/>
      <c r="P60" s="226"/>
      <c r="Q60" s="215">
        <f t="shared" si="2"/>
        <v>0</v>
      </c>
    </row>
    <row r="61" spans="1:17" ht="15" customHeight="1">
      <c r="A61" s="214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50"/>
      <c r="I61" s="248"/>
      <c r="J61" s="248"/>
      <c r="K61" s="226"/>
      <c r="L61" s="226"/>
      <c r="M61" s="215">
        <f t="shared" si="1"/>
        <v>0</v>
      </c>
      <c r="N61" s="248"/>
      <c r="O61" s="226"/>
      <c r="P61" s="226"/>
      <c r="Q61" s="215">
        <f t="shared" si="2"/>
        <v>0</v>
      </c>
    </row>
    <row r="62" spans="1:17" ht="15" customHeight="1">
      <c r="A62" s="214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50"/>
      <c r="I62" s="248"/>
      <c r="J62" s="248"/>
      <c r="K62" s="226"/>
      <c r="L62" s="226"/>
      <c r="M62" s="215">
        <f t="shared" si="1"/>
        <v>0</v>
      </c>
      <c r="N62" s="248"/>
      <c r="O62" s="226"/>
      <c r="P62" s="226"/>
      <c r="Q62" s="215">
        <f t="shared" si="2"/>
        <v>0</v>
      </c>
    </row>
    <row r="63" spans="1:17" ht="15" customHeight="1">
      <c r="A63" s="214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50"/>
      <c r="I63" s="248"/>
      <c r="J63" s="248"/>
      <c r="K63" s="226"/>
      <c r="L63" s="226"/>
      <c r="M63" s="215">
        <f t="shared" si="1"/>
        <v>0</v>
      </c>
      <c r="N63" s="248"/>
      <c r="O63" s="226"/>
      <c r="P63" s="226"/>
      <c r="Q63" s="215">
        <f t="shared" si="2"/>
        <v>0</v>
      </c>
    </row>
    <row r="64" spans="1:17" ht="15" customHeight="1">
      <c r="A64" s="214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50"/>
      <c r="I64" s="248"/>
      <c r="J64" s="248"/>
      <c r="K64" s="226"/>
      <c r="L64" s="226"/>
      <c r="M64" s="215">
        <f t="shared" si="1"/>
        <v>0</v>
      </c>
      <c r="N64" s="248"/>
      <c r="O64" s="226"/>
      <c r="P64" s="226"/>
      <c r="Q64" s="215">
        <f t="shared" si="2"/>
        <v>0</v>
      </c>
    </row>
    <row r="65" spans="1:17" ht="15" customHeight="1">
      <c r="A65" s="214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50"/>
      <c r="I65" s="248"/>
      <c r="J65" s="248"/>
      <c r="K65" s="226"/>
      <c r="L65" s="226"/>
      <c r="M65" s="215">
        <f t="shared" si="1"/>
        <v>0</v>
      </c>
      <c r="N65" s="248"/>
      <c r="O65" s="226"/>
      <c r="P65" s="226"/>
      <c r="Q65" s="215">
        <f t="shared" si="2"/>
        <v>0</v>
      </c>
    </row>
    <row r="66" spans="1:17" ht="15" customHeight="1">
      <c r="A66" s="214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50">
        <v>2</v>
      </c>
      <c r="I66" s="248"/>
      <c r="J66" s="248"/>
      <c r="K66" s="226"/>
      <c r="L66" s="226"/>
      <c r="M66" s="215">
        <f t="shared" si="1"/>
        <v>0</v>
      </c>
      <c r="N66" s="248"/>
      <c r="O66" s="226"/>
      <c r="P66" s="226"/>
      <c r="Q66" s="215">
        <f t="shared" si="2"/>
        <v>0</v>
      </c>
    </row>
    <row r="67" spans="1:17" ht="15" customHeight="1">
      <c r="A67" s="214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50">
        <v>1</v>
      </c>
      <c r="I67" s="248"/>
      <c r="J67" s="248"/>
      <c r="K67" s="226"/>
      <c r="L67" s="226"/>
      <c r="M67" s="215">
        <f t="shared" si="1"/>
        <v>0</v>
      </c>
      <c r="N67" s="248"/>
      <c r="O67" s="226"/>
      <c r="P67" s="226"/>
      <c r="Q67" s="215">
        <f t="shared" si="2"/>
        <v>0</v>
      </c>
    </row>
    <row r="68" spans="1:17" ht="15" customHeight="1">
      <c r="A68" s="214">
        <v>59</v>
      </c>
      <c r="B68" s="206" t="s">
        <v>73</v>
      </c>
      <c r="C68" s="229" t="s">
        <v>19</v>
      </c>
      <c r="D68" s="206"/>
      <c r="E68" s="206" t="s">
        <v>74</v>
      </c>
      <c r="F68" s="231" t="s">
        <v>450</v>
      </c>
      <c r="G68" s="210" t="s">
        <v>33</v>
      </c>
      <c r="H68" s="250"/>
      <c r="I68" s="248"/>
      <c r="J68" s="248"/>
      <c r="K68" s="226"/>
      <c r="L68" s="226"/>
      <c r="M68" s="215">
        <f t="shared" si="1"/>
        <v>0</v>
      </c>
      <c r="N68" s="248"/>
      <c r="O68" s="226"/>
      <c r="P68" s="226"/>
      <c r="Q68" s="215">
        <f t="shared" si="2"/>
        <v>0</v>
      </c>
    </row>
    <row r="69" spans="1:17" ht="15" customHeight="1">
      <c r="A69" s="214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50"/>
      <c r="I69" s="248"/>
      <c r="J69" s="248"/>
      <c r="K69" s="226"/>
      <c r="L69" s="226"/>
      <c r="M69" s="215">
        <f t="shared" si="1"/>
        <v>0</v>
      </c>
      <c r="N69" s="248"/>
      <c r="O69" s="226"/>
      <c r="P69" s="226"/>
      <c r="Q69" s="215">
        <f t="shared" si="2"/>
        <v>0</v>
      </c>
    </row>
    <row r="70" spans="1:17" ht="15" customHeight="1">
      <c r="A70" s="214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50"/>
      <c r="I70" s="248"/>
      <c r="J70" s="248"/>
      <c r="K70" s="226"/>
      <c r="L70" s="226"/>
      <c r="M70" s="215">
        <f t="shared" si="1"/>
        <v>0</v>
      </c>
      <c r="N70" s="248"/>
      <c r="O70" s="226"/>
      <c r="P70" s="226"/>
      <c r="Q70" s="215">
        <f t="shared" si="2"/>
        <v>0</v>
      </c>
    </row>
    <row r="71" spans="1:17" ht="15" customHeight="1">
      <c r="A71" s="214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50"/>
      <c r="I71" s="248"/>
      <c r="J71" s="248"/>
      <c r="K71" s="226"/>
      <c r="L71" s="226"/>
      <c r="M71" s="215">
        <f t="shared" si="1"/>
        <v>0</v>
      </c>
      <c r="N71" s="248"/>
      <c r="O71" s="226"/>
      <c r="P71" s="226"/>
      <c r="Q71" s="215">
        <f t="shared" si="2"/>
        <v>0</v>
      </c>
    </row>
    <row r="72" spans="1:17" ht="15" customHeight="1">
      <c r="A72" s="214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50"/>
      <c r="I72" s="248"/>
      <c r="J72" s="248"/>
      <c r="K72" s="226"/>
      <c r="L72" s="226"/>
      <c r="M72" s="215">
        <f t="shared" si="1"/>
        <v>0</v>
      </c>
      <c r="N72" s="248"/>
      <c r="O72" s="226"/>
      <c r="P72" s="226"/>
      <c r="Q72" s="215">
        <f t="shared" si="2"/>
        <v>0</v>
      </c>
    </row>
    <row r="73" spans="1:17" ht="15" customHeight="1">
      <c r="A73" s="214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50">
        <v>2</v>
      </c>
      <c r="I73" s="248"/>
      <c r="J73" s="248"/>
      <c r="K73" s="226"/>
      <c r="L73" s="226"/>
      <c r="M73" s="215">
        <f t="shared" si="1"/>
        <v>0</v>
      </c>
      <c r="N73" s="248"/>
      <c r="O73" s="226"/>
      <c r="P73" s="226"/>
      <c r="Q73" s="215">
        <f t="shared" si="2"/>
        <v>0</v>
      </c>
    </row>
    <row r="74" spans="1:17" ht="15" customHeight="1">
      <c r="A74" s="214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50"/>
      <c r="I74" s="248"/>
      <c r="J74" s="248"/>
      <c r="K74" s="226"/>
      <c r="L74" s="226"/>
      <c r="M74" s="215">
        <f t="shared" si="1"/>
        <v>0</v>
      </c>
      <c r="N74" s="248"/>
      <c r="O74" s="226"/>
      <c r="P74" s="226"/>
      <c r="Q74" s="215">
        <f t="shared" si="2"/>
        <v>0</v>
      </c>
    </row>
    <row r="75" spans="1:17" ht="15" customHeight="1">
      <c r="A75" s="214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50"/>
      <c r="I75" s="248"/>
      <c r="J75" s="248"/>
      <c r="K75" s="226"/>
      <c r="L75" s="226"/>
      <c r="M75" s="215">
        <f t="shared" ref="M75:M141" si="3">K75-L75</f>
        <v>0</v>
      </c>
      <c r="N75" s="248"/>
      <c r="O75" s="226"/>
      <c r="P75" s="226"/>
      <c r="Q75" s="215">
        <f t="shared" ref="Q75:Q141" si="4">O75-P75</f>
        <v>0</v>
      </c>
    </row>
    <row r="76" spans="1:17" ht="15" customHeight="1">
      <c r="A76" s="214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50"/>
      <c r="I76" s="248">
        <v>1</v>
      </c>
      <c r="J76" s="248">
        <v>1</v>
      </c>
      <c r="K76" s="226"/>
      <c r="L76" s="226"/>
      <c r="M76" s="215">
        <f t="shared" si="3"/>
        <v>0</v>
      </c>
      <c r="N76" s="248"/>
      <c r="O76" s="226"/>
      <c r="P76" s="226"/>
      <c r="Q76" s="215">
        <f t="shared" si="4"/>
        <v>0</v>
      </c>
    </row>
    <row r="77" spans="1:17" ht="15" customHeight="1">
      <c r="A77" s="214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348</v>
      </c>
      <c r="G77" s="207" t="s">
        <v>21</v>
      </c>
      <c r="H77" s="250">
        <v>1</v>
      </c>
      <c r="I77" s="248"/>
      <c r="J77" s="248"/>
      <c r="K77" s="226"/>
      <c r="L77" s="226"/>
      <c r="M77" s="215">
        <f t="shared" si="3"/>
        <v>0</v>
      </c>
      <c r="N77" s="248"/>
      <c r="O77" s="226"/>
      <c r="P77" s="226"/>
      <c r="Q77" s="215">
        <f t="shared" si="4"/>
        <v>0</v>
      </c>
    </row>
    <row r="78" spans="1:17" ht="15" customHeight="1">
      <c r="A78" s="214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50"/>
      <c r="I78" s="248"/>
      <c r="J78" s="248"/>
      <c r="K78" s="226"/>
      <c r="L78" s="226"/>
      <c r="M78" s="215">
        <f t="shared" si="3"/>
        <v>0</v>
      </c>
      <c r="N78" s="248"/>
      <c r="O78" s="226"/>
      <c r="P78" s="226"/>
      <c r="Q78" s="215">
        <f t="shared" si="4"/>
        <v>0</v>
      </c>
    </row>
    <row r="79" spans="1:17" ht="15" customHeight="1">
      <c r="A79" s="214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50"/>
      <c r="I79" s="248"/>
      <c r="J79" s="248"/>
      <c r="K79" s="226"/>
      <c r="L79" s="226"/>
      <c r="M79" s="215">
        <f t="shared" si="3"/>
        <v>0</v>
      </c>
      <c r="N79" s="248"/>
      <c r="O79" s="226"/>
      <c r="P79" s="226"/>
      <c r="Q79" s="215">
        <f t="shared" si="4"/>
        <v>0</v>
      </c>
    </row>
    <row r="80" spans="1:17" ht="15" customHeight="1">
      <c r="A80" s="214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350</v>
      </c>
      <c r="G80" s="207" t="s">
        <v>21</v>
      </c>
      <c r="H80" s="250">
        <v>1</v>
      </c>
      <c r="I80" s="248"/>
      <c r="J80" s="248"/>
      <c r="K80" s="226"/>
      <c r="L80" s="226"/>
      <c r="M80" s="215">
        <f t="shared" si="3"/>
        <v>0</v>
      </c>
      <c r="N80" s="248"/>
      <c r="O80" s="226"/>
      <c r="P80" s="226"/>
      <c r="Q80" s="215">
        <f t="shared" si="4"/>
        <v>0</v>
      </c>
    </row>
    <row r="81" spans="1:17" ht="15" hidden="1" customHeight="1">
      <c r="A81" s="248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250"/>
      <c r="I81" s="248"/>
      <c r="J81" s="248"/>
      <c r="K81" s="249"/>
      <c r="L81" s="249"/>
      <c r="M81" s="215"/>
      <c r="N81" s="248"/>
      <c r="O81" s="249"/>
      <c r="P81" s="249"/>
      <c r="Q81" s="215"/>
    </row>
    <row r="82" spans="1:17" ht="15" customHeight="1">
      <c r="A82" s="214">
        <v>72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50"/>
      <c r="I82" s="248"/>
      <c r="J82" s="248"/>
      <c r="K82" s="226"/>
      <c r="L82" s="226"/>
      <c r="M82" s="215">
        <f t="shared" si="3"/>
        <v>0</v>
      </c>
      <c r="N82" s="248"/>
      <c r="O82" s="226"/>
      <c r="P82" s="226"/>
      <c r="Q82" s="215">
        <f t="shared" si="4"/>
        <v>0</v>
      </c>
    </row>
    <row r="83" spans="1:17" ht="15" customHeight="1">
      <c r="A83" s="214">
        <v>73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50"/>
      <c r="I83" s="248"/>
      <c r="J83" s="248"/>
      <c r="K83" s="226"/>
      <c r="L83" s="226"/>
      <c r="M83" s="215">
        <f t="shared" si="3"/>
        <v>0</v>
      </c>
      <c r="N83" s="248"/>
      <c r="O83" s="226"/>
      <c r="P83" s="226"/>
      <c r="Q83" s="215">
        <f t="shared" si="4"/>
        <v>0</v>
      </c>
    </row>
    <row r="84" spans="1:17" ht="15" customHeight="1">
      <c r="A84" s="214">
        <v>74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50"/>
      <c r="I84" s="248"/>
      <c r="J84" s="248"/>
      <c r="K84" s="226"/>
      <c r="L84" s="226"/>
      <c r="M84" s="215">
        <f t="shared" si="3"/>
        <v>0</v>
      </c>
      <c r="N84" s="248"/>
      <c r="O84" s="226"/>
      <c r="P84" s="226"/>
      <c r="Q84" s="215">
        <f t="shared" si="4"/>
        <v>0</v>
      </c>
    </row>
    <row r="85" spans="1:17" ht="15" customHeight="1">
      <c r="A85" s="214">
        <v>75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50"/>
      <c r="I85" s="248"/>
      <c r="J85" s="248"/>
      <c r="K85" s="226"/>
      <c r="L85" s="226"/>
      <c r="M85" s="215">
        <f t="shared" si="3"/>
        <v>0</v>
      </c>
      <c r="N85" s="248"/>
      <c r="O85" s="226"/>
      <c r="P85" s="226"/>
      <c r="Q85" s="215">
        <f t="shared" si="4"/>
        <v>0</v>
      </c>
    </row>
    <row r="86" spans="1:17" ht="15" customHeight="1">
      <c r="A86" s="214">
        <v>76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50"/>
      <c r="I86" s="248"/>
      <c r="J86" s="248"/>
      <c r="K86" s="226"/>
      <c r="L86" s="226"/>
      <c r="M86" s="215">
        <f t="shared" si="3"/>
        <v>0</v>
      </c>
      <c r="N86" s="248"/>
      <c r="O86" s="226"/>
      <c r="P86" s="226"/>
      <c r="Q86" s="215">
        <f t="shared" si="4"/>
        <v>0</v>
      </c>
    </row>
    <row r="87" spans="1:17" ht="15" customHeight="1">
      <c r="A87" s="214">
        <v>77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50"/>
      <c r="I87" s="248"/>
      <c r="J87" s="248"/>
      <c r="K87" s="226"/>
      <c r="L87" s="226"/>
      <c r="M87" s="215">
        <f t="shared" si="3"/>
        <v>0</v>
      </c>
      <c r="N87" s="248"/>
      <c r="O87" s="226"/>
      <c r="P87" s="226"/>
      <c r="Q87" s="215">
        <f t="shared" si="4"/>
        <v>0</v>
      </c>
    </row>
    <row r="88" spans="1:17" ht="15" customHeight="1">
      <c r="A88" s="214">
        <v>78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50"/>
      <c r="I88" s="248"/>
      <c r="J88" s="248"/>
      <c r="K88" s="226"/>
      <c r="L88" s="226"/>
      <c r="M88" s="215">
        <f t="shared" si="3"/>
        <v>0</v>
      </c>
      <c r="N88" s="248"/>
      <c r="O88" s="226"/>
      <c r="P88" s="226"/>
      <c r="Q88" s="215">
        <f t="shared" si="4"/>
        <v>0</v>
      </c>
    </row>
    <row r="89" spans="1:17" ht="15" customHeight="1">
      <c r="A89" s="214">
        <v>79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50"/>
      <c r="I89" s="248"/>
      <c r="J89" s="248"/>
      <c r="K89" s="226"/>
      <c r="L89" s="226"/>
      <c r="M89" s="215">
        <f t="shared" si="3"/>
        <v>0</v>
      </c>
      <c r="N89" s="248"/>
      <c r="O89" s="226"/>
      <c r="P89" s="226"/>
      <c r="Q89" s="215">
        <f t="shared" si="4"/>
        <v>0</v>
      </c>
    </row>
    <row r="90" spans="1:17" ht="15" customHeight="1">
      <c r="A90" s="214">
        <v>80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50">
        <v>1</v>
      </c>
      <c r="I90" s="248"/>
      <c r="J90" s="248"/>
      <c r="K90" s="226"/>
      <c r="L90" s="226"/>
      <c r="M90" s="215">
        <f t="shared" si="3"/>
        <v>0</v>
      </c>
      <c r="N90" s="248"/>
      <c r="O90" s="226"/>
      <c r="P90" s="226"/>
      <c r="Q90" s="215">
        <f t="shared" si="4"/>
        <v>0</v>
      </c>
    </row>
    <row r="91" spans="1:17" ht="15" customHeight="1">
      <c r="A91" s="214">
        <v>81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50"/>
      <c r="I91" s="248"/>
      <c r="J91" s="248"/>
      <c r="K91" s="226"/>
      <c r="L91" s="226"/>
      <c r="M91" s="215">
        <f t="shared" si="3"/>
        <v>0</v>
      </c>
      <c r="N91" s="248"/>
      <c r="O91" s="226"/>
      <c r="P91" s="226"/>
      <c r="Q91" s="215">
        <f t="shared" si="4"/>
        <v>0</v>
      </c>
    </row>
    <row r="92" spans="1:17" ht="15" customHeight="1">
      <c r="A92" s="214">
        <v>82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50"/>
      <c r="I92" s="248"/>
      <c r="J92" s="248"/>
      <c r="K92" s="226"/>
      <c r="L92" s="226"/>
      <c r="M92" s="215">
        <f t="shared" si="3"/>
        <v>0</v>
      </c>
      <c r="N92" s="248"/>
      <c r="O92" s="226"/>
      <c r="P92" s="226"/>
      <c r="Q92" s="215">
        <f t="shared" si="4"/>
        <v>0</v>
      </c>
    </row>
    <row r="93" spans="1:17" ht="15" customHeight="1">
      <c r="A93" s="214">
        <v>83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50"/>
      <c r="I93" s="248"/>
      <c r="J93" s="248"/>
      <c r="K93" s="226"/>
      <c r="L93" s="226"/>
      <c r="M93" s="215">
        <f t="shared" si="3"/>
        <v>0</v>
      </c>
      <c r="N93" s="248"/>
      <c r="O93" s="226"/>
      <c r="P93" s="226"/>
      <c r="Q93" s="215">
        <f t="shared" si="4"/>
        <v>0</v>
      </c>
    </row>
    <row r="94" spans="1:17" ht="15" customHeight="1">
      <c r="A94" s="214">
        <v>84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50"/>
      <c r="I94" s="248"/>
      <c r="J94" s="248"/>
      <c r="K94" s="226"/>
      <c r="L94" s="226"/>
      <c r="M94" s="215">
        <f t="shared" si="3"/>
        <v>0</v>
      </c>
      <c r="N94" s="248"/>
      <c r="O94" s="226"/>
      <c r="P94" s="226"/>
      <c r="Q94" s="215">
        <f t="shared" si="4"/>
        <v>0</v>
      </c>
    </row>
    <row r="95" spans="1:17" ht="15" customHeight="1">
      <c r="A95" s="214">
        <v>85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50"/>
      <c r="I95" s="248"/>
      <c r="J95" s="248"/>
      <c r="K95" s="226"/>
      <c r="L95" s="226"/>
      <c r="M95" s="215">
        <f t="shared" si="3"/>
        <v>0</v>
      </c>
      <c r="N95" s="248"/>
      <c r="O95" s="226"/>
      <c r="P95" s="226"/>
      <c r="Q95" s="215">
        <f t="shared" si="4"/>
        <v>0</v>
      </c>
    </row>
    <row r="96" spans="1:17" ht="15" customHeight="1">
      <c r="A96" s="214">
        <v>86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50"/>
      <c r="I96" s="248"/>
      <c r="J96" s="248"/>
      <c r="K96" s="226"/>
      <c r="L96" s="226"/>
      <c r="M96" s="215">
        <f t="shared" si="3"/>
        <v>0</v>
      </c>
      <c r="N96" s="248"/>
      <c r="O96" s="226"/>
      <c r="P96" s="226"/>
      <c r="Q96" s="215">
        <f t="shared" si="4"/>
        <v>0</v>
      </c>
    </row>
    <row r="97" spans="1:17" ht="15" customHeight="1">
      <c r="A97" s="214">
        <v>87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50">
        <v>2</v>
      </c>
      <c r="I97" s="248"/>
      <c r="J97" s="248"/>
      <c r="K97" s="226"/>
      <c r="L97" s="226"/>
      <c r="M97" s="215">
        <f t="shared" si="3"/>
        <v>0</v>
      </c>
      <c r="N97" s="248"/>
      <c r="O97" s="226"/>
      <c r="P97" s="226"/>
      <c r="Q97" s="215">
        <f t="shared" si="4"/>
        <v>0</v>
      </c>
    </row>
    <row r="98" spans="1:17" ht="15" customHeight="1">
      <c r="A98" s="214">
        <v>88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50"/>
      <c r="I98" s="248"/>
      <c r="J98" s="248">
        <v>1</v>
      </c>
      <c r="K98" s="226"/>
      <c r="L98" s="226"/>
      <c r="M98" s="215">
        <f t="shared" si="3"/>
        <v>0</v>
      </c>
      <c r="N98" s="248"/>
      <c r="O98" s="226"/>
      <c r="P98" s="226"/>
      <c r="Q98" s="215">
        <f t="shared" si="4"/>
        <v>0</v>
      </c>
    </row>
    <row r="99" spans="1:17" ht="15" customHeight="1">
      <c r="A99" s="214">
        <v>89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50"/>
      <c r="I99" s="248"/>
      <c r="J99" s="248"/>
      <c r="K99" s="226"/>
      <c r="L99" s="226"/>
      <c r="M99" s="215">
        <f t="shared" si="3"/>
        <v>0</v>
      </c>
      <c r="N99" s="248"/>
      <c r="O99" s="226"/>
      <c r="P99" s="226"/>
      <c r="Q99" s="215">
        <f t="shared" si="4"/>
        <v>0</v>
      </c>
    </row>
    <row r="100" spans="1:17" ht="15" customHeight="1">
      <c r="A100" s="214">
        <v>90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50"/>
      <c r="I100" s="248"/>
      <c r="J100" s="248"/>
      <c r="K100" s="226"/>
      <c r="L100" s="226"/>
      <c r="M100" s="215">
        <f t="shared" si="3"/>
        <v>0</v>
      </c>
      <c r="N100" s="248"/>
      <c r="O100" s="226"/>
      <c r="P100" s="226"/>
      <c r="Q100" s="215">
        <f t="shared" si="4"/>
        <v>0</v>
      </c>
    </row>
    <row r="101" spans="1:17" ht="15" customHeight="1">
      <c r="A101" s="214">
        <v>91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50">
        <v>1</v>
      </c>
      <c r="I101" s="248"/>
      <c r="J101" s="248"/>
      <c r="K101" s="226"/>
      <c r="L101" s="226"/>
      <c r="M101" s="215">
        <f t="shared" si="3"/>
        <v>0</v>
      </c>
      <c r="N101" s="248"/>
      <c r="O101" s="226"/>
      <c r="P101" s="226"/>
      <c r="Q101" s="215">
        <f t="shared" si="4"/>
        <v>0</v>
      </c>
    </row>
    <row r="102" spans="1:17" ht="15" customHeight="1">
      <c r="A102" s="214">
        <v>92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50">
        <v>2</v>
      </c>
      <c r="I102" s="248"/>
      <c r="J102" s="248"/>
      <c r="K102" s="226"/>
      <c r="L102" s="226"/>
      <c r="M102" s="215">
        <f t="shared" si="3"/>
        <v>0</v>
      </c>
      <c r="N102" s="248"/>
      <c r="O102" s="226"/>
      <c r="P102" s="226"/>
      <c r="Q102" s="215">
        <f t="shared" si="4"/>
        <v>0</v>
      </c>
    </row>
    <row r="103" spans="1:17" ht="15" customHeight="1">
      <c r="A103" s="214">
        <v>93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50"/>
      <c r="I103" s="248">
        <v>1</v>
      </c>
      <c r="J103" s="248">
        <v>1</v>
      </c>
      <c r="K103" s="226"/>
      <c r="L103" s="226"/>
      <c r="M103" s="215">
        <f t="shared" si="3"/>
        <v>0</v>
      </c>
      <c r="N103" s="248"/>
      <c r="O103" s="226"/>
      <c r="P103" s="226"/>
      <c r="Q103" s="215">
        <f t="shared" si="4"/>
        <v>0</v>
      </c>
    </row>
    <row r="104" spans="1:17" ht="15" customHeight="1">
      <c r="A104" s="214">
        <v>94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50">
        <v>1</v>
      </c>
      <c r="I104" s="248"/>
      <c r="J104" s="248"/>
      <c r="K104" s="226"/>
      <c r="L104" s="226"/>
      <c r="M104" s="215">
        <f t="shared" si="3"/>
        <v>0</v>
      </c>
      <c r="N104" s="248"/>
      <c r="O104" s="226"/>
      <c r="P104" s="226"/>
      <c r="Q104" s="215">
        <f t="shared" si="4"/>
        <v>0</v>
      </c>
    </row>
    <row r="105" spans="1:17" ht="15" customHeight="1">
      <c r="A105" s="214">
        <v>95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50"/>
      <c r="I105" s="248"/>
      <c r="J105" s="248"/>
      <c r="K105" s="226"/>
      <c r="L105" s="226"/>
      <c r="M105" s="215">
        <f t="shared" si="3"/>
        <v>0</v>
      </c>
      <c r="N105" s="248"/>
      <c r="O105" s="226"/>
      <c r="P105" s="226"/>
      <c r="Q105" s="215">
        <f t="shared" si="4"/>
        <v>0</v>
      </c>
    </row>
    <row r="106" spans="1:17" ht="15" customHeight="1">
      <c r="A106" s="214">
        <v>96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50"/>
      <c r="I106" s="248"/>
      <c r="J106" s="248">
        <v>1</v>
      </c>
      <c r="K106" s="226"/>
      <c r="L106" s="226"/>
      <c r="M106" s="215">
        <f t="shared" si="3"/>
        <v>0</v>
      </c>
      <c r="N106" s="248">
        <v>1</v>
      </c>
      <c r="O106" s="226"/>
      <c r="P106" s="226"/>
      <c r="Q106" s="215">
        <f t="shared" si="4"/>
        <v>0</v>
      </c>
    </row>
    <row r="107" spans="1:17" ht="15" customHeight="1">
      <c r="A107" s="214">
        <v>97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50">
        <v>1</v>
      </c>
      <c r="I107" s="248"/>
      <c r="J107" s="248"/>
      <c r="K107" s="226"/>
      <c r="L107" s="226"/>
      <c r="M107" s="215">
        <f t="shared" si="3"/>
        <v>0</v>
      </c>
      <c r="N107" s="248"/>
      <c r="O107" s="226"/>
      <c r="P107" s="226"/>
      <c r="Q107" s="215">
        <f t="shared" si="4"/>
        <v>0</v>
      </c>
    </row>
    <row r="108" spans="1:17" ht="15" customHeight="1">
      <c r="A108" s="214">
        <v>98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50"/>
      <c r="I108" s="248"/>
      <c r="J108" s="248"/>
      <c r="K108" s="226"/>
      <c r="L108" s="226"/>
      <c r="M108" s="215">
        <f t="shared" si="3"/>
        <v>0</v>
      </c>
      <c r="N108" s="248"/>
      <c r="O108" s="226"/>
      <c r="P108" s="226"/>
      <c r="Q108" s="215">
        <f t="shared" si="4"/>
        <v>0</v>
      </c>
    </row>
    <row r="109" spans="1:17" ht="15" customHeight="1">
      <c r="A109" s="214">
        <v>99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50"/>
      <c r="I109" s="248"/>
      <c r="J109" s="248"/>
      <c r="K109" s="226"/>
      <c r="L109" s="226"/>
      <c r="M109" s="215">
        <f t="shared" si="3"/>
        <v>0</v>
      </c>
      <c r="N109" s="248"/>
      <c r="O109" s="226"/>
      <c r="P109" s="226"/>
      <c r="Q109" s="215">
        <f t="shared" si="4"/>
        <v>0</v>
      </c>
    </row>
    <row r="110" spans="1:17" ht="15" customHeight="1">
      <c r="A110" s="214">
        <v>100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50"/>
      <c r="I110" s="248"/>
      <c r="J110" s="248"/>
      <c r="K110" s="226"/>
      <c r="L110" s="226"/>
      <c r="M110" s="215">
        <f t="shared" si="3"/>
        <v>0</v>
      </c>
      <c r="N110" s="248"/>
      <c r="O110" s="226"/>
      <c r="P110" s="226"/>
      <c r="Q110" s="215">
        <f t="shared" si="4"/>
        <v>0</v>
      </c>
    </row>
    <row r="111" spans="1:17" ht="15" customHeight="1">
      <c r="A111" s="214">
        <v>101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50"/>
      <c r="I111" s="248"/>
      <c r="J111" s="248"/>
      <c r="K111" s="226"/>
      <c r="L111" s="226"/>
      <c r="M111" s="215">
        <f t="shared" si="3"/>
        <v>0</v>
      </c>
      <c r="N111" s="248"/>
      <c r="O111" s="226"/>
      <c r="P111" s="226"/>
      <c r="Q111" s="215">
        <f t="shared" si="4"/>
        <v>0</v>
      </c>
    </row>
    <row r="112" spans="1:17" ht="15" customHeight="1">
      <c r="A112" s="214">
        <v>102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50"/>
      <c r="I112" s="248"/>
      <c r="J112" s="248"/>
      <c r="K112" s="226"/>
      <c r="L112" s="226"/>
      <c r="M112" s="215">
        <f t="shared" si="3"/>
        <v>0</v>
      </c>
      <c r="N112" s="248"/>
      <c r="O112" s="226"/>
      <c r="P112" s="226"/>
      <c r="Q112" s="215">
        <f t="shared" si="4"/>
        <v>0</v>
      </c>
    </row>
    <row r="113" spans="1:17" ht="15" customHeight="1">
      <c r="A113" s="214">
        <v>103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50"/>
      <c r="I113" s="248"/>
      <c r="J113" s="248"/>
      <c r="K113" s="226"/>
      <c r="L113" s="226"/>
      <c r="M113" s="215">
        <f t="shared" si="3"/>
        <v>0</v>
      </c>
      <c r="N113" s="248"/>
      <c r="O113" s="226"/>
      <c r="P113" s="226"/>
      <c r="Q113" s="215">
        <f t="shared" si="4"/>
        <v>0</v>
      </c>
    </row>
    <row r="114" spans="1:17" ht="15" customHeight="1">
      <c r="A114" s="214">
        <v>104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50"/>
      <c r="I114" s="248"/>
      <c r="J114" s="248"/>
      <c r="K114" s="226"/>
      <c r="L114" s="226"/>
      <c r="M114" s="215">
        <f t="shared" si="3"/>
        <v>0</v>
      </c>
      <c r="N114" s="248"/>
      <c r="O114" s="226"/>
      <c r="P114" s="226"/>
      <c r="Q114" s="215">
        <f t="shared" si="4"/>
        <v>0</v>
      </c>
    </row>
    <row r="115" spans="1:17" ht="15" customHeight="1">
      <c r="A115" s="214">
        <v>105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50"/>
      <c r="I115" s="248"/>
      <c r="J115" s="248"/>
      <c r="K115" s="226"/>
      <c r="L115" s="226"/>
      <c r="M115" s="215">
        <f t="shared" si="3"/>
        <v>0</v>
      </c>
      <c r="N115" s="248"/>
      <c r="O115" s="226"/>
      <c r="P115" s="226"/>
      <c r="Q115" s="215">
        <f t="shared" si="4"/>
        <v>0</v>
      </c>
    </row>
    <row r="116" spans="1:17" ht="15" customHeight="1">
      <c r="A116" s="214">
        <v>106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50"/>
      <c r="I116" s="248"/>
      <c r="J116" s="248"/>
      <c r="K116" s="226"/>
      <c r="L116" s="226"/>
      <c r="M116" s="215">
        <f t="shared" si="3"/>
        <v>0</v>
      </c>
      <c r="N116" s="248"/>
      <c r="O116" s="226"/>
      <c r="P116" s="226"/>
      <c r="Q116" s="215">
        <f t="shared" si="4"/>
        <v>0</v>
      </c>
    </row>
    <row r="117" spans="1:17" ht="15" customHeight="1">
      <c r="A117" s="214">
        <v>107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50"/>
      <c r="I117" s="248"/>
      <c r="J117" s="248"/>
      <c r="K117" s="226"/>
      <c r="L117" s="226"/>
      <c r="M117" s="215">
        <f t="shared" si="3"/>
        <v>0</v>
      </c>
      <c r="N117" s="248"/>
      <c r="O117" s="226"/>
      <c r="P117" s="226"/>
      <c r="Q117" s="215">
        <f t="shared" si="4"/>
        <v>0</v>
      </c>
    </row>
    <row r="118" spans="1:17" ht="15" customHeight="1">
      <c r="A118" s="214">
        <v>108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50"/>
      <c r="I118" s="248"/>
      <c r="J118" s="248"/>
      <c r="K118" s="226"/>
      <c r="L118" s="226"/>
      <c r="M118" s="215">
        <f t="shared" si="3"/>
        <v>0</v>
      </c>
      <c r="N118" s="248"/>
      <c r="O118" s="226"/>
      <c r="P118" s="226"/>
      <c r="Q118" s="215">
        <f t="shared" si="4"/>
        <v>0</v>
      </c>
    </row>
    <row r="119" spans="1:17" ht="15" customHeight="1">
      <c r="A119" s="214">
        <v>109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50">
        <v>1</v>
      </c>
      <c r="I119" s="248"/>
      <c r="J119" s="248"/>
      <c r="K119" s="226"/>
      <c r="L119" s="226"/>
      <c r="M119" s="215">
        <f t="shared" si="3"/>
        <v>0</v>
      </c>
      <c r="N119" s="248"/>
      <c r="O119" s="226"/>
      <c r="P119" s="226"/>
      <c r="Q119" s="215">
        <f t="shared" si="4"/>
        <v>0</v>
      </c>
    </row>
    <row r="120" spans="1:17" ht="15" customHeight="1">
      <c r="A120" s="214">
        <v>110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50"/>
      <c r="I120" s="248"/>
      <c r="J120" s="248"/>
      <c r="K120" s="226"/>
      <c r="L120" s="226"/>
      <c r="M120" s="215">
        <f t="shared" si="3"/>
        <v>0</v>
      </c>
      <c r="N120" s="248"/>
      <c r="O120" s="226"/>
      <c r="P120" s="226"/>
      <c r="Q120" s="215">
        <f t="shared" si="4"/>
        <v>0</v>
      </c>
    </row>
    <row r="121" spans="1:17" ht="15" customHeight="1">
      <c r="A121" s="214">
        <v>111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50">
        <v>2</v>
      </c>
      <c r="I121" s="248"/>
      <c r="J121" s="248"/>
      <c r="K121" s="226"/>
      <c r="L121" s="226"/>
      <c r="M121" s="215">
        <f t="shared" si="3"/>
        <v>0</v>
      </c>
      <c r="N121" s="248"/>
      <c r="O121" s="226"/>
      <c r="P121" s="226"/>
      <c r="Q121" s="215">
        <f t="shared" si="4"/>
        <v>0</v>
      </c>
    </row>
    <row r="122" spans="1:17" ht="15" customHeight="1">
      <c r="A122" s="214">
        <v>112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50"/>
      <c r="I122" s="248"/>
      <c r="J122" s="248"/>
      <c r="K122" s="226"/>
      <c r="L122" s="226"/>
      <c r="M122" s="215">
        <f t="shared" si="3"/>
        <v>0</v>
      </c>
      <c r="N122" s="248"/>
      <c r="O122" s="226"/>
      <c r="P122" s="226"/>
      <c r="Q122" s="215">
        <f t="shared" si="4"/>
        <v>0</v>
      </c>
    </row>
    <row r="123" spans="1:17" ht="15" customHeight="1">
      <c r="A123" s="214">
        <v>113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50"/>
      <c r="I123" s="248"/>
      <c r="J123" s="248"/>
      <c r="K123" s="226"/>
      <c r="L123" s="226"/>
      <c r="M123" s="215">
        <f t="shared" si="3"/>
        <v>0</v>
      </c>
      <c r="N123" s="248"/>
      <c r="O123" s="226"/>
      <c r="P123" s="226"/>
      <c r="Q123" s="215">
        <f t="shared" si="4"/>
        <v>0</v>
      </c>
    </row>
    <row r="124" spans="1:17" ht="15" customHeight="1">
      <c r="A124" s="214">
        <v>114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50">
        <v>4</v>
      </c>
      <c r="I124" s="248"/>
      <c r="J124" s="248"/>
      <c r="K124" s="226"/>
      <c r="L124" s="226"/>
      <c r="M124" s="215">
        <f t="shared" si="3"/>
        <v>0</v>
      </c>
      <c r="N124" s="248"/>
      <c r="O124" s="226"/>
      <c r="P124" s="226"/>
      <c r="Q124" s="215">
        <f t="shared" si="4"/>
        <v>0</v>
      </c>
    </row>
    <row r="125" spans="1:17" ht="15" customHeight="1">
      <c r="A125" s="214">
        <v>115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50"/>
      <c r="I125" s="248"/>
      <c r="J125" s="248"/>
      <c r="K125" s="226"/>
      <c r="L125" s="226"/>
      <c r="M125" s="215">
        <f t="shared" si="3"/>
        <v>0</v>
      </c>
      <c r="N125" s="248"/>
      <c r="O125" s="226"/>
      <c r="P125" s="226"/>
      <c r="Q125" s="215">
        <f t="shared" si="4"/>
        <v>0</v>
      </c>
    </row>
    <row r="126" spans="1:17" ht="15" customHeight="1">
      <c r="A126" s="214">
        <v>116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50"/>
      <c r="I126" s="248"/>
      <c r="J126" s="248"/>
      <c r="K126" s="226"/>
      <c r="L126" s="226"/>
      <c r="M126" s="215">
        <f t="shared" si="3"/>
        <v>0</v>
      </c>
      <c r="N126" s="248"/>
      <c r="O126" s="226"/>
      <c r="P126" s="226"/>
      <c r="Q126" s="215">
        <f t="shared" si="4"/>
        <v>0</v>
      </c>
    </row>
    <row r="127" spans="1:17" ht="15" customHeight="1">
      <c r="A127" s="214">
        <v>117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50">
        <v>1</v>
      </c>
      <c r="I127" s="248"/>
      <c r="J127" s="248"/>
      <c r="K127" s="226"/>
      <c r="L127" s="226"/>
      <c r="M127" s="215">
        <f t="shared" si="3"/>
        <v>0</v>
      </c>
      <c r="N127" s="248"/>
      <c r="O127" s="226"/>
      <c r="P127" s="226"/>
      <c r="Q127" s="215">
        <f t="shared" si="4"/>
        <v>0</v>
      </c>
    </row>
    <row r="128" spans="1:17" ht="15" customHeight="1">
      <c r="A128" s="214">
        <v>118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50"/>
      <c r="I128" s="248"/>
      <c r="J128" s="248"/>
      <c r="K128" s="226"/>
      <c r="L128" s="226"/>
      <c r="M128" s="215">
        <f t="shared" si="3"/>
        <v>0</v>
      </c>
      <c r="N128" s="248"/>
      <c r="O128" s="226"/>
      <c r="P128" s="226"/>
      <c r="Q128" s="215">
        <f t="shared" si="4"/>
        <v>0</v>
      </c>
    </row>
    <row r="129" spans="1:17" ht="15" customHeight="1">
      <c r="A129" s="214">
        <v>119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50"/>
      <c r="I129" s="248">
        <v>1</v>
      </c>
      <c r="J129" s="248">
        <v>1</v>
      </c>
      <c r="K129" s="226"/>
      <c r="L129" s="226"/>
      <c r="M129" s="215">
        <f t="shared" si="3"/>
        <v>0</v>
      </c>
      <c r="N129" s="248"/>
      <c r="O129" s="226"/>
      <c r="P129" s="226"/>
      <c r="Q129" s="215">
        <f t="shared" si="4"/>
        <v>0</v>
      </c>
    </row>
    <row r="130" spans="1:17" ht="15" customHeight="1">
      <c r="A130" s="214">
        <v>120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50"/>
      <c r="I130" s="248"/>
      <c r="J130" s="248"/>
      <c r="K130" s="226"/>
      <c r="L130" s="226"/>
      <c r="M130" s="215">
        <f t="shared" si="3"/>
        <v>0</v>
      </c>
      <c r="N130" s="248"/>
      <c r="O130" s="226"/>
      <c r="P130" s="226"/>
      <c r="Q130" s="215">
        <f t="shared" si="4"/>
        <v>0</v>
      </c>
    </row>
    <row r="131" spans="1:17" ht="15" customHeight="1">
      <c r="A131" s="214">
        <v>121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50"/>
      <c r="I131" s="248"/>
      <c r="J131" s="248"/>
      <c r="K131" s="226"/>
      <c r="L131" s="226"/>
      <c r="M131" s="215">
        <f t="shared" si="3"/>
        <v>0</v>
      </c>
      <c r="N131" s="248"/>
      <c r="O131" s="226"/>
      <c r="P131" s="226"/>
      <c r="Q131" s="215">
        <f t="shared" si="4"/>
        <v>0</v>
      </c>
    </row>
    <row r="132" spans="1:17" ht="15" customHeight="1">
      <c r="A132" s="214">
        <v>122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50">
        <v>1</v>
      </c>
      <c r="I132" s="248"/>
      <c r="J132" s="248"/>
      <c r="K132" s="226"/>
      <c r="L132" s="226"/>
      <c r="M132" s="215">
        <f t="shared" si="3"/>
        <v>0</v>
      </c>
      <c r="N132" s="248"/>
      <c r="O132" s="226"/>
      <c r="P132" s="226"/>
      <c r="Q132" s="215">
        <f t="shared" si="4"/>
        <v>0</v>
      </c>
    </row>
    <row r="133" spans="1:17" ht="15" customHeight="1">
      <c r="A133" s="214">
        <v>123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50"/>
      <c r="I133" s="248"/>
      <c r="J133" s="248">
        <v>1</v>
      </c>
      <c r="K133" s="226"/>
      <c r="L133" s="226"/>
      <c r="M133" s="215">
        <f t="shared" si="3"/>
        <v>0</v>
      </c>
      <c r="N133" s="248"/>
      <c r="O133" s="226"/>
      <c r="P133" s="226"/>
      <c r="Q133" s="215">
        <f t="shared" si="4"/>
        <v>0</v>
      </c>
    </row>
    <row r="134" spans="1:17" ht="15" customHeight="1">
      <c r="A134" s="214">
        <v>124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50"/>
      <c r="I134" s="248"/>
      <c r="J134" s="248"/>
      <c r="K134" s="226"/>
      <c r="L134" s="226"/>
      <c r="M134" s="215">
        <f t="shared" si="3"/>
        <v>0</v>
      </c>
      <c r="N134" s="248"/>
      <c r="O134" s="226"/>
      <c r="P134" s="226"/>
      <c r="Q134" s="215">
        <f t="shared" si="4"/>
        <v>0</v>
      </c>
    </row>
    <row r="135" spans="1:17" ht="15" customHeight="1">
      <c r="A135" s="214">
        <v>125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50"/>
      <c r="I135" s="248"/>
      <c r="J135" s="248"/>
      <c r="K135" s="226"/>
      <c r="L135" s="226"/>
      <c r="M135" s="215">
        <f t="shared" si="3"/>
        <v>0</v>
      </c>
      <c r="N135" s="248"/>
      <c r="O135" s="226"/>
      <c r="P135" s="226"/>
      <c r="Q135" s="215">
        <f t="shared" si="4"/>
        <v>0</v>
      </c>
    </row>
    <row r="136" spans="1:17" ht="15" customHeight="1">
      <c r="A136" s="214">
        <v>126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50">
        <v>1</v>
      </c>
      <c r="I136" s="248"/>
      <c r="J136" s="248"/>
      <c r="K136" s="226"/>
      <c r="L136" s="226"/>
      <c r="M136" s="215">
        <f t="shared" si="3"/>
        <v>0</v>
      </c>
      <c r="N136" s="248"/>
      <c r="O136" s="226"/>
      <c r="P136" s="226"/>
      <c r="Q136" s="215">
        <f t="shared" si="4"/>
        <v>0</v>
      </c>
    </row>
    <row r="137" spans="1:17" ht="15" customHeight="1">
      <c r="A137" s="214">
        <v>127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50"/>
      <c r="I137" s="248"/>
      <c r="J137" s="248"/>
      <c r="K137" s="226"/>
      <c r="L137" s="226"/>
      <c r="M137" s="215">
        <f t="shared" si="3"/>
        <v>0</v>
      </c>
      <c r="N137" s="248"/>
      <c r="O137" s="226"/>
      <c r="P137" s="226"/>
      <c r="Q137" s="215">
        <f t="shared" si="4"/>
        <v>0</v>
      </c>
    </row>
    <row r="138" spans="1:17" ht="15" customHeight="1">
      <c r="A138" s="214">
        <v>128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50"/>
      <c r="I138" s="248"/>
      <c r="J138" s="248"/>
      <c r="K138" s="226"/>
      <c r="L138" s="226"/>
      <c r="M138" s="215">
        <f t="shared" si="3"/>
        <v>0</v>
      </c>
      <c r="N138" s="248"/>
      <c r="O138" s="226"/>
      <c r="P138" s="226"/>
      <c r="Q138" s="215">
        <f t="shared" si="4"/>
        <v>0</v>
      </c>
    </row>
    <row r="139" spans="1:17" ht="15" customHeight="1">
      <c r="A139" s="214">
        <v>129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50"/>
      <c r="I139" s="248"/>
      <c r="J139" s="248"/>
      <c r="K139" s="226"/>
      <c r="L139" s="226"/>
      <c r="M139" s="215">
        <f t="shared" si="3"/>
        <v>0</v>
      </c>
      <c r="N139" s="248"/>
      <c r="O139" s="226"/>
      <c r="P139" s="226"/>
      <c r="Q139" s="215">
        <f t="shared" si="4"/>
        <v>0</v>
      </c>
    </row>
    <row r="140" spans="1:17" ht="15" customHeight="1">
      <c r="A140" s="214">
        <v>130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50">
        <v>1</v>
      </c>
      <c r="I140" s="248"/>
      <c r="J140" s="248"/>
      <c r="K140" s="226"/>
      <c r="L140" s="226"/>
      <c r="M140" s="215">
        <f t="shared" si="3"/>
        <v>0</v>
      </c>
      <c r="N140" s="248"/>
      <c r="O140" s="226"/>
      <c r="P140" s="226"/>
      <c r="Q140" s="215">
        <f t="shared" si="4"/>
        <v>0</v>
      </c>
    </row>
    <row r="141" spans="1:17" ht="15" customHeight="1">
      <c r="A141" s="214">
        <v>131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50"/>
      <c r="I141" s="248"/>
      <c r="J141" s="248">
        <v>1</v>
      </c>
      <c r="K141" s="226"/>
      <c r="L141" s="226"/>
      <c r="M141" s="215">
        <f t="shared" si="3"/>
        <v>0</v>
      </c>
      <c r="N141" s="248">
        <v>1</v>
      </c>
      <c r="O141" s="226"/>
      <c r="P141" s="226"/>
      <c r="Q141" s="215">
        <f t="shared" si="4"/>
        <v>0</v>
      </c>
    </row>
    <row r="142" spans="1:17" ht="15" customHeight="1">
      <c r="A142" s="214">
        <v>132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50">
        <v>2</v>
      </c>
      <c r="I142" s="248"/>
      <c r="J142" s="248"/>
      <c r="K142" s="226"/>
      <c r="L142" s="226"/>
      <c r="M142" s="215">
        <f t="shared" ref="M142:M186" si="5">K142-L142</f>
        <v>0</v>
      </c>
      <c r="N142" s="248"/>
      <c r="O142" s="226"/>
      <c r="P142" s="226"/>
      <c r="Q142" s="215">
        <f t="shared" ref="Q142:Q186" si="6">O142-P142</f>
        <v>0</v>
      </c>
    </row>
    <row r="143" spans="1:17" ht="15" customHeight="1">
      <c r="A143" s="214">
        <v>133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50"/>
      <c r="I143" s="248"/>
      <c r="J143" s="248">
        <v>1</v>
      </c>
      <c r="K143" s="226"/>
      <c r="L143" s="226"/>
      <c r="M143" s="215">
        <f t="shared" si="5"/>
        <v>0</v>
      </c>
      <c r="N143" s="248"/>
      <c r="O143" s="226"/>
      <c r="P143" s="226"/>
      <c r="Q143" s="215">
        <f t="shared" si="6"/>
        <v>0</v>
      </c>
    </row>
    <row r="144" spans="1:17" ht="15" customHeight="1">
      <c r="A144" s="214">
        <v>134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50"/>
      <c r="I144" s="248"/>
      <c r="J144" s="248"/>
      <c r="K144" s="226"/>
      <c r="L144" s="226"/>
      <c r="M144" s="215">
        <f t="shared" si="5"/>
        <v>0</v>
      </c>
      <c r="N144" s="248"/>
      <c r="O144" s="226"/>
      <c r="P144" s="226"/>
      <c r="Q144" s="215">
        <f t="shared" si="6"/>
        <v>0</v>
      </c>
    </row>
    <row r="145" spans="1:17" ht="15" customHeight="1">
      <c r="A145" s="214">
        <v>135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50"/>
      <c r="I145" s="248"/>
      <c r="J145" s="248"/>
      <c r="K145" s="226"/>
      <c r="L145" s="226"/>
      <c r="M145" s="215">
        <f t="shared" si="5"/>
        <v>0</v>
      </c>
      <c r="N145" s="248"/>
      <c r="O145" s="226"/>
      <c r="P145" s="226"/>
      <c r="Q145" s="215">
        <f t="shared" si="6"/>
        <v>0</v>
      </c>
    </row>
    <row r="146" spans="1:17" ht="15" customHeight="1">
      <c r="A146" s="214">
        <v>136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50"/>
      <c r="I146" s="248"/>
      <c r="J146" s="248"/>
      <c r="K146" s="226"/>
      <c r="L146" s="226"/>
      <c r="M146" s="215">
        <f t="shared" si="5"/>
        <v>0</v>
      </c>
      <c r="N146" s="248"/>
      <c r="O146" s="226"/>
      <c r="P146" s="226"/>
      <c r="Q146" s="215">
        <f t="shared" si="6"/>
        <v>0</v>
      </c>
    </row>
    <row r="147" spans="1:17" ht="15" customHeight="1">
      <c r="A147" s="214">
        <v>137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50"/>
      <c r="I147" s="248"/>
      <c r="J147" s="248"/>
      <c r="K147" s="226"/>
      <c r="L147" s="226"/>
      <c r="M147" s="215">
        <f t="shared" si="5"/>
        <v>0</v>
      </c>
      <c r="N147" s="248"/>
      <c r="O147" s="226"/>
      <c r="P147" s="226"/>
      <c r="Q147" s="215">
        <f t="shared" si="6"/>
        <v>0</v>
      </c>
    </row>
    <row r="148" spans="1:17" ht="15" customHeight="1">
      <c r="A148" s="214">
        <v>138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50"/>
      <c r="I148" s="248"/>
      <c r="J148" s="248"/>
      <c r="K148" s="226"/>
      <c r="L148" s="226"/>
      <c r="M148" s="215">
        <f t="shared" si="5"/>
        <v>0</v>
      </c>
      <c r="N148" s="248"/>
      <c r="O148" s="226"/>
      <c r="P148" s="226"/>
      <c r="Q148" s="215">
        <f t="shared" si="6"/>
        <v>0</v>
      </c>
    </row>
    <row r="149" spans="1:17" ht="15" customHeight="1">
      <c r="A149" s="214">
        <v>139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50"/>
      <c r="I149" s="248"/>
      <c r="J149" s="248"/>
      <c r="K149" s="226"/>
      <c r="L149" s="226"/>
      <c r="M149" s="215">
        <f t="shared" si="5"/>
        <v>0</v>
      </c>
      <c r="N149" s="248"/>
      <c r="O149" s="226"/>
      <c r="P149" s="226"/>
      <c r="Q149" s="215">
        <f t="shared" si="6"/>
        <v>0</v>
      </c>
    </row>
    <row r="150" spans="1:17" ht="15" customHeight="1">
      <c r="A150" s="214">
        <v>140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50"/>
      <c r="I150" s="248"/>
      <c r="J150" s="248"/>
      <c r="K150" s="226"/>
      <c r="L150" s="226"/>
      <c r="M150" s="215">
        <f t="shared" si="5"/>
        <v>0</v>
      </c>
      <c r="N150" s="248"/>
      <c r="O150" s="226"/>
      <c r="P150" s="226"/>
      <c r="Q150" s="215">
        <f t="shared" si="6"/>
        <v>0</v>
      </c>
    </row>
    <row r="151" spans="1:17" ht="15" customHeight="1">
      <c r="A151" s="214">
        <v>141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50"/>
      <c r="I151" s="248"/>
      <c r="J151" s="248"/>
      <c r="K151" s="226"/>
      <c r="L151" s="226"/>
      <c r="M151" s="215">
        <f t="shared" si="5"/>
        <v>0</v>
      </c>
      <c r="N151" s="248"/>
      <c r="O151" s="226"/>
      <c r="P151" s="226"/>
      <c r="Q151" s="215">
        <f t="shared" si="6"/>
        <v>0</v>
      </c>
    </row>
    <row r="152" spans="1:17" ht="15" customHeight="1">
      <c r="A152" s="214">
        <v>142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50"/>
      <c r="I152" s="248"/>
      <c r="J152" s="248"/>
      <c r="K152" s="226"/>
      <c r="L152" s="226"/>
      <c r="M152" s="215">
        <f t="shared" si="5"/>
        <v>0</v>
      </c>
      <c r="N152" s="248"/>
      <c r="O152" s="226"/>
      <c r="P152" s="226"/>
      <c r="Q152" s="215">
        <f t="shared" si="6"/>
        <v>0</v>
      </c>
    </row>
    <row r="153" spans="1:17" ht="15" customHeight="1">
      <c r="A153" s="214">
        <v>143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50"/>
      <c r="I153" s="248"/>
      <c r="J153" s="248"/>
      <c r="K153" s="226"/>
      <c r="L153" s="226"/>
      <c r="M153" s="215">
        <f t="shared" si="5"/>
        <v>0</v>
      </c>
      <c r="N153" s="248"/>
      <c r="O153" s="226"/>
      <c r="P153" s="226"/>
      <c r="Q153" s="215">
        <f t="shared" si="6"/>
        <v>0</v>
      </c>
    </row>
    <row r="154" spans="1:17" ht="15" customHeight="1">
      <c r="A154" s="214">
        <v>144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50"/>
      <c r="I154" s="248"/>
      <c r="J154" s="248"/>
      <c r="K154" s="226"/>
      <c r="L154" s="226"/>
      <c r="M154" s="215">
        <f t="shared" si="5"/>
        <v>0</v>
      </c>
      <c r="N154" s="248"/>
      <c r="O154" s="226"/>
      <c r="P154" s="226"/>
      <c r="Q154" s="215">
        <f t="shared" si="6"/>
        <v>0</v>
      </c>
    </row>
    <row r="155" spans="1:17" ht="15" customHeight="1">
      <c r="A155" s="214">
        <v>145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50"/>
      <c r="I155" s="248"/>
      <c r="J155" s="248"/>
      <c r="K155" s="226"/>
      <c r="L155" s="226"/>
      <c r="M155" s="215">
        <f t="shared" si="5"/>
        <v>0</v>
      </c>
      <c r="N155" s="248"/>
      <c r="O155" s="226"/>
      <c r="P155" s="226"/>
      <c r="Q155" s="215">
        <f t="shared" si="6"/>
        <v>0</v>
      </c>
    </row>
    <row r="156" spans="1:17" ht="15" customHeight="1">
      <c r="A156" s="214">
        <v>146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50"/>
      <c r="I156" s="248"/>
      <c r="J156" s="248"/>
      <c r="K156" s="226"/>
      <c r="L156" s="226"/>
      <c r="M156" s="215">
        <f t="shared" si="5"/>
        <v>0</v>
      </c>
      <c r="N156" s="248"/>
      <c r="O156" s="226"/>
      <c r="P156" s="226"/>
      <c r="Q156" s="215">
        <f t="shared" si="6"/>
        <v>0</v>
      </c>
    </row>
    <row r="157" spans="1:17" ht="15" customHeight="1">
      <c r="A157" s="214">
        <v>147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50"/>
      <c r="I157" s="248"/>
      <c r="J157" s="248"/>
      <c r="K157" s="226"/>
      <c r="L157" s="226"/>
      <c r="M157" s="215">
        <f t="shared" si="5"/>
        <v>0</v>
      </c>
      <c r="N157" s="248"/>
      <c r="O157" s="226"/>
      <c r="P157" s="226"/>
      <c r="Q157" s="215">
        <f t="shared" si="6"/>
        <v>0</v>
      </c>
    </row>
    <row r="158" spans="1:17" ht="15" customHeight="1">
      <c r="A158" s="214">
        <v>148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50"/>
      <c r="I158" s="248"/>
      <c r="J158" s="248"/>
      <c r="K158" s="226"/>
      <c r="L158" s="226"/>
      <c r="M158" s="215">
        <f t="shared" si="5"/>
        <v>0</v>
      </c>
      <c r="N158" s="248"/>
      <c r="O158" s="226"/>
      <c r="P158" s="226"/>
      <c r="Q158" s="215">
        <f t="shared" si="6"/>
        <v>0</v>
      </c>
    </row>
    <row r="159" spans="1:17" ht="15" customHeight="1">
      <c r="A159" s="214">
        <v>149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50"/>
      <c r="I159" s="248"/>
      <c r="J159" s="248"/>
      <c r="K159" s="226"/>
      <c r="L159" s="226"/>
      <c r="M159" s="215">
        <f t="shared" si="5"/>
        <v>0</v>
      </c>
      <c r="N159" s="248"/>
      <c r="O159" s="226"/>
      <c r="P159" s="226"/>
      <c r="Q159" s="215">
        <f t="shared" si="6"/>
        <v>0</v>
      </c>
    </row>
    <row r="160" spans="1:17" ht="15" customHeight="1">
      <c r="A160" s="214">
        <v>150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50"/>
      <c r="I160" s="248"/>
      <c r="J160" s="248"/>
      <c r="K160" s="226"/>
      <c r="L160" s="226"/>
      <c r="M160" s="215">
        <f t="shared" si="5"/>
        <v>0</v>
      </c>
      <c r="N160" s="248"/>
      <c r="O160" s="226"/>
      <c r="P160" s="226"/>
      <c r="Q160" s="215">
        <f t="shared" si="6"/>
        <v>0</v>
      </c>
    </row>
    <row r="161" spans="1:17" ht="15" customHeight="1">
      <c r="A161" s="214">
        <v>151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50"/>
      <c r="I161" s="248"/>
      <c r="J161" s="248"/>
      <c r="K161" s="226"/>
      <c r="L161" s="226"/>
      <c r="M161" s="215">
        <f t="shared" si="5"/>
        <v>0</v>
      </c>
      <c r="N161" s="248"/>
      <c r="O161" s="226"/>
      <c r="P161" s="226"/>
      <c r="Q161" s="215">
        <f t="shared" si="6"/>
        <v>0</v>
      </c>
    </row>
    <row r="162" spans="1:17" ht="15" customHeight="1">
      <c r="A162" s="214">
        <v>152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50"/>
      <c r="I162" s="248"/>
      <c r="J162" s="248"/>
      <c r="K162" s="226"/>
      <c r="L162" s="226"/>
      <c r="M162" s="215">
        <f t="shared" si="5"/>
        <v>0</v>
      </c>
      <c r="N162" s="248"/>
      <c r="O162" s="226"/>
      <c r="P162" s="226"/>
      <c r="Q162" s="215">
        <f t="shared" si="6"/>
        <v>0</v>
      </c>
    </row>
    <row r="163" spans="1:17" ht="15" customHeight="1">
      <c r="A163" s="214">
        <v>153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50"/>
      <c r="I163" s="248"/>
      <c r="J163" s="248"/>
      <c r="K163" s="226"/>
      <c r="L163" s="226"/>
      <c r="M163" s="215">
        <f t="shared" si="5"/>
        <v>0</v>
      </c>
      <c r="N163" s="248">
        <v>1</v>
      </c>
      <c r="O163" s="226"/>
      <c r="P163" s="226"/>
      <c r="Q163" s="215">
        <f t="shared" si="6"/>
        <v>0</v>
      </c>
    </row>
    <row r="164" spans="1:17" ht="15" customHeight="1">
      <c r="A164" s="214">
        <v>154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50"/>
      <c r="I164" s="248"/>
      <c r="J164" s="248"/>
      <c r="K164" s="226"/>
      <c r="L164" s="226"/>
      <c r="M164" s="215">
        <f t="shared" si="5"/>
        <v>0</v>
      </c>
      <c r="N164" s="248"/>
      <c r="O164" s="226"/>
      <c r="P164" s="226"/>
      <c r="Q164" s="215">
        <f t="shared" si="6"/>
        <v>0</v>
      </c>
    </row>
    <row r="165" spans="1:17" ht="15" customHeight="1">
      <c r="A165" s="214">
        <v>155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50"/>
      <c r="I165" s="248"/>
      <c r="J165" s="248"/>
      <c r="K165" s="226"/>
      <c r="L165" s="226"/>
      <c r="M165" s="215">
        <f t="shared" si="5"/>
        <v>0</v>
      </c>
      <c r="N165" s="248"/>
      <c r="O165" s="226"/>
      <c r="P165" s="226"/>
      <c r="Q165" s="215">
        <f t="shared" si="6"/>
        <v>0</v>
      </c>
    </row>
    <row r="166" spans="1:17" ht="15" customHeight="1">
      <c r="A166" s="214">
        <v>156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50"/>
      <c r="I166" s="248"/>
      <c r="J166" s="248"/>
      <c r="K166" s="226"/>
      <c r="L166" s="226"/>
      <c r="M166" s="215">
        <f t="shared" si="5"/>
        <v>0</v>
      </c>
      <c r="N166" s="248"/>
      <c r="O166" s="226"/>
      <c r="P166" s="226"/>
      <c r="Q166" s="215">
        <f t="shared" si="6"/>
        <v>0</v>
      </c>
    </row>
    <row r="167" spans="1:17" ht="15" customHeight="1">
      <c r="A167" s="214">
        <v>157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50"/>
      <c r="I167" s="248"/>
      <c r="J167" s="248"/>
      <c r="K167" s="226"/>
      <c r="L167" s="226"/>
      <c r="M167" s="215">
        <f t="shared" si="5"/>
        <v>0</v>
      </c>
      <c r="N167" s="248"/>
      <c r="O167" s="226"/>
      <c r="P167" s="226"/>
      <c r="Q167" s="215">
        <f t="shared" si="6"/>
        <v>0</v>
      </c>
    </row>
    <row r="168" spans="1:17" ht="15" customHeight="1">
      <c r="A168" s="214">
        <v>158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50"/>
      <c r="I168" s="248"/>
      <c r="J168" s="248"/>
      <c r="K168" s="226"/>
      <c r="L168" s="226"/>
      <c r="M168" s="215">
        <f t="shared" si="5"/>
        <v>0</v>
      </c>
      <c r="N168" s="248"/>
      <c r="O168" s="226"/>
      <c r="P168" s="226"/>
      <c r="Q168" s="215">
        <f t="shared" si="6"/>
        <v>0</v>
      </c>
    </row>
    <row r="169" spans="1:17" ht="15" customHeight="1">
      <c r="A169" s="214">
        <v>159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50"/>
      <c r="I169" s="248"/>
      <c r="J169" s="248"/>
      <c r="K169" s="226"/>
      <c r="L169" s="226"/>
      <c r="M169" s="215">
        <f t="shared" si="5"/>
        <v>0</v>
      </c>
      <c r="N169" s="248"/>
      <c r="O169" s="226"/>
      <c r="P169" s="226"/>
      <c r="Q169" s="215">
        <f t="shared" si="6"/>
        <v>0</v>
      </c>
    </row>
    <row r="170" spans="1:17" ht="15" customHeight="1">
      <c r="A170" s="214">
        <v>160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50"/>
      <c r="I170" s="248"/>
      <c r="J170" s="248"/>
      <c r="K170" s="226"/>
      <c r="L170" s="226"/>
      <c r="M170" s="215">
        <f t="shared" si="5"/>
        <v>0</v>
      </c>
      <c r="N170" s="248"/>
      <c r="O170" s="226"/>
      <c r="P170" s="226"/>
      <c r="Q170" s="215">
        <f t="shared" si="6"/>
        <v>0</v>
      </c>
    </row>
    <row r="171" spans="1:17" ht="15" customHeight="1">
      <c r="A171" s="214">
        <v>161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50"/>
      <c r="I171" s="248"/>
      <c r="J171" s="248"/>
      <c r="K171" s="226"/>
      <c r="L171" s="226"/>
      <c r="M171" s="215">
        <f t="shared" si="5"/>
        <v>0</v>
      </c>
      <c r="N171" s="248"/>
      <c r="O171" s="226"/>
      <c r="P171" s="226"/>
      <c r="Q171" s="215">
        <f t="shared" si="6"/>
        <v>0</v>
      </c>
    </row>
    <row r="172" spans="1:17" ht="15" customHeight="1">
      <c r="A172" s="214">
        <v>162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50"/>
      <c r="I172" s="248"/>
      <c r="J172" s="248"/>
      <c r="K172" s="226"/>
      <c r="L172" s="226"/>
      <c r="M172" s="215">
        <f t="shared" si="5"/>
        <v>0</v>
      </c>
      <c r="N172" s="248"/>
      <c r="O172" s="226"/>
      <c r="P172" s="226"/>
      <c r="Q172" s="215">
        <f t="shared" si="6"/>
        <v>0</v>
      </c>
    </row>
    <row r="173" spans="1:17" ht="15" customHeight="1">
      <c r="A173" s="214">
        <v>163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50"/>
      <c r="I173" s="248"/>
      <c r="J173" s="248"/>
      <c r="K173" s="226"/>
      <c r="L173" s="226"/>
      <c r="M173" s="215">
        <f t="shared" si="5"/>
        <v>0</v>
      </c>
      <c r="N173" s="248"/>
      <c r="O173" s="226"/>
      <c r="P173" s="226"/>
      <c r="Q173" s="215">
        <f t="shared" si="6"/>
        <v>0</v>
      </c>
    </row>
    <row r="174" spans="1:17" ht="51">
      <c r="A174" s="214">
        <v>164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50"/>
      <c r="I174" s="248"/>
      <c r="J174" s="248"/>
      <c r="K174" s="226"/>
      <c r="L174" s="226"/>
      <c r="M174" s="215">
        <f t="shared" si="5"/>
        <v>0</v>
      </c>
      <c r="N174" s="248"/>
      <c r="O174" s="226"/>
      <c r="P174" s="226"/>
      <c r="Q174" s="215">
        <f t="shared" si="6"/>
        <v>0</v>
      </c>
    </row>
    <row r="175" spans="1:17" ht="51">
      <c r="A175" s="214">
        <v>165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50"/>
      <c r="I175" s="248"/>
      <c r="J175" s="248"/>
      <c r="K175" s="226"/>
      <c r="L175" s="226"/>
      <c r="M175" s="215">
        <f t="shared" si="5"/>
        <v>0</v>
      </c>
      <c r="N175" s="248"/>
      <c r="O175" s="226"/>
      <c r="P175" s="226"/>
      <c r="Q175" s="215">
        <f t="shared" si="6"/>
        <v>0</v>
      </c>
    </row>
    <row r="176" spans="1:17" ht="15" customHeight="1">
      <c r="A176" s="214">
        <v>166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50"/>
      <c r="I176" s="248"/>
      <c r="J176" s="248"/>
      <c r="K176" s="226"/>
      <c r="L176" s="226"/>
      <c r="M176" s="215">
        <f t="shared" si="5"/>
        <v>0</v>
      </c>
      <c r="N176" s="248"/>
      <c r="O176" s="226"/>
      <c r="P176" s="226"/>
      <c r="Q176" s="215">
        <f t="shared" si="6"/>
        <v>0</v>
      </c>
    </row>
    <row r="177" spans="1:17" ht="15" customHeight="1">
      <c r="A177" s="214">
        <v>167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50"/>
      <c r="I177" s="248"/>
      <c r="J177" s="248"/>
      <c r="K177" s="226"/>
      <c r="L177" s="226"/>
      <c r="M177" s="215">
        <f t="shared" si="5"/>
        <v>0</v>
      </c>
      <c r="N177" s="248"/>
      <c r="O177" s="226"/>
      <c r="P177" s="226"/>
      <c r="Q177" s="215">
        <f t="shared" si="6"/>
        <v>0</v>
      </c>
    </row>
    <row r="178" spans="1:17" ht="15" customHeight="1">
      <c r="A178" s="214">
        <v>168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50"/>
      <c r="I178" s="248"/>
      <c r="J178" s="248"/>
      <c r="K178" s="226"/>
      <c r="L178" s="226"/>
      <c r="M178" s="215">
        <f t="shared" si="5"/>
        <v>0</v>
      </c>
      <c r="N178" s="248"/>
      <c r="O178" s="226"/>
      <c r="P178" s="226"/>
      <c r="Q178" s="215">
        <f t="shared" si="6"/>
        <v>0</v>
      </c>
    </row>
    <row r="179" spans="1:17" ht="15" customHeight="1">
      <c r="A179" s="214">
        <v>169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50"/>
      <c r="I179" s="248"/>
      <c r="J179" s="248"/>
      <c r="K179" s="226"/>
      <c r="L179" s="226"/>
      <c r="M179" s="215">
        <f t="shared" si="5"/>
        <v>0</v>
      </c>
      <c r="N179" s="248"/>
      <c r="O179" s="226"/>
      <c r="P179" s="226"/>
      <c r="Q179" s="215">
        <f t="shared" si="6"/>
        <v>0</v>
      </c>
    </row>
    <row r="180" spans="1:17" ht="15" customHeight="1">
      <c r="A180" s="214">
        <v>170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50"/>
      <c r="I180" s="248"/>
      <c r="J180" s="248"/>
      <c r="K180" s="226"/>
      <c r="L180" s="226"/>
      <c r="M180" s="215">
        <f t="shared" si="5"/>
        <v>0</v>
      </c>
      <c r="N180" s="248"/>
      <c r="O180" s="226"/>
      <c r="P180" s="226"/>
      <c r="Q180" s="215">
        <f t="shared" si="6"/>
        <v>0</v>
      </c>
    </row>
    <row r="181" spans="1:17" ht="15" customHeight="1">
      <c r="A181" s="214">
        <v>171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50">
        <v>1</v>
      </c>
      <c r="I181" s="248"/>
      <c r="J181" s="248"/>
      <c r="K181" s="226"/>
      <c r="L181" s="226"/>
      <c r="M181" s="215">
        <f t="shared" si="5"/>
        <v>0</v>
      </c>
      <c r="N181" s="248"/>
      <c r="O181" s="226"/>
      <c r="P181" s="226"/>
      <c r="Q181" s="215">
        <f t="shared" si="6"/>
        <v>0</v>
      </c>
    </row>
    <row r="182" spans="1:17" ht="15" customHeight="1">
      <c r="A182" s="214">
        <v>172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50">
        <v>1</v>
      </c>
      <c r="I182" s="248">
        <v>1</v>
      </c>
      <c r="J182" s="248">
        <v>1</v>
      </c>
      <c r="K182" s="226"/>
      <c r="L182" s="226"/>
      <c r="M182" s="215">
        <f t="shared" si="5"/>
        <v>0</v>
      </c>
      <c r="N182" s="248"/>
      <c r="O182" s="226"/>
      <c r="P182" s="226"/>
      <c r="Q182" s="215">
        <f t="shared" si="6"/>
        <v>0</v>
      </c>
    </row>
    <row r="183" spans="1:17" ht="15" customHeight="1">
      <c r="A183" s="214">
        <v>173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50">
        <v>1</v>
      </c>
      <c r="I183" s="248"/>
      <c r="J183" s="248"/>
      <c r="K183" s="226"/>
      <c r="L183" s="226"/>
      <c r="M183" s="215">
        <f t="shared" si="5"/>
        <v>0</v>
      </c>
      <c r="N183" s="248"/>
      <c r="O183" s="226"/>
      <c r="P183" s="226"/>
      <c r="Q183" s="215">
        <f t="shared" si="6"/>
        <v>0</v>
      </c>
    </row>
    <row r="184" spans="1:17" ht="15" customHeight="1">
      <c r="A184" s="214">
        <v>174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50"/>
      <c r="I184" s="248"/>
      <c r="J184" s="248"/>
      <c r="K184" s="226"/>
      <c r="L184" s="226"/>
      <c r="M184" s="215">
        <f t="shared" si="5"/>
        <v>0</v>
      </c>
      <c r="N184" s="248"/>
      <c r="O184" s="226"/>
      <c r="P184" s="226"/>
      <c r="Q184" s="215">
        <f t="shared" si="6"/>
        <v>0</v>
      </c>
    </row>
    <row r="185" spans="1:17" ht="15" customHeight="1">
      <c r="A185" s="214">
        <v>175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50">
        <v>1</v>
      </c>
      <c r="I185" s="248"/>
      <c r="J185" s="248"/>
      <c r="K185" s="226"/>
      <c r="L185" s="226"/>
      <c r="M185" s="215">
        <f t="shared" si="5"/>
        <v>0</v>
      </c>
      <c r="N185" s="248"/>
      <c r="O185" s="226"/>
      <c r="P185" s="226"/>
      <c r="Q185" s="215">
        <f t="shared" si="6"/>
        <v>0</v>
      </c>
    </row>
    <row r="186" spans="1:17">
      <c r="A186" s="214">
        <v>176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50"/>
      <c r="I186" s="248"/>
      <c r="J186" s="248"/>
      <c r="K186" s="226"/>
      <c r="L186" s="226"/>
      <c r="M186" s="215">
        <f t="shared" si="5"/>
        <v>0</v>
      </c>
      <c r="N186" s="248"/>
      <c r="O186" s="226"/>
      <c r="P186" s="226"/>
      <c r="Q186" s="215">
        <f t="shared" si="6"/>
        <v>0</v>
      </c>
    </row>
    <row r="187" spans="1:17">
      <c r="A187" s="214">
        <v>177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50"/>
      <c r="I187" s="248"/>
      <c r="J187" s="248"/>
      <c r="K187" s="226"/>
      <c r="L187" s="226"/>
      <c r="M187" s="215">
        <f>K187-L187</f>
        <v>0</v>
      </c>
      <c r="N187" s="248"/>
      <c r="O187" s="226"/>
      <c r="P187" s="226"/>
      <c r="Q187" s="215">
        <f>O187-P187</f>
        <v>0</v>
      </c>
    </row>
    <row r="188" spans="1:17">
      <c r="A188" s="214">
        <v>178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50"/>
      <c r="I188" s="248"/>
      <c r="J188" s="248"/>
      <c r="K188" s="226"/>
      <c r="L188" s="226"/>
      <c r="M188" s="215">
        <f>K188-L188</f>
        <v>0</v>
      </c>
      <c r="N188" s="248"/>
      <c r="O188" s="226"/>
      <c r="P188" s="226"/>
      <c r="Q188" s="215">
        <f>O188-P188</f>
        <v>0</v>
      </c>
    </row>
    <row r="189" spans="1:17" ht="15" customHeight="1">
      <c r="A189" s="214">
        <v>179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50"/>
      <c r="I189" s="248"/>
      <c r="J189" s="248"/>
      <c r="K189" s="226"/>
      <c r="L189" s="226"/>
      <c r="M189" s="215">
        <f t="shared" ref="M189:M225" si="7">K189-L189</f>
        <v>0</v>
      </c>
      <c r="N189" s="248"/>
      <c r="O189" s="226"/>
      <c r="P189" s="226"/>
      <c r="Q189" s="215">
        <f t="shared" ref="Q189:Q225" si="8">O189-P189</f>
        <v>0</v>
      </c>
    </row>
    <row r="190" spans="1:17" ht="15" customHeight="1">
      <c r="A190" s="214">
        <v>180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50"/>
      <c r="I190" s="248"/>
      <c r="J190" s="248"/>
      <c r="K190" s="226"/>
      <c r="L190" s="226"/>
      <c r="M190" s="215">
        <f t="shared" si="7"/>
        <v>0</v>
      </c>
      <c r="N190" s="248"/>
      <c r="O190" s="226"/>
      <c r="P190" s="226"/>
      <c r="Q190" s="215">
        <f t="shared" si="8"/>
        <v>0</v>
      </c>
    </row>
    <row r="191" spans="1:17">
      <c r="A191" s="214">
        <v>181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50"/>
      <c r="I191" s="248"/>
      <c r="J191" s="248"/>
      <c r="K191" s="226"/>
      <c r="L191" s="226"/>
      <c r="M191" s="215">
        <f t="shared" si="7"/>
        <v>0</v>
      </c>
      <c r="N191" s="248"/>
      <c r="O191" s="226"/>
      <c r="P191" s="226"/>
      <c r="Q191" s="215">
        <f t="shared" si="8"/>
        <v>0</v>
      </c>
    </row>
    <row r="192" spans="1:17">
      <c r="A192" s="214">
        <v>182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50"/>
      <c r="I192" s="248"/>
      <c r="J192" s="248"/>
      <c r="K192" s="226"/>
      <c r="L192" s="226"/>
      <c r="M192" s="215">
        <f t="shared" si="7"/>
        <v>0</v>
      </c>
      <c r="N192" s="248"/>
      <c r="O192" s="226"/>
      <c r="P192" s="226"/>
      <c r="Q192" s="215">
        <f t="shared" si="8"/>
        <v>0</v>
      </c>
    </row>
    <row r="193" spans="1:17">
      <c r="A193" s="214">
        <v>183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50"/>
      <c r="I193" s="248"/>
      <c r="J193" s="248"/>
      <c r="K193" s="226"/>
      <c r="L193" s="226"/>
      <c r="M193" s="215">
        <f t="shared" si="7"/>
        <v>0</v>
      </c>
      <c r="N193" s="248"/>
      <c r="O193" s="226"/>
      <c r="P193" s="226"/>
      <c r="Q193" s="215">
        <f t="shared" si="8"/>
        <v>0</v>
      </c>
    </row>
    <row r="194" spans="1:17">
      <c r="A194" s="214">
        <v>184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50"/>
      <c r="I194" s="248"/>
      <c r="J194" s="248"/>
      <c r="K194" s="226"/>
      <c r="L194" s="226"/>
      <c r="M194" s="215">
        <f t="shared" si="7"/>
        <v>0</v>
      </c>
      <c r="N194" s="248"/>
      <c r="O194" s="226"/>
      <c r="P194" s="226"/>
      <c r="Q194" s="215">
        <f t="shared" si="8"/>
        <v>0</v>
      </c>
    </row>
    <row r="195" spans="1:17">
      <c r="A195" s="214">
        <v>185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50"/>
      <c r="I195" s="248"/>
      <c r="J195" s="248"/>
      <c r="K195" s="226"/>
      <c r="L195" s="226"/>
      <c r="M195" s="215">
        <f t="shared" si="7"/>
        <v>0</v>
      </c>
      <c r="N195" s="248"/>
      <c r="O195" s="226"/>
      <c r="P195" s="226"/>
      <c r="Q195" s="215">
        <f t="shared" si="8"/>
        <v>0</v>
      </c>
    </row>
    <row r="196" spans="1:17">
      <c r="A196" s="214">
        <v>186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50"/>
      <c r="I196" s="248"/>
      <c r="J196" s="248">
        <v>2</v>
      </c>
      <c r="K196" s="226"/>
      <c r="L196" s="226"/>
      <c r="M196" s="215">
        <f t="shared" si="7"/>
        <v>0</v>
      </c>
      <c r="N196" s="248"/>
      <c r="O196" s="226"/>
      <c r="P196" s="226"/>
      <c r="Q196" s="215">
        <f t="shared" si="8"/>
        <v>0</v>
      </c>
    </row>
    <row r="197" spans="1:17">
      <c r="A197" s="214">
        <v>187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50">
        <v>2</v>
      </c>
      <c r="I197" s="248"/>
      <c r="J197" s="248"/>
      <c r="K197" s="226"/>
      <c r="L197" s="226"/>
      <c r="M197" s="215">
        <f t="shared" si="7"/>
        <v>0</v>
      </c>
      <c r="N197" s="248"/>
      <c r="O197" s="226"/>
      <c r="P197" s="226"/>
      <c r="Q197" s="215">
        <f t="shared" si="8"/>
        <v>0</v>
      </c>
    </row>
    <row r="198" spans="1:17">
      <c r="A198" s="214">
        <v>188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50"/>
      <c r="I198" s="248"/>
      <c r="J198" s="248"/>
      <c r="K198" s="226"/>
      <c r="L198" s="226"/>
      <c r="M198" s="215">
        <f t="shared" si="7"/>
        <v>0</v>
      </c>
      <c r="N198" s="248"/>
      <c r="O198" s="226"/>
      <c r="P198" s="226"/>
      <c r="Q198" s="215">
        <f t="shared" si="8"/>
        <v>0</v>
      </c>
    </row>
    <row r="199" spans="1:17" ht="63.75">
      <c r="A199" s="214">
        <v>189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50">
        <v>1</v>
      </c>
      <c r="I199" s="248"/>
      <c r="J199" s="248"/>
      <c r="K199" s="226"/>
      <c r="L199" s="226"/>
      <c r="M199" s="215">
        <f t="shared" si="7"/>
        <v>0</v>
      </c>
      <c r="N199" s="248"/>
      <c r="O199" s="226"/>
      <c r="P199" s="226"/>
      <c r="Q199" s="215">
        <f t="shared" si="8"/>
        <v>0</v>
      </c>
    </row>
    <row r="200" spans="1:17" ht="63.75">
      <c r="A200" s="214">
        <v>190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50"/>
      <c r="I200" s="248"/>
      <c r="J200" s="248"/>
      <c r="K200" s="226"/>
      <c r="L200" s="226"/>
      <c r="M200" s="215">
        <f t="shared" si="7"/>
        <v>0</v>
      </c>
      <c r="N200" s="248"/>
      <c r="O200" s="226"/>
      <c r="P200" s="226"/>
      <c r="Q200" s="215">
        <f t="shared" si="8"/>
        <v>0</v>
      </c>
    </row>
    <row r="201" spans="1:17">
      <c r="A201" s="214">
        <v>191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50"/>
      <c r="I201" s="248"/>
      <c r="J201" s="248"/>
      <c r="K201" s="226"/>
      <c r="L201" s="226"/>
      <c r="M201" s="215">
        <f t="shared" si="7"/>
        <v>0</v>
      </c>
      <c r="N201" s="248"/>
      <c r="O201" s="226"/>
      <c r="P201" s="226"/>
      <c r="Q201" s="215">
        <f t="shared" si="8"/>
        <v>0</v>
      </c>
    </row>
    <row r="202" spans="1:17">
      <c r="A202" s="214">
        <v>192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50"/>
      <c r="I202" s="248"/>
      <c r="J202" s="248"/>
      <c r="K202" s="226"/>
      <c r="L202" s="226"/>
      <c r="M202" s="215">
        <f t="shared" si="7"/>
        <v>0</v>
      </c>
      <c r="N202" s="248"/>
      <c r="O202" s="226"/>
      <c r="P202" s="226"/>
      <c r="Q202" s="215">
        <f t="shared" si="8"/>
        <v>0</v>
      </c>
    </row>
    <row r="203" spans="1:17">
      <c r="A203" s="214">
        <v>193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50"/>
      <c r="I203" s="248"/>
      <c r="J203" s="248"/>
      <c r="K203" s="226"/>
      <c r="L203" s="226"/>
      <c r="M203" s="215">
        <f t="shared" si="7"/>
        <v>0</v>
      </c>
      <c r="N203" s="248"/>
      <c r="O203" s="226"/>
      <c r="P203" s="226"/>
      <c r="Q203" s="215">
        <f t="shared" si="8"/>
        <v>0</v>
      </c>
    </row>
    <row r="204" spans="1:17" ht="15" customHeight="1">
      <c r="A204" s="214">
        <v>194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50"/>
      <c r="I204" s="248"/>
      <c r="J204" s="248"/>
      <c r="K204" s="226"/>
      <c r="L204" s="226"/>
      <c r="M204" s="215">
        <f t="shared" si="7"/>
        <v>0</v>
      </c>
      <c r="N204" s="248"/>
      <c r="O204" s="226"/>
      <c r="P204" s="226"/>
      <c r="Q204" s="215">
        <f t="shared" si="8"/>
        <v>0</v>
      </c>
    </row>
    <row r="205" spans="1:17" ht="51">
      <c r="A205" s="214">
        <v>195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50"/>
      <c r="I205" s="248"/>
      <c r="J205" s="248"/>
      <c r="K205" s="226"/>
      <c r="L205" s="226"/>
      <c r="M205" s="215">
        <f t="shared" si="7"/>
        <v>0</v>
      </c>
      <c r="N205" s="248"/>
      <c r="O205" s="226"/>
      <c r="P205" s="226"/>
      <c r="Q205" s="215">
        <f t="shared" si="8"/>
        <v>0</v>
      </c>
    </row>
    <row r="206" spans="1:17">
      <c r="A206" s="214">
        <v>196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50"/>
      <c r="I206" s="248"/>
      <c r="J206" s="248"/>
      <c r="K206" s="226"/>
      <c r="L206" s="226"/>
      <c r="M206" s="215">
        <f t="shared" si="7"/>
        <v>0</v>
      </c>
      <c r="N206" s="248"/>
      <c r="O206" s="226"/>
      <c r="P206" s="226"/>
      <c r="Q206" s="215">
        <f t="shared" si="8"/>
        <v>0</v>
      </c>
    </row>
    <row r="207" spans="1:17">
      <c r="A207" s="214">
        <v>197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50"/>
      <c r="I207" s="248"/>
      <c r="J207" s="248"/>
      <c r="K207" s="226"/>
      <c r="L207" s="226"/>
      <c r="M207" s="215">
        <f t="shared" si="7"/>
        <v>0</v>
      </c>
      <c r="N207" s="248"/>
      <c r="O207" s="226"/>
      <c r="P207" s="226"/>
      <c r="Q207" s="215">
        <f t="shared" si="8"/>
        <v>0</v>
      </c>
    </row>
    <row r="208" spans="1:17" ht="51">
      <c r="A208" s="214">
        <v>198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50"/>
      <c r="I208" s="248"/>
      <c r="J208" s="248"/>
      <c r="K208" s="226"/>
      <c r="L208" s="226"/>
      <c r="M208" s="215">
        <f t="shared" si="7"/>
        <v>0</v>
      </c>
      <c r="N208" s="248"/>
      <c r="O208" s="226"/>
      <c r="P208" s="226"/>
      <c r="Q208" s="215">
        <f t="shared" si="8"/>
        <v>0</v>
      </c>
    </row>
    <row r="209" spans="1:17" ht="51">
      <c r="A209" s="214">
        <v>199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50">
        <v>1</v>
      </c>
      <c r="I209" s="248"/>
      <c r="J209" s="248"/>
      <c r="K209" s="226"/>
      <c r="L209" s="226"/>
      <c r="M209" s="215">
        <f t="shared" si="7"/>
        <v>0</v>
      </c>
      <c r="N209" s="248"/>
      <c r="O209" s="226"/>
      <c r="P209" s="226"/>
      <c r="Q209" s="215">
        <f t="shared" si="8"/>
        <v>0</v>
      </c>
    </row>
    <row r="210" spans="1:17">
      <c r="A210" s="214">
        <v>200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50"/>
      <c r="I210" s="248"/>
      <c r="J210" s="248"/>
      <c r="K210" s="226"/>
      <c r="L210" s="226"/>
      <c r="M210" s="215">
        <f t="shared" si="7"/>
        <v>0</v>
      </c>
      <c r="N210" s="248"/>
      <c r="O210" s="226"/>
      <c r="P210" s="226"/>
      <c r="Q210" s="215">
        <f t="shared" si="8"/>
        <v>0</v>
      </c>
    </row>
    <row r="211" spans="1:17">
      <c r="A211" s="214">
        <v>201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50"/>
      <c r="I211" s="248"/>
      <c r="J211" s="248"/>
      <c r="K211" s="226"/>
      <c r="L211" s="226"/>
      <c r="M211" s="215">
        <f t="shared" si="7"/>
        <v>0</v>
      </c>
      <c r="N211" s="248"/>
      <c r="O211" s="226"/>
      <c r="P211" s="226"/>
      <c r="Q211" s="215">
        <f t="shared" si="8"/>
        <v>0</v>
      </c>
    </row>
    <row r="212" spans="1:17">
      <c r="A212" s="214">
        <v>202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50">
        <v>1</v>
      </c>
      <c r="I212" s="248"/>
      <c r="J212" s="248"/>
      <c r="K212" s="226"/>
      <c r="L212" s="226"/>
      <c r="M212" s="215">
        <f t="shared" si="7"/>
        <v>0</v>
      </c>
      <c r="N212" s="248"/>
      <c r="O212" s="226"/>
      <c r="P212" s="226"/>
      <c r="Q212" s="215">
        <f t="shared" si="8"/>
        <v>0</v>
      </c>
    </row>
    <row r="213" spans="1:17">
      <c r="A213" s="214">
        <v>203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50"/>
      <c r="I213" s="248">
        <v>1</v>
      </c>
      <c r="J213" s="248">
        <v>1</v>
      </c>
      <c r="K213" s="226"/>
      <c r="L213" s="226"/>
      <c r="M213" s="215">
        <f t="shared" si="7"/>
        <v>0</v>
      </c>
      <c r="N213" s="248"/>
      <c r="O213" s="226"/>
      <c r="P213" s="226"/>
      <c r="Q213" s="215">
        <f t="shared" si="8"/>
        <v>0</v>
      </c>
    </row>
    <row r="214" spans="1:17">
      <c r="A214" s="214">
        <v>204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50">
        <v>2</v>
      </c>
      <c r="I214" s="248"/>
      <c r="J214" s="248"/>
      <c r="K214" s="226"/>
      <c r="L214" s="226"/>
      <c r="M214" s="215">
        <f t="shared" si="7"/>
        <v>0</v>
      </c>
      <c r="N214" s="248"/>
      <c r="O214" s="226"/>
      <c r="P214" s="226"/>
      <c r="Q214" s="215">
        <f t="shared" si="8"/>
        <v>0</v>
      </c>
    </row>
    <row r="215" spans="1:17">
      <c r="A215" s="214">
        <v>205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50">
        <v>2</v>
      </c>
      <c r="I215" s="248"/>
      <c r="J215" s="248"/>
      <c r="K215" s="226"/>
      <c r="L215" s="226"/>
      <c r="M215" s="215">
        <f t="shared" si="7"/>
        <v>0</v>
      </c>
      <c r="N215" s="248"/>
      <c r="O215" s="226"/>
      <c r="P215" s="226"/>
      <c r="Q215" s="215">
        <f t="shared" si="8"/>
        <v>0</v>
      </c>
    </row>
    <row r="216" spans="1:17">
      <c r="A216" s="214">
        <v>206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50"/>
      <c r="I216" s="248"/>
      <c r="J216" s="248"/>
      <c r="K216" s="226"/>
      <c r="L216" s="226"/>
      <c r="M216" s="215">
        <f t="shared" si="7"/>
        <v>0</v>
      </c>
      <c r="N216" s="248"/>
      <c r="O216" s="226"/>
      <c r="P216" s="226"/>
      <c r="Q216" s="215">
        <f t="shared" si="8"/>
        <v>0</v>
      </c>
    </row>
    <row r="217" spans="1:17">
      <c r="A217" s="214">
        <v>207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50">
        <v>1</v>
      </c>
      <c r="I217" s="248"/>
      <c r="J217" s="248"/>
      <c r="K217" s="226"/>
      <c r="L217" s="226"/>
      <c r="M217" s="215">
        <f t="shared" si="7"/>
        <v>0</v>
      </c>
      <c r="N217" s="248"/>
      <c r="O217" s="226"/>
      <c r="P217" s="226"/>
      <c r="Q217" s="215">
        <f t="shared" si="8"/>
        <v>0</v>
      </c>
    </row>
    <row r="218" spans="1:17">
      <c r="A218" s="214">
        <v>208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50"/>
      <c r="I218" s="248"/>
      <c r="J218" s="248"/>
      <c r="K218" s="226"/>
      <c r="L218" s="226"/>
      <c r="M218" s="215">
        <f t="shared" si="7"/>
        <v>0</v>
      </c>
      <c r="N218" s="248"/>
      <c r="O218" s="226"/>
      <c r="P218" s="226"/>
      <c r="Q218" s="215">
        <f t="shared" si="8"/>
        <v>0</v>
      </c>
    </row>
    <row r="219" spans="1:17">
      <c r="A219" s="214">
        <v>209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50"/>
      <c r="I219" s="248"/>
      <c r="J219" s="248"/>
      <c r="K219" s="226"/>
      <c r="L219" s="226"/>
      <c r="M219" s="215">
        <f t="shared" si="7"/>
        <v>0</v>
      </c>
      <c r="N219" s="248"/>
      <c r="O219" s="226"/>
      <c r="P219" s="226"/>
      <c r="Q219" s="215">
        <f t="shared" si="8"/>
        <v>0</v>
      </c>
    </row>
    <row r="220" spans="1:17">
      <c r="A220" s="214">
        <v>210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50"/>
      <c r="I220" s="248"/>
      <c r="J220" s="248"/>
      <c r="K220" s="226"/>
      <c r="L220" s="226"/>
      <c r="M220" s="215">
        <f t="shared" si="7"/>
        <v>0</v>
      </c>
      <c r="N220" s="248"/>
      <c r="O220" s="226"/>
      <c r="P220" s="226"/>
      <c r="Q220" s="215">
        <f t="shared" si="8"/>
        <v>0</v>
      </c>
    </row>
    <row r="221" spans="1:17">
      <c r="A221" s="214">
        <v>211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50"/>
      <c r="I221" s="248"/>
      <c r="J221" s="248"/>
      <c r="K221" s="226"/>
      <c r="L221" s="226"/>
      <c r="M221" s="215">
        <f t="shared" si="7"/>
        <v>0</v>
      </c>
      <c r="N221" s="248"/>
      <c r="O221" s="226"/>
      <c r="P221" s="226"/>
      <c r="Q221" s="215">
        <f t="shared" si="8"/>
        <v>0</v>
      </c>
    </row>
    <row r="222" spans="1:17">
      <c r="A222" s="214">
        <v>212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50">
        <v>1</v>
      </c>
      <c r="I222" s="248"/>
      <c r="J222" s="248"/>
      <c r="K222" s="226"/>
      <c r="L222" s="226"/>
      <c r="M222" s="215">
        <f t="shared" si="7"/>
        <v>0</v>
      </c>
      <c r="N222" s="248"/>
      <c r="O222" s="226"/>
      <c r="P222" s="226"/>
      <c r="Q222" s="215">
        <f t="shared" si="8"/>
        <v>0</v>
      </c>
    </row>
    <row r="223" spans="1:17">
      <c r="A223" s="248">
        <v>213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50"/>
      <c r="I223" s="248"/>
      <c r="J223" s="248"/>
      <c r="K223" s="249"/>
      <c r="L223" s="249"/>
      <c r="M223" s="215">
        <f t="shared" si="7"/>
        <v>0</v>
      </c>
      <c r="N223" s="248"/>
      <c r="O223" s="249"/>
      <c r="P223" s="249"/>
      <c r="Q223" s="215">
        <f t="shared" si="8"/>
        <v>0</v>
      </c>
    </row>
    <row r="224" spans="1:17">
      <c r="A224" s="214">
        <v>213</v>
      </c>
      <c r="B224" s="243" t="s">
        <v>534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50">
        <v>1</v>
      </c>
      <c r="I224" s="248"/>
      <c r="J224" s="248"/>
      <c r="K224" s="226"/>
      <c r="L224" s="226"/>
      <c r="M224" s="215">
        <f t="shared" si="7"/>
        <v>0</v>
      </c>
      <c r="N224" s="248"/>
      <c r="O224" s="226"/>
      <c r="P224" s="226"/>
      <c r="Q224" s="215">
        <f t="shared" si="8"/>
        <v>0</v>
      </c>
    </row>
    <row r="225" spans="1:17">
      <c r="A225" s="214">
        <v>214</v>
      </c>
      <c r="B225" s="243" t="s">
        <v>534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25"/>
      <c r="I225" s="214"/>
      <c r="J225" s="214"/>
      <c r="K225" s="226"/>
      <c r="L225" s="226"/>
      <c r="M225" s="215">
        <f t="shared" si="7"/>
        <v>0</v>
      </c>
      <c r="N225" s="214"/>
      <c r="O225" s="226"/>
      <c r="P225" s="226"/>
      <c r="Q225" s="215">
        <f t="shared" si="8"/>
        <v>0</v>
      </c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245">
        <f>SUM(H10:H225)</f>
        <v>53</v>
      </c>
      <c r="I226" s="221">
        <f t="shared" ref="I226:Q226" si="9">SUM(I10:I225)</f>
        <v>5</v>
      </c>
      <c r="J226" s="221">
        <f t="shared" si="9"/>
        <v>12</v>
      </c>
      <c r="K226" s="215">
        <f t="shared" si="9"/>
        <v>0</v>
      </c>
      <c r="L226" s="215">
        <f t="shared" si="9"/>
        <v>0</v>
      </c>
      <c r="M226" s="215">
        <f t="shared" si="9"/>
        <v>0</v>
      </c>
      <c r="N226" s="221">
        <f t="shared" si="9"/>
        <v>5</v>
      </c>
      <c r="O226" s="215">
        <f t="shared" si="9"/>
        <v>0</v>
      </c>
      <c r="P226" s="215">
        <f t="shared" si="9"/>
        <v>0</v>
      </c>
      <c r="Q226" s="215">
        <f t="shared" si="9"/>
        <v>0</v>
      </c>
    </row>
  </sheetData>
  <autoFilter ref="A9:Q186" xr:uid="{00000000-0009-0000-0000-000018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5"/>
  <dimension ref="A1:Q226"/>
  <sheetViews>
    <sheetView topLeftCell="A216" workbookViewId="0">
      <selection activeCell="E229" sqref="E229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14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55"/>
      <c r="I10" s="258"/>
      <c r="J10" s="258"/>
      <c r="K10" s="260"/>
      <c r="L10" s="260"/>
      <c r="M10" s="259">
        <f t="shared" ref="M10:M74" si="1">K10-L10</f>
        <v>0</v>
      </c>
      <c r="N10" s="258"/>
      <c r="O10" s="260"/>
      <c r="P10" s="260"/>
      <c r="Q10" s="215">
        <f t="shared" ref="Q10:Q74" si="2">O10-P10</f>
        <v>0</v>
      </c>
    </row>
    <row r="11" spans="1:17" ht="15" customHeight="1">
      <c r="A11" s="214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55"/>
      <c r="I11" s="258"/>
      <c r="J11" s="258"/>
      <c r="K11" s="260"/>
      <c r="L11" s="260"/>
      <c r="M11" s="259">
        <f t="shared" si="1"/>
        <v>0</v>
      </c>
      <c r="N11" s="258"/>
      <c r="O11" s="260"/>
      <c r="P11" s="260"/>
      <c r="Q11" s="215">
        <f t="shared" si="2"/>
        <v>0</v>
      </c>
    </row>
    <row r="12" spans="1:17" ht="15" customHeight="1">
      <c r="A12" s="214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55"/>
      <c r="I12" s="258"/>
      <c r="J12" s="258"/>
      <c r="K12" s="260"/>
      <c r="L12" s="260"/>
      <c r="M12" s="259">
        <f t="shared" si="1"/>
        <v>0</v>
      </c>
      <c r="N12" s="258"/>
      <c r="O12" s="260"/>
      <c r="P12" s="260"/>
      <c r="Q12" s="215">
        <f t="shared" si="2"/>
        <v>0</v>
      </c>
    </row>
    <row r="13" spans="1:17" ht="15" customHeight="1">
      <c r="A13" s="214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55"/>
      <c r="I13" s="258"/>
      <c r="J13" s="258"/>
      <c r="K13" s="260"/>
      <c r="L13" s="260"/>
      <c r="M13" s="259">
        <f t="shared" si="1"/>
        <v>0</v>
      </c>
      <c r="N13" s="258"/>
      <c r="O13" s="260"/>
      <c r="P13" s="260"/>
      <c r="Q13" s="215">
        <f t="shared" si="2"/>
        <v>0</v>
      </c>
    </row>
    <row r="14" spans="1:17" ht="15" customHeight="1">
      <c r="A14" s="214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55"/>
      <c r="I14" s="258"/>
      <c r="J14" s="258"/>
      <c r="K14" s="260"/>
      <c r="L14" s="260"/>
      <c r="M14" s="259">
        <f t="shared" si="1"/>
        <v>0</v>
      </c>
      <c r="N14" s="258"/>
      <c r="O14" s="260"/>
      <c r="P14" s="260"/>
      <c r="Q14" s="215">
        <f t="shared" si="2"/>
        <v>0</v>
      </c>
    </row>
    <row r="15" spans="1:17" ht="15" customHeight="1">
      <c r="A15" s="214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55"/>
      <c r="I15" s="258"/>
      <c r="J15" s="258"/>
      <c r="K15" s="260"/>
      <c r="L15" s="260"/>
      <c r="M15" s="259">
        <f t="shared" si="1"/>
        <v>0</v>
      </c>
      <c r="N15" s="258"/>
      <c r="O15" s="260">
        <v>-3364.27</v>
      </c>
      <c r="P15" s="260">
        <v>34648.129999999997</v>
      </c>
      <c r="Q15" s="215">
        <f t="shared" si="2"/>
        <v>-38012.399999999994</v>
      </c>
    </row>
    <row r="16" spans="1:17" ht="15" customHeight="1">
      <c r="A16" s="214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55"/>
      <c r="I16" s="258"/>
      <c r="J16" s="258"/>
      <c r="K16" s="260"/>
      <c r="L16" s="260"/>
      <c r="M16" s="259">
        <f t="shared" si="1"/>
        <v>0</v>
      </c>
      <c r="N16" s="258"/>
      <c r="O16" s="260"/>
      <c r="P16" s="260"/>
      <c r="Q16" s="215">
        <f t="shared" si="2"/>
        <v>0</v>
      </c>
    </row>
    <row r="17" spans="1:17" ht="15" customHeight="1">
      <c r="A17" s="214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55"/>
      <c r="I17" s="258"/>
      <c r="J17" s="258"/>
      <c r="K17" s="260"/>
      <c r="L17" s="260"/>
      <c r="M17" s="259">
        <f t="shared" si="1"/>
        <v>0</v>
      </c>
      <c r="N17" s="258"/>
      <c r="O17" s="260"/>
      <c r="P17" s="260"/>
      <c r="Q17" s="215">
        <f t="shared" si="2"/>
        <v>0</v>
      </c>
    </row>
    <row r="18" spans="1:17" ht="15" customHeight="1">
      <c r="A18" s="214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55"/>
      <c r="I18" s="258"/>
      <c r="J18" s="258"/>
      <c r="K18" s="260"/>
      <c r="L18" s="260"/>
      <c r="M18" s="259">
        <f t="shared" si="1"/>
        <v>0</v>
      </c>
      <c r="N18" s="258"/>
      <c r="O18" s="260"/>
      <c r="P18" s="260"/>
      <c r="Q18" s="215">
        <f t="shared" si="2"/>
        <v>0</v>
      </c>
    </row>
    <row r="19" spans="1:17" ht="15" customHeight="1">
      <c r="A19" s="214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55"/>
      <c r="I19" s="258"/>
      <c r="J19" s="258"/>
      <c r="K19" s="260"/>
      <c r="L19" s="260"/>
      <c r="M19" s="259">
        <f t="shared" si="1"/>
        <v>0</v>
      </c>
      <c r="N19" s="258"/>
      <c r="O19" s="260"/>
      <c r="P19" s="260"/>
      <c r="Q19" s="215">
        <f t="shared" si="2"/>
        <v>0</v>
      </c>
    </row>
    <row r="20" spans="1:17" ht="15" customHeight="1">
      <c r="A20" s="214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55">
        <v>1</v>
      </c>
      <c r="I20" s="258"/>
      <c r="J20" s="258"/>
      <c r="K20" s="260"/>
      <c r="L20" s="260"/>
      <c r="M20" s="259">
        <f t="shared" si="1"/>
        <v>0</v>
      </c>
      <c r="N20" s="258"/>
      <c r="O20" s="260"/>
      <c r="P20" s="260"/>
      <c r="Q20" s="215">
        <f t="shared" si="2"/>
        <v>0</v>
      </c>
    </row>
    <row r="21" spans="1:17" ht="15" customHeight="1">
      <c r="A21" s="214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55"/>
      <c r="I21" s="258"/>
      <c r="J21" s="258"/>
      <c r="K21" s="260"/>
      <c r="L21" s="260"/>
      <c r="M21" s="259">
        <f t="shared" si="1"/>
        <v>0</v>
      </c>
      <c r="N21" s="258"/>
      <c r="O21" s="260"/>
      <c r="P21" s="260"/>
      <c r="Q21" s="215">
        <f t="shared" si="2"/>
        <v>0</v>
      </c>
    </row>
    <row r="22" spans="1:17" ht="15" customHeight="1">
      <c r="A22" s="214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55"/>
      <c r="I22" s="258"/>
      <c r="J22" s="258"/>
      <c r="K22" s="260"/>
      <c r="L22" s="260"/>
      <c r="M22" s="259">
        <f t="shared" si="1"/>
        <v>0</v>
      </c>
      <c r="N22" s="258"/>
      <c r="O22" s="260"/>
      <c r="P22" s="260"/>
      <c r="Q22" s="215">
        <f t="shared" si="2"/>
        <v>0</v>
      </c>
    </row>
    <row r="23" spans="1:17" ht="15" customHeight="1">
      <c r="A23" s="214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55">
        <v>-1</v>
      </c>
      <c r="I23" s="258"/>
      <c r="J23" s="258"/>
      <c r="K23" s="260"/>
      <c r="L23" s="260"/>
      <c r="M23" s="259">
        <f t="shared" si="1"/>
        <v>0</v>
      </c>
      <c r="N23" s="258"/>
      <c r="O23" s="260"/>
      <c r="P23" s="260"/>
      <c r="Q23" s="215">
        <f t="shared" si="2"/>
        <v>0</v>
      </c>
    </row>
    <row r="24" spans="1:17" ht="15" customHeight="1">
      <c r="A24" s="214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55">
        <v>1</v>
      </c>
      <c r="I24" s="258"/>
      <c r="J24" s="258"/>
      <c r="K24" s="260"/>
      <c r="L24" s="260"/>
      <c r="M24" s="259">
        <f t="shared" si="1"/>
        <v>0</v>
      </c>
      <c r="N24" s="258"/>
      <c r="O24" s="260"/>
      <c r="P24" s="260"/>
      <c r="Q24" s="215">
        <f t="shared" si="2"/>
        <v>0</v>
      </c>
    </row>
    <row r="25" spans="1:17" ht="15" customHeight="1">
      <c r="A25" s="214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55"/>
      <c r="I25" s="258"/>
      <c r="J25" s="258"/>
      <c r="K25" s="260"/>
      <c r="L25" s="260"/>
      <c r="M25" s="259">
        <f t="shared" si="1"/>
        <v>0</v>
      </c>
      <c r="N25" s="258"/>
      <c r="O25" s="260"/>
      <c r="P25" s="260"/>
      <c r="Q25" s="215">
        <f t="shared" si="2"/>
        <v>0</v>
      </c>
    </row>
    <row r="26" spans="1:17" ht="15" customHeight="1">
      <c r="A26" s="214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55">
        <v>1</v>
      </c>
      <c r="I26" s="258"/>
      <c r="J26" s="258"/>
      <c r="K26" s="260"/>
      <c r="L26" s="260"/>
      <c r="M26" s="259">
        <f t="shared" si="1"/>
        <v>0</v>
      </c>
      <c r="N26" s="258"/>
      <c r="O26" s="260"/>
      <c r="P26" s="260"/>
      <c r="Q26" s="215">
        <f t="shared" si="2"/>
        <v>0</v>
      </c>
    </row>
    <row r="27" spans="1:17" ht="15" customHeight="1">
      <c r="A27" s="214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55"/>
      <c r="I27" s="258"/>
      <c r="J27" s="258"/>
      <c r="K27" s="260"/>
      <c r="L27" s="260"/>
      <c r="M27" s="259">
        <f t="shared" si="1"/>
        <v>0</v>
      </c>
      <c r="N27" s="258"/>
      <c r="O27" s="260"/>
      <c r="P27" s="260"/>
      <c r="Q27" s="215">
        <f t="shared" si="2"/>
        <v>0</v>
      </c>
    </row>
    <row r="28" spans="1:17" ht="15" customHeight="1">
      <c r="A28" s="214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55">
        <v>2</v>
      </c>
      <c r="I28" s="258"/>
      <c r="J28" s="258"/>
      <c r="K28" s="260"/>
      <c r="L28" s="260"/>
      <c r="M28" s="259">
        <f t="shared" si="1"/>
        <v>0</v>
      </c>
      <c r="N28" s="258"/>
      <c r="O28" s="260"/>
      <c r="P28" s="260"/>
      <c r="Q28" s="215">
        <f t="shared" si="2"/>
        <v>0</v>
      </c>
    </row>
    <row r="29" spans="1:17" ht="15" customHeight="1">
      <c r="A29" s="214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55"/>
      <c r="I29" s="258"/>
      <c r="J29" s="258"/>
      <c r="K29" s="260"/>
      <c r="L29" s="260"/>
      <c r="M29" s="259">
        <f t="shared" si="1"/>
        <v>0</v>
      </c>
      <c r="N29" s="258"/>
      <c r="O29" s="260"/>
      <c r="P29" s="260"/>
      <c r="Q29" s="215">
        <f t="shared" si="2"/>
        <v>0</v>
      </c>
    </row>
    <row r="30" spans="1:17" ht="15" customHeight="1">
      <c r="A30" s="214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55"/>
      <c r="I30" s="258"/>
      <c r="J30" s="258"/>
      <c r="K30" s="260"/>
      <c r="L30" s="260"/>
      <c r="M30" s="259">
        <f t="shared" si="1"/>
        <v>0</v>
      </c>
      <c r="N30" s="258"/>
      <c r="O30" s="260"/>
      <c r="P30" s="260"/>
      <c r="Q30" s="215">
        <f t="shared" si="2"/>
        <v>0</v>
      </c>
    </row>
    <row r="31" spans="1:17" ht="15" customHeight="1">
      <c r="A31" s="214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55"/>
      <c r="I31" s="258"/>
      <c r="J31" s="258"/>
      <c r="K31" s="260"/>
      <c r="L31" s="260"/>
      <c r="M31" s="259">
        <f t="shared" si="1"/>
        <v>0</v>
      </c>
      <c r="N31" s="258"/>
      <c r="O31" s="260"/>
      <c r="P31" s="260"/>
      <c r="Q31" s="215">
        <f t="shared" si="2"/>
        <v>0</v>
      </c>
    </row>
    <row r="32" spans="1:17" ht="15" customHeight="1">
      <c r="A32" s="214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55"/>
      <c r="I32" s="258"/>
      <c r="J32" s="258"/>
      <c r="K32" s="260"/>
      <c r="L32" s="260"/>
      <c r="M32" s="259">
        <f t="shared" si="1"/>
        <v>0</v>
      </c>
      <c r="N32" s="258"/>
      <c r="O32" s="260"/>
      <c r="P32" s="260"/>
      <c r="Q32" s="215">
        <f t="shared" si="2"/>
        <v>0</v>
      </c>
    </row>
    <row r="33" spans="1:17" ht="15" customHeight="1">
      <c r="A33" s="214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55"/>
      <c r="I33" s="258"/>
      <c r="J33" s="258"/>
      <c r="K33" s="260"/>
      <c r="L33" s="260"/>
      <c r="M33" s="259">
        <f t="shared" si="1"/>
        <v>0</v>
      </c>
      <c r="N33" s="258"/>
      <c r="O33" s="260"/>
      <c r="P33" s="260"/>
      <c r="Q33" s="215">
        <f t="shared" si="2"/>
        <v>0</v>
      </c>
    </row>
    <row r="34" spans="1:17" ht="15" customHeight="1">
      <c r="A34" s="214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55"/>
      <c r="I34" s="258"/>
      <c r="J34" s="258"/>
      <c r="K34" s="260"/>
      <c r="L34" s="260"/>
      <c r="M34" s="259">
        <f t="shared" si="1"/>
        <v>0</v>
      </c>
      <c r="N34" s="258"/>
      <c r="O34" s="260"/>
      <c r="P34" s="260"/>
      <c r="Q34" s="215">
        <f t="shared" si="2"/>
        <v>0</v>
      </c>
    </row>
    <row r="35" spans="1:17" ht="15" customHeight="1">
      <c r="A35" s="214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55"/>
      <c r="I35" s="258"/>
      <c r="J35" s="258"/>
      <c r="K35" s="260"/>
      <c r="L35" s="260"/>
      <c r="M35" s="259">
        <f t="shared" si="1"/>
        <v>0</v>
      </c>
      <c r="N35" s="258"/>
      <c r="O35" s="260"/>
      <c r="P35" s="260"/>
      <c r="Q35" s="215">
        <f t="shared" si="2"/>
        <v>0</v>
      </c>
    </row>
    <row r="36" spans="1:17" ht="15" customHeight="1">
      <c r="A36" s="214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55"/>
      <c r="I36" s="258"/>
      <c r="J36" s="258"/>
      <c r="K36" s="260"/>
      <c r="L36" s="260"/>
      <c r="M36" s="259">
        <f t="shared" si="1"/>
        <v>0</v>
      </c>
      <c r="N36" s="258"/>
      <c r="O36" s="260"/>
      <c r="P36" s="260"/>
      <c r="Q36" s="215">
        <f t="shared" si="2"/>
        <v>0</v>
      </c>
    </row>
    <row r="37" spans="1:17" ht="15" customHeight="1">
      <c r="A37" s="214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55">
        <v>1</v>
      </c>
      <c r="I37" s="258"/>
      <c r="J37" s="258"/>
      <c r="K37" s="260"/>
      <c r="L37" s="260"/>
      <c r="M37" s="259">
        <f t="shared" si="1"/>
        <v>0</v>
      </c>
      <c r="N37" s="258"/>
      <c r="O37" s="260"/>
      <c r="P37" s="260"/>
      <c r="Q37" s="215">
        <f t="shared" si="2"/>
        <v>0</v>
      </c>
    </row>
    <row r="38" spans="1:17" ht="15" hidden="1" customHeight="1">
      <c r="A38" s="214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55"/>
      <c r="I38" s="258"/>
      <c r="J38" s="258"/>
      <c r="K38" s="260"/>
      <c r="L38" s="260"/>
      <c r="M38" s="259">
        <f t="shared" si="1"/>
        <v>0</v>
      </c>
      <c r="N38" s="258"/>
      <c r="O38" s="260"/>
      <c r="P38" s="260"/>
      <c r="Q38" s="215">
        <f t="shared" si="2"/>
        <v>0</v>
      </c>
    </row>
    <row r="39" spans="1:17" ht="15" customHeight="1">
      <c r="A39" s="214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55"/>
      <c r="I39" s="258"/>
      <c r="J39" s="258"/>
      <c r="K39" s="260"/>
      <c r="L39" s="260"/>
      <c r="M39" s="259">
        <f t="shared" si="1"/>
        <v>0</v>
      </c>
      <c r="N39" s="258"/>
      <c r="O39" s="260"/>
      <c r="P39" s="260"/>
      <c r="Q39" s="215">
        <f t="shared" si="2"/>
        <v>0</v>
      </c>
    </row>
    <row r="40" spans="1:17" ht="15" customHeight="1">
      <c r="A40" s="214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55"/>
      <c r="I40" s="258"/>
      <c r="J40" s="258"/>
      <c r="K40" s="260"/>
      <c r="L40" s="260"/>
      <c r="M40" s="259">
        <f t="shared" si="1"/>
        <v>0</v>
      </c>
      <c r="N40" s="258"/>
      <c r="O40" s="260"/>
      <c r="P40" s="260"/>
      <c r="Q40" s="215">
        <f t="shared" si="2"/>
        <v>0</v>
      </c>
    </row>
    <row r="41" spans="1:17" ht="15" customHeight="1">
      <c r="A41" s="214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55"/>
      <c r="I41" s="258"/>
      <c r="J41" s="258"/>
      <c r="K41" s="260"/>
      <c r="L41" s="260"/>
      <c r="M41" s="259">
        <f t="shared" si="1"/>
        <v>0</v>
      </c>
      <c r="N41" s="258"/>
      <c r="O41" s="260"/>
      <c r="P41" s="260"/>
      <c r="Q41" s="215">
        <f t="shared" si="2"/>
        <v>0</v>
      </c>
    </row>
    <row r="42" spans="1:17" ht="15" customHeight="1">
      <c r="A42" s="214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55">
        <v>1</v>
      </c>
      <c r="I42" s="258"/>
      <c r="J42" s="258"/>
      <c r="K42" s="260"/>
      <c r="L42" s="260"/>
      <c r="M42" s="259">
        <f t="shared" si="1"/>
        <v>0</v>
      </c>
      <c r="N42" s="258"/>
      <c r="O42" s="260"/>
      <c r="P42" s="260"/>
      <c r="Q42" s="215">
        <f t="shared" si="2"/>
        <v>0</v>
      </c>
    </row>
    <row r="43" spans="1:17" ht="15" customHeight="1">
      <c r="A43" s="214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55"/>
      <c r="I43" s="258"/>
      <c r="J43" s="258"/>
      <c r="K43" s="260"/>
      <c r="L43" s="260"/>
      <c r="M43" s="259">
        <f t="shared" si="1"/>
        <v>0</v>
      </c>
      <c r="N43" s="258"/>
      <c r="O43" s="260"/>
      <c r="P43" s="260"/>
      <c r="Q43" s="215">
        <f t="shared" si="2"/>
        <v>0</v>
      </c>
    </row>
    <row r="44" spans="1:17" ht="15" customHeight="1">
      <c r="A44" s="214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55"/>
      <c r="I44" s="258"/>
      <c r="J44" s="258"/>
      <c r="K44" s="260"/>
      <c r="L44" s="260"/>
      <c r="M44" s="259">
        <f t="shared" si="1"/>
        <v>0</v>
      </c>
      <c r="N44" s="258"/>
      <c r="O44" s="260"/>
      <c r="P44" s="260"/>
      <c r="Q44" s="215">
        <f t="shared" si="2"/>
        <v>0</v>
      </c>
    </row>
    <row r="45" spans="1:17" ht="15" customHeight="1">
      <c r="A45" s="214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55"/>
      <c r="I45" s="258"/>
      <c r="J45" s="258"/>
      <c r="K45" s="260"/>
      <c r="L45" s="260"/>
      <c r="M45" s="259">
        <f t="shared" si="1"/>
        <v>0</v>
      </c>
      <c r="N45" s="258"/>
      <c r="O45" s="260"/>
      <c r="P45" s="260"/>
      <c r="Q45" s="215">
        <f t="shared" si="2"/>
        <v>0</v>
      </c>
    </row>
    <row r="46" spans="1:17" ht="15" customHeight="1">
      <c r="A46" s="214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55"/>
      <c r="I46" s="258"/>
      <c r="J46" s="258"/>
      <c r="K46" s="260"/>
      <c r="L46" s="260"/>
      <c r="M46" s="259">
        <f t="shared" si="1"/>
        <v>0</v>
      </c>
      <c r="N46" s="258"/>
      <c r="O46" s="260"/>
      <c r="P46" s="260"/>
      <c r="Q46" s="215">
        <f t="shared" si="2"/>
        <v>0</v>
      </c>
    </row>
    <row r="47" spans="1:17" ht="15" customHeight="1">
      <c r="A47" s="214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55"/>
      <c r="I47" s="258"/>
      <c r="J47" s="258"/>
      <c r="K47" s="260"/>
      <c r="L47" s="260"/>
      <c r="M47" s="259">
        <f t="shared" si="1"/>
        <v>0</v>
      </c>
      <c r="N47" s="258"/>
      <c r="O47" s="260"/>
      <c r="P47" s="260"/>
      <c r="Q47" s="215">
        <f t="shared" si="2"/>
        <v>0</v>
      </c>
    </row>
    <row r="48" spans="1:17" ht="15" customHeight="1">
      <c r="A48" s="214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55"/>
      <c r="I48" s="258"/>
      <c r="J48" s="258"/>
      <c r="K48" s="260"/>
      <c r="L48" s="260"/>
      <c r="M48" s="259">
        <f t="shared" si="1"/>
        <v>0</v>
      </c>
      <c r="N48" s="258"/>
      <c r="O48" s="260"/>
      <c r="P48" s="260"/>
      <c r="Q48" s="215">
        <f t="shared" si="2"/>
        <v>0</v>
      </c>
    </row>
    <row r="49" spans="1:17" ht="15" customHeight="1">
      <c r="A49" s="214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55">
        <v>1</v>
      </c>
      <c r="I49" s="258"/>
      <c r="J49" s="258"/>
      <c r="K49" s="260"/>
      <c r="L49" s="260"/>
      <c r="M49" s="259">
        <f t="shared" si="1"/>
        <v>0</v>
      </c>
      <c r="N49" s="258"/>
      <c r="O49" s="260"/>
      <c r="P49" s="260"/>
      <c r="Q49" s="215">
        <f t="shared" si="2"/>
        <v>0</v>
      </c>
    </row>
    <row r="50" spans="1:17" ht="15" customHeight="1">
      <c r="A50" s="214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55"/>
      <c r="I50" s="258"/>
      <c r="J50" s="258"/>
      <c r="K50" s="260"/>
      <c r="L50" s="260"/>
      <c r="M50" s="259">
        <f t="shared" si="1"/>
        <v>0</v>
      </c>
      <c r="N50" s="258"/>
      <c r="O50" s="260"/>
      <c r="P50" s="260"/>
      <c r="Q50" s="215">
        <f t="shared" si="2"/>
        <v>0</v>
      </c>
    </row>
    <row r="51" spans="1:17" ht="15" customHeight="1">
      <c r="A51" s="214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55"/>
      <c r="I51" s="258"/>
      <c r="J51" s="258"/>
      <c r="K51" s="260"/>
      <c r="L51" s="260"/>
      <c r="M51" s="259">
        <f t="shared" si="1"/>
        <v>0</v>
      </c>
      <c r="N51" s="258"/>
      <c r="O51" s="260"/>
      <c r="P51" s="260"/>
      <c r="Q51" s="215">
        <f t="shared" si="2"/>
        <v>0</v>
      </c>
    </row>
    <row r="52" spans="1:17" ht="15" customHeight="1">
      <c r="A52" s="214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55"/>
      <c r="I52" s="258"/>
      <c r="J52" s="258"/>
      <c r="K52" s="260"/>
      <c r="L52" s="260"/>
      <c r="M52" s="259">
        <f t="shared" si="1"/>
        <v>0</v>
      </c>
      <c r="N52" s="258"/>
      <c r="O52" s="260"/>
      <c r="P52" s="260"/>
      <c r="Q52" s="215">
        <f t="shared" si="2"/>
        <v>0</v>
      </c>
    </row>
    <row r="53" spans="1:17" ht="15" customHeight="1">
      <c r="A53" s="214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55"/>
      <c r="I53" s="258"/>
      <c r="J53" s="258"/>
      <c r="K53" s="260"/>
      <c r="L53" s="260"/>
      <c r="M53" s="259">
        <f t="shared" si="1"/>
        <v>0</v>
      </c>
      <c r="N53" s="258"/>
      <c r="O53" s="260"/>
      <c r="P53" s="260"/>
      <c r="Q53" s="215">
        <f t="shared" si="2"/>
        <v>0</v>
      </c>
    </row>
    <row r="54" spans="1:17" ht="15" customHeight="1">
      <c r="A54" s="214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55">
        <v>1</v>
      </c>
      <c r="I54" s="258"/>
      <c r="J54" s="258"/>
      <c r="K54" s="260"/>
      <c r="L54" s="260"/>
      <c r="M54" s="259">
        <f t="shared" si="1"/>
        <v>0</v>
      </c>
      <c r="N54" s="258"/>
      <c r="O54" s="260"/>
      <c r="P54" s="260"/>
      <c r="Q54" s="215">
        <f t="shared" si="2"/>
        <v>0</v>
      </c>
    </row>
    <row r="55" spans="1:17" ht="15" customHeight="1">
      <c r="A55" s="214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55"/>
      <c r="I55" s="258"/>
      <c r="J55" s="258"/>
      <c r="K55" s="260"/>
      <c r="L55" s="260"/>
      <c r="M55" s="259">
        <f t="shared" si="1"/>
        <v>0</v>
      </c>
      <c r="N55" s="258"/>
      <c r="O55" s="260"/>
      <c r="P55" s="260"/>
      <c r="Q55" s="215">
        <f t="shared" si="2"/>
        <v>0</v>
      </c>
    </row>
    <row r="56" spans="1:17" ht="15" customHeight="1">
      <c r="A56" s="214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55">
        <v>1</v>
      </c>
      <c r="I56" s="258"/>
      <c r="J56" s="258"/>
      <c r="K56" s="260"/>
      <c r="L56" s="260"/>
      <c r="M56" s="259">
        <f t="shared" si="1"/>
        <v>0</v>
      </c>
      <c r="N56" s="258"/>
      <c r="O56" s="260"/>
      <c r="P56" s="260"/>
      <c r="Q56" s="215">
        <f t="shared" si="2"/>
        <v>0</v>
      </c>
    </row>
    <row r="57" spans="1:17" ht="15" customHeight="1">
      <c r="A57" s="214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55"/>
      <c r="I57" s="258"/>
      <c r="J57" s="258"/>
      <c r="K57" s="260"/>
      <c r="L57" s="260"/>
      <c r="M57" s="259">
        <f t="shared" si="1"/>
        <v>0</v>
      </c>
      <c r="N57" s="258"/>
      <c r="O57" s="260"/>
      <c r="P57" s="260"/>
      <c r="Q57" s="215">
        <f t="shared" si="2"/>
        <v>0</v>
      </c>
    </row>
    <row r="58" spans="1:17" ht="15" customHeight="1">
      <c r="A58" s="214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55"/>
      <c r="I58" s="258"/>
      <c r="J58" s="258"/>
      <c r="K58" s="260"/>
      <c r="L58" s="260"/>
      <c r="M58" s="259">
        <f t="shared" si="1"/>
        <v>0</v>
      </c>
      <c r="N58" s="258"/>
      <c r="O58" s="260"/>
      <c r="P58" s="260"/>
      <c r="Q58" s="215">
        <f t="shared" si="2"/>
        <v>0</v>
      </c>
    </row>
    <row r="59" spans="1:17" ht="15" customHeight="1">
      <c r="A59" s="214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55"/>
      <c r="I59" s="258"/>
      <c r="J59" s="258"/>
      <c r="K59" s="260"/>
      <c r="L59" s="260"/>
      <c r="M59" s="259">
        <f t="shared" si="1"/>
        <v>0</v>
      </c>
      <c r="N59" s="258"/>
      <c r="O59" s="260"/>
      <c r="P59" s="260"/>
      <c r="Q59" s="215">
        <f t="shared" si="2"/>
        <v>0</v>
      </c>
    </row>
    <row r="60" spans="1:17" ht="15" customHeight="1">
      <c r="A60" s="214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55"/>
      <c r="I60" s="258"/>
      <c r="J60" s="258"/>
      <c r="K60" s="260"/>
      <c r="L60" s="260"/>
      <c r="M60" s="259">
        <f t="shared" si="1"/>
        <v>0</v>
      </c>
      <c r="N60" s="258"/>
      <c r="O60" s="260"/>
      <c r="P60" s="260"/>
      <c r="Q60" s="215">
        <f t="shared" si="2"/>
        <v>0</v>
      </c>
    </row>
    <row r="61" spans="1:17" ht="15" customHeight="1">
      <c r="A61" s="214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55"/>
      <c r="I61" s="258"/>
      <c r="J61" s="258"/>
      <c r="K61" s="260"/>
      <c r="L61" s="260"/>
      <c r="M61" s="259">
        <f t="shared" si="1"/>
        <v>0</v>
      </c>
      <c r="N61" s="258"/>
      <c r="O61" s="260"/>
      <c r="P61" s="260"/>
      <c r="Q61" s="215">
        <f t="shared" si="2"/>
        <v>0</v>
      </c>
    </row>
    <row r="62" spans="1:17" ht="15" customHeight="1">
      <c r="A62" s="214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55"/>
      <c r="I62" s="258"/>
      <c r="J62" s="258"/>
      <c r="K62" s="260"/>
      <c r="L62" s="260"/>
      <c r="M62" s="259">
        <f t="shared" si="1"/>
        <v>0</v>
      </c>
      <c r="N62" s="258"/>
      <c r="O62" s="260"/>
      <c r="P62" s="260"/>
      <c r="Q62" s="215">
        <f t="shared" si="2"/>
        <v>0</v>
      </c>
    </row>
    <row r="63" spans="1:17" ht="15" customHeight="1">
      <c r="A63" s="214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55"/>
      <c r="I63" s="258"/>
      <c r="J63" s="258"/>
      <c r="K63" s="260"/>
      <c r="L63" s="260"/>
      <c r="M63" s="259">
        <f t="shared" si="1"/>
        <v>0</v>
      </c>
      <c r="N63" s="258"/>
      <c r="O63" s="260"/>
      <c r="P63" s="260"/>
      <c r="Q63" s="215">
        <f t="shared" si="2"/>
        <v>0</v>
      </c>
    </row>
    <row r="64" spans="1:17" ht="15" customHeight="1">
      <c r="A64" s="214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55"/>
      <c r="I64" s="258"/>
      <c r="J64" s="258"/>
      <c r="K64" s="260"/>
      <c r="L64" s="260"/>
      <c r="M64" s="259">
        <f t="shared" si="1"/>
        <v>0</v>
      </c>
      <c r="N64" s="258"/>
      <c r="O64" s="260"/>
      <c r="P64" s="260"/>
      <c r="Q64" s="215">
        <f t="shared" si="2"/>
        <v>0</v>
      </c>
    </row>
    <row r="65" spans="1:17" ht="15" customHeight="1">
      <c r="A65" s="214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55"/>
      <c r="I65" s="258"/>
      <c r="J65" s="258"/>
      <c r="K65" s="260"/>
      <c r="L65" s="260"/>
      <c r="M65" s="259">
        <f t="shared" si="1"/>
        <v>0</v>
      </c>
      <c r="N65" s="258"/>
      <c r="O65" s="260"/>
      <c r="P65" s="260"/>
      <c r="Q65" s="215">
        <f t="shared" si="2"/>
        <v>0</v>
      </c>
    </row>
    <row r="66" spans="1:17" ht="15" customHeight="1">
      <c r="A66" s="214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55">
        <v>1</v>
      </c>
      <c r="I66" s="258"/>
      <c r="J66" s="258"/>
      <c r="K66" s="260"/>
      <c r="L66" s="260"/>
      <c r="M66" s="259">
        <f t="shared" si="1"/>
        <v>0</v>
      </c>
      <c r="N66" s="258"/>
      <c r="O66" s="260"/>
      <c r="P66" s="260"/>
      <c r="Q66" s="215">
        <f t="shared" si="2"/>
        <v>0</v>
      </c>
    </row>
    <row r="67" spans="1:17" ht="15" customHeight="1">
      <c r="A67" s="214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55"/>
      <c r="I67" s="258"/>
      <c r="J67" s="258"/>
      <c r="K67" s="260"/>
      <c r="L67" s="260"/>
      <c r="M67" s="259">
        <f t="shared" si="1"/>
        <v>0</v>
      </c>
      <c r="N67" s="258"/>
      <c r="O67" s="260"/>
      <c r="P67" s="260"/>
      <c r="Q67" s="215">
        <f t="shared" si="2"/>
        <v>0</v>
      </c>
    </row>
    <row r="68" spans="1:17" ht="15" customHeight="1">
      <c r="A68" s="214">
        <v>59</v>
      </c>
      <c r="B68" s="206" t="s">
        <v>73</v>
      </c>
      <c r="C68" s="229" t="s">
        <v>19</v>
      </c>
      <c r="D68" s="206"/>
      <c r="E68" s="206" t="s">
        <v>74</v>
      </c>
      <c r="F68" s="231" t="s">
        <v>450</v>
      </c>
      <c r="G68" s="210" t="s">
        <v>33</v>
      </c>
      <c r="H68" s="255"/>
      <c r="I68" s="258"/>
      <c r="J68" s="258"/>
      <c r="K68" s="260"/>
      <c r="L68" s="260"/>
      <c r="M68" s="259">
        <f t="shared" si="1"/>
        <v>0</v>
      </c>
      <c r="N68" s="258"/>
      <c r="O68" s="260"/>
      <c r="P68" s="260"/>
      <c r="Q68" s="215">
        <f t="shared" si="2"/>
        <v>0</v>
      </c>
    </row>
    <row r="69" spans="1:17" ht="15" customHeight="1">
      <c r="A69" s="214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55">
        <v>1</v>
      </c>
      <c r="I69" s="258"/>
      <c r="J69" s="258"/>
      <c r="K69" s="260"/>
      <c r="L69" s="260"/>
      <c r="M69" s="259">
        <f t="shared" si="1"/>
        <v>0</v>
      </c>
      <c r="N69" s="258"/>
      <c r="O69" s="260"/>
      <c r="P69" s="260"/>
      <c r="Q69" s="215">
        <f t="shared" si="2"/>
        <v>0</v>
      </c>
    </row>
    <row r="70" spans="1:17" ht="15" customHeight="1">
      <c r="A70" s="214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55">
        <v>1</v>
      </c>
      <c r="I70" s="258"/>
      <c r="J70" s="258"/>
      <c r="K70" s="260"/>
      <c r="L70" s="260"/>
      <c r="M70" s="259">
        <f t="shared" si="1"/>
        <v>0</v>
      </c>
      <c r="N70" s="258"/>
      <c r="O70" s="260"/>
      <c r="P70" s="260"/>
      <c r="Q70" s="215">
        <f t="shared" si="2"/>
        <v>0</v>
      </c>
    </row>
    <row r="71" spans="1:17" ht="15" customHeight="1">
      <c r="A71" s="214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55"/>
      <c r="I71" s="258"/>
      <c r="J71" s="258"/>
      <c r="K71" s="260"/>
      <c r="L71" s="260"/>
      <c r="M71" s="259">
        <f t="shared" si="1"/>
        <v>0</v>
      </c>
      <c r="N71" s="258"/>
      <c r="O71" s="260"/>
      <c r="P71" s="260"/>
      <c r="Q71" s="215">
        <f t="shared" si="2"/>
        <v>0</v>
      </c>
    </row>
    <row r="72" spans="1:17" ht="15" customHeight="1">
      <c r="A72" s="214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55"/>
      <c r="I72" s="258"/>
      <c r="J72" s="258"/>
      <c r="K72" s="260"/>
      <c r="L72" s="260"/>
      <c r="M72" s="259">
        <f t="shared" si="1"/>
        <v>0</v>
      </c>
      <c r="N72" s="258"/>
      <c r="O72" s="260"/>
      <c r="P72" s="260"/>
      <c r="Q72" s="215">
        <f t="shared" si="2"/>
        <v>0</v>
      </c>
    </row>
    <row r="73" spans="1:17" ht="15" customHeight="1">
      <c r="A73" s="214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55">
        <v>2</v>
      </c>
      <c r="I73" s="258"/>
      <c r="J73" s="258"/>
      <c r="K73" s="260"/>
      <c r="L73" s="260"/>
      <c r="M73" s="259">
        <f t="shared" si="1"/>
        <v>0</v>
      </c>
      <c r="N73" s="258"/>
      <c r="O73" s="260"/>
      <c r="P73" s="260"/>
      <c r="Q73" s="215">
        <f t="shared" si="2"/>
        <v>0</v>
      </c>
    </row>
    <row r="74" spans="1:17" ht="15" customHeight="1">
      <c r="A74" s="214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55"/>
      <c r="I74" s="258"/>
      <c r="J74" s="258"/>
      <c r="K74" s="260"/>
      <c r="L74" s="260"/>
      <c r="M74" s="259">
        <f t="shared" si="1"/>
        <v>0</v>
      </c>
      <c r="N74" s="258"/>
      <c r="O74" s="260"/>
      <c r="P74" s="260"/>
      <c r="Q74" s="215">
        <f t="shared" si="2"/>
        <v>0</v>
      </c>
    </row>
    <row r="75" spans="1:17" ht="15" customHeight="1">
      <c r="A75" s="214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55"/>
      <c r="I75" s="258"/>
      <c r="J75" s="258"/>
      <c r="K75" s="260"/>
      <c r="L75" s="260">
        <v>3683.28</v>
      </c>
      <c r="M75" s="259">
        <f t="shared" ref="M75:M79" si="3">K75-L75</f>
        <v>-3683.28</v>
      </c>
      <c r="N75" s="258"/>
      <c r="O75" s="260"/>
      <c r="P75" s="260"/>
      <c r="Q75" s="215">
        <f t="shared" ref="Q75:Q141" si="4">O75-P75</f>
        <v>0</v>
      </c>
    </row>
    <row r="76" spans="1:17" ht="15" customHeight="1">
      <c r="A76" s="214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55"/>
      <c r="I76" s="258"/>
      <c r="J76" s="258"/>
      <c r="K76" s="260"/>
      <c r="L76" s="260"/>
      <c r="M76" s="259">
        <f t="shared" si="3"/>
        <v>0</v>
      </c>
      <c r="N76" s="258"/>
      <c r="O76" s="260"/>
      <c r="P76" s="260"/>
      <c r="Q76" s="215">
        <f t="shared" si="4"/>
        <v>0</v>
      </c>
    </row>
    <row r="77" spans="1:17" ht="15" customHeight="1">
      <c r="A77" s="214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348</v>
      </c>
      <c r="G77" s="207" t="s">
        <v>21</v>
      </c>
      <c r="H77" s="255"/>
      <c r="I77" s="258"/>
      <c r="J77" s="258"/>
      <c r="K77" s="260"/>
      <c r="L77" s="260"/>
      <c r="M77" s="259">
        <f t="shared" si="3"/>
        <v>0</v>
      </c>
      <c r="N77" s="258"/>
      <c r="O77" s="260"/>
      <c r="P77" s="260"/>
      <c r="Q77" s="215">
        <f t="shared" si="4"/>
        <v>0</v>
      </c>
    </row>
    <row r="78" spans="1:17" ht="15" customHeight="1">
      <c r="A78" s="214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55"/>
      <c r="I78" s="258"/>
      <c r="J78" s="258"/>
      <c r="K78" s="260"/>
      <c r="L78" s="260"/>
      <c r="M78" s="259">
        <f t="shared" si="3"/>
        <v>0</v>
      </c>
      <c r="N78" s="258">
        <v>1</v>
      </c>
      <c r="O78" s="260"/>
      <c r="P78" s="260"/>
      <c r="Q78" s="215">
        <f t="shared" si="4"/>
        <v>0</v>
      </c>
    </row>
    <row r="79" spans="1:17" ht="15" customHeight="1">
      <c r="A79" s="214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55"/>
      <c r="I79" s="258"/>
      <c r="J79" s="258"/>
      <c r="K79" s="260"/>
      <c r="L79" s="260">
        <v>3664.96</v>
      </c>
      <c r="M79" s="259">
        <f t="shared" si="3"/>
        <v>-3664.96</v>
      </c>
      <c r="N79" s="258"/>
      <c r="O79" s="260"/>
      <c r="P79" s="260">
        <v>7485.93</v>
      </c>
      <c r="Q79" s="215">
        <f t="shared" si="4"/>
        <v>-7485.93</v>
      </c>
    </row>
    <row r="80" spans="1:17" ht="15" customHeight="1">
      <c r="A80" s="214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55">
        <v>2</v>
      </c>
      <c r="I80" s="214"/>
      <c r="J80" s="214"/>
      <c r="K80" s="226"/>
      <c r="L80" s="226"/>
      <c r="M80" s="215">
        <f t="shared" ref="M80:M141" si="5">K80-L80</f>
        <v>0</v>
      </c>
      <c r="N80" s="214"/>
      <c r="O80" s="226"/>
      <c r="P80" s="226"/>
      <c r="Q80" s="215">
        <f t="shared" si="4"/>
        <v>0</v>
      </c>
    </row>
    <row r="81" spans="1:17" ht="15" customHeight="1">
      <c r="A81" s="248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50">
        <v>1</v>
      </c>
      <c r="I81" s="248"/>
      <c r="J81" s="248"/>
      <c r="K81" s="249"/>
      <c r="L81" s="249"/>
      <c r="M81" s="215">
        <f t="shared" si="5"/>
        <v>0</v>
      </c>
      <c r="N81" s="248"/>
      <c r="O81" s="249"/>
      <c r="P81" s="249"/>
      <c r="Q81" s="215">
        <f t="shared" si="4"/>
        <v>0</v>
      </c>
    </row>
    <row r="82" spans="1:17" ht="15" customHeight="1">
      <c r="A82" s="248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56">
        <v>1</v>
      </c>
      <c r="I82" s="258"/>
      <c r="J82" s="258"/>
      <c r="K82" s="260"/>
      <c r="L82" s="260"/>
      <c r="M82" s="259">
        <f t="shared" si="5"/>
        <v>0</v>
      </c>
      <c r="N82" s="258"/>
      <c r="O82" s="260"/>
      <c r="P82" s="260"/>
      <c r="Q82" s="215">
        <f t="shared" si="4"/>
        <v>0</v>
      </c>
    </row>
    <row r="83" spans="1:17" ht="15" customHeight="1">
      <c r="A83" s="248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56"/>
      <c r="I83" s="258"/>
      <c r="J83" s="258"/>
      <c r="K83" s="260"/>
      <c r="L83" s="260"/>
      <c r="M83" s="259">
        <f t="shared" si="5"/>
        <v>0</v>
      </c>
      <c r="N83" s="258"/>
      <c r="O83" s="260"/>
      <c r="P83" s="260"/>
      <c r="Q83" s="215">
        <f t="shared" si="4"/>
        <v>0</v>
      </c>
    </row>
    <row r="84" spans="1:17" ht="15" customHeight="1">
      <c r="A84" s="248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56"/>
      <c r="I84" s="258"/>
      <c r="J84" s="258"/>
      <c r="K84" s="260"/>
      <c r="L84" s="260"/>
      <c r="M84" s="259">
        <f t="shared" si="5"/>
        <v>0</v>
      </c>
      <c r="N84" s="258"/>
      <c r="O84" s="260"/>
      <c r="P84" s="260"/>
      <c r="Q84" s="215">
        <f t="shared" si="4"/>
        <v>0</v>
      </c>
    </row>
    <row r="85" spans="1:17" ht="15" customHeight="1">
      <c r="A85" s="248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56">
        <v>1</v>
      </c>
      <c r="I85" s="258"/>
      <c r="J85" s="258"/>
      <c r="K85" s="260"/>
      <c r="L85" s="260"/>
      <c r="M85" s="259">
        <f t="shared" si="5"/>
        <v>0</v>
      </c>
      <c r="N85" s="258"/>
      <c r="O85" s="260"/>
      <c r="P85" s="260"/>
      <c r="Q85" s="215">
        <f t="shared" si="4"/>
        <v>0</v>
      </c>
    </row>
    <row r="86" spans="1:17" ht="15" customHeight="1">
      <c r="A86" s="248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56">
        <v>1</v>
      </c>
      <c r="I86" s="258"/>
      <c r="J86" s="258"/>
      <c r="K86" s="260"/>
      <c r="L86" s="260"/>
      <c r="M86" s="259">
        <f t="shared" si="5"/>
        <v>0</v>
      </c>
      <c r="N86" s="258"/>
      <c r="O86" s="260"/>
      <c r="P86" s="260"/>
      <c r="Q86" s="215">
        <f t="shared" si="4"/>
        <v>0</v>
      </c>
    </row>
    <row r="87" spans="1:17" ht="15" customHeight="1">
      <c r="A87" s="248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56"/>
      <c r="I87" s="258"/>
      <c r="J87" s="258"/>
      <c r="K87" s="260"/>
      <c r="L87" s="260"/>
      <c r="M87" s="259">
        <f t="shared" si="5"/>
        <v>0</v>
      </c>
      <c r="N87" s="258"/>
      <c r="O87" s="260"/>
      <c r="P87" s="260"/>
      <c r="Q87" s="215">
        <f t="shared" si="4"/>
        <v>0</v>
      </c>
    </row>
    <row r="88" spans="1:17" ht="15" customHeight="1">
      <c r="A88" s="248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56"/>
      <c r="I88" s="258"/>
      <c r="J88" s="258"/>
      <c r="K88" s="260"/>
      <c r="L88" s="260"/>
      <c r="M88" s="259">
        <f t="shared" si="5"/>
        <v>0</v>
      </c>
      <c r="N88" s="258"/>
      <c r="O88" s="260"/>
      <c r="P88" s="260"/>
      <c r="Q88" s="215">
        <f t="shared" si="4"/>
        <v>0</v>
      </c>
    </row>
    <row r="89" spans="1:17" ht="15" customHeight="1">
      <c r="A89" s="248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56"/>
      <c r="I89" s="258"/>
      <c r="J89" s="258"/>
      <c r="K89" s="260"/>
      <c r="L89" s="260"/>
      <c r="M89" s="259">
        <f t="shared" si="5"/>
        <v>0</v>
      </c>
      <c r="N89" s="258"/>
      <c r="O89" s="260"/>
      <c r="P89" s="260"/>
      <c r="Q89" s="215">
        <f t="shared" si="4"/>
        <v>0</v>
      </c>
    </row>
    <row r="90" spans="1:17" ht="15" customHeight="1">
      <c r="A90" s="248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56">
        <v>1</v>
      </c>
      <c r="I90" s="258"/>
      <c r="J90" s="258"/>
      <c r="K90" s="260"/>
      <c r="L90" s="260">
        <v>1480.08</v>
      </c>
      <c r="M90" s="259">
        <f t="shared" si="5"/>
        <v>-1480.08</v>
      </c>
      <c r="N90" s="258"/>
      <c r="O90" s="260"/>
      <c r="P90" s="260"/>
      <c r="Q90" s="215">
        <f t="shared" si="4"/>
        <v>0</v>
      </c>
    </row>
    <row r="91" spans="1:17" ht="15" customHeight="1">
      <c r="A91" s="248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56"/>
      <c r="I91" s="258"/>
      <c r="J91" s="258"/>
      <c r="K91" s="260"/>
      <c r="L91" s="260"/>
      <c r="M91" s="259">
        <f t="shared" si="5"/>
        <v>0</v>
      </c>
      <c r="N91" s="258"/>
      <c r="O91" s="260"/>
      <c r="P91" s="260"/>
      <c r="Q91" s="215">
        <f t="shared" si="4"/>
        <v>0</v>
      </c>
    </row>
    <row r="92" spans="1:17" ht="15" customHeight="1">
      <c r="A92" s="248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56">
        <v>1</v>
      </c>
      <c r="I92" s="258"/>
      <c r="J92" s="258"/>
      <c r="K92" s="260"/>
      <c r="L92" s="260"/>
      <c r="M92" s="259">
        <f t="shared" si="5"/>
        <v>0</v>
      </c>
      <c r="N92" s="258"/>
      <c r="O92" s="260"/>
      <c r="P92" s="260"/>
      <c r="Q92" s="215">
        <f t="shared" si="4"/>
        <v>0</v>
      </c>
    </row>
    <row r="93" spans="1:17" ht="15" customHeight="1">
      <c r="A93" s="248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56"/>
      <c r="I93" s="258"/>
      <c r="J93" s="258"/>
      <c r="K93" s="260"/>
      <c r="L93" s="260"/>
      <c r="M93" s="259">
        <f t="shared" si="5"/>
        <v>0</v>
      </c>
      <c r="N93" s="258"/>
      <c r="O93" s="260"/>
      <c r="P93" s="260"/>
      <c r="Q93" s="215">
        <f t="shared" si="4"/>
        <v>0</v>
      </c>
    </row>
    <row r="94" spans="1:17" ht="15" customHeight="1">
      <c r="A94" s="248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56"/>
      <c r="I94" s="258"/>
      <c r="J94" s="258"/>
      <c r="K94" s="260"/>
      <c r="L94" s="260"/>
      <c r="M94" s="259">
        <f t="shared" si="5"/>
        <v>0</v>
      </c>
      <c r="N94" s="258"/>
      <c r="O94" s="260"/>
      <c r="P94" s="260"/>
      <c r="Q94" s="215">
        <f t="shared" si="4"/>
        <v>0</v>
      </c>
    </row>
    <row r="95" spans="1:17" ht="15" customHeight="1">
      <c r="A95" s="248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56">
        <v>1</v>
      </c>
      <c r="I95" s="258"/>
      <c r="J95" s="258"/>
      <c r="K95" s="260"/>
      <c r="L95" s="260">
        <v>5497.44</v>
      </c>
      <c r="M95" s="259">
        <f t="shared" si="5"/>
        <v>-5497.44</v>
      </c>
      <c r="N95" s="258"/>
      <c r="O95" s="260"/>
      <c r="P95" s="260"/>
      <c r="Q95" s="215">
        <f t="shared" si="4"/>
        <v>0</v>
      </c>
    </row>
    <row r="96" spans="1:17" ht="15" customHeight="1">
      <c r="A96" s="248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56"/>
      <c r="I96" s="258"/>
      <c r="J96" s="258"/>
      <c r="K96" s="260"/>
      <c r="L96" s="260"/>
      <c r="M96" s="259">
        <f t="shared" si="5"/>
        <v>0</v>
      </c>
      <c r="N96" s="258"/>
      <c r="O96" s="260"/>
      <c r="P96" s="260"/>
      <c r="Q96" s="215">
        <f t="shared" si="4"/>
        <v>0</v>
      </c>
    </row>
    <row r="97" spans="1:17" ht="15" customHeight="1">
      <c r="A97" s="248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56"/>
      <c r="I97" s="258"/>
      <c r="J97" s="258"/>
      <c r="K97" s="260"/>
      <c r="L97" s="260"/>
      <c r="M97" s="259">
        <f t="shared" si="5"/>
        <v>0</v>
      </c>
      <c r="N97" s="258"/>
      <c r="O97" s="260"/>
      <c r="P97" s="260"/>
      <c r="Q97" s="215">
        <f t="shared" si="4"/>
        <v>0</v>
      </c>
    </row>
    <row r="98" spans="1:17" ht="15" customHeight="1">
      <c r="A98" s="248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56"/>
      <c r="I98" s="258"/>
      <c r="J98" s="258"/>
      <c r="K98" s="260"/>
      <c r="L98" s="260"/>
      <c r="M98" s="259">
        <f t="shared" si="5"/>
        <v>0</v>
      </c>
      <c r="N98" s="258"/>
      <c r="O98" s="260"/>
      <c r="P98" s="260"/>
      <c r="Q98" s="215">
        <f t="shared" si="4"/>
        <v>0</v>
      </c>
    </row>
    <row r="99" spans="1:17" ht="15" customHeight="1">
      <c r="A99" s="248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56"/>
      <c r="I99" s="258"/>
      <c r="J99" s="258"/>
      <c r="K99" s="260"/>
      <c r="L99" s="260">
        <v>5179.2299999999996</v>
      </c>
      <c r="M99" s="259">
        <f t="shared" si="5"/>
        <v>-5179.2299999999996</v>
      </c>
      <c r="N99" s="258"/>
      <c r="O99" s="260"/>
      <c r="P99" s="260"/>
      <c r="Q99" s="215">
        <f t="shared" si="4"/>
        <v>0</v>
      </c>
    </row>
    <row r="100" spans="1:17" ht="15" customHeight="1">
      <c r="A100" s="248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56"/>
      <c r="I100" s="258"/>
      <c r="J100" s="258"/>
      <c r="K100" s="260"/>
      <c r="L100" s="260"/>
      <c r="M100" s="259">
        <f t="shared" si="5"/>
        <v>0</v>
      </c>
      <c r="N100" s="258"/>
      <c r="O100" s="260"/>
      <c r="P100" s="260"/>
      <c r="Q100" s="215">
        <f t="shared" si="4"/>
        <v>0</v>
      </c>
    </row>
    <row r="101" spans="1:17" ht="15" customHeight="1">
      <c r="A101" s="248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56">
        <v>1</v>
      </c>
      <c r="I101" s="258"/>
      <c r="J101" s="258"/>
      <c r="K101" s="260"/>
      <c r="L101" s="260"/>
      <c r="M101" s="259">
        <f t="shared" si="5"/>
        <v>0</v>
      </c>
      <c r="N101" s="258"/>
      <c r="O101" s="260"/>
      <c r="P101" s="260"/>
      <c r="Q101" s="215">
        <f t="shared" si="4"/>
        <v>0</v>
      </c>
    </row>
    <row r="102" spans="1:17" ht="15" customHeight="1">
      <c r="A102" s="248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56">
        <v>1</v>
      </c>
      <c r="I102" s="258"/>
      <c r="J102" s="258"/>
      <c r="K102" s="260"/>
      <c r="L102" s="260"/>
      <c r="M102" s="259">
        <f t="shared" si="5"/>
        <v>0</v>
      </c>
      <c r="N102" s="258"/>
      <c r="O102" s="260"/>
      <c r="P102" s="260"/>
      <c r="Q102" s="215">
        <f t="shared" si="4"/>
        <v>0</v>
      </c>
    </row>
    <row r="103" spans="1:17" ht="15" customHeight="1">
      <c r="A103" s="248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56"/>
      <c r="I103" s="258"/>
      <c r="J103" s="258"/>
      <c r="K103" s="260"/>
      <c r="L103" s="260"/>
      <c r="M103" s="259">
        <f t="shared" si="5"/>
        <v>0</v>
      </c>
      <c r="N103" s="258"/>
      <c r="O103" s="260"/>
      <c r="P103" s="260"/>
      <c r="Q103" s="215">
        <f t="shared" si="4"/>
        <v>0</v>
      </c>
    </row>
    <row r="104" spans="1:17" ht="15" customHeight="1">
      <c r="A104" s="248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56">
        <v>1</v>
      </c>
      <c r="I104" s="258"/>
      <c r="J104" s="258"/>
      <c r="K104" s="260"/>
      <c r="L104" s="260">
        <v>12794.28</v>
      </c>
      <c r="M104" s="259">
        <f t="shared" si="5"/>
        <v>-12794.28</v>
      </c>
      <c r="N104" s="258"/>
      <c r="O104" s="260"/>
      <c r="P104" s="260">
        <v>23830.98</v>
      </c>
      <c r="Q104" s="215">
        <f t="shared" si="4"/>
        <v>-23830.98</v>
      </c>
    </row>
    <row r="105" spans="1:17" ht="15" customHeight="1">
      <c r="A105" s="248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56"/>
      <c r="I105" s="258"/>
      <c r="J105" s="258"/>
      <c r="K105" s="260"/>
      <c r="L105" s="260"/>
      <c r="M105" s="259">
        <f t="shared" si="5"/>
        <v>0</v>
      </c>
      <c r="N105" s="258"/>
      <c r="O105" s="260"/>
      <c r="P105" s="260"/>
      <c r="Q105" s="215">
        <f t="shared" si="4"/>
        <v>0</v>
      </c>
    </row>
    <row r="106" spans="1:17" ht="15" customHeight="1">
      <c r="A106" s="248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56"/>
      <c r="I106" s="258"/>
      <c r="J106" s="258"/>
      <c r="K106" s="260"/>
      <c r="L106" s="260"/>
      <c r="M106" s="259">
        <f t="shared" si="5"/>
        <v>0</v>
      </c>
      <c r="N106" s="258"/>
      <c r="O106" s="260"/>
      <c r="P106" s="260"/>
      <c r="Q106" s="215">
        <f t="shared" si="4"/>
        <v>0</v>
      </c>
    </row>
    <row r="107" spans="1:17" ht="15" customHeight="1">
      <c r="A107" s="248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56"/>
      <c r="I107" s="258"/>
      <c r="J107" s="258"/>
      <c r="K107" s="260"/>
      <c r="L107" s="260"/>
      <c r="M107" s="259">
        <f t="shared" si="5"/>
        <v>0</v>
      </c>
      <c r="N107" s="258"/>
      <c r="O107" s="260"/>
      <c r="P107" s="260"/>
      <c r="Q107" s="215">
        <f t="shared" si="4"/>
        <v>0</v>
      </c>
    </row>
    <row r="108" spans="1:17" ht="15" customHeight="1">
      <c r="A108" s="248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56"/>
      <c r="I108" s="258"/>
      <c r="J108" s="258"/>
      <c r="K108" s="260"/>
      <c r="L108" s="260"/>
      <c r="M108" s="259">
        <f t="shared" si="5"/>
        <v>0</v>
      </c>
      <c r="N108" s="258"/>
      <c r="O108" s="260"/>
      <c r="P108" s="260"/>
      <c r="Q108" s="215">
        <f t="shared" si="4"/>
        <v>0</v>
      </c>
    </row>
    <row r="109" spans="1:17" ht="15" customHeight="1">
      <c r="A109" s="248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56"/>
      <c r="I109" s="258"/>
      <c r="J109" s="258"/>
      <c r="K109" s="260"/>
      <c r="L109" s="260">
        <v>2733.02</v>
      </c>
      <c r="M109" s="259">
        <f t="shared" si="5"/>
        <v>-2733.02</v>
      </c>
      <c r="N109" s="258"/>
      <c r="O109" s="260"/>
      <c r="P109" s="260"/>
      <c r="Q109" s="215">
        <f t="shared" si="4"/>
        <v>0</v>
      </c>
    </row>
    <row r="110" spans="1:17" ht="15" customHeight="1">
      <c r="A110" s="248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56">
        <v>1</v>
      </c>
      <c r="I110" s="258"/>
      <c r="J110" s="258"/>
      <c r="K110" s="260"/>
      <c r="L110" s="260"/>
      <c r="M110" s="259">
        <f t="shared" si="5"/>
        <v>0</v>
      </c>
      <c r="N110" s="258"/>
      <c r="O110" s="260"/>
      <c r="P110" s="260">
        <v>4082.31</v>
      </c>
      <c r="Q110" s="215">
        <f t="shared" si="4"/>
        <v>-4082.31</v>
      </c>
    </row>
    <row r="111" spans="1:17" ht="15" customHeight="1">
      <c r="A111" s="248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56"/>
      <c r="I111" s="258"/>
      <c r="J111" s="258"/>
      <c r="K111" s="260"/>
      <c r="L111" s="260"/>
      <c r="M111" s="259">
        <f t="shared" si="5"/>
        <v>0</v>
      </c>
      <c r="N111" s="258"/>
      <c r="O111" s="260"/>
      <c r="P111" s="260"/>
      <c r="Q111" s="215">
        <f t="shared" si="4"/>
        <v>0</v>
      </c>
    </row>
    <row r="112" spans="1:17" ht="15" customHeight="1">
      <c r="A112" s="248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56"/>
      <c r="I112" s="258"/>
      <c r="J112" s="258"/>
      <c r="K112" s="260"/>
      <c r="L112" s="260"/>
      <c r="M112" s="259">
        <f t="shared" si="5"/>
        <v>0</v>
      </c>
      <c r="N112" s="258"/>
      <c r="O112" s="260"/>
      <c r="P112" s="260"/>
      <c r="Q112" s="215">
        <f t="shared" si="4"/>
        <v>0</v>
      </c>
    </row>
    <row r="113" spans="1:17" ht="15" customHeight="1">
      <c r="A113" s="248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56"/>
      <c r="I113" s="258">
        <v>1</v>
      </c>
      <c r="J113" s="258">
        <v>1</v>
      </c>
      <c r="K113" s="260"/>
      <c r="L113" s="260"/>
      <c r="M113" s="259">
        <f t="shared" si="5"/>
        <v>0</v>
      </c>
      <c r="N113" s="258">
        <v>1</v>
      </c>
      <c r="O113" s="260"/>
      <c r="P113" s="260"/>
      <c r="Q113" s="215">
        <f t="shared" si="4"/>
        <v>0</v>
      </c>
    </row>
    <row r="114" spans="1:17" ht="15" customHeight="1">
      <c r="A114" s="248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56"/>
      <c r="I114" s="258"/>
      <c r="J114" s="258"/>
      <c r="K114" s="260"/>
      <c r="L114" s="260"/>
      <c r="M114" s="259">
        <f t="shared" si="5"/>
        <v>0</v>
      </c>
      <c r="N114" s="258"/>
      <c r="O114" s="260"/>
      <c r="P114" s="260"/>
      <c r="Q114" s="215">
        <f t="shared" si="4"/>
        <v>0</v>
      </c>
    </row>
    <row r="115" spans="1:17" ht="15" customHeight="1">
      <c r="A115" s="248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56">
        <v>1</v>
      </c>
      <c r="I115" s="258"/>
      <c r="J115" s="258"/>
      <c r="K115" s="260"/>
      <c r="L115" s="260"/>
      <c r="M115" s="259">
        <f t="shared" si="5"/>
        <v>0</v>
      </c>
      <c r="N115" s="258"/>
      <c r="O115" s="260"/>
      <c r="P115" s="260"/>
      <c r="Q115" s="215">
        <f t="shared" si="4"/>
        <v>0</v>
      </c>
    </row>
    <row r="116" spans="1:17" ht="15" customHeight="1">
      <c r="A116" s="248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56"/>
      <c r="I116" s="258"/>
      <c r="J116" s="258"/>
      <c r="K116" s="260"/>
      <c r="L116" s="260"/>
      <c r="M116" s="259">
        <f t="shared" si="5"/>
        <v>0</v>
      </c>
      <c r="N116" s="258"/>
      <c r="O116" s="260"/>
      <c r="P116" s="260"/>
      <c r="Q116" s="215">
        <f t="shared" si="4"/>
        <v>0</v>
      </c>
    </row>
    <row r="117" spans="1:17" ht="15" customHeight="1">
      <c r="A117" s="248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56"/>
      <c r="I117" s="258"/>
      <c r="J117" s="258"/>
      <c r="K117" s="260"/>
      <c r="L117" s="260"/>
      <c r="M117" s="259">
        <f t="shared" si="5"/>
        <v>0</v>
      </c>
      <c r="N117" s="258"/>
      <c r="O117" s="260"/>
      <c r="P117" s="260"/>
      <c r="Q117" s="215">
        <f t="shared" si="4"/>
        <v>0</v>
      </c>
    </row>
    <row r="118" spans="1:17" ht="15" customHeight="1">
      <c r="A118" s="248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56"/>
      <c r="I118" s="258"/>
      <c r="J118" s="258"/>
      <c r="K118" s="260"/>
      <c r="L118" s="260"/>
      <c r="M118" s="259">
        <f t="shared" si="5"/>
        <v>0</v>
      </c>
      <c r="N118" s="258"/>
      <c r="O118" s="260"/>
      <c r="P118" s="260"/>
      <c r="Q118" s="215">
        <f t="shared" si="4"/>
        <v>0</v>
      </c>
    </row>
    <row r="119" spans="1:17" ht="15" customHeight="1">
      <c r="A119" s="248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56"/>
      <c r="I119" s="258"/>
      <c r="J119" s="258"/>
      <c r="K119" s="260"/>
      <c r="L119" s="260"/>
      <c r="M119" s="259">
        <f t="shared" si="5"/>
        <v>0</v>
      </c>
      <c r="N119" s="258"/>
      <c r="O119" s="260"/>
      <c r="P119" s="260"/>
      <c r="Q119" s="215">
        <f t="shared" si="4"/>
        <v>0</v>
      </c>
    </row>
    <row r="120" spans="1:17" ht="15" customHeight="1">
      <c r="A120" s="248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56"/>
      <c r="I120" s="258"/>
      <c r="J120" s="258"/>
      <c r="K120" s="260"/>
      <c r="L120" s="260"/>
      <c r="M120" s="259">
        <f t="shared" si="5"/>
        <v>0</v>
      </c>
      <c r="N120" s="258"/>
      <c r="O120" s="260"/>
      <c r="P120" s="260"/>
      <c r="Q120" s="215">
        <f t="shared" si="4"/>
        <v>0</v>
      </c>
    </row>
    <row r="121" spans="1:17" ht="15" customHeight="1">
      <c r="A121" s="248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56"/>
      <c r="I121" s="258"/>
      <c r="J121" s="258"/>
      <c r="K121" s="260"/>
      <c r="L121" s="260">
        <v>2778.45</v>
      </c>
      <c r="M121" s="259">
        <f t="shared" si="5"/>
        <v>-2778.45</v>
      </c>
      <c r="N121" s="258"/>
      <c r="O121" s="260"/>
      <c r="P121" s="260">
        <v>4825.1899999999996</v>
      </c>
      <c r="Q121" s="215">
        <f t="shared" si="4"/>
        <v>-4825.1899999999996</v>
      </c>
    </row>
    <row r="122" spans="1:17" ht="15" customHeight="1">
      <c r="A122" s="248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56"/>
      <c r="I122" s="258"/>
      <c r="J122" s="258"/>
      <c r="K122" s="260"/>
      <c r="L122" s="260"/>
      <c r="M122" s="259">
        <f t="shared" si="5"/>
        <v>0</v>
      </c>
      <c r="N122" s="258"/>
      <c r="O122" s="260"/>
      <c r="P122" s="260"/>
      <c r="Q122" s="215">
        <f t="shared" si="4"/>
        <v>0</v>
      </c>
    </row>
    <row r="123" spans="1:17" ht="15" customHeight="1">
      <c r="A123" s="248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56"/>
      <c r="I123" s="258"/>
      <c r="J123" s="258"/>
      <c r="K123" s="260"/>
      <c r="L123" s="260"/>
      <c r="M123" s="259">
        <f t="shared" si="5"/>
        <v>0</v>
      </c>
      <c r="N123" s="258"/>
      <c r="O123" s="260"/>
      <c r="P123" s="260"/>
      <c r="Q123" s="215">
        <f t="shared" si="4"/>
        <v>0</v>
      </c>
    </row>
    <row r="124" spans="1:17" ht="15" customHeight="1">
      <c r="A124" s="248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56"/>
      <c r="I124" s="258"/>
      <c r="J124" s="258"/>
      <c r="K124" s="260"/>
      <c r="L124" s="260"/>
      <c r="M124" s="259">
        <f t="shared" si="5"/>
        <v>0</v>
      </c>
      <c r="N124" s="258"/>
      <c r="O124" s="260"/>
      <c r="P124" s="260"/>
      <c r="Q124" s="215">
        <f t="shared" si="4"/>
        <v>0</v>
      </c>
    </row>
    <row r="125" spans="1:17" ht="15" customHeight="1">
      <c r="A125" s="248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56">
        <v>1</v>
      </c>
      <c r="I125" s="258">
        <v>1</v>
      </c>
      <c r="J125" s="258">
        <v>1</v>
      </c>
      <c r="K125" s="260"/>
      <c r="L125" s="260"/>
      <c r="M125" s="259">
        <f t="shared" si="5"/>
        <v>0</v>
      </c>
      <c r="N125" s="258">
        <v>1</v>
      </c>
      <c r="O125" s="260"/>
      <c r="P125" s="260"/>
      <c r="Q125" s="215">
        <f t="shared" si="4"/>
        <v>0</v>
      </c>
    </row>
    <row r="126" spans="1:17" ht="15" customHeight="1">
      <c r="A126" s="248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56"/>
      <c r="I126" s="258"/>
      <c r="J126" s="258"/>
      <c r="K126" s="260"/>
      <c r="L126" s="260"/>
      <c r="M126" s="259">
        <f t="shared" si="5"/>
        <v>0</v>
      </c>
      <c r="N126" s="258"/>
      <c r="O126" s="260"/>
      <c r="P126" s="260"/>
      <c r="Q126" s="215">
        <f t="shared" si="4"/>
        <v>0</v>
      </c>
    </row>
    <row r="127" spans="1:17" ht="15" customHeight="1">
      <c r="A127" s="248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56"/>
      <c r="I127" s="258"/>
      <c r="J127" s="258"/>
      <c r="K127" s="260"/>
      <c r="L127" s="260"/>
      <c r="M127" s="259">
        <f t="shared" si="5"/>
        <v>0</v>
      </c>
      <c r="N127" s="258"/>
      <c r="O127" s="260"/>
      <c r="P127" s="260"/>
      <c r="Q127" s="215">
        <f t="shared" si="4"/>
        <v>0</v>
      </c>
    </row>
    <row r="128" spans="1:17" ht="15" customHeight="1">
      <c r="A128" s="248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56"/>
      <c r="I128" s="258"/>
      <c r="J128" s="258"/>
      <c r="K128" s="260"/>
      <c r="L128" s="260">
        <v>8487.2000000000007</v>
      </c>
      <c r="M128" s="259">
        <f t="shared" si="5"/>
        <v>-8487.2000000000007</v>
      </c>
      <c r="N128" s="258"/>
      <c r="O128" s="260"/>
      <c r="P128" s="260">
        <v>4568.6899999999996</v>
      </c>
      <c r="Q128" s="215">
        <f t="shared" si="4"/>
        <v>-4568.6899999999996</v>
      </c>
    </row>
    <row r="129" spans="1:17" ht="15" customHeight="1">
      <c r="A129" s="248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56"/>
      <c r="I129" s="258"/>
      <c r="J129" s="258"/>
      <c r="K129" s="260"/>
      <c r="L129" s="260"/>
      <c r="M129" s="259">
        <f t="shared" si="5"/>
        <v>0</v>
      </c>
      <c r="N129" s="258"/>
      <c r="O129" s="260"/>
      <c r="P129" s="260"/>
      <c r="Q129" s="215">
        <f t="shared" si="4"/>
        <v>0</v>
      </c>
    </row>
    <row r="130" spans="1:17" ht="15" customHeight="1">
      <c r="A130" s="248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56"/>
      <c r="I130" s="258"/>
      <c r="J130" s="258"/>
      <c r="K130" s="260"/>
      <c r="L130" s="260"/>
      <c r="M130" s="259">
        <f t="shared" si="5"/>
        <v>0</v>
      </c>
      <c r="N130" s="258"/>
      <c r="O130" s="260"/>
      <c r="P130" s="260"/>
      <c r="Q130" s="215">
        <f t="shared" si="4"/>
        <v>0</v>
      </c>
    </row>
    <row r="131" spans="1:17" ht="15" customHeight="1">
      <c r="A131" s="248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56"/>
      <c r="I131" s="258"/>
      <c r="J131" s="258"/>
      <c r="K131" s="260"/>
      <c r="L131" s="260"/>
      <c r="M131" s="259">
        <f t="shared" si="5"/>
        <v>0</v>
      </c>
      <c r="N131" s="258"/>
      <c r="O131" s="260"/>
      <c r="P131" s="260"/>
      <c r="Q131" s="215">
        <f t="shared" si="4"/>
        <v>0</v>
      </c>
    </row>
    <row r="132" spans="1:17" ht="15" customHeight="1">
      <c r="A132" s="248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56"/>
      <c r="I132" s="258"/>
      <c r="J132" s="258"/>
      <c r="K132" s="260"/>
      <c r="L132" s="260"/>
      <c r="M132" s="259">
        <f t="shared" si="5"/>
        <v>0</v>
      </c>
      <c r="N132" s="258"/>
      <c r="O132" s="260"/>
      <c r="P132" s="260"/>
      <c r="Q132" s="215">
        <f t="shared" si="4"/>
        <v>0</v>
      </c>
    </row>
    <row r="133" spans="1:17" ht="15" customHeight="1">
      <c r="A133" s="248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56"/>
      <c r="I133" s="258"/>
      <c r="J133" s="258"/>
      <c r="K133" s="260"/>
      <c r="L133" s="260"/>
      <c r="M133" s="259">
        <f t="shared" si="5"/>
        <v>0</v>
      </c>
      <c r="N133" s="258"/>
      <c r="O133" s="260"/>
      <c r="P133" s="260"/>
      <c r="Q133" s="215">
        <f t="shared" si="4"/>
        <v>0</v>
      </c>
    </row>
    <row r="134" spans="1:17" ht="15" customHeight="1">
      <c r="A134" s="248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56">
        <v>1</v>
      </c>
      <c r="I134" s="258"/>
      <c r="J134" s="258"/>
      <c r="K134" s="260"/>
      <c r="L134" s="260">
        <v>528.6</v>
      </c>
      <c r="M134" s="259">
        <f t="shared" si="5"/>
        <v>-528.6</v>
      </c>
      <c r="N134" s="258"/>
      <c r="O134" s="260"/>
      <c r="P134" s="260"/>
      <c r="Q134" s="215">
        <f t="shared" si="4"/>
        <v>0</v>
      </c>
    </row>
    <row r="135" spans="1:17" ht="15" customHeight="1">
      <c r="A135" s="248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56"/>
      <c r="I135" s="258"/>
      <c r="J135" s="258"/>
      <c r="K135" s="260"/>
      <c r="L135" s="260"/>
      <c r="M135" s="259">
        <f t="shared" si="5"/>
        <v>0</v>
      </c>
      <c r="N135" s="258">
        <v>3</v>
      </c>
      <c r="O135" s="260"/>
      <c r="P135" s="260"/>
      <c r="Q135" s="215">
        <f t="shared" si="4"/>
        <v>0</v>
      </c>
    </row>
    <row r="136" spans="1:17" ht="15" customHeight="1">
      <c r="A136" s="248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56"/>
      <c r="I136" s="258"/>
      <c r="J136" s="258"/>
      <c r="K136" s="260"/>
      <c r="L136" s="260"/>
      <c r="M136" s="259">
        <f t="shared" si="5"/>
        <v>0</v>
      </c>
      <c r="N136" s="258"/>
      <c r="O136" s="260"/>
      <c r="P136" s="260"/>
      <c r="Q136" s="215">
        <f t="shared" si="4"/>
        <v>0</v>
      </c>
    </row>
    <row r="137" spans="1:17" ht="15" customHeight="1">
      <c r="A137" s="248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56"/>
      <c r="I137" s="258"/>
      <c r="J137" s="258"/>
      <c r="K137" s="260"/>
      <c r="L137" s="260"/>
      <c r="M137" s="259">
        <f t="shared" si="5"/>
        <v>0</v>
      </c>
      <c r="N137" s="258"/>
      <c r="O137" s="260"/>
      <c r="P137" s="260"/>
      <c r="Q137" s="215">
        <f t="shared" si="4"/>
        <v>0</v>
      </c>
    </row>
    <row r="138" spans="1:17" ht="15" customHeight="1">
      <c r="A138" s="248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56"/>
      <c r="I138" s="258"/>
      <c r="J138" s="258"/>
      <c r="K138" s="260"/>
      <c r="L138" s="260"/>
      <c r="M138" s="259">
        <f t="shared" si="5"/>
        <v>0</v>
      </c>
      <c r="N138" s="258"/>
      <c r="O138" s="260"/>
      <c r="P138" s="260"/>
      <c r="Q138" s="215">
        <f t="shared" si="4"/>
        <v>0</v>
      </c>
    </row>
    <row r="139" spans="1:17" ht="15" customHeight="1">
      <c r="A139" s="248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56"/>
      <c r="I139" s="258"/>
      <c r="J139" s="258"/>
      <c r="K139" s="260"/>
      <c r="L139" s="260"/>
      <c r="M139" s="259">
        <f t="shared" si="5"/>
        <v>0</v>
      </c>
      <c r="N139" s="258"/>
      <c r="O139" s="260"/>
      <c r="P139" s="260"/>
      <c r="Q139" s="215">
        <f t="shared" si="4"/>
        <v>0</v>
      </c>
    </row>
    <row r="140" spans="1:17" ht="15" customHeight="1">
      <c r="A140" s="248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56"/>
      <c r="I140" s="258"/>
      <c r="J140" s="258"/>
      <c r="K140" s="260"/>
      <c r="L140" s="260"/>
      <c r="M140" s="259">
        <f t="shared" si="5"/>
        <v>0</v>
      </c>
      <c r="N140" s="258"/>
      <c r="O140" s="260"/>
      <c r="P140" s="260"/>
      <c r="Q140" s="215">
        <f t="shared" si="4"/>
        <v>0</v>
      </c>
    </row>
    <row r="141" spans="1:17" ht="15" customHeight="1">
      <c r="A141" s="248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56"/>
      <c r="I141" s="258"/>
      <c r="J141" s="258"/>
      <c r="K141" s="260"/>
      <c r="L141" s="260"/>
      <c r="M141" s="259">
        <f t="shared" si="5"/>
        <v>0</v>
      </c>
      <c r="N141" s="258"/>
      <c r="O141" s="260"/>
      <c r="P141" s="260"/>
      <c r="Q141" s="215">
        <f t="shared" si="4"/>
        <v>0</v>
      </c>
    </row>
    <row r="142" spans="1:17" ht="15" customHeight="1">
      <c r="A142" s="248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56"/>
      <c r="I142" s="258"/>
      <c r="J142" s="258"/>
      <c r="K142" s="260"/>
      <c r="L142" s="260"/>
      <c r="M142" s="259">
        <f t="shared" ref="M142:M186" si="6">K142-L142</f>
        <v>0</v>
      </c>
      <c r="N142" s="258"/>
      <c r="O142" s="260"/>
      <c r="P142" s="260"/>
      <c r="Q142" s="215">
        <f t="shared" ref="Q142:Q186" si="7">O142-P142</f>
        <v>0</v>
      </c>
    </row>
    <row r="143" spans="1:17" ht="15" customHeight="1">
      <c r="A143" s="248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56"/>
      <c r="I143" s="258"/>
      <c r="J143" s="258"/>
      <c r="K143" s="260"/>
      <c r="L143" s="260"/>
      <c r="M143" s="259">
        <f t="shared" si="6"/>
        <v>0</v>
      </c>
      <c r="N143" s="258"/>
      <c r="O143" s="260"/>
      <c r="P143" s="260"/>
      <c r="Q143" s="215">
        <f t="shared" si="7"/>
        <v>0</v>
      </c>
    </row>
    <row r="144" spans="1:17" ht="15" customHeight="1">
      <c r="A144" s="248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56">
        <v>1</v>
      </c>
      <c r="I144" s="258"/>
      <c r="J144" s="258"/>
      <c r="K144" s="260"/>
      <c r="L144" s="260">
        <v>422.88</v>
      </c>
      <c r="M144" s="259">
        <f t="shared" si="6"/>
        <v>-422.88</v>
      </c>
      <c r="N144" s="258"/>
      <c r="O144" s="260"/>
      <c r="P144" s="260"/>
      <c r="Q144" s="215">
        <f t="shared" si="7"/>
        <v>0</v>
      </c>
    </row>
    <row r="145" spans="1:17" ht="15" customHeight="1">
      <c r="A145" s="248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56"/>
      <c r="I145" s="258"/>
      <c r="J145" s="258"/>
      <c r="K145" s="260"/>
      <c r="L145" s="260"/>
      <c r="M145" s="259">
        <f t="shared" si="6"/>
        <v>0</v>
      </c>
      <c r="N145" s="258"/>
      <c r="O145" s="260"/>
      <c r="P145" s="260"/>
      <c r="Q145" s="215">
        <f t="shared" si="7"/>
        <v>0</v>
      </c>
    </row>
    <row r="146" spans="1:17" ht="15" customHeight="1">
      <c r="A146" s="248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56"/>
      <c r="I146" s="258"/>
      <c r="J146" s="258"/>
      <c r="K146" s="260"/>
      <c r="L146" s="260"/>
      <c r="M146" s="259">
        <f t="shared" si="6"/>
        <v>0</v>
      </c>
      <c r="N146" s="258"/>
      <c r="O146" s="260"/>
      <c r="P146" s="260">
        <v>2518.6</v>
      </c>
      <c r="Q146" s="215">
        <f t="shared" si="7"/>
        <v>-2518.6</v>
      </c>
    </row>
    <row r="147" spans="1:17" ht="15" customHeight="1">
      <c r="A147" s="248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56"/>
      <c r="I147" s="258"/>
      <c r="J147" s="258"/>
      <c r="K147" s="260"/>
      <c r="L147" s="260"/>
      <c r="M147" s="259">
        <f t="shared" si="6"/>
        <v>0</v>
      </c>
      <c r="N147" s="258"/>
      <c r="O147" s="260"/>
      <c r="P147" s="260"/>
      <c r="Q147" s="215">
        <f t="shared" si="7"/>
        <v>0</v>
      </c>
    </row>
    <row r="148" spans="1:17" ht="15" customHeight="1">
      <c r="A148" s="248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56"/>
      <c r="I148" s="258"/>
      <c r="J148" s="258"/>
      <c r="K148" s="260"/>
      <c r="L148" s="260"/>
      <c r="M148" s="259">
        <f t="shared" si="6"/>
        <v>0</v>
      </c>
      <c r="N148" s="258"/>
      <c r="O148" s="260"/>
      <c r="P148" s="260"/>
      <c r="Q148" s="215">
        <f t="shared" si="7"/>
        <v>0</v>
      </c>
    </row>
    <row r="149" spans="1:17" ht="15" customHeight="1">
      <c r="A149" s="248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56"/>
      <c r="I149" s="258"/>
      <c r="J149" s="258"/>
      <c r="K149" s="260"/>
      <c r="L149" s="260"/>
      <c r="M149" s="259">
        <f t="shared" si="6"/>
        <v>0</v>
      </c>
      <c r="N149" s="258"/>
      <c r="O149" s="260"/>
      <c r="P149" s="260"/>
      <c r="Q149" s="215">
        <f t="shared" si="7"/>
        <v>0</v>
      </c>
    </row>
    <row r="150" spans="1:17" ht="15" customHeight="1">
      <c r="A150" s="248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56"/>
      <c r="I150" s="258"/>
      <c r="J150" s="258"/>
      <c r="K150" s="260"/>
      <c r="L150" s="260"/>
      <c r="M150" s="259">
        <f t="shared" si="6"/>
        <v>0</v>
      </c>
      <c r="N150" s="258"/>
      <c r="O150" s="260"/>
      <c r="P150" s="260"/>
      <c r="Q150" s="215">
        <f t="shared" si="7"/>
        <v>0</v>
      </c>
    </row>
    <row r="151" spans="1:17" ht="15" customHeight="1">
      <c r="A151" s="248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56"/>
      <c r="I151" s="258"/>
      <c r="J151" s="258"/>
      <c r="K151" s="260"/>
      <c r="L151" s="260"/>
      <c r="M151" s="259">
        <f t="shared" si="6"/>
        <v>0</v>
      </c>
      <c r="N151" s="258"/>
      <c r="O151" s="260"/>
      <c r="P151" s="260"/>
      <c r="Q151" s="215">
        <f t="shared" si="7"/>
        <v>0</v>
      </c>
    </row>
    <row r="152" spans="1:17" ht="15" customHeight="1">
      <c r="A152" s="248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56"/>
      <c r="I152" s="258"/>
      <c r="J152" s="258"/>
      <c r="K152" s="260"/>
      <c r="L152" s="260"/>
      <c r="M152" s="259">
        <f t="shared" si="6"/>
        <v>0</v>
      </c>
      <c r="N152" s="258"/>
      <c r="O152" s="260"/>
      <c r="P152" s="260"/>
      <c r="Q152" s="215">
        <f t="shared" si="7"/>
        <v>0</v>
      </c>
    </row>
    <row r="153" spans="1:17" ht="15" customHeight="1">
      <c r="A153" s="248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56"/>
      <c r="I153" s="258"/>
      <c r="J153" s="258"/>
      <c r="K153" s="260"/>
      <c r="L153" s="260"/>
      <c r="M153" s="259">
        <f t="shared" si="6"/>
        <v>0</v>
      </c>
      <c r="N153" s="258"/>
      <c r="O153" s="260"/>
      <c r="P153" s="260"/>
      <c r="Q153" s="215">
        <f t="shared" si="7"/>
        <v>0</v>
      </c>
    </row>
    <row r="154" spans="1:17" ht="15" customHeight="1">
      <c r="A154" s="248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56"/>
      <c r="I154" s="258"/>
      <c r="J154" s="258"/>
      <c r="K154" s="260"/>
      <c r="L154" s="260"/>
      <c r="M154" s="259">
        <f t="shared" si="6"/>
        <v>0</v>
      </c>
      <c r="N154" s="258"/>
      <c r="O154" s="260"/>
      <c r="P154" s="260"/>
      <c r="Q154" s="215">
        <f t="shared" si="7"/>
        <v>0</v>
      </c>
    </row>
    <row r="155" spans="1:17" ht="15" customHeight="1">
      <c r="A155" s="248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56"/>
      <c r="I155" s="258"/>
      <c r="J155" s="258"/>
      <c r="K155" s="260"/>
      <c r="L155" s="260">
        <v>4228.8</v>
      </c>
      <c r="M155" s="259">
        <f t="shared" si="6"/>
        <v>-4228.8</v>
      </c>
      <c r="N155" s="258"/>
      <c r="O155" s="260"/>
      <c r="P155" s="260"/>
      <c r="Q155" s="215">
        <f t="shared" si="7"/>
        <v>0</v>
      </c>
    </row>
    <row r="156" spans="1:17" ht="15" customHeight="1">
      <c r="A156" s="248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56"/>
      <c r="I156" s="258"/>
      <c r="J156" s="258"/>
      <c r="K156" s="260"/>
      <c r="L156" s="260"/>
      <c r="M156" s="259">
        <f t="shared" si="6"/>
        <v>0</v>
      </c>
      <c r="N156" s="258"/>
      <c r="O156" s="260"/>
      <c r="P156" s="260"/>
      <c r="Q156" s="215">
        <f t="shared" si="7"/>
        <v>0</v>
      </c>
    </row>
    <row r="157" spans="1:17" ht="15" customHeight="1">
      <c r="A157" s="248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56">
        <v>1</v>
      </c>
      <c r="I157" s="258"/>
      <c r="J157" s="258"/>
      <c r="K157" s="260"/>
      <c r="L157" s="260"/>
      <c r="M157" s="259">
        <f t="shared" si="6"/>
        <v>0</v>
      </c>
      <c r="N157" s="258"/>
      <c r="O157" s="260"/>
      <c r="P157" s="260"/>
      <c r="Q157" s="215">
        <f t="shared" si="7"/>
        <v>0</v>
      </c>
    </row>
    <row r="158" spans="1:17" ht="15" customHeight="1">
      <c r="A158" s="248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56"/>
      <c r="I158" s="258"/>
      <c r="J158" s="258"/>
      <c r="K158" s="260"/>
      <c r="L158" s="260"/>
      <c r="M158" s="259">
        <f t="shared" si="6"/>
        <v>0</v>
      </c>
      <c r="N158" s="258"/>
      <c r="O158" s="260"/>
      <c r="P158" s="260"/>
      <c r="Q158" s="215">
        <f t="shared" si="7"/>
        <v>0</v>
      </c>
    </row>
    <row r="159" spans="1:17" ht="15" customHeight="1">
      <c r="A159" s="248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56"/>
      <c r="I159" s="258"/>
      <c r="J159" s="258"/>
      <c r="K159" s="260"/>
      <c r="L159" s="260"/>
      <c r="M159" s="259">
        <f t="shared" si="6"/>
        <v>0</v>
      </c>
      <c r="N159" s="258"/>
      <c r="O159" s="260"/>
      <c r="P159" s="260"/>
      <c r="Q159" s="215">
        <f t="shared" si="7"/>
        <v>0</v>
      </c>
    </row>
    <row r="160" spans="1:17" ht="15" customHeight="1">
      <c r="A160" s="248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56"/>
      <c r="I160" s="258"/>
      <c r="J160" s="258"/>
      <c r="K160" s="260"/>
      <c r="L160" s="260"/>
      <c r="M160" s="259">
        <f t="shared" si="6"/>
        <v>0</v>
      </c>
      <c r="N160" s="258"/>
      <c r="O160" s="260"/>
      <c r="P160" s="260"/>
      <c r="Q160" s="215">
        <f t="shared" si="7"/>
        <v>0</v>
      </c>
    </row>
    <row r="161" spans="1:17" ht="15" customHeight="1">
      <c r="A161" s="248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56">
        <v>2</v>
      </c>
      <c r="I161" s="258"/>
      <c r="J161" s="258"/>
      <c r="K161" s="260"/>
      <c r="L161" s="260"/>
      <c r="M161" s="259">
        <f t="shared" si="6"/>
        <v>0</v>
      </c>
      <c r="N161" s="258"/>
      <c r="O161" s="260"/>
      <c r="P161" s="260"/>
      <c r="Q161" s="215">
        <f t="shared" si="7"/>
        <v>0</v>
      </c>
    </row>
    <row r="162" spans="1:17" ht="15" customHeight="1">
      <c r="A162" s="248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56">
        <v>1</v>
      </c>
      <c r="I162" s="258"/>
      <c r="J162" s="258"/>
      <c r="K162" s="260"/>
      <c r="L162" s="260"/>
      <c r="M162" s="259">
        <f t="shared" si="6"/>
        <v>0</v>
      </c>
      <c r="N162" s="258"/>
      <c r="O162" s="260"/>
      <c r="P162" s="260"/>
      <c r="Q162" s="215">
        <f t="shared" si="7"/>
        <v>0</v>
      </c>
    </row>
    <row r="163" spans="1:17" ht="15" customHeight="1">
      <c r="A163" s="248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56"/>
      <c r="I163" s="258"/>
      <c r="J163" s="258"/>
      <c r="K163" s="260"/>
      <c r="L163" s="260"/>
      <c r="M163" s="259">
        <f t="shared" si="6"/>
        <v>0</v>
      </c>
      <c r="N163" s="258"/>
      <c r="O163" s="260"/>
      <c r="P163" s="260"/>
      <c r="Q163" s="215">
        <f t="shared" si="7"/>
        <v>0</v>
      </c>
    </row>
    <row r="164" spans="1:17" ht="15" customHeight="1">
      <c r="A164" s="248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56"/>
      <c r="I164" s="258"/>
      <c r="J164" s="258"/>
      <c r="K164" s="260"/>
      <c r="L164" s="260"/>
      <c r="M164" s="259">
        <f t="shared" si="6"/>
        <v>0</v>
      </c>
      <c r="N164" s="258"/>
      <c r="O164" s="260"/>
      <c r="P164" s="260"/>
      <c r="Q164" s="215">
        <f t="shared" si="7"/>
        <v>0</v>
      </c>
    </row>
    <row r="165" spans="1:17" ht="15" customHeight="1">
      <c r="A165" s="248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56"/>
      <c r="I165" s="258"/>
      <c r="J165" s="258"/>
      <c r="K165" s="260"/>
      <c r="L165" s="260"/>
      <c r="M165" s="259">
        <f t="shared" si="6"/>
        <v>0</v>
      </c>
      <c r="N165" s="258"/>
      <c r="O165" s="260"/>
      <c r="P165" s="260"/>
      <c r="Q165" s="215">
        <f t="shared" si="7"/>
        <v>0</v>
      </c>
    </row>
    <row r="166" spans="1:17" ht="15" customHeight="1">
      <c r="A166" s="248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56"/>
      <c r="I166" s="258"/>
      <c r="J166" s="258"/>
      <c r="K166" s="260"/>
      <c r="L166" s="260"/>
      <c r="M166" s="259">
        <f t="shared" si="6"/>
        <v>0</v>
      </c>
      <c r="N166" s="258"/>
      <c r="O166" s="260"/>
      <c r="P166" s="260"/>
      <c r="Q166" s="215">
        <f t="shared" si="7"/>
        <v>0</v>
      </c>
    </row>
    <row r="167" spans="1:17" ht="15" customHeight="1">
      <c r="A167" s="248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56"/>
      <c r="I167" s="258"/>
      <c r="J167" s="258"/>
      <c r="K167" s="260"/>
      <c r="L167" s="260"/>
      <c r="M167" s="259">
        <f t="shared" si="6"/>
        <v>0</v>
      </c>
      <c r="N167" s="258"/>
      <c r="O167" s="260"/>
      <c r="P167" s="260"/>
      <c r="Q167" s="215">
        <f t="shared" si="7"/>
        <v>0</v>
      </c>
    </row>
    <row r="168" spans="1:17" ht="15" customHeight="1">
      <c r="A168" s="248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56"/>
      <c r="I168" s="258"/>
      <c r="J168" s="258"/>
      <c r="K168" s="260"/>
      <c r="L168" s="260"/>
      <c r="M168" s="259">
        <f t="shared" si="6"/>
        <v>0</v>
      </c>
      <c r="N168" s="258"/>
      <c r="O168" s="260"/>
      <c r="P168" s="260"/>
      <c r="Q168" s="215">
        <f t="shared" si="7"/>
        <v>0</v>
      </c>
    </row>
    <row r="169" spans="1:17" ht="15" customHeight="1">
      <c r="A169" s="248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56"/>
      <c r="I169" s="258"/>
      <c r="J169" s="258"/>
      <c r="K169" s="260"/>
      <c r="L169" s="260"/>
      <c r="M169" s="259">
        <f t="shared" si="6"/>
        <v>0</v>
      </c>
      <c r="N169" s="258"/>
      <c r="O169" s="260"/>
      <c r="P169" s="260"/>
      <c r="Q169" s="215">
        <f t="shared" si="7"/>
        <v>0</v>
      </c>
    </row>
    <row r="170" spans="1:17" ht="15" customHeight="1">
      <c r="A170" s="248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56"/>
      <c r="I170" s="258"/>
      <c r="J170" s="258"/>
      <c r="K170" s="260"/>
      <c r="L170" s="260">
        <v>925.05</v>
      </c>
      <c r="M170" s="259">
        <f t="shared" si="6"/>
        <v>-925.05</v>
      </c>
      <c r="N170" s="258"/>
      <c r="O170" s="260"/>
      <c r="P170" s="260"/>
      <c r="Q170" s="215">
        <f t="shared" si="7"/>
        <v>0</v>
      </c>
    </row>
    <row r="171" spans="1:17" ht="15" customHeight="1">
      <c r="A171" s="248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56"/>
      <c r="I171" s="258"/>
      <c r="J171" s="258"/>
      <c r="K171" s="260"/>
      <c r="L171" s="260"/>
      <c r="M171" s="259">
        <f t="shared" si="6"/>
        <v>0</v>
      </c>
      <c r="N171" s="258"/>
      <c r="O171" s="260"/>
      <c r="P171" s="260"/>
      <c r="Q171" s="215">
        <f t="shared" si="7"/>
        <v>0</v>
      </c>
    </row>
    <row r="172" spans="1:17" ht="15" customHeight="1">
      <c r="A172" s="248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56"/>
      <c r="I172" s="258"/>
      <c r="J172" s="258"/>
      <c r="K172" s="260"/>
      <c r="L172" s="260"/>
      <c r="M172" s="259">
        <f t="shared" si="6"/>
        <v>0</v>
      </c>
      <c r="N172" s="258"/>
      <c r="O172" s="260"/>
      <c r="P172" s="260"/>
      <c r="Q172" s="215">
        <f t="shared" si="7"/>
        <v>0</v>
      </c>
    </row>
    <row r="173" spans="1:17" ht="15" customHeight="1">
      <c r="A173" s="248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56"/>
      <c r="I173" s="258"/>
      <c r="J173" s="258"/>
      <c r="K173" s="260"/>
      <c r="L173" s="260"/>
      <c r="M173" s="259">
        <f t="shared" si="6"/>
        <v>0</v>
      </c>
      <c r="N173" s="258">
        <v>1</v>
      </c>
      <c r="O173" s="260"/>
      <c r="P173" s="260"/>
      <c r="Q173" s="215">
        <f t="shared" si="7"/>
        <v>0</v>
      </c>
    </row>
    <row r="174" spans="1:17" ht="51">
      <c r="A174" s="248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56"/>
      <c r="I174" s="258"/>
      <c r="J174" s="258"/>
      <c r="K174" s="260"/>
      <c r="L174" s="260"/>
      <c r="M174" s="259">
        <f t="shared" si="6"/>
        <v>0</v>
      </c>
      <c r="N174" s="258"/>
      <c r="O174" s="260"/>
      <c r="P174" s="260"/>
      <c r="Q174" s="215">
        <f t="shared" si="7"/>
        <v>0</v>
      </c>
    </row>
    <row r="175" spans="1:17" ht="51">
      <c r="A175" s="248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56"/>
      <c r="I175" s="258"/>
      <c r="J175" s="258"/>
      <c r="K175" s="260"/>
      <c r="L175" s="260"/>
      <c r="M175" s="259">
        <f t="shared" si="6"/>
        <v>0</v>
      </c>
      <c r="N175" s="258"/>
      <c r="O175" s="260"/>
      <c r="P175" s="260"/>
      <c r="Q175" s="215">
        <f t="shared" si="7"/>
        <v>0</v>
      </c>
    </row>
    <row r="176" spans="1:17" ht="15" customHeight="1">
      <c r="A176" s="248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56"/>
      <c r="I176" s="258"/>
      <c r="J176" s="258"/>
      <c r="K176" s="260"/>
      <c r="L176" s="260"/>
      <c r="M176" s="259">
        <f t="shared" si="6"/>
        <v>0</v>
      </c>
      <c r="N176" s="258"/>
      <c r="O176" s="260"/>
      <c r="P176" s="260"/>
      <c r="Q176" s="215">
        <f t="shared" si="7"/>
        <v>0</v>
      </c>
    </row>
    <row r="177" spans="1:17" ht="15" customHeight="1">
      <c r="A177" s="248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56"/>
      <c r="I177" s="258"/>
      <c r="J177" s="258"/>
      <c r="K177" s="260"/>
      <c r="L177" s="260"/>
      <c r="M177" s="259">
        <f t="shared" si="6"/>
        <v>0</v>
      </c>
      <c r="N177" s="258"/>
      <c r="O177" s="260"/>
      <c r="P177" s="260"/>
      <c r="Q177" s="215">
        <f t="shared" si="7"/>
        <v>0</v>
      </c>
    </row>
    <row r="178" spans="1:17" ht="15" customHeight="1">
      <c r="A178" s="248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56"/>
      <c r="I178" s="258"/>
      <c r="J178" s="258"/>
      <c r="K178" s="260"/>
      <c r="L178" s="260"/>
      <c r="M178" s="259">
        <f t="shared" si="6"/>
        <v>0</v>
      </c>
      <c r="N178" s="258"/>
      <c r="O178" s="260"/>
      <c r="P178" s="260">
        <v>7368.65</v>
      </c>
      <c r="Q178" s="215">
        <f t="shared" si="7"/>
        <v>-7368.65</v>
      </c>
    </row>
    <row r="179" spans="1:17" ht="15" customHeight="1">
      <c r="A179" s="248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56"/>
      <c r="I179" s="258"/>
      <c r="J179" s="258"/>
      <c r="K179" s="260"/>
      <c r="L179" s="260"/>
      <c r="M179" s="259">
        <f t="shared" si="6"/>
        <v>0</v>
      </c>
      <c r="N179" s="258"/>
      <c r="O179" s="260"/>
      <c r="P179" s="260"/>
      <c r="Q179" s="215">
        <f t="shared" si="7"/>
        <v>0</v>
      </c>
    </row>
    <row r="180" spans="1:17" ht="15" customHeight="1">
      <c r="A180" s="248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56"/>
      <c r="I180" s="258"/>
      <c r="J180" s="258"/>
      <c r="K180" s="260"/>
      <c r="L180" s="260"/>
      <c r="M180" s="259">
        <f t="shared" si="6"/>
        <v>0</v>
      </c>
      <c r="N180" s="258"/>
      <c r="O180" s="260"/>
      <c r="P180" s="260"/>
      <c r="Q180" s="215">
        <f t="shared" si="7"/>
        <v>0</v>
      </c>
    </row>
    <row r="181" spans="1:17" ht="15" customHeight="1">
      <c r="A181" s="248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56"/>
      <c r="I181" s="258"/>
      <c r="J181" s="258"/>
      <c r="K181" s="260"/>
      <c r="L181" s="260"/>
      <c r="M181" s="259">
        <f t="shared" si="6"/>
        <v>0</v>
      </c>
      <c r="N181" s="258"/>
      <c r="O181" s="260"/>
      <c r="P181" s="260">
        <v>3294.94</v>
      </c>
      <c r="Q181" s="215">
        <f t="shared" si="7"/>
        <v>-3294.94</v>
      </c>
    </row>
    <row r="182" spans="1:17" ht="15" customHeight="1">
      <c r="A182" s="248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56"/>
      <c r="I182" s="258"/>
      <c r="J182" s="258"/>
      <c r="K182" s="260"/>
      <c r="L182" s="260"/>
      <c r="M182" s="259">
        <f t="shared" si="6"/>
        <v>0</v>
      </c>
      <c r="N182" s="258"/>
      <c r="O182" s="260"/>
      <c r="P182" s="260"/>
      <c r="Q182" s="215">
        <f t="shared" si="7"/>
        <v>0</v>
      </c>
    </row>
    <row r="183" spans="1:17" ht="15" customHeight="1">
      <c r="A183" s="248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56"/>
      <c r="I183" s="258"/>
      <c r="J183" s="258"/>
      <c r="K183" s="260"/>
      <c r="L183" s="260"/>
      <c r="M183" s="259">
        <f t="shared" si="6"/>
        <v>0</v>
      </c>
      <c r="N183" s="258"/>
      <c r="O183" s="260"/>
      <c r="P183" s="260"/>
      <c r="Q183" s="215">
        <f t="shared" si="7"/>
        <v>0</v>
      </c>
    </row>
    <row r="184" spans="1:17" ht="15" customHeight="1">
      <c r="A184" s="248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56"/>
      <c r="I184" s="258"/>
      <c r="J184" s="258"/>
      <c r="K184" s="260"/>
      <c r="L184" s="260"/>
      <c r="M184" s="259">
        <f t="shared" si="6"/>
        <v>0</v>
      </c>
      <c r="N184" s="258"/>
      <c r="O184" s="260"/>
      <c r="P184" s="260"/>
      <c r="Q184" s="215">
        <f t="shared" si="7"/>
        <v>0</v>
      </c>
    </row>
    <row r="185" spans="1:17" ht="15" customHeight="1">
      <c r="A185" s="248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56"/>
      <c r="I185" s="258"/>
      <c r="J185" s="258"/>
      <c r="K185" s="260"/>
      <c r="L185" s="260"/>
      <c r="M185" s="259">
        <f t="shared" si="6"/>
        <v>0</v>
      </c>
      <c r="N185" s="258"/>
      <c r="O185" s="260"/>
      <c r="P185" s="260"/>
      <c r="Q185" s="215">
        <f t="shared" si="7"/>
        <v>0</v>
      </c>
    </row>
    <row r="186" spans="1:17">
      <c r="A186" s="248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56"/>
      <c r="I186" s="258"/>
      <c r="J186" s="258"/>
      <c r="K186" s="260"/>
      <c r="L186" s="260"/>
      <c r="M186" s="259">
        <f t="shared" si="6"/>
        <v>0</v>
      </c>
      <c r="N186" s="258"/>
      <c r="O186" s="260"/>
      <c r="P186" s="260"/>
      <c r="Q186" s="215">
        <f t="shared" si="7"/>
        <v>0</v>
      </c>
    </row>
    <row r="187" spans="1:17">
      <c r="A187" s="248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56"/>
      <c r="I187" s="258"/>
      <c r="J187" s="258"/>
      <c r="K187" s="260"/>
      <c r="L187" s="260">
        <v>1823.67</v>
      </c>
      <c r="M187" s="259">
        <f>K187-L187</f>
        <v>-1823.67</v>
      </c>
      <c r="N187" s="258"/>
      <c r="O187" s="260"/>
      <c r="P187" s="260"/>
      <c r="Q187" s="215">
        <f>O187-P187</f>
        <v>0</v>
      </c>
    </row>
    <row r="188" spans="1:17">
      <c r="A188" s="248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56"/>
      <c r="I188" s="258"/>
      <c r="J188" s="258"/>
      <c r="K188" s="260"/>
      <c r="L188" s="260"/>
      <c r="M188" s="259">
        <f>K188-L188</f>
        <v>0</v>
      </c>
      <c r="N188" s="258"/>
      <c r="O188" s="260"/>
      <c r="P188" s="260"/>
      <c r="Q188" s="215">
        <f>O188-P188</f>
        <v>0</v>
      </c>
    </row>
    <row r="189" spans="1:17" ht="15" customHeight="1">
      <c r="A189" s="248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56"/>
      <c r="I189" s="258"/>
      <c r="J189" s="258"/>
      <c r="K189" s="260"/>
      <c r="L189" s="260"/>
      <c r="M189" s="259">
        <f t="shared" ref="M189:M225" si="8">K189-L189</f>
        <v>0</v>
      </c>
      <c r="N189" s="258"/>
      <c r="O189" s="260"/>
      <c r="P189" s="260"/>
      <c r="Q189" s="215">
        <f t="shared" ref="Q189:Q225" si="9">O189-P189</f>
        <v>0</v>
      </c>
    </row>
    <row r="190" spans="1:17" ht="15" customHeight="1">
      <c r="A190" s="248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56"/>
      <c r="I190" s="258"/>
      <c r="J190" s="258"/>
      <c r="K190" s="260"/>
      <c r="L190" s="260"/>
      <c r="M190" s="259">
        <f t="shared" si="8"/>
        <v>0</v>
      </c>
      <c r="N190" s="258"/>
      <c r="O190" s="260"/>
      <c r="P190" s="260"/>
      <c r="Q190" s="215">
        <f t="shared" si="9"/>
        <v>0</v>
      </c>
    </row>
    <row r="191" spans="1:17">
      <c r="A191" s="248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56">
        <v>1</v>
      </c>
      <c r="I191" s="258"/>
      <c r="J191" s="258"/>
      <c r="K191" s="260"/>
      <c r="L191" s="260"/>
      <c r="M191" s="259">
        <f t="shared" si="8"/>
        <v>0</v>
      </c>
      <c r="N191" s="258"/>
      <c r="O191" s="260"/>
      <c r="P191" s="260"/>
      <c r="Q191" s="215">
        <f t="shared" si="9"/>
        <v>0</v>
      </c>
    </row>
    <row r="192" spans="1:17">
      <c r="A192" s="248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56"/>
      <c r="I192" s="258"/>
      <c r="J192" s="258"/>
      <c r="K192" s="260"/>
      <c r="L192" s="260"/>
      <c r="M192" s="259">
        <f t="shared" si="8"/>
        <v>0</v>
      </c>
      <c r="N192" s="258"/>
      <c r="O192" s="260"/>
      <c r="P192" s="260"/>
      <c r="Q192" s="215">
        <f t="shared" si="9"/>
        <v>0</v>
      </c>
    </row>
    <row r="193" spans="1:17">
      <c r="A193" s="248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56"/>
      <c r="I193" s="258"/>
      <c r="J193" s="258"/>
      <c r="K193" s="260"/>
      <c r="L193" s="260"/>
      <c r="M193" s="259">
        <f t="shared" si="8"/>
        <v>0</v>
      </c>
      <c r="N193" s="258"/>
      <c r="O193" s="260"/>
      <c r="P193" s="260"/>
      <c r="Q193" s="215">
        <f t="shared" si="9"/>
        <v>0</v>
      </c>
    </row>
    <row r="194" spans="1:17">
      <c r="A194" s="248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56"/>
      <c r="I194" s="258"/>
      <c r="J194" s="258"/>
      <c r="K194" s="260"/>
      <c r="L194" s="260"/>
      <c r="M194" s="259">
        <f t="shared" si="8"/>
        <v>0</v>
      </c>
      <c r="N194" s="258"/>
      <c r="O194" s="260"/>
      <c r="P194" s="260"/>
      <c r="Q194" s="215">
        <f t="shared" si="9"/>
        <v>0</v>
      </c>
    </row>
    <row r="195" spans="1:17">
      <c r="A195" s="248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56">
        <v>1</v>
      </c>
      <c r="I195" s="258"/>
      <c r="J195" s="258"/>
      <c r="K195" s="260"/>
      <c r="L195" s="260"/>
      <c r="M195" s="259">
        <f t="shared" si="8"/>
        <v>0</v>
      </c>
      <c r="N195" s="258"/>
      <c r="O195" s="260"/>
      <c r="P195" s="260"/>
      <c r="Q195" s="215">
        <f t="shared" si="9"/>
        <v>0</v>
      </c>
    </row>
    <row r="196" spans="1:17">
      <c r="A196" s="248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56"/>
      <c r="I196" s="258"/>
      <c r="J196" s="258"/>
      <c r="K196" s="260"/>
      <c r="L196" s="260"/>
      <c r="M196" s="259">
        <f t="shared" si="8"/>
        <v>0</v>
      </c>
      <c r="N196" s="258"/>
      <c r="O196" s="260"/>
      <c r="P196" s="260"/>
      <c r="Q196" s="215">
        <f t="shared" si="9"/>
        <v>0</v>
      </c>
    </row>
    <row r="197" spans="1:17">
      <c r="A197" s="248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56"/>
      <c r="I197" s="258"/>
      <c r="J197" s="258"/>
      <c r="K197" s="260"/>
      <c r="L197" s="260"/>
      <c r="M197" s="259">
        <f t="shared" si="8"/>
        <v>0</v>
      </c>
      <c r="N197" s="258"/>
      <c r="O197" s="260"/>
      <c r="P197" s="260"/>
      <c r="Q197" s="215">
        <f t="shared" si="9"/>
        <v>0</v>
      </c>
    </row>
    <row r="198" spans="1:17">
      <c r="A198" s="248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56"/>
      <c r="I198" s="258"/>
      <c r="J198" s="258"/>
      <c r="K198" s="260"/>
      <c r="L198" s="260"/>
      <c r="M198" s="259">
        <f t="shared" si="8"/>
        <v>0</v>
      </c>
      <c r="N198" s="258"/>
      <c r="O198" s="260"/>
      <c r="P198" s="260"/>
      <c r="Q198" s="215">
        <f t="shared" si="9"/>
        <v>0</v>
      </c>
    </row>
    <row r="199" spans="1:17" ht="63.75">
      <c r="A199" s="248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56"/>
      <c r="I199" s="258"/>
      <c r="J199" s="258"/>
      <c r="K199" s="260"/>
      <c r="L199" s="260"/>
      <c r="M199" s="259">
        <f t="shared" si="8"/>
        <v>0</v>
      </c>
      <c r="N199" s="258"/>
      <c r="O199" s="260"/>
      <c r="P199" s="260"/>
      <c r="Q199" s="215">
        <f t="shared" si="9"/>
        <v>0</v>
      </c>
    </row>
    <row r="200" spans="1:17" ht="63.75">
      <c r="A200" s="248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56"/>
      <c r="I200" s="258"/>
      <c r="J200" s="258"/>
      <c r="K200" s="260"/>
      <c r="L200" s="260"/>
      <c r="M200" s="259">
        <f t="shared" si="8"/>
        <v>0</v>
      </c>
      <c r="N200" s="258"/>
      <c r="O200" s="260"/>
      <c r="P200" s="260"/>
      <c r="Q200" s="215">
        <f t="shared" si="9"/>
        <v>0</v>
      </c>
    </row>
    <row r="201" spans="1:17">
      <c r="A201" s="248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56"/>
      <c r="I201" s="258"/>
      <c r="J201" s="258"/>
      <c r="K201" s="260"/>
      <c r="L201" s="260"/>
      <c r="M201" s="259">
        <f t="shared" si="8"/>
        <v>0</v>
      </c>
      <c r="N201" s="258"/>
      <c r="O201" s="260"/>
      <c r="P201" s="260"/>
      <c r="Q201" s="215">
        <f t="shared" si="9"/>
        <v>0</v>
      </c>
    </row>
    <row r="202" spans="1:17">
      <c r="A202" s="248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56">
        <v>1</v>
      </c>
      <c r="I202" s="258"/>
      <c r="J202" s="258"/>
      <c r="K202" s="260"/>
      <c r="L202" s="260"/>
      <c r="M202" s="259">
        <f t="shared" si="8"/>
        <v>0</v>
      </c>
      <c r="N202" s="258"/>
      <c r="O202" s="260"/>
      <c r="P202" s="260"/>
      <c r="Q202" s="215">
        <f t="shared" si="9"/>
        <v>0</v>
      </c>
    </row>
    <row r="203" spans="1:17">
      <c r="A203" s="248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56">
        <v>1</v>
      </c>
      <c r="I203" s="258"/>
      <c r="J203" s="258"/>
      <c r="K203" s="260"/>
      <c r="L203" s="260"/>
      <c r="M203" s="259">
        <f t="shared" si="8"/>
        <v>0</v>
      </c>
      <c r="N203" s="258"/>
      <c r="O203" s="260"/>
      <c r="P203" s="260"/>
      <c r="Q203" s="215">
        <f t="shared" si="9"/>
        <v>0</v>
      </c>
    </row>
    <row r="204" spans="1:17" ht="15" customHeight="1">
      <c r="A204" s="248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56"/>
      <c r="I204" s="258"/>
      <c r="J204" s="258"/>
      <c r="K204" s="260"/>
      <c r="L204" s="260"/>
      <c r="M204" s="259">
        <f t="shared" si="8"/>
        <v>0</v>
      </c>
      <c r="N204" s="258"/>
      <c r="O204" s="260"/>
      <c r="P204" s="260"/>
      <c r="Q204" s="215">
        <f t="shared" si="9"/>
        <v>0</v>
      </c>
    </row>
    <row r="205" spans="1:17" ht="51">
      <c r="A205" s="248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56"/>
      <c r="I205" s="258"/>
      <c r="J205" s="258"/>
      <c r="K205" s="260"/>
      <c r="L205" s="260"/>
      <c r="M205" s="259">
        <f t="shared" si="8"/>
        <v>0</v>
      </c>
      <c r="N205" s="258"/>
      <c r="O205" s="260"/>
      <c r="P205" s="260"/>
      <c r="Q205" s="215">
        <f t="shared" si="9"/>
        <v>0</v>
      </c>
    </row>
    <row r="206" spans="1:17">
      <c r="A206" s="248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56"/>
      <c r="I206" s="258"/>
      <c r="J206" s="258"/>
      <c r="K206" s="260"/>
      <c r="L206" s="260"/>
      <c r="M206" s="259">
        <f t="shared" si="8"/>
        <v>0</v>
      </c>
      <c r="N206" s="258"/>
      <c r="O206" s="260"/>
      <c r="P206" s="260"/>
      <c r="Q206" s="215">
        <f t="shared" si="9"/>
        <v>0</v>
      </c>
    </row>
    <row r="207" spans="1:17">
      <c r="A207" s="248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56"/>
      <c r="I207" s="258"/>
      <c r="J207" s="258"/>
      <c r="K207" s="260"/>
      <c r="L207" s="260"/>
      <c r="M207" s="259">
        <f t="shared" si="8"/>
        <v>0</v>
      </c>
      <c r="N207" s="258"/>
      <c r="O207" s="260"/>
      <c r="P207" s="260"/>
      <c r="Q207" s="215">
        <f t="shared" si="9"/>
        <v>0</v>
      </c>
    </row>
    <row r="208" spans="1:17" ht="51">
      <c r="A208" s="248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56"/>
      <c r="I208" s="258"/>
      <c r="J208" s="258"/>
      <c r="K208" s="260"/>
      <c r="L208" s="260"/>
      <c r="M208" s="259">
        <f t="shared" si="8"/>
        <v>0</v>
      </c>
      <c r="N208" s="258"/>
      <c r="O208" s="260"/>
      <c r="P208" s="260"/>
      <c r="Q208" s="215">
        <f t="shared" si="9"/>
        <v>0</v>
      </c>
    </row>
    <row r="209" spans="1:17" ht="51">
      <c r="A209" s="248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56"/>
      <c r="I209" s="258"/>
      <c r="J209" s="258"/>
      <c r="K209" s="260"/>
      <c r="L209" s="260"/>
      <c r="M209" s="259">
        <f t="shared" si="8"/>
        <v>0</v>
      </c>
      <c r="N209" s="258"/>
      <c r="O209" s="260"/>
      <c r="P209" s="260"/>
      <c r="Q209" s="215">
        <f t="shared" si="9"/>
        <v>0</v>
      </c>
    </row>
    <row r="210" spans="1:17">
      <c r="A210" s="248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56"/>
      <c r="I210" s="258"/>
      <c r="J210" s="258"/>
      <c r="K210" s="260"/>
      <c r="L210" s="260"/>
      <c r="M210" s="259">
        <f t="shared" si="8"/>
        <v>0</v>
      </c>
      <c r="N210" s="258"/>
      <c r="O210" s="260"/>
      <c r="P210" s="260"/>
      <c r="Q210" s="215">
        <f t="shared" si="9"/>
        <v>0</v>
      </c>
    </row>
    <row r="211" spans="1:17">
      <c r="A211" s="248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56"/>
      <c r="I211" s="258"/>
      <c r="J211" s="258"/>
      <c r="K211" s="260"/>
      <c r="L211" s="260"/>
      <c r="M211" s="259">
        <f t="shared" si="8"/>
        <v>0</v>
      </c>
      <c r="N211" s="258"/>
      <c r="O211" s="260"/>
      <c r="P211" s="260"/>
      <c r="Q211" s="215">
        <f t="shared" si="9"/>
        <v>0</v>
      </c>
    </row>
    <row r="212" spans="1:17">
      <c r="A212" s="248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56">
        <v>1</v>
      </c>
      <c r="I212" s="258"/>
      <c r="J212" s="258"/>
      <c r="K212" s="260"/>
      <c r="L212" s="260"/>
      <c r="M212" s="259">
        <f t="shared" si="8"/>
        <v>0</v>
      </c>
      <c r="N212" s="258"/>
      <c r="O212" s="260"/>
      <c r="P212" s="260"/>
      <c r="Q212" s="215">
        <f t="shared" si="9"/>
        <v>0</v>
      </c>
    </row>
    <row r="213" spans="1:17">
      <c r="A213" s="248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56"/>
      <c r="I213" s="258"/>
      <c r="J213" s="258"/>
      <c r="K213" s="260"/>
      <c r="L213" s="260"/>
      <c r="M213" s="259">
        <f t="shared" si="8"/>
        <v>0</v>
      </c>
      <c r="N213" s="258"/>
      <c r="O213" s="260"/>
      <c r="P213" s="260"/>
      <c r="Q213" s="215">
        <f t="shared" si="9"/>
        <v>0</v>
      </c>
    </row>
    <row r="214" spans="1:17">
      <c r="A214" s="248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56"/>
      <c r="I214" s="258"/>
      <c r="J214" s="258"/>
      <c r="K214" s="260"/>
      <c r="L214" s="260"/>
      <c r="M214" s="259">
        <f t="shared" si="8"/>
        <v>0</v>
      </c>
      <c r="N214" s="258"/>
      <c r="O214" s="260"/>
      <c r="P214" s="260"/>
      <c r="Q214" s="215">
        <f t="shared" si="9"/>
        <v>0</v>
      </c>
    </row>
    <row r="215" spans="1:17">
      <c r="A215" s="248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56"/>
      <c r="I215" s="258"/>
      <c r="J215" s="258"/>
      <c r="K215" s="260"/>
      <c r="L215" s="260"/>
      <c r="M215" s="259">
        <f t="shared" si="8"/>
        <v>0</v>
      </c>
      <c r="N215" s="258"/>
      <c r="O215" s="260"/>
      <c r="P215" s="260"/>
      <c r="Q215" s="215">
        <f t="shared" si="9"/>
        <v>0</v>
      </c>
    </row>
    <row r="216" spans="1:17">
      <c r="A216" s="248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56"/>
      <c r="I216" s="258"/>
      <c r="J216" s="258"/>
      <c r="K216" s="260"/>
      <c r="L216" s="260"/>
      <c r="M216" s="259">
        <f t="shared" si="8"/>
        <v>0</v>
      </c>
      <c r="N216" s="258"/>
      <c r="O216" s="260"/>
      <c r="P216" s="260"/>
      <c r="Q216" s="215">
        <f t="shared" si="9"/>
        <v>0</v>
      </c>
    </row>
    <row r="217" spans="1:17">
      <c r="A217" s="248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56"/>
      <c r="I217" s="258"/>
      <c r="J217" s="258"/>
      <c r="K217" s="260"/>
      <c r="L217" s="260"/>
      <c r="M217" s="259">
        <f t="shared" si="8"/>
        <v>0</v>
      </c>
      <c r="N217" s="258"/>
      <c r="O217" s="260"/>
      <c r="P217" s="260"/>
      <c r="Q217" s="215">
        <f t="shared" si="9"/>
        <v>0</v>
      </c>
    </row>
    <row r="218" spans="1:17">
      <c r="A218" s="248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56"/>
      <c r="I218" s="258"/>
      <c r="J218" s="258"/>
      <c r="K218" s="260"/>
      <c r="L218" s="260"/>
      <c r="M218" s="259">
        <f t="shared" si="8"/>
        <v>0</v>
      </c>
      <c r="N218" s="258"/>
      <c r="O218" s="260"/>
      <c r="P218" s="260"/>
      <c r="Q218" s="215">
        <f t="shared" si="9"/>
        <v>0</v>
      </c>
    </row>
    <row r="219" spans="1:17">
      <c r="A219" s="248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56"/>
      <c r="I219" s="258"/>
      <c r="J219" s="258"/>
      <c r="K219" s="260"/>
      <c r="L219" s="260"/>
      <c r="M219" s="259">
        <f t="shared" si="8"/>
        <v>0</v>
      </c>
      <c r="N219" s="258"/>
      <c r="O219" s="260"/>
      <c r="P219" s="260"/>
      <c r="Q219" s="215">
        <f t="shared" si="9"/>
        <v>0</v>
      </c>
    </row>
    <row r="220" spans="1:17">
      <c r="A220" s="248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56"/>
      <c r="I220" s="258"/>
      <c r="J220" s="258"/>
      <c r="K220" s="260"/>
      <c r="L220" s="260"/>
      <c r="M220" s="259">
        <f t="shared" si="8"/>
        <v>0</v>
      </c>
      <c r="N220" s="258"/>
      <c r="O220" s="260"/>
      <c r="P220" s="260"/>
      <c r="Q220" s="215">
        <f t="shared" si="9"/>
        <v>0</v>
      </c>
    </row>
    <row r="221" spans="1:17">
      <c r="A221" s="248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56"/>
      <c r="I221" s="258"/>
      <c r="J221" s="258"/>
      <c r="K221" s="260"/>
      <c r="L221" s="260"/>
      <c r="M221" s="259">
        <f t="shared" si="8"/>
        <v>0</v>
      </c>
      <c r="N221" s="258"/>
      <c r="O221" s="260"/>
      <c r="P221" s="260"/>
      <c r="Q221" s="215">
        <f t="shared" si="9"/>
        <v>0</v>
      </c>
    </row>
    <row r="222" spans="1:17">
      <c r="A222" s="248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56"/>
      <c r="I222" s="258"/>
      <c r="J222" s="258"/>
      <c r="K222" s="260"/>
      <c r="L222" s="260"/>
      <c r="M222" s="259">
        <f t="shared" si="8"/>
        <v>0</v>
      </c>
      <c r="N222" s="258"/>
      <c r="O222" s="260"/>
      <c r="P222" s="260"/>
      <c r="Q222" s="215">
        <f t="shared" si="9"/>
        <v>0</v>
      </c>
    </row>
    <row r="223" spans="1:17">
      <c r="A223" s="248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56"/>
      <c r="I223" s="258"/>
      <c r="J223" s="258"/>
      <c r="K223" s="260"/>
      <c r="L223" s="260"/>
      <c r="M223" s="259">
        <f t="shared" si="8"/>
        <v>0</v>
      </c>
      <c r="N223" s="258"/>
      <c r="O223" s="260"/>
      <c r="P223" s="260"/>
      <c r="Q223" s="215">
        <f t="shared" si="9"/>
        <v>0</v>
      </c>
    </row>
    <row r="224" spans="1:17">
      <c r="A224" s="248">
        <v>215</v>
      </c>
      <c r="B224" s="243" t="s">
        <v>534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56"/>
      <c r="I224" s="258"/>
      <c r="J224" s="258"/>
      <c r="K224" s="260"/>
      <c r="L224" s="260"/>
      <c r="M224" s="259">
        <f t="shared" si="8"/>
        <v>0</v>
      </c>
      <c r="N224" s="258"/>
      <c r="O224" s="260"/>
      <c r="P224" s="260"/>
      <c r="Q224" s="215">
        <f t="shared" si="9"/>
        <v>0</v>
      </c>
    </row>
    <row r="225" spans="1:17">
      <c r="A225" s="248">
        <v>216</v>
      </c>
      <c r="B225" s="243" t="s">
        <v>534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56">
        <v>2</v>
      </c>
      <c r="I225" s="258"/>
      <c r="J225" s="258"/>
      <c r="K225" s="260"/>
      <c r="L225" s="260"/>
      <c r="M225" s="259">
        <f t="shared" si="8"/>
        <v>0</v>
      </c>
      <c r="N225" s="258"/>
      <c r="O225" s="260"/>
      <c r="P225" s="260"/>
      <c r="Q225" s="215">
        <f t="shared" si="9"/>
        <v>0</v>
      </c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245">
        <f>SUM(H10:H225)</f>
        <v>42</v>
      </c>
      <c r="I226" s="221">
        <f t="shared" ref="I226:Q226" si="10">SUM(I10:I225)</f>
        <v>2</v>
      </c>
      <c r="J226" s="221">
        <f t="shared" si="10"/>
        <v>2</v>
      </c>
      <c r="K226" s="215">
        <f t="shared" si="10"/>
        <v>0</v>
      </c>
      <c r="L226" s="215">
        <f t="shared" si="10"/>
        <v>54226.939999999988</v>
      </c>
      <c r="M226" s="215">
        <f t="shared" si="10"/>
        <v>-54226.939999999988</v>
      </c>
      <c r="N226" s="221">
        <f t="shared" si="10"/>
        <v>7</v>
      </c>
      <c r="O226" s="215">
        <f t="shared" si="10"/>
        <v>-3364.27</v>
      </c>
      <c r="P226" s="215">
        <f t="shared" si="10"/>
        <v>92623.42</v>
      </c>
      <c r="Q226" s="215">
        <f t="shared" si="10"/>
        <v>-95987.69</v>
      </c>
    </row>
  </sheetData>
  <autoFilter ref="A9:Q186" xr:uid="{00000000-0009-0000-0000-000019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6"/>
  <dimension ref="A1:Q226"/>
  <sheetViews>
    <sheetView topLeftCell="A201" workbookViewId="0">
      <selection activeCell="E68" sqref="E68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14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56">
        <v>1</v>
      </c>
      <c r="I10" s="258"/>
      <c r="J10" s="258"/>
      <c r="K10" s="260"/>
      <c r="L10" s="260"/>
      <c r="M10" s="215">
        <f t="shared" ref="M10:M74" si="1">K10-L10</f>
        <v>0</v>
      </c>
      <c r="N10" s="258"/>
      <c r="O10" s="260"/>
      <c r="P10" s="260"/>
      <c r="Q10" s="215">
        <f t="shared" ref="Q10:Q74" si="2">O10-P10</f>
        <v>0</v>
      </c>
    </row>
    <row r="11" spans="1:17" ht="15" customHeight="1">
      <c r="A11" s="214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56"/>
      <c r="I11" s="258"/>
      <c r="J11" s="258"/>
      <c r="K11" s="260"/>
      <c r="L11" s="260"/>
      <c r="M11" s="215">
        <f t="shared" si="1"/>
        <v>0</v>
      </c>
      <c r="N11" s="258"/>
      <c r="O11" s="260"/>
      <c r="P11" s="260"/>
      <c r="Q11" s="215">
        <f t="shared" si="2"/>
        <v>0</v>
      </c>
    </row>
    <row r="12" spans="1:17" ht="15" customHeight="1">
      <c r="A12" s="214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56"/>
      <c r="I12" s="258"/>
      <c r="J12" s="258"/>
      <c r="K12" s="260"/>
      <c r="L12" s="260"/>
      <c r="M12" s="215">
        <f t="shared" si="1"/>
        <v>0</v>
      </c>
      <c r="N12" s="258"/>
      <c r="O12" s="260"/>
      <c r="P12" s="260"/>
      <c r="Q12" s="215">
        <f t="shared" si="2"/>
        <v>0</v>
      </c>
    </row>
    <row r="13" spans="1:17" ht="15" customHeight="1">
      <c r="A13" s="214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56"/>
      <c r="I13" s="258"/>
      <c r="J13" s="258"/>
      <c r="K13" s="260"/>
      <c r="L13" s="260"/>
      <c r="M13" s="215">
        <f t="shared" si="1"/>
        <v>0</v>
      </c>
      <c r="N13" s="258"/>
      <c r="O13" s="260"/>
      <c r="P13" s="260"/>
      <c r="Q13" s="215">
        <f t="shared" si="2"/>
        <v>0</v>
      </c>
    </row>
    <row r="14" spans="1:17" ht="15" customHeight="1">
      <c r="A14" s="214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56"/>
      <c r="I14" s="258"/>
      <c r="J14" s="258"/>
      <c r="K14" s="260"/>
      <c r="L14" s="260"/>
      <c r="M14" s="215">
        <f t="shared" si="1"/>
        <v>0</v>
      </c>
      <c r="N14" s="258"/>
      <c r="O14" s="260"/>
      <c r="P14" s="260"/>
      <c r="Q14" s="215">
        <f t="shared" si="2"/>
        <v>0</v>
      </c>
    </row>
    <row r="15" spans="1:17" ht="15" customHeight="1">
      <c r="A15" s="214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56"/>
      <c r="I15" s="258"/>
      <c r="J15" s="258"/>
      <c r="K15" s="260"/>
      <c r="L15" s="260"/>
      <c r="M15" s="215">
        <f t="shared" si="1"/>
        <v>0</v>
      </c>
      <c r="N15" s="258"/>
      <c r="O15" s="260"/>
      <c r="P15" s="260"/>
      <c r="Q15" s="215">
        <f t="shared" si="2"/>
        <v>0</v>
      </c>
    </row>
    <row r="16" spans="1:17" ht="15" customHeight="1">
      <c r="A16" s="214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56"/>
      <c r="I16" s="258"/>
      <c r="J16" s="258"/>
      <c r="K16" s="260"/>
      <c r="L16" s="260"/>
      <c r="M16" s="215">
        <f t="shared" si="1"/>
        <v>0</v>
      </c>
      <c r="N16" s="258"/>
      <c r="O16" s="260"/>
      <c r="P16" s="260"/>
      <c r="Q16" s="215">
        <f t="shared" si="2"/>
        <v>0</v>
      </c>
    </row>
    <row r="17" spans="1:17" ht="15" customHeight="1">
      <c r="A17" s="214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56"/>
      <c r="I17" s="258"/>
      <c r="J17" s="258"/>
      <c r="K17" s="260"/>
      <c r="L17" s="260"/>
      <c r="M17" s="215">
        <f t="shared" si="1"/>
        <v>0</v>
      </c>
      <c r="N17" s="258"/>
      <c r="O17" s="260"/>
      <c r="P17" s="260"/>
      <c r="Q17" s="215">
        <f t="shared" si="2"/>
        <v>0</v>
      </c>
    </row>
    <row r="18" spans="1:17" ht="15" customHeight="1">
      <c r="A18" s="214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56">
        <v>2</v>
      </c>
      <c r="I18" s="258"/>
      <c r="J18" s="258"/>
      <c r="K18" s="260"/>
      <c r="L18" s="260"/>
      <c r="M18" s="215">
        <f t="shared" si="1"/>
        <v>0</v>
      </c>
      <c r="N18" s="258"/>
      <c r="O18" s="260"/>
      <c r="P18" s="260"/>
      <c r="Q18" s="215">
        <f t="shared" si="2"/>
        <v>0</v>
      </c>
    </row>
    <row r="19" spans="1:17" ht="15" customHeight="1">
      <c r="A19" s="214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56"/>
      <c r="I19" s="258"/>
      <c r="J19" s="258"/>
      <c r="K19" s="260"/>
      <c r="L19" s="260"/>
      <c r="M19" s="215">
        <f t="shared" si="1"/>
        <v>0</v>
      </c>
      <c r="N19" s="258"/>
      <c r="O19" s="260"/>
      <c r="P19" s="260"/>
      <c r="Q19" s="215">
        <f t="shared" si="2"/>
        <v>0</v>
      </c>
    </row>
    <row r="20" spans="1:17" ht="15" customHeight="1">
      <c r="A20" s="214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56"/>
      <c r="I20" s="258"/>
      <c r="J20" s="258"/>
      <c r="K20" s="260"/>
      <c r="L20" s="260"/>
      <c r="M20" s="215">
        <f t="shared" si="1"/>
        <v>0</v>
      </c>
      <c r="N20" s="258"/>
      <c r="O20" s="260"/>
      <c r="P20" s="260"/>
      <c r="Q20" s="215">
        <f t="shared" si="2"/>
        <v>0</v>
      </c>
    </row>
    <row r="21" spans="1:17" ht="15" customHeight="1">
      <c r="A21" s="214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56"/>
      <c r="I21" s="258"/>
      <c r="J21" s="258"/>
      <c r="K21" s="260"/>
      <c r="L21" s="260"/>
      <c r="M21" s="215">
        <f t="shared" si="1"/>
        <v>0</v>
      </c>
      <c r="N21" s="258"/>
      <c r="O21" s="260"/>
      <c r="P21" s="260"/>
      <c r="Q21" s="215">
        <f t="shared" si="2"/>
        <v>0</v>
      </c>
    </row>
    <row r="22" spans="1:17" ht="15" customHeight="1">
      <c r="A22" s="214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56">
        <v>2</v>
      </c>
      <c r="I22" s="258"/>
      <c r="J22" s="258"/>
      <c r="K22" s="260"/>
      <c r="L22" s="260"/>
      <c r="M22" s="215">
        <f t="shared" si="1"/>
        <v>0</v>
      </c>
      <c r="N22" s="258"/>
      <c r="O22" s="260"/>
      <c r="P22" s="260"/>
      <c r="Q22" s="215">
        <f t="shared" si="2"/>
        <v>0</v>
      </c>
    </row>
    <row r="23" spans="1:17" ht="15" customHeight="1">
      <c r="A23" s="214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56">
        <v>1</v>
      </c>
      <c r="I23" s="258"/>
      <c r="J23" s="258"/>
      <c r="K23" s="260"/>
      <c r="L23" s="260"/>
      <c r="M23" s="215">
        <f t="shared" si="1"/>
        <v>0</v>
      </c>
      <c r="N23" s="258"/>
      <c r="O23" s="260"/>
      <c r="P23" s="260"/>
      <c r="Q23" s="215">
        <f t="shared" si="2"/>
        <v>0</v>
      </c>
    </row>
    <row r="24" spans="1:17" ht="15" customHeight="1">
      <c r="A24" s="214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56"/>
      <c r="I24" s="258"/>
      <c r="J24" s="258"/>
      <c r="K24" s="260"/>
      <c r="L24" s="260"/>
      <c r="M24" s="215">
        <f t="shared" si="1"/>
        <v>0</v>
      </c>
      <c r="N24" s="258"/>
      <c r="O24" s="260"/>
      <c r="P24" s="260"/>
      <c r="Q24" s="215">
        <f t="shared" si="2"/>
        <v>0</v>
      </c>
    </row>
    <row r="25" spans="1:17" ht="15" customHeight="1">
      <c r="A25" s="214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56">
        <v>1</v>
      </c>
      <c r="I25" s="258"/>
      <c r="J25" s="258"/>
      <c r="K25" s="260"/>
      <c r="L25" s="260"/>
      <c r="M25" s="215">
        <f t="shared" si="1"/>
        <v>0</v>
      </c>
      <c r="N25" s="258"/>
      <c r="O25" s="260"/>
      <c r="P25" s="260"/>
      <c r="Q25" s="215">
        <f t="shared" si="2"/>
        <v>0</v>
      </c>
    </row>
    <row r="26" spans="1:17" ht="15" customHeight="1">
      <c r="A26" s="214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56">
        <v>2</v>
      </c>
      <c r="I26" s="258"/>
      <c r="J26" s="258"/>
      <c r="K26" s="260"/>
      <c r="L26" s="260"/>
      <c r="M26" s="215">
        <f t="shared" si="1"/>
        <v>0</v>
      </c>
      <c r="N26" s="258"/>
      <c r="O26" s="260"/>
      <c r="P26" s="260"/>
      <c r="Q26" s="215">
        <f t="shared" si="2"/>
        <v>0</v>
      </c>
    </row>
    <row r="27" spans="1:17" ht="15" customHeight="1">
      <c r="A27" s="214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56"/>
      <c r="I27" s="258"/>
      <c r="J27" s="258"/>
      <c r="K27" s="260"/>
      <c r="L27" s="260"/>
      <c r="M27" s="215">
        <f t="shared" si="1"/>
        <v>0</v>
      </c>
      <c r="N27" s="258"/>
      <c r="O27" s="260"/>
      <c r="P27" s="260"/>
      <c r="Q27" s="215">
        <f t="shared" si="2"/>
        <v>0</v>
      </c>
    </row>
    <row r="28" spans="1:17" ht="15" customHeight="1">
      <c r="A28" s="214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56"/>
      <c r="I28" s="258"/>
      <c r="J28" s="258"/>
      <c r="K28" s="260"/>
      <c r="L28" s="260"/>
      <c r="M28" s="215">
        <f t="shared" si="1"/>
        <v>0</v>
      </c>
      <c r="N28" s="258"/>
      <c r="O28" s="260"/>
      <c r="P28" s="260"/>
      <c r="Q28" s="215">
        <f t="shared" si="2"/>
        <v>0</v>
      </c>
    </row>
    <row r="29" spans="1:17" ht="15" customHeight="1">
      <c r="A29" s="214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56"/>
      <c r="I29" s="258"/>
      <c r="J29" s="258"/>
      <c r="K29" s="260"/>
      <c r="L29" s="260"/>
      <c r="M29" s="215">
        <f t="shared" si="1"/>
        <v>0</v>
      </c>
      <c r="N29" s="258"/>
      <c r="O29" s="260"/>
      <c r="P29" s="260"/>
      <c r="Q29" s="215">
        <f t="shared" si="2"/>
        <v>0</v>
      </c>
    </row>
    <row r="30" spans="1:17" ht="15" customHeight="1">
      <c r="A30" s="214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56"/>
      <c r="I30" s="258"/>
      <c r="J30" s="258"/>
      <c r="K30" s="260"/>
      <c r="L30" s="260"/>
      <c r="M30" s="215">
        <f t="shared" si="1"/>
        <v>0</v>
      </c>
      <c r="N30" s="258"/>
      <c r="O30" s="260"/>
      <c r="P30" s="260"/>
      <c r="Q30" s="215">
        <f t="shared" si="2"/>
        <v>0</v>
      </c>
    </row>
    <row r="31" spans="1:17" ht="15" customHeight="1">
      <c r="A31" s="214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56">
        <v>1</v>
      </c>
      <c r="I31" s="258"/>
      <c r="J31" s="258"/>
      <c r="K31" s="260"/>
      <c r="L31" s="260"/>
      <c r="M31" s="215">
        <f t="shared" si="1"/>
        <v>0</v>
      </c>
      <c r="N31" s="258"/>
      <c r="O31" s="260"/>
      <c r="P31" s="260"/>
      <c r="Q31" s="215">
        <f t="shared" si="2"/>
        <v>0</v>
      </c>
    </row>
    <row r="32" spans="1:17" ht="15" customHeight="1">
      <c r="A32" s="214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56"/>
      <c r="I32" s="258"/>
      <c r="J32" s="258"/>
      <c r="K32" s="260"/>
      <c r="L32" s="260"/>
      <c r="M32" s="215">
        <f t="shared" si="1"/>
        <v>0</v>
      </c>
      <c r="N32" s="258"/>
      <c r="O32" s="260"/>
      <c r="P32" s="260"/>
      <c r="Q32" s="215">
        <f t="shared" si="2"/>
        <v>0</v>
      </c>
    </row>
    <row r="33" spans="1:17" ht="15" customHeight="1">
      <c r="A33" s="214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56"/>
      <c r="I33" s="258"/>
      <c r="J33" s="258"/>
      <c r="K33" s="260"/>
      <c r="L33" s="260"/>
      <c r="M33" s="215">
        <f t="shared" si="1"/>
        <v>0</v>
      </c>
      <c r="N33" s="258"/>
      <c r="O33" s="260"/>
      <c r="P33" s="260"/>
      <c r="Q33" s="215">
        <f t="shared" si="2"/>
        <v>0</v>
      </c>
    </row>
    <row r="34" spans="1:17" ht="15" customHeight="1">
      <c r="A34" s="214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56"/>
      <c r="I34" s="258"/>
      <c r="J34" s="258"/>
      <c r="K34" s="260"/>
      <c r="L34" s="260"/>
      <c r="M34" s="215">
        <f t="shared" si="1"/>
        <v>0</v>
      </c>
      <c r="N34" s="258">
        <v>1</v>
      </c>
      <c r="O34" s="260"/>
      <c r="P34" s="260"/>
      <c r="Q34" s="215">
        <f t="shared" si="2"/>
        <v>0</v>
      </c>
    </row>
    <row r="35" spans="1:17" ht="15" customHeight="1">
      <c r="A35" s="214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56">
        <v>1</v>
      </c>
      <c r="I35" s="258"/>
      <c r="J35" s="258"/>
      <c r="K35" s="260"/>
      <c r="L35" s="260"/>
      <c r="M35" s="215">
        <f t="shared" si="1"/>
        <v>0</v>
      </c>
      <c r="N35" s="258"/>
      <c r="O35" s="260"/>
      <c r="P35" s="260"/>
      <c r="Q35" s="215">
        <f t="shared" si="2"/>
        <v>0</v>
      </c>
    </row>
    <row r="36" spans="1:17" ht="15" customHeight="1">
      <c r="A36" s="214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56"/>
      <c r="I36" s="258"/>
      <c r="J36" s="258"/>
      <c r="K36" s="260"/>
      <c r="L36" s="260"/>
      <c r="M36" s="215">
        <f t="shared" si="1"/>
        <v>0</v>
      </c>
      <c r="N36" s="258"/>
      <c r="O36" s="260"/>
      <c r="P36" s="260"/>
      <c r="Q36" s="215">
        <f t="shared" si="2"/>
        <v>0</v>
      </c>
    </row>
    <row r="37" spans="1:17" ht="15" customHeight="1">
      <c r="A37" s="214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56"/>
      <c r="I37" s="258"/>
      <c r="J37" s="258"/>
      <c r="K37" s="260"/>
      <c r="L37" s="260"/>
      <c r="M37" s="215">
        <f t="shared" si="1"/>
        <v>0</v>
      </c>
      <c r="N37" s="258"/>
      <c r="O37" s="260"/>
      <c r="P37" s="260"/>
      <c r="Q37" s="215">
        <f t="shared" si="2"/>
        <v>0</v>
      </c>
    </row>
    <row r="38" spans="1:17" ht="15" hidden="1" customHeight="1">
      <c r="A38" s="214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56"/>
      <c r="I38" s="258"/>
      <c r="J38" s="258"/>
      <c r="K38" s="260"/>
      <c r="L38" s="260"/>
      <c r="M38" s="215">
        <f t="shared" si="1"/>
        <v>0</v>
      </c>
      <c r="N38" s="258"/>
      <c r="O38" s="260"/>
      <c r="P38" s="260"/>
      <c r="Q38" s="215">
        <f t="shared" si="2"/>
        <v>0</v>
      </c>
    </row>
    <row r="39" spans="1:17" ht="15" customHeight="1">
      <c r="A39" s="214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56"/>
      <c r="I39" s="258"/>
      <c r="J39" s="258"/>
      <c r="K39" s="260"/>
      <c r="L39" s="260"/>
      <c r="M39" s="215">
        <f t="shared" si="1"/>
        <v>0</v>
      </c>
      <c r="N39" s="258"/>
      <c r="O39" s="260"/>
      <c r="P39" s="260"/>
      <c r="Q39" s="215">
        <f t="shared" si="2"/>
        <v>0</v>
      </c>
    </row>
    <row r="40" spans="1:17" ht="15" customHeight="1">
      <c r="A40" s="214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56">
        <v>1</v>
      </c>
      <c r="I40" s="258"/>
      <c r="J40" s="258"/>
      <c r="K40" s="260"/>
      <c r="L40" s="260"/>
      <c r="M40" s="215">
        <f t="shared" si="1"/>
        <v>0</v>
      </c>
      <c r="N40" s="258"/>
      <c r="O40" s="260"/>
      <c r="P40" s="260"/>
      <c r="Q40" s="215">
        <f t="shared" si="2"/>
        <v>0</v>
      </c>
    </row>
    <row r="41" spans="1:17" ht="15" customHeight="1">
      <c r="A41" s="214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56"/>
      <c r="I41" s="258"/>
      <c r="J41" s="258">
        <v>1</v>
      </c>
      <c r="K41" s="260"/>
      <c r="L41" s="260"/>
      <c r="M41" s="215">
        <f t="shared" si="1"/>
        <v>0</v>
      </c>
      <c r="N41" s="258"/>
      <c r="O41" s="260"/>
      <c r="P41" s="260"/>
      <c r="Q41" s="215">
        <f t="shared" si="2"/>
        <v>0</v>
      </c>
    </row>
    <row r="42" spans="1:17" ht="15" customHeight="1">
      <c r="A42" s="214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56">
        <v>1</v>
      </c>
      <c r="I42" s="258"/>
      <c r="J42" s="258"/>
      <c r="K42" s="260"/>
      <c r="L42" s="260"/>
      <c r="M42" s="215">
        <f t="shared" si="1"/>
        <v>0</v>
      </c>
      <c r="N42" s="258"/>
      <c r="O42" s="260"/>
      <c r="P42" s="260"/>
      <c r="Q42" s="215">
        <f t="shared" si="2"/>
        <v>0</v>
      </c>
    </row>
    <row r="43" spans="1:17" ht="15" customHeight="1">
      <c r="A43" s="214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56"/>
      <c r="I43" s="258"/>
      <c r="J43" s="258"/>
      <c r="K43" s="260"/>
      <c r="L43" s="260"/>
      <c r="M43" s="215">
        <f t="shared" si="1"/>
        <v>0</v>
      </c>
      <c r="N43" s="258"/>
      <c r="O43" s="260"/>
      <c r="P43" s="260"/>
      <c r="Q43" s="215">
        <f t="shared" si="2"/>
        <v>0</v>
      </c>
    </row>
    <row r="44" spans="1:17" ht="15" customHeight="1">
      <c r="A44" s="214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56"/>
      <c r="I44" s="258"/>
      <c r="J44" s="258"/>
      <c r="K44" s="260"/>
      <c r="L44" s="260"/>
      <c r="M44" s="215">
        <f t="shared" si="1"/>
        <v>0</v>
      </c>
      <c r="N44" s="258"/>
      <c r="O44" s="260"/>
      <c r="P44" s="260"/>
      <c r="Q44" s="215">
        <f t="shared" si="2"/>
        <v>0</v>
      </c>
    </row>
    <row r="45" spans="1:17" ht="15" customHeight="1">
      <c r="A45" s="214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56"/>
      <c r="I45" s="258"/>
      <c r="J45" s="258"/>
      <c r="K45" s="260"/>
      <c r="L45" s="260"/>
      <c r="M45" s="215">
        <f t="shared" si="1"/>
        <v>0</v>
      </c>
      <c r="N45" s="258"/>
      <c r="O45" s="260"/>
      <c r="P45" s="260"/>
      <c r="Q45" s="215">
        <f t="shared" si="2"/>
        <v>0</v>
      </c>
    </row>
    <row r="46" spans="1:17" ht="15" customHeight="1">
      <c r="A46" s="214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56"/>
      <c r="I46" s="258"/>
      <c r="J46" s="258"/>
      <c r="K46" s="260"/>
      <c r="L46" s="260"/>
      <c r="M46" s="215">
        <f t="shared" si="1"/>
        <v>0</v>
      </c>
      <c r="N46" s="258"/>
      <c r="O46" s="260"/>
      <c r="P46" s="260"/>
      <c r="Q46" s="215">
        <f t="shared" si="2"/>
        <v>0</v>
      </c>
    </row>
    <row r="47" spans="1:17" ht="15" customHeight="1">
      <c r="A47" s="214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56"/>
      <c r="I47" s="258"/>
      <c r="J47" s="258"/>
      <c r="K47" s="260"/>
      <c r="L47" s="260"/>
      <c r="M47" s="215">
        <f t="shared" si="1"/>
        <v>0</v>
      </c>
      <c r="N47" s="258"/>
      <c r="O47" s="260"/>
      <c r="P47" s="260"/>
      <c r="Q47" s="215">
        <f t="shared" si="2"/>
        <v>0</v>
      </c>
    </row>
    <row r="48" spans="1:17" ht="15" customHeight="1">
      <c r="A48" s="214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56"/>
      <c r="I48" s="258"/>
      <c r="J48" s="258"/>
      <c r="K48" s="260"/>
      <c r="L48" s="260"/>
      <c r="M48" s="215">
        <f t="shared" si="1"/>
        <v>0</v>
      </c>
      <c r="N48" s="258"/>
      <c r="O48" s="260"/>
      <c r="P48" s="260"/>
      <c r="Q48" s="215">
        <f t="shared" si="2"/>
        <v>0</v>
      </c>
    </row>
    <row r="49" spans="1:17" ht="15" customHeight="1">
      <c r="A49" s="214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56">
        <v>2</v>
      </c>
      <c r="I49" s="258"/>
      <c r="J49" s="258"/>
      <c r="K49" s="260"/>
      <c r="L49" s="260"/>
      <c r="M49" s="215">
        <f t="shared" si="1"/>
        <v>0</v>
      </c>
      <c r="N49" s="258"/>
      <c r="O49" s="260"/>
      <c r="P49" s="260"/>
      <c r="Q49" s="215">
        <f t="shared" si="2"/>
        <v>0</v>
      </c>
    </row>
    <row r="50" spans="1:17" ht="15" customHeight="1">
      <c r="A50" s="214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56"/>
      <c r="I50" s="258"/>
      <c r="J50" s="258"/>
      <c r="K50" s="260"/>
      <c r="L50" s="260"/>
      <c r="M50" s="215">
        <f t="shared" si="1"/>
        <v>0</v>
      </c>
      <c r="N50" s="258"/>
      <c r="O50" s="260"/>
      <c r="P50" s="260"/>
      <c r="Q50" s="215">
        <f t="shared" si="2"/>
        <v>0</v>
      </c>
    </row>
    <row r="51" spans="1:17" ht="15" customHeight="1">
      <c r="A51" s="214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56"/>
      <c r="I51" s="258"/>
      <c r="J51" s="258"/>
      <c r="K51" s="260"/>
      <c r="L51" s="260"/>
      <c r="M51" s="215">
        <f t="shared" si="1"/>
        <v>0</v>
      </c>
      <c r="N51" s="258"/>
      <c r="O51" s="260"/>
      <c r="P51" s="260"/>
      <c r="Q51" s="215">
        <f t="shared" si="2"/>
        <v>0</v>
      </c>
    </row>
    <row r="52" spans="1:17" ht="15" customHeight="1">
      <c r="A52" s="214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56"/>
      <c r="I52" s="258"/>
      <c r="J52" s="258"/>
      <c r="K52" s="260"/>
      <c r="L52" s="260"/>
      <c r="M52" s="215">
        <f t="shared" si="1"/>
        <v>0</v>
      </c>
      <c r="N52" s="258"/>
      <c r="O52" s="260"/>
      <c r="P52" s="260"/>
      <c r="Q52" s="215">
        <f t="shared" si="2"/>
        <v>0</v>
      </c>
    </row>
    <row r="53" spans="1:17" ht="15" customHeight="1">
      <c r="A53" s="214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56">
        <v>1</v>
      </c>
      <c r="I53" s="258"/>
      <c r="J53" s="258"/>
      <c r="K53" s="260"/>
      <c r="L53" s="260"/>
      <c r="M53" s="215">
        <f t="shared" si="1"/>
        <v>0</v>
      </c>
      <c r="N53" s="258"/>
      <c r="O53" s="260"/>
      <c r="P53" s="260"/>
      <c r="Q53" s="215">
        <f t="shared" si="2"/>
        <v>0</v>
      </c>
    </row>
    <row r="54" spans="1:17" ht="15" customHeight="1">
      <c r="A54" s="214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56"/>
      <c r="I54" s="258"/>
      <c r="J54" s="258"/>
      <c r="K54" s="260"/>
      <c r="L54" s="260"/>
      <c r="M54" s="215">
        <f t="shared" si="1"/>
        <v>0</v>
      </c>
      <c r="N54" s="258"/>
      <c r="O54" s="260"/>
      <c r="P54" s="260"/>
      <c r="Q54" s="215">
        <f t="shared" si="2"/>
        <v>0</v>
      </c>
    </row>
    <row r="55" spans="1:17" ht="15" customHeight="1">
      <c r="A55" s="214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56"/>
      <c r="I55" s="258"/>
      <c r="J55" s="258"/>
      <c r="K55" s="260"/>
      <c r="L55" s="260"/>
      <c r="M55" s="215">
        <f t="shared" si="1"/>
        <v>0</v>
      </c>
      <c r="N55" s="258"/>
      <c r="O55" s="260"/>
      <c r="P55" s="260"/>
      <c r="Q55" s="215">
        <f t="shared" si="2"/>
        <v>0</v>
      </c>
    </row>
    <row r="56" spans="1:17" ht="15" customHeight="1">
      <c r="A56" s="214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56"/>
      <c r="I56" s="258"/>
      <c r="J56" s="258"/>
      <c r="K56" s="260"/>
      <c r="L56" s="260"/>
      <c r="M56" s="215">
        <f t="shared" si="1"/>
        <v>0</v>
      </c>
      <c r="N56" s="258"/>
      <c r="O56" s="260"/>
      <c r="P56" s="260"/>
      <c r="Q56" s="215">
        <f t="shared" si="2"/>
        <v>0</v>
      </c>
    </row>
    <row r="57" spans="1:17" ht="15" customHeight="1">
      <c r="A57" s="214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56"/>
      <c r="I57" s="258"/>
      <c r="J57" s="258"/>
      <c r="K57" s="260"/>
      <c r="L57" s="260"/>
      <c r="M57" s="215">
        <f t="shared" si="1"/>
        <v>0</v>
      </c>
      <c r="N57" s="258"/>
      <c r="O57" s="260"/>
      <c r="P57" s="260"/>
      <c r="Q57" s="215">
        <f t="shared" si="2"/>
        <v>0</v>
      </c>
    </row>
    <row r="58" spans="1:17" ht="15" customHeight="1">
      <c r="A58" s="214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56"/>
      <c r="I58" s="258"/>
      <c r="J58" s="258"/>
      <c r="K58" s="260"/>
      <c r="L58" s="260"/>
      <c r="M58" s="215">
        <f t="shared" si="1"/>
        <v>0</v>
      </c>
      <c r="N58" s="258"/>
      <c r="O58" s="260"/>
      <c r="P58" s="260"/>
      <c r="Q58" s="215">
        <f t="shared" si="2"/>
        <v>0</v>
      </c>
    </row>
    <row r="59" spans="1:17" ht="15" customHeight="1">
      <c r="A59" s="214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56"/>
      <c r="I59" s="258"/>
      <c r="J59" s="258"/>
      <c r="K59" s="260"/>
      <c r="L59" s="260"/>
      <c r="M59" s="215">
        <f t="shared" si="1"/>
        <v>0</v>
      </c>
      <c r="N59" s="258"/>
      <c r="O59" s="260"/>
      <c r="P59" s="260"/>
      <c r="Q59" s="215">
        <f t="shared" si="2"/>
        <v>0</v>
      </c>
    </row>
    <row r="60" spans="1:17" ht="15" customHeight="1">
      <c r="A60" s="214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56"/>
      <c r="I60" s="258"/>
      <c r="J60" s="258"/>
      <c r="K60" s="260"/>
      <c r="L60" s="260"/>
      <c r="M60" s="215">
        <f t="shared" si="1"/>
        <v>0</v>
      </c>
      <c r="N60" s="258"/>
      <c r="O60" s="260"/>
      <c r="P60" s="260"/>
      <c r="Q60" s="215">
        <f t="shared" si="2"/>
        <v>0</v>
      </c>
    </row>
    <row r="61" spans="1:17" ht="15" customHeight="1">
      <c r="A61" s="214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56">
        <v>1</v>
      </c>
      <c r="I61" s="258"/>
      <c r="J61" s="258"/>
      <c r="K61" s="260"/>
      <c r="L61" s="260"/>
      <c r="M61" s="215">
        <f t="shared" si="1"/>
        <v>0</v>
      </c>
      <c r="N61" s="258"/>
      <c r="O61" s="260"/>
      <c r="P61" s="260"/>
      <c r="Q61" s="215">
        <f t="shared" si="2"/>
        <v>0</v>
      </c>
    </row>
    <row r="62" spans="1:17" ht="15" customHeight="1">
      <c r="A62" s="214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56"/>
      <c r="I62" s="258"/>
      <c r="J62" s="258"/>
      <c r="K62" s="260"/>
      <c r="L62" s="260"/>
      <c r="M62" s="215">
        <f t="shared" si="1"/>
        <v>0</v>
      </c>
      <c r="N62" s="258"/>
      <c r="O62" s="260"/>
      <c r="P62" s="260"/>
      <c r="Q62" s="215">
        <f t="shared" si="2"/>
        <v>0</v>
      </c>
    </row>
    <row r="63" spans="1:17" ht="15" customHeight="1">
      <c r="A63" s="214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56"/>
      <c r="I63" s="258"/>
      <c r="J63" s="258"/>
      <c r="K63" s="260"/>
      <c r="L63" s="260"/>
      <c r="M63" s="215">
        <f t="shared" si="1"/>
        <v>0</v>
      </c>
      <c r="N63" s="258"/>
      <c r="O63" s="260"/>
      <c r="P63" s="260"/>
      <c r="Q63" s="215">
        <f t="shared" si="2"/>
        <v>0</v>
      </c>
    </row>
    <row r="64" spans="1:17" ht="15" customHeight="1">
      <c r="A64" s="214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56"/>
      <c r="I64" s="258"/>
      <c r="J64" s="258"/>
      <c r="K64" s="260"/>
      <c r="L64" s="260"/>
      <c r="M64" s="215">
        <f t="shared" si="1"/>
        <v>0</v>
      </c>
      <c r="N64" s="258"/>
      <c r="O64" s="260"/>
      <c r="P64" s="260"/>
      <c r="Q64" s="215">
        <f t="shared" si="2"/>
        <v>0</v>
      </c>
    </row>
    <row r="65" spans="1:17" ht="15" customHeight="1">
      <c r="A65" s="214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56"/>
      <c r="I65" s="258"/>
      <c r="J65" s="258"/>
      <c r="K65" s="260"/>
      <c r="L65" s="260"/>
      <c r="M65" s="215">
        <f t="shared" si="1"/>
        <v>0</v>
      </c>
      <c r="N65" s="258"/>
      <c r="O65" s="260"/>
      <c r="P65" s="260"/>
      <c r="Q65" s="215">
        <f t="shared" si="2"/>
        <v>0</v>
      </c>
    </row>
    <row r="66" spans="1:17" ht="15" customHeight="1">
      <c r="A66" s="214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56"/>
      <c r="I66" s="258"/>
      <c r="J66" s="258"/>
      <c r="K66" s="260"/>
      <c r="L66" s="260"/>
      <c r="M66" s="215">
        <f t="shared" si="1"/>
        <v>0</v>
      </c>
      <c r="N66" s="258"/>
      <c r="O66" s="260"/>
      <c r="P66" s="260"/>
      <c r="Q66" s="215">
        <f t="shared" si="2"/>
        <v>0</v>
      </c>
    </row>
    <row r="67" spans="1:17" ht="15" customHeight="1">
      <c r="A67" s="214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56"/>
      <c r="I67" s="258"/>
      <c r="J67" s="258"/>
      <c r="K67" s="260"/>
      <c r="L67" s="260"/>
      <c r="M67" s="215">
        <f t="shared" si="1"/>
        <v>0</v>
      </c>
      <c r="N67" s="258"/>
      <c r="O67" s="260"/>
      <c r="P67" s="260"/>
      <c r="Q67" s="215">
        <f t="shared" si="2"/>
        <v>0</v>
      </c>
    </row>
    <row r="68" spans="1:17" ht="15" customHeight="1">
      <c r="A68" s="214">
        <v>59</v>
      </c>
      <c r="B68" s="206" t="s">
        <v>73</v>
      </c>
      <c r="C68" s="229" t="s">
        <v>19</v>
      </c>
      <c r="D68" s="206"/>
      <c r="E68" s="206" t="s">
        <v>74</v>
      </c>
      <c r="F68" s="231" t="s">
        <v>450</v>
      </c>
      <c r="G68" s="210" t="s">
        <v>33</v>
      </c>
      <c r="H68" s="256"/>
      <c r="I68" s="258"/>
      <c r="J68" s="258"/>
      <c r="K68" s="260"/>
      <c r="L68" s="260"/>
      <c r="M68" s="215">
        <f t="shared" si="1"/>
        <v>0</v>
      </c>
      <c r="N68" s="258"/>
      <c r="O68" s="260"/>
      <c r="P68" s="260"/>
      <c r="Q68" s="215">
        <f t="shared" si="2"/>
        <v>0</v>
      </c>
    </row>
    <row r="69" spans="1:17" ht="15" customHeight="1">
      <c r="A69" s="214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56"/>
      <c r="I69" s="258"/>
      <c r="J69" s="258"/>
      <c r="K69" s="260"/>
      <c r="L69" s="260"/>
      <c r="M69" s="215">
        <f t="shared" si="1"/>
        <v>0</v>
      </c>
      <c r="N69" s="258"/>
      <c r="O69" s="260"/>
      <c r="P69" s="260"/>
      <c r="Q69" s="215">
        <f t="shared" si="2"/>
        <v>0</v>
      </c>
    </row>
    <row r="70" spans="1:17" ht="15" customHeight="1">
      <c r="A70" s="214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56"/>
      <c r="I70" s="258"/>
      <c r="J70" s="258"/>
      <c r="K70" s="260"/>
      <c r="L70" s="260"/>
      <c r="M70" s="215">
        <f t="shared" si="1"/>
        <v>0</v>
      </c>
      <c r="N70" s="258"/>
      <c r="O70" s="260"/>
      <c r="P70" s="260"/>
      <c r="Q70" s="215">
        <f t="shared" si="2"/>
        <v>0</v>
      </c>
    </row>
    <row r="71" spans="1:17" ht="15" customHeight="1">
      <c r="A71" s="214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56"/>
      <c r="I71" s="258"/>
      <c r="J71" s="258"/>
      <c r="K71" s="260"/>
      <c r="L71" s="260"/>
      <c r="M71" s="215">
        <f t="shared" si="1"/>
        <v>0</v>
      </c>
      <c r="N71" s="258"/>
      <c r="O71" s="260"/>
      <c r="P71" s="260"/>
      <c r="Q71" s="215">
        <f t="shared" si="2"/>
        <v>0</v>
      </c>
    </row>
    <row r="72" spans="1:17" ht="15" customHeight="1">
      <c r="A72" s="214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56"/>
      <c r="I72" s="258"/>
      <c r="J72" s="258"/>
      <c r="K72" s="260"/>
      <c r="L72" s="260"/>
      <c r="M72" s="215">
        <f t="shared" si="1"/>
        <v>0</v>
      </c>
      <c r="N72" s="258"/>
      <c r="O72" s="260"/>
      <c r="P72" s="260"/>
      <c r="Q72" s="215">
        <f t="shared" si="2"/>
        <v>0</v>
      </c>
    </row>
    <row r="73" spans="1:17" ht="15" customHeight="1">
      <c r="A73" s="214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56">
        <v>3</v>
      </c>
      <c r="I73" s="258"/>
      <c r="J73" s="258"/>
      <c r="K73" s="260"/>
      <c r="L73" s="260"/>
      <c r="M73" s="215">
        <f t="shared" si="1"/>
        <v>0</v>
      </c>
      <c r="N73" s="258"/>
      <c r="O73" s="260"/>
      <c r="P73" s="260"/>
      <c r="Q73" s="215">
        <f t="shared" si="2"/>
        <v>0</v>
      </c>
    </row>
    <row r="74" spans="1:17" ht="15" customHeight="1">
      <c r="A74" s="214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56"/>
      <c r="I74" s="258"/>
      <c r="J74" s="258"/>
      <c r="K74" s="260"/>
      <c r="L74" s="260"/>
      <c r="M74" s="215">
        <f t="shared" si="1"/>
        <v>0</v>
      </c>
      <c r="N74" s="258"/>
      <c r="O74" s="260"/>
      <c r="P74" s="260"/>
      <c r="Q74" s="215">
        <f t="shared" si="2"/>
        <v>0</v>
      </c>
    </row>
    <row r="75" spans="1:17" ht="15" customHeight="1">
      <c r="A75" s="214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56"/>
      <c r="I75" s="258"/>
      <c r="J75" s="258"/>
      <c r="K75" s="260"/>
      <c r="L75" s="260"/>
      <c r="M75" s="215">
        <f t="shared" ref="M75:M141" si="3">K75-L75</f>
        <v>0</v>
      </c>
      <c r="N75" s="258"/>
      <c r="O75" s="260"/>
      <c r="P75" s="260"/>
      <c r="Q75" s="215">
        <f t="shared" ref="Q75:Q141" si="4">O75-P75</f>
        <v>0</v>
      </c>
    </row>
    <row r="76" spans="1:17" ht="15" customHeight="1">
      <c r="A76" s="214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56"/>
      <c r="I76" s="258"/>
      <c r="J76" s="258"/>
      <c r="K76" s="260"/>
      <c r="L76" s="260"/>
      <c r="M76" s="215">
        <f t="shared" si="3"/>
        <v>0</v>
      </c>
      <c r="N76" s="258"/>
      <c r="O76" s="260"/>
      <c r="P76" s="260"/>
      <c r="Q76" s="215">
        <f t="shared" si="4"/>
        <v>0</v>
      </c>
    </row>
    <row r="77" spans="1:17" ht="15" customHeight="1">
      <c r="A77" s="214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56"/>
      <c r="I77" s="258"/>
      <c r="J77" s="258"/>
      <c r="K77" s="260"/>
      <c r="L77" s="260"/>
      <c r="M77" s="215">
        <f t="shared" si="3"/>
        <v>0</v>
      </c>
      <c r="N77" s="258"/>
      <c r="O77" s="260"/>
      <c r="P77" s="260"/>
      <c r="Q77" s="215">
        <f t="shared" si="4"/>
        <v>0</v>
      </c>
    </row>
    <row r="78" spans="1:17" ht="15" customHeight="1">
      <c r="A78" s="214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56"/>
      <c r="I78" s="258"/>
      <c r="J78" s="258"/>
      <c r="K78" s="260"/>
      <c r="L78" s="260"/>
      <c r="M78" s="215">
        <f t="shared" si="3"/>
        <v>0</v>
      </c>
      <c r="N78" s="258"/>
      <c r="O78" s="260"/>
      <c r="P78" s="260"/>
      <c r="Q78" s="215">
        <f t="shared" si="4"/>
        <v>0</v>
      </c>
    </row>
    <row r="79" spans="1:17" ht="15" customHeight="1">
      <c r="A79" s="214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56"/>
      <c r="I79" s="258"/>
      <c r="J79" s="258"/>
      <c r="K79" s="260"/>
      <c r="L79" s="260"/>
      <c r="M79" s="215">
        <f t="shared" si="3"/>
        <v>0</v>
      </c>
      <c r="N79" s="258"/>
      <c r="O79" s="260"/>
      <c r="P79" s="260"/>
      <c r="Q79" s="215">
        <f t="shared" si="4"/>
        <v>0</v>
      </c>
    </row>
    <row r="80" spans="1:17" ht="15" customHeight="1">
      <c r="A80" s="214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56">
        <v>2</v>
      </c>
      <c r="I80" s="258"/>
      <c r="J80" s="258"/>
      <c r="K80" s="260"/>
      <c r="L80" s="260"/>
      <c r="M80" s="215">
        <f t="shared" si="3"/>
        <v>0</v>
      </c>
      <c r="N80" s="258"/>
      <c r="O80" s="260"/>
      <c r="P80" s="260"/>
      <c r="Q80" s="215">
        <f t="shared" si="4"/>
        <v>0</v>
      </c>
    </row>
    <row r="81" spans="1:17" ht="15" customHeight="1">
      <c r="A81" s="252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56"/>
      <c r="I81" s="258"/>
      <c r="J81" s="258"/>
      <c r="K81" s="260"/>
      <c r="L81" s="260"/>
      <c r="M81" s="253">
        <f t="shared" si="3"/>
        <v>0</v>
      </c>
      <c r="N81" s="258"/>
      <c r="O81" s="260"/>
      <c r="P81" s="260"/>
      <c r="Q81" s="253">
        <f t="shared" si="4"/>
        <v>0</v>
      </c>
    </row>
    <row r="82" spans="1:17" ht="15" customHeight="1">
      <c r="A82" s="252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56"/>
      <c r="I82" s="258"/>
      <c r="J82" s="258"/>
      <c r="K82" s="260"/>
      <c r="L82" s="260"/>
      <c r="M82" s="215">
        <f t="shared" si="3"/>
        <v>0</v>
      </c>
      <c r="N82" s="258"/>
      <c r="O82" s="260"/>
      <c r="P82" s="260"/>
      <c r="Q82" s="215">
        <f t="shared" si="4"/>
        <v>0</v>
      </c>
    </row>
    <row r="83" spans="1:17" ht="15" customHeight="1">
      <c r="A83" s="252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56"/>
      <c r="I83" s="258"/>
      <c r="J83" s="258"/>
      <c r="K83" s="260"/>
      <c r="L83" s="260"/>
      <c r="M83" s="215">
        <f t="shared" si="3"/>
        <v>0</v>
      </c>
      <c r="N83" s="258"/>
      <c r="O83" s="260"/>
      <c r="P83" s="260"/>
      <c r="Q83" s="215">
        <f t="shared" si="4"/>
        <v>0</v>
      </c>
    </row>
    <row r="84" spans="1:17" ht="15" customHeight="1">
      <c r="A84" s="252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56"/>
      <c r="I84" s="258"/>
      <c r="J84" s="258"/>
      <c r="K84" s="260"/>
      <c r="L84" s="260"/>
      <c r="M84" s="215">
        <f t="shared" si="3"/>
        <v>0</v>
      </c>
      <c r="N84" s="258"/>
      <c r="O84" s="260"/>
      <c r="P84" s="260"/>
      <c r="Q84" s="215">
        <f t="shared" si="4"/>
        <v>0</v>
      </c>
    </row>
    <row r="85" spans="1:17" ht="15" customHeight="1">
      <c r="A85" s="252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56"/>
      <c r="I85" s="258"/>
      <c r="J85" s="258"/>
      <c r="K85" s="260"/>
      <c r="L85" s="260"/>
      <c r="M85" s="215">
        <f t="shared" si="3"/>
        <v>0</v>
      </c>
      <c r="N85" s="258"/>
      <c r="O85" s="260"/>
      <c r="P85" s="260"/>
      <c r="Q85" s="215">
        <f t="shared" si="4"/>
        <v>0</v>
      </c>
    </row>
    <row r="86" spans="1:17" ht="15" customHeight="1">
      <c r="A86" s="252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56">
        <v>1</v>
      </c>
      <c r="I86" s="258"/>
      <c r="J86" s="258"/>
      <c r="K86" s="260"/>
      <c r="L86" s="260"/>
      <c r="M86" s="215">
        <f t="shared" si="3"/>
        <v>0</v>
      </c>
      <c r="N86" s="258"/>
      <c r="O86" s="260"/>
      <c r="P86" s="260"/>
      <c r="Q86" s="215">
        <f t="shared" si="4"/>
        <v>0</v>
      </c>
    </row>
    <row r="87" spans="1:17" ht="15" customHeight="1">
      <c r="A87" s="252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56"/>
      <c r="I87" s="258"/>
      <c r="J87" s="258"/>
      <c r="K87" s="260"/>
      <c r="L87" s="260"/>
      <c r="M87" s="215">
        <f t="shared" si="3"/>
        <v>0</v>
      </c>
      <c r="N87" s="258"/>
      <c r="O87" s="260"/>
      <c r="P87" s="260"/>
      <c r="Q87" s="215">
        <f t="shared" si="4"/>
        <v>0</v>
      </c>
    </row>
    <row r="88" spans="1:17" ht="15" customHeight="1">
      <c r="A88" s="252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56"/>
      <c r="I88" s="258"/>
      <c r="J88" s="258"/>
      <c r="K88" s="260"/>
      <c r="L88" s="260"/>
      <c r="M88" s="215">
        <f t="shared" si="3"/>
        <v>0</v>
      </c>
      <c r="N88" s="258"/>
      <c r="O88" s="260"/>
      <c r="P88" s="260"/>
      <c r="Q88" s="215">
        <f t="shared" si="4"/>
        <v>0</v>
      </c>
    </row>
    <row r="89" spans="1:17" ht="15" customHeight="1">
      <c r="A89" s="252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56"/>
      <c r="I89" s="258"/>
      <c r="J89" s="258"/>
      <c r="K89" s="260"/>
      <c r="L89" s="260"/>
      <c r="M89" s="215">
        <f t="shared" si="3"/>
        <v>0</v>
      </c>
      <c r="N89" s="258"/>
      <c r="O89" s="260"/>
      <c r="P89" s="260"/>
      <c r="Q89" s="215">
        <f t="shared" si="4"/>
        <v>0</v>
      </c>
    </row>
    <row r="90" spans="1:17" ht="15" customHeight="1">
      <c r="A90" s="252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56"/>
      <c r="I90" s="258"/>
      <c r="J90" s="258"/>
      <c r="K90" s="260"/>
      <c r="L90" s="260"/>
      <c r="M90" s="215">
        <f t="shared" si="3"/>
        <v>0</v>
      </c>
      <c r="N90" s="258"/>
      <c r="O90" s="260"/>
      <c r="P90" s="260"/>
      <c r="Q90" s="215">
        <f t="shared" si="4"/>
        <v>0</v>
      </c>
    </row>
    <row r="91" spans="1:17" ht="15" customHeight="1">
      <c r="A91" s="252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56"/>
      <c r="I91" s="258"/>
      <c r="J91" s="258"/>
      <c r="K91" s="260"/>
      <c r="L91" s="260"/>
      <c r="M91" s="215">
        <f t="shared" si="3"/>
        <v>0</v>
      </c>
      <c r="N91" s="258"/>
      <c r="O91" s="260"/>
      <c r="P91" s="260"/>
      <c r="Q91" s="215">
        <f t="shared" si="4"/>
        <v>0</v>
      </c>
    </row>
    <row r="92" spans="1:17" ht="15" customHeight="1">
      <c r="A92" s="252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56"/>
      <c r="I92" s="258"/>
      <c r="J92" s="258"/>
      <c r="K92" s="260"/>
      <c r="L92" s="260"/>
      <c r="M92" s="215">
        <f t="shared" si="3"/>
        <v>0</v>
      </c>
      <c r="N92" s="258"/>
      <c r="O92" s="260"/>
      <c r="P92" s="260"/>
      <c r="Q92" s="215">
        <f t="shared" si="4"/>
        <v>0</v>
      </c>
    </row>
    <row r="93" spans="1:17" ht="15" customHeight="1">
      <c r="A93" s="252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56"/>
      <c r="I93" s="258"/>
      <c r="J93" s="258"/>
      <c r="K93" s="260"/>
      <c r="L93" s="260"/>
      <c r="M93" s="215">
        <f t="shared" si="3"/>
        <v>0</v>
      </c>
      <c r="N93" s="258"/>
      <c r="O93" s="260"/>
      <c r="P93" s="260"/>
      <c r="Q93" s="215">
        <f t="shared" si="4"/>
        <v>0</v>
      </c>
    </row>
    <row r="94" spans="1:17" ht="15" customHeight="1">
      <c r="A94" s="252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56"/>
      <c r="I94" s="258"/>
      <c r="J94" s="258"/>
      <c r="K94" s="260"/>
      <c r="L94" s="260"/>
      <c r="M94" s="215">
        <f t="shared" si="3"/>
        <v>0</v>
      </c>
      <c r="N94" s="258"/>
      <c r="O94" s="260"/>
      <c r="P94" s="260"/>
      <c r="Q94" s="215">
        <f t="shared" si="4"/>
        <v>0</v>
      </c>
    </row>
    <row r="95" spans="1:17" ht="15" customHeight="1">
      <c r="A95" s="252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56"/>
      <c r="I95" s="258"/>
      <c r="J95" s="258"/>
      <c r="K95" s="260"/>
      <c r="L95" s="260"/>
      <c r="M95" s="215">
        <f t="shared" si="3"/>
        <v>0</v>
      </c>
      <c r="N95" s="258"/>
      <c r="O95" s="260"/>
      <c r="P95" s="260"/>
      <c r="Q95" s="215">
        <f t="shared" si="4"/>
        <v>0</v>
      </c>
    </row>
    <row r="96" spans="1:17" ht="15" customHeight="1">
      <c r="A96" s="252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56"/>
      <c r="I96" s="258"/>
      <c r="J96" s="258"/>
      <c r="K96" s="260"/>
      <c r="L96" s="260"/>
      <c r="M96" s="215">
        <f t="shared" si="3"/>
        <v>0</v>
      </c>
      <c r="N96" s="258"/>
      <c r="O96" s="260"/>
      <c r="P96" s="260"/>
      <c r="Q96" s="215">
        <f t="shared" si="4"/>
        <v>0</v>
      </c>
    </row>
    <row r="97" spans="1:17" ht="15" customHeight="1">
      <c r="A97" s="252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56">
        <v>1</v>
      </c>
      <c r="I97" s="258"/>
      <c r="J97" s="258"/>
      <c r="K97" s="260"/>
      <c r="L97" s="260"/>
      <c r="M97" s="215">
        <f t="shared" si="3"/>
        <v>0</v>
      </c>
      <c r="N97" s="258"/>
      <c r="O97" s="260"/>
      <c r="P97" s="260"/>
      <c r="Q97" s="215">
        <f t="shared" si="4"/>
        <v>0</v>
      </c>
    </row>
    <row r="98" spans="1:17" ht="15" customHeight="1">
      <c r="A98" s="252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56">
        <v>1</v>
      </c>
      <c r="I98" s="258"/>
      <c r="J98" s="258"/>
      <c r="K98" s="260"/>
      <c r="L98" s="260"/>
      <c r="M98" s="215">
        <f t="shared" si="3"/>
        <v>0</v>
      </c>
      <c r="N98" s="258">
        <v>1</v>
      </c>
      <c r="O98" s="260"/>
      <c r="P98" s="260"/>
      <c r="Q98" s="215">
        <f t="shared" si="4"/>
        <v>0</v>
      </c>
    </row>
    <row r="99" spans="1:17" ht="15" customHeight="1">
      <c r="A99" s="252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56">
        <v>3</v>
      </c>
      <c r="I99" s="258"/>
      <c r="J99" s="258"/>
      <c r="K99" s="260"/>
      <c r="L99" s="260"/>
      <c r="M99" s="215">
        <f t="shared" si="3"/>
        <v>0</v>
      </c>
      <c r="N99" s="258"/>
      <c r="O99" s="260"/>
      <c r="P99" s="260"/>
      <c r="Q99" s="215">
        <f t="shared" si="4"/>
        <v>0</v>
      </c>
    </row>
    <row r="100" spans="1:17" ht="15" customHeight="1">
      <c r="A100" s="252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56"/>
      <c r="I100" s="258"/>
      <c r="J100" s="258"/>
      <c r="K100" s="260"/>
      <c r="L100" s="260"/>
      <c r="M100" s="215">
        <f t="shared" si="3"/>
        <v>0</v>
      </c>
      <c r="N100" s="258"/>
      <c r="O100" s="260"/>
      <c r="P100" s="260"/>
      <c r="Q100" s="215">
        <f t="shared" si="4"/>
        <v>0</v>
      </c>
    </row>
    <row r="101" spans="1:17" ht="15" customHeight="1">
      <c r="A101" s="252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56">
        <v>1</v>
      </c>
      <c r="I101" s="258"/>
      <c r="J101" s="258"/>
      <c r="K101" s="260"/>
      <c r="L101" s="260"/>
      <c r="M101" s="215">
        <f t="shared" si="3"/>
        <v>0</v>
      </c>
      <c r="N101" s="258"/>
      <c r="O101" s="260"/>
      <c r="P101" s="260"/>
      <c r="Q101" s="215">
        <f t="shared" si="4"/>
        <v>0</v>
      </c>
    </row>
    <row r="102" spans="1:17" ht="15" customHeight="1">
      <c r="A102" s="252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56">
        <v>3</v>
      </c>
      <c r="I102" s="258"/>
      <c r="J102" s="258"/>
      <c r="K102" s="260"/>
      <c r="L102" s="260"/>
      <c r="M102" s="215">
        <f t="shared" si="3"/>
        <v>0</v>
      </c>
      <c r="N102" s="258"/>
      <c r="O102" s="260"/>
      <c r="P102" s="260"/>
      <c r="Q102" s="215">
        <f t="shared" si="4"/>
        <v>0</v>
      </c>
    </row>
    <row r="103" spans="1:17" ht="15" customHeight="1">
      <c r="A103" s="252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56"/>
      <c r="I103" s="258"/>
      <c r="J103" s="258"/>
      <c r="K103" s="260"/>
      <c r="L103" s="260"/>
      <c r="M103" s="215">
        <f t="shared" si="3"/>
        <v>0</v>
      </c>
      <c r="N103" s="258"/>
      <c r="O103" s="260"/>
      <c r="P103" s="260"/>
      <c r="Q103" s="215">
        <f t="shared" si="4"/>
        <v>0</v>
      </c>
    </row>
    <row r="104" spans="1:17" ht="15" customHeight="1">
      <c r="A104" s="252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56"/>
      <c r="I104" s="258"/>
      <c r="J104" s="258"/>
      <c r="K104" s="260"/>
      <c r="L104" s="260"/>
      <c r="M104" s="215">
        <f t="shared" si="3"/>
        <v>0</v>
      </c>
      <c r="N104" s="258"/>
      <c r="O104" s="260"/>
      <c r="P104" s="260"/>
      <c r="Q104" s="215">
        <f t="shared" si="4"/>
        <v>0</v>
      </c>
    </row>
    <row r="105" spans="1:17" ht="15" customHeight="1">
      <c r="A105" s="252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56"/>
      <c r="I105" s="258"/>
      <c r="J105" s="258"/>
      <c r="K105" s="260"/>
      <c r="L105" s="260"/>
      <c r="M105" s="215">
        <f t="shared" si="3"/>
        <v>0</v>
      </c>
      <c r="N105" s="258"/>
      <c r="O105" s="260"/>
      <c r="P105" s="260"/>
      <c r="Q105" s="215">
        <f t="shared" si="4"/>
        <v>0</v>
      </c>
    </row>
    <row r="106" spans="1:17" ht="15" customHeight="1">
      <c r="A106" s="252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56"/>
      <c r="I106" s="258"/>
      <c r="J106" s="258"/>
      <c r="K106" s="260"/>
      <c r="L106" s="260"/>
      <c r="M106" s="215">
        <f t="shared" si="3"/>
        <v>0</v>
      </c>
      <c r="N106" s="258"/>
      <c r="O106" s="260"/>
      <c r="P106" s="260"/>
      <c r="Q106" s="215">
        <f t="shared" si="4"/>
        <v>0</v>
      </c>
    </row>
    <row r="107" spans="1:17" ht="15" customHeight="1">
      <c r="A107" s="252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56"/>
      <c r="I107" s="258"/>
      <c r="J107" s="258"/>
      <c r="K107" s="260"/>
      <c r="L107" s="260"/>
      <c r="M107" s="215">
        <f t="shared" si="3"/>
        <v>0</v>
      </c>
      <c r="N107" s="258"/>
      <c r="O107" s="260"/>
      <c r="P107" s="260"/>
      <c r="Q107" s="215">
        <f t="shared" si="4"/>
        <v>0</v>
      </c>
    </row>
    <row r="108" spans="1:17" ht="15" customHeight="1">
      <c r="A108" s="252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56"/>
      <c r="I108" s="258"/>
      <c r="J108" s="258"/>
      <c r="K108" s="260"/>
      <c r="L108" s="260"/>
      <c r="M108" s="215">
        <f t="shared" si="3"/>
        <v>0</v>
      </c>
      <c r="N108" s="258"/>
      <c r="O108" s="260"/>
      <c r="P108" s="260"/>
      <c r="Q108" s="215">
        <f t="shared" si="4"/>
        <v>0</v>
      </c>
    </row>
    <row r="109" spans="1:17" ht="15" customHeight="1">
      <c r="A109" s="252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56"/>
      <c r="I109" s="258"/>
      <c r="J109" s="258"/>
      <c r="K109" s="260"/>
      <c r="L109" s="260"/>
      <c r="M109" s="215">
        <f t="shared" si="3"/>
        <v>0</v>
      </c>
      <c r="N109" s="258"/>
      <c r="O109" s="260"/>
      <c r="P109" s="260"/>
      <c r="Q109" s="215">
        <f t="shared" si="4"/>
        <v>0</v>
      </c>
    </row>
    <row r="110" spans="1:17" ht="15" customHeight="1">
      <c r="A110" s="252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56">
        <v>1</v>
      </c>
      <c r="I110" s="258"/>
      <c r="J110" s="258"/>
      <c r="K110" s="260"/>
      <c r="L110" s="260"/>
      <c r="M110" s="215">
        <f t="shared" si="3"/>
        <v>0</v>
      </c>
      <c r="N110" s="258"/>
      <c r="O110" s="260"/>
      <c r="P110" s="260"/>
      <c r="Q110" s="215">
        <f t="shared" si="4"/>
        <v>0</v>
      </c>
    </row>
    <row r="111" spans="1:17" ht="15" customHeight="1">
      <c r="A111" s="252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56"/>
      <c r="I111" s="258"/>
      <c r="J111" s="258"/>
      <c r="K111" s="260"/>
      <c r="L111" s="260"/>
      <c r="M111" s="215">
        <f t="shared" si="3"/>
        <v>0</v>
      </c>
      <c r="N111" s="258"/>
      <c r="O111" s="260"/>
      <c r="P111" s="260"/>
      <c r="Q111" s="215">
        <f t="shared" si="4"/>
        <v>0</v>
      </c>
    </row>
    <row r="112" spans="1:17" ht="15" customHeight="1">
      <c r="A112" s="252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56"/>
      <c r="I112" s="258"/>
      <c r="J112" s="258"/>
      <c r="K112" s="260"/>
      <c r="L112" s="260"/>
      <c r="M112" s="215">
        <f t="shared" si="3"/>
        <v>0</v>
      </c>
      <c r="N112" s="258"/>
      <c r="O112" s="260"/>
      <c r="P112" s="260"/>
      <c r="Q112" s="215">
        <f t="shared" si="4"/>
        <v>0</v>
      </c>
    </row>
    <row r="113" spans="1:17" ht="15" customHeight="1">
      <c r="A113" s="252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56"/>
      <c r="I113" s="258"/>
      <c r="J113" s="258"/>
      <c r="K113" s="260"/>
      <c r="L113" s="260"/>
      <c r="M113" s="215">
        <f t="shared" si="3"/>
        <v>0</v>
      </c>
      <c r="N113" s="258"/>
      <c r="O113" s="260"/>
      <c r="P113" s="260"/>
      <c r="Q113" s="215">
        <f t="shared" si="4"/>
        <v>0</v>
      </c>
    </row>
    <row r="114" spans="1:17" ht="15" customHeight="1">
      <c r="A114" s="252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56"/>
      <c r="I114" s="258"/>
      <c r="J114" s="258"/>
      <c r="K114" s="260"/>
      <c r="L114" s="260"/>
      <c r="M114" s="215">
        <f t="shared" si="3"/>
        <v>0</v>
      </c>
      <c r="N114" s="258"/>
      <c r="O114" s="260"/>
      <c r="P114" s="260"/>
      <c r="Q114" s="215">
        <f t="shared" si="4"/>
        <v>0</v>
      </c>
    </row>
    <row r="115" spans="1:17" ht="15" customHeight="1">
      <c r="A115" s="252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56"/>
      <c r="I115" s="258"/>
      <c r="J115" s="258"/>
      <c r="K115" s="260"/>
      <c r="L115" s="260"/>
      <c r="M115" s="215">
        <f t="shared" si="3"/>
        <v>0</v>
      </c>
      <c r="N115" s="258"/>
      <c r="O115" s="260"/>
      <c r="P115" s="260"/>
      <c r="Q115" s="215">
        <f t="shared" si="4"/>
        <v>0</v>
      </c>
    </row>
    <row r="116" spans="1:17" ht="15" customHeight="1">
      <c r="A116" s="252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56"/>
      <c r="I116" s="258"/>
      <c r="J116" s="258"/>
      <c r="K116" s="260"/>
      <c r="L116" s="260"/>
      <c r="M116" s="215">
        <f t="shared" si="3"/>
        <v>0</v>
      </c>
      <c r="N116" s="258"/>
      <c r="O116" s="260"/>
      <c r="P116" s="260"/>
      <c r="Q116" s="215">
        <f t="shared" si="4"/>
        <v>0</v>
      </c>
    </row>
    <row r="117" spans="1:17" ht="15" customHeight="1">
      <c r="A117" s="252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56"/>
      <c r="I117" s="258"/>
      <c r="J117" s="258"/>
      <c r="K117" s="260"/>
      <c r="L117" s="260"/>
      <c r="M117" s="215">
        <f t="shared" si="3"/>
        <v>0</v>
      </c>
      <c r="N117" s="258"/>
      <c r="O117" s="260"/>
      <c r="P117" s="260"/>
      <c r="Q117" s="215">
        <f t="shared" si="4"/>
        <v>0</v>
      </c>
    </row>
    <row r="118" spans="1:17" ht="15" customHeight="1">
      <c r="A118" s="252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56"/>
      <c r="I118" s="258"/>
      <c r="J118" s="258"/>
      <c r="K118" s="260"/>
      <c r="L118" s="260"/>
      <c r="M118" s="215">
        <f t="shared" si="3"/>
        <v>0</v>
      </c>
      <c r="N118" s="258"/>
      <c r="O118" s="260"/>
      <c r="P118" s="260"/>
      <c r="Q118" s="215">
        <f t="shared" si="4"/>
        <v>0</v>
      </c>
    </row>
    <row r="119" spans="1:17" ht="15" customHeight="1">
      <c r="A119" s="252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56"/>
      <c r="I119" s="258"/>
      <c r="J119" s="258"/>
      <c r="K119" s="260"/>
      <c r="L119" s="260"/>
      <c r="M119" s="215">
        <f t="shared" si="3"/>
        <v>0</v>
      </c>
      <c r="N119" s="258"/>
      <c r="O119" s="260"/>
      <c r="P119" s="260"/>
      <c r="Q119" s="215">
        <f t="shared" si="4"/>
        <v>0</v>
      </c>
    </row>
    <row r="120" spans="1:17" ht="15" customHeight="1">
      <c r="A120" s="252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56"/>
      <c r="I120" s="258"/>
      <c r="J120" s="258"/>
      <c r="K120" s="260"/>
      <c r="L120" s="260"/>
      <c r="M120" s="215">
        <f t="shared" si="3"/>
        <v>0</v>
      </c>
      <c r="N120" s="258"/>
      <c r="O120" s="260"/>
      <c r="P120" s="260"/>
      <c r="Q120" s="215">
        <f t="shared" si="4"/>
        <v>0</v>
      </c>
    </row>
    <row r="121" spans="1:17" ht="15" customHeight="1">
      <c r="A121" s="252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56">
        <v>1</v>
      </c>
      <c r="I121" s="258"/>
      <c r="J121" s="258"/>
      <c r="K121" s="260"/>
      <c r="L121" s="260"/>
      <c r="M121" s="215">
        <f t="shared" si="3"/>
        <v>0</v>
      </c>
      <c r="N121" s="258"/>
      <c r="O121" s="260"/>
      <c r="P121" s="260"/>
      <c r="Q121" s="215">
        <f t="shared" si="4"/>
        <v>0</v>
      </c>
    </row>
    <row r="122" spans="1:17" ht="15" customHeight="1">
      <c r="A122" s="252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56"/>
      <c r="I122" s="258"/>
      <c r="J122" s="258"/>
      <c r="K122" s="260"/>
      <c r="L122" s="260"/>
      <c r="M122" s="215">
        <f t="shared" si="3"/>
        <v>0</v>
      </c>
      <c r="N122" s="258"/>
      <c r="O122" s="260"/>
      <c r="P122" s="260"/>
      <c r="Q122" s="215">
        <f t="shared" si="4"/>
        <v>0</v>
      </c>
    </row>
    <row r="123" spans="1:17" ht="15" customHeight="1">
      <c r="A123" s="252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56"/>
      <c r="I123" s="258"/>
      <c r="J123" s="258"/>
      <c r="K123" s="260"/>
      <c r="L123" s="260"/>
      <c r="M123" s="215">
        <f t="shared" si="3"/>
        <v>0</v>
      </c>
      <c r="N123" s="258"/>
      <c r="O123" s="260"/>
      <c r="P123" s="260"/>
      <c r="Q123" s="215">
        <f t="shared" si="4"/>
        <v>0</v>
      </c>
    </row>
    <row r="124" spans="1:17" ht="15" customHeight="1">
      <c r="A124" s="252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56">
        <v>3</v>
      </c>
      <c r="I124" s="258"/>
      <c r="J124" s="258"/>
      <c r="K124" s="260"/>
      <c r="L124" s="260"/>
      <c r="M124" s="215">
        <f t="shared" si="3"/>
        <v>0</v>
      </c>
      <c r="N124" s="258"/>
      <c r="O124" s="260"/>
      <c r="P124" s="260"/>
      <c r="Q124" s="215">
        <f t="shared" si="4"/>
        <v>0</v>
      </c>
    </row>
    <row r="125" spans="1:17" ht="15" customHeight="1">
      <c r="A125" s="252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56"/>
      <c r="I125" s="258"/>
      <c r="J125" s="258"/>
      <c r="K125" s="260"/>
      <c r="L125" s="260"/>
      <c r="M125" s="215">
        <f t="shared" si="3"/>
        <v>0</v>
      </c>
      <c r="N125" s="258"/>
      <c r="O125" s="260"/>
      <c r="P125" s="260"/>
      <c r="Q125" s="215">
        <f t="shared" si="4"/>
        <v>0</v>
      </c>
    </row>
    <row r="126" spans="1:17" ht="15" customHeight="1">
      <c r="A126" s="252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56">
        <v>1</v>
      </c>
      <c r="I126" s="258"/>
      <c r="J126" s="258"/>
      <c r="K126" s="260"/>
      <c r="L126" s="260"/>
      <c r="M126" s="215">
        <f t="shared" si="3"/>
        <v>0</v>
      </c>
      <c r="N126" s="258"/>
      <c r="O126" s="260"/>
      <c r="P126" s="260"/>
      <c r="Q126" s="215">
        <f t="shared" si="4"/>
        <v>0</v>
      </c>
    </row>
    <row r="127" spans="1:17" ht="15" customHeight="1">
      <c r="A127" s="252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56"/>
      <c r="I127" s="258"/>
      <c r="J127" s="258"/>
      <c r="K127" s="260"/>
      <c r="L127" s="260"/>
      <c r="M127" s="215">
        <f t="shared" si="3"/>
        <v>0</v>
      </c>
      <c r="N127" s="258"/>
      <c r="O127" s="260"/>
      <c r="P127" s="260"/>
      <c r="Q127" s="215">
        <f t="shared" si="4"/>
        <v>0</v>
      </c>
    </row>
    <row r="128" spans="1:17" ht="15" customHeight="1">
      <c r="A128" s="252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56">
        <v>1</v>
      </c>
      <c r="I128" s="258"/>
      <c r="J128" s="258"/>
      <c r="K128" s="260"/>
      <c r="L128" s="260"/>
      <c r="M128" s="215">
        <f t="shared" si="3"/>
        <v>0</v>
      </c>
      <c r="N128" s="258"/>
      <c r="O128" s="260"/>
      <c r="P128" s="260"/>
      <c r="Q128" s="215">
        <f t="shared" si="4"/>
        <v>0</v>
      </c>
    </row>
    <row r="129" spans="1:17" ht="15" customHeight="1">
      <c r="A129" s="252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56"/>
      <c r="I129" s="258"/>
      <c r="J129" s="258"/>
      <c r="K129" s="260"/>
      <c r="L129" s="260"/>
      <c r="M129" s="215">
        <f t="shared" si="3"/>
        <v>0</v>
      </c>
      <c r="N129" s="258"/>
      <c r="O129" s="260"/>
      <c r="P129" s="260"/>
      <c r="Q129" s="215">
        <f t="shared" si="4"/>
        <v>0</v>
      </c>
    </row>
    <row r="130" spans="1:17" ht="15" customHeight="1">
      <c r="A130" s="252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56">
        <v>4</v>
      </c>
      <c r="I130" s="258"/>
      <c r="J130" s="258"/>
      <c r="K130" s="260"/>
      <c r="L130" s="260"/>
      <c r="M130" s="215">
        <f t="shared" si="3"/>
        <v>0</v>
      </c>
      <c r="N130" s="258"/>
      <c r="O130" s="260"/>
      <c r="P130" s="260"/>
      <c r="Q130" s="215">
        <f t="shared" si="4"/>
        <v>0</v>
      </c>
    </row>
    <row r="131" spans="1:17" ht="15" customHeight="1">
      <c r="A131" s="252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56"/>
      <c r="I131" s="258"/>
      <c r="J131" s="258"/>
      <c r="K131" s="260"/>
      <c r="L131" s="260"/>
      <c r="M131" s="215">
        <f t="shared" si="3"/>
        <v>0</v>
      </c>
      <c r="N131" s="258"/>
      <c r="O131" s="260"/>
      <c r="P131" s="260"/>
      <c r="Q131" s="215">
        <f t="shared" si="4"/>
        <v>0</v>
      </c>
    </row>
    <row r="132" spans="1:17" ht="15" customHeight="1">
      <c r="A132" s="252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56">
        <v>3</v>
      </c>
      <c r="I132" s="258"/>
      <c r="J132" s="258"/>
      <c r="K132" s="260"/>
      <c r="L132" s="260"/>
      <c r="M132" s="215">
        <f t="shared" si="3"/>
        <v>0</v>
      </c>
      <c r="N132" s="258"/>
      <c r="O132" s="260"/>
      <c r="P132" s="260"/>
      <c r="Q132" s="215">
        <f t="shared" si="4"/>
        <v>0</v>
      </c>
    </row>
    <row r="133" spans="1:17" ht="15" customHeight="1">
      <c r="A133" s="252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56"/>
      <c r="I133" s="258"/>
      <c r="J133" s="258"/>
      <c r="K133" s="260"/>
      <c r="L133" s="260"/>
      <c r="M133" s="215">
        <f t="shared" si="3"/>
        <v>0</v>
      </c>
      <c r="N133" s="258"/>
      <c r="O133" s="260"/>
      <c r="P133" s="260"/>
      <c r="Q133" s="215">
        <f t="shared" si="4"/>
        <v>0</v>
      </c>
    </row>
    <row r="134" spans="1:17" ht="15" customHeight="1">
      <c r="A134" s="252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56">
        <v>1</v>
      </c>
      <c r="I134" s="258"/>
      <c r="J134" s="258"/>
      <c r="K134" s="260"/>
      <c r="L134" s="260"/>
      <c r="M134" s="215">
        <f t="shared" si="3"/>
        <v>0</v>
      </c>
      <c r="N134" s="258"/>
      <c r="O134" s="260"/>
      <c r="P134" s="260"/>
      <c r="Q134" s="215">
        <f t="shared" si="4"/>
        <v>0</v>
      </c>
    </row>
    <row r="135" spans="1:17" ht="15" customHeight="1">
      <c r="A135" s="252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56"/>
      <c r="I135" s="258"/>
      <c r="J135" s="258"/>
      <c r="K135" s="260"/>
      <c r="L135" s="260"/>
      <c r="M135" s="215">
        <f t="shared" si="3"/>
        <v>0</v>
      </c>
      <c r="N135" s="258"/>
      <c r="O135" s="260"/>
      <c r="P135" s="260"/>
      <c r="Q135" s="215">
        <f t="shared" si="4"/>
        <v>0</v>
      </c>
    </row>
    <row r="136" spans="1:17" ht="15" customHeight="1">
      <c r="A136" s="252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56">
        <v>1</v>
      </c>
      <c r="I136" s="258"/>
      <c r="J136" s="258"/>
      <c r="K136" s="260"/>
      <c r="L136" s="260"/>
      <c r="M136" s="215">
        <f t="shared" si="3"/>
        <v>0</v>
      </c>
      <c r="N136" s="258"/>
      <c r="O136" s="260"/>
      <c r="P136" s="260"/>
      <c r="Q136" s="215">
        <f t="shared" si="4"/>
        <v>0</v>
      </c>
    </row>
    <row r="137" spans="1:17" ht="15" customHeight="1">
      <c r="A137" s="252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56"/>
      <c r="I137" s="258"/>
      <c r="J137" s="258"/>
      <c r="K137" s="260"/>
      <c r="L137" s="260"/>
      <c r="M137" s="215">
        <f t="shared" si="3"/>
        <v>0</v>
      </c>
      <c r="N137" s="258"/>
      <c r="O137" s="260"/>
      <c r="P137" s="260"/>
      <c r="Q137" s="215">
        <f t="shared" si="4"/>
        <v>0</v>
      </c>
    </row>
    <row r="138" spans="1:17" ht="15" customHeight="1">
      <c r="A138" s="252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56"/>
      <c r="I138" s="258"/>
      <c r="J138" s="258"/>
      <c r="K138" s="260"/>
      <c r="L138" s="260"/>
      <c r="M138" s="215">
        <f t="shared" si="3"/>
        <v>0</v>
      </c>
      <c r="N138" s="258"/>
      <c r="O138" s="260"/>
      <c r="P138" s="260"/>
      <c r="Q138" s="215">
        <f t="shared" si="4"/>
        <v>0</v>
      </c>
    </row>
    <row r="139" spans="1:17" ht="15" customHeight="1">
      <c r="A139" s="252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56"/>
      <c r="I139" s="258"/>
      <c r="J139" s="258"/>
      <c r="K139" s="260"/>
      <c r="L139" s="260"/>
      <c r="M139" s="215">
        <f t="shared" si="3"/>
        <v>0</v>
      </c>
      <c r="N139" s="258"/>
      <c r="O139" s="260"/>
      <c r="P139" s="260"/>
      <c r="Q139" s="215">
        <f t="shared" si="4"/>
        <v>0</v>
      </c>
    </row>
    <row r="140" spans="1:17" ht="15" customHeight="1">
      <c r="A140" s="252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56"/>
      <c r="I140" s="258"/>
      <c r="J140" s="258"/>
      <c r="K140" s="260"/>
      <c r="L140" s="260"/>
      <c r="M140" s="215">
        <f t="shared" si="3"/>
        <v>0</v>
      </c>
      <c r="N140" s="258"/>
      <c r="O140" s="260"/>
      <c r="P140" s="260"/>
      <c r="Q140" s="215">
        <f t="shared" si="4"/>
        <v>0</v>
      </c>
    </row>
    <row r="141" spans="1:17" ht="15" customHeight="1">
      <c r="A141" s="252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56"/>
      <c r="I141" s="258"/>
      <c r="J141" s="258"/>
      <c r="K141" s="260"/>
      <c r="L141" s="260"/>
      <c r="M141" s="215">
        <f t="shared" si="3"/>
        <v>0</v>
      </c>
      <c r="N141" s="258"/>
      <c r="O141" s="260"/>
      <c r="P141" s="260"/>
      <c r="Q141" s="215">
        <f t="shared" si="4"/>
        <v>0</v>
      </c>
    </row>
    <row r="142" spans="1:17" ht="15" customHeight="1">
      <c r="A142" s="252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56"/>
      <c r="I142" s="258"/>
      <c r="J142" s="258"/>
      <c r="K142" s="260"/>
      <c r="L142" s="260"/>
      <c r="M142" s="215">
        <f t="shared" ref="M142:M186" si="5">K142-L142</f>
        <v>0</v>
      </c>
      <c r="N142" s="258"/>
      <c r="O142" s="260"/>
      <c r="P142" s="260"/>
      <c r="Q142" s="215">
        <f t="shared" ref="Q142:Q186" si="6">O142-P142</f>
        <v>0</v>
      </c>
    </row>
    <row r="143" spans="1:17" ht="15" customHeight="1">
      <c r="A143" s="252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56"/>
      <c r="I143" s="258"/>
      <c r="J143" s="258"/>
      <c r="K143" s="260"/>
      <c r="L143" s="260"/>
      <c r="M143" s="215">
        <f t="shared" si="5"/>
        <v>0</v>
      </c>
      <c r="N143" s="258"/>
      <c r="O143" s="260"/>
      <c r="P143" s="260"/>
      <c r="Q143" s="215">
        <f t="shared" si="6"/>
        <v>0</v>
      </c>
    </row>
    <row r="144" spans="1:17" ht="15" customHeight="1">
      <c r="A144" s="252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56"/>
      <c r="I144" s="258"/>
      <c r="J144" s="258"/>
      <c r="K144" s="260"/>
      <c r="L144" s="260"/>
      <c r="M144" s="215">
        <f t="shared" si="5"/>
        <v>0</v>
      </c>
      <c r="N144" s="258"/>
      <c r="O144" s="260"/>
      <c r="P144" s="260"/>
      <c r="Q144" s="215">
        <f t="shared" si="6"/>
        <v>0</v>
      </c>
    </row>
    <row r="145" spans="1:17" ht="15" customHeight="1">
      <c r="A145" s="252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56"/>
      <c r="I145" s="258"/>
      <c r="J145" s="258"/>
      <c r="K145" s="260"/>
      <c r="L145" s="260"/>
      <c r="M145" s="215">
        <f t="shared" si="5"/>
        <v>0</v>
      </c>
      <c r="N145" s="258"/>
      <c r="O145" s="260"/>
      <c r="P145" s="260"/>
      <c r="Q145" s="215">
        <f t="shared" si="6"/>
        <v>0</v>
      </c>
    </row>
    <row r="146" spans="1:17" ht="15" customHeight="1">
      <c r="A146" s="252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56"/>
      <c r="I146" s="258"/>
      <c r="J146" s="258"/>
      <c r="K146" s="260"/>
      <c r="L146" s="260"/>
      <c r="M146" s="215">
        <f t="shared" si="5"/>
        <v>0</v>
      </c>
      <c r="N146" s="258"/>
      <c r="O146" s="260"/>
      <c r="P146" s="260"/>
      <c r="Q146" s="215">
        <f t="shared" si="6"/>
        <v>0</v>
      </c>
    </row>
    <row r="147" spans="1:17" ht="15" customHeight="1">
      <c r="A147" s="252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56"/>
      <c r="I147" s="258"/>
      <c r="J147" s="258"/>
      <c r="K147" s="260"/>
      <c r="L147" s="260"/>
      <c r="M147" s="215">
        <f t="shared" si="5"/>
        <v>0</v>
      </c>
      <c r="N147" s="258"/>
      <c r="O147" s="260"/>
      <c r="P147" s="260"/>
      <c r="Q147" s="215">
        <f t="shared" si="6"/>
        <v>0</v>
      </c>
    </row>
    <row r="148" spans="1:17" ht="15" customHeight="1">
      <c r="A148" s="252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56"/>
      <c r="I148" s="258"/>
      <c r="J148" s="258"/>
      <c r="K148" s="260"/>
      <c r="L148" s="260"/>
      <c r="M148" s="215">
        <f t="shared" si="5"/>
        <v>0</v>
      </c>
      <c r="N148" s="258"/>
      <c r="O148" s="260"/>
      <c r="P148" s="260"/>
      <c r="Q148" s="215">
        <f t="shared" si="6"/>
        <v>0</v>
      </c>
    </row>
    <row r="149" spans="1:17" ht="15" customHeight="1">
      <c r="A149" s="252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56"/>
      <c r="I149" s="258"/>
      <c r="J149" s="258"/>
      <c r="K149" s="260"/>
      <c r="L149" s="260"/>
      <c r="M149" s="215">
        <f t="shared" si="5"/>
        <v>0</v>
      </c>
      <c r="N149" s="258"/>
      <c r="O149" s="260"/>
      <c r="P149" s="260"/>
      <c r="Q149" s="215">
        <f t="shared" si="6"/>
        <v>0</v>
      </c>
    </row>
    <row r="150" spans="1:17" ht="15" customHeight="1">
      <c r="A150" s="252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56"/>
      <c r="I150" s="258"/>
      <c r="J150" s="258"/>
      <c r="K150" s="260"/>
      <c r="L150" s="260"/>
      <c r="M150" s="215">
        <f t="shared" si="5"/>
        <v>0</v>
      </c>
      <c r="N150" s="258"/>
      <c r="O150" s="260"/>
      <c r="P150" s="260"/>
      <c r="Q150" s="215">
        <f t="shared" si="6"/>
        <v>0</v>
      </c>
    </row>
    <row r="151" spans="1:17" ht="15" customHeight="1">
      <c r="A151" s="252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56"/>
      <c r="I151" s="258"/>
      <c r="J151" s="258"/>
      <c r="K151" s="260"/>
      <c r="L151" s="260"/>
      <c r="M151" s="215">
        <f t="shared" si="5"/>
        <v>0</v>
      </c>
      <c r="N151" s="258"/>
      <c r="O151" s="260"/>
      <c r="P151" s="260"/>
      <c r="Q151" s="215">
        <f t="shared" si="6"/>
        <v>0</v>
      </c>
    </row>
    <row r="152" spans="1:17" ht="15" customHeight="1">
      <c r="A152" s="252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56"/>
      <c r="I152" s="258"/>
      <c r="J152" s="258"/>
      <c r="K152" s="260"/>
      <c r="L152" s="260"/>
      <c r="M152" s="215">
        <f t="shared" si="5"/>
        <v>0</v>
      </c>
      <c r="N152" s="258"/>
      <c r="O152" s="260"/>
      <c r="P152" s="260"/>
      <c r="Q152" s="215">
        <f t="shared" si="6"/>
        <v>0</v>
      </c>
    </row>
    <row r="153" spans="1:17" ht="15" customHeight="1">
      <c r="A153" s="252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56"/>
      <c r="I153" s="258"/>
      <c r="J153" s="258"/>
      <c r="K153" s="260"/>
      <c r="L153" s="260"/>
      <c r="M153" s="215">
        <f t="shared" si="5"/>
        <v>0</v>
      </c>
      <c r="N153" s="258"/>
      <c r="O153" s="260"/>
      <c r="P153" s="260"/>
      <c r="Q153" s="215">
        <f t="shared" si="6"/>
        <v>0</v>
      </c>
    </row>
    <row r="154" spans="1:17" ht="15" customHeight="1">
      <c r="A154" s="252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56"/>
      <c r="I154" s="258"/>
      <c r="J154" s="258"/>
      <c r="K154" s="260"/>
      <c r="L154" s="260"/>
      <c r="M154" s="215">
        <f t="shared" si="5"/>
        <v>0</v>
      </c>
      <c r="N154" s="258"/>
      <c r="O154" s="260"/>
      <c r="P154" s="260"/>
      <c r="Q154" s="215">
        <f t="shared" si="6"/>
        <v>0</v>
      </c>
    </row>
    <row r="155" spans="1:17" ht="15" customHeight="1">
      <c r="A155" s="252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56"/>
      <c r="I155" s="258"/>
      <c r="J155" s="258"/>
      <c r="K155" s="260"/>
      <c r="L155" s="260"/>
      <c r="M155" s="215">
        <f t="shared" si="5"/>
        <v>0</v>
      </c>
      <c r="N155" s="258"/>
      <c r="O155" s="260"/>
      <c r="P155" s="260"/>
      <c r="Q155" s="215">
        <f t="shared" si="6"/>
        <v>0</v>
      </c>
    </row>
    <row r="156" spans="1:17" ht="15" customHeight="1">
      <c r="A156" s="252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56"/>
      <c r="I156" s="258"/>
      <c r="J156" s="258"/>
      <c r="K156" s="260"/>
      <c r="L156" s="260"/>
      <c r="M156" s="215">
        <f t="shared" si="5"/>
        <v>0</v>
      </c>
      <c r="N156" s="258"/>
      <c r="O156" s="260"/>
      <c r="P156" s="260"/>
      <c r="Q156" s="215">
        <f t="shared" si="6"/>
        <v>0</v>
      </c>
    </row>
    <row r="157" spans="1:17" ht="15" customHeight="1">
      <c r="A157" s="252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56"/>
      <c r="I157" s="258"/>
      <c r="J157" s="258"/>
      <c r="K157" s="260"/>
      <c r="L157" s="260"/>
      <c r="M157" s="215">
        <f t="shared" si="5"/>
        <v>0</v>
      </c>
      <c r="N157" s="258"/>
      <c r="O157" s="260"/>
      <c r="P157" s="260"/>
      <c r="Q157" s="215">
        <f t="shared" si="6"/>
        <v>0</v>
      </c>
    </row>
    <row r="158" spans="1:17" ht="15" customHeight="1">
      <c r="A158" s="252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56"/>
      <c r="I158" s="258"/>
      <c r="J158" s="258"/>
      <c r="K158" s="260"/>
      <c r="L158" s="260"/>
      <c r="M158" s="215">
        <f t="shared" si="5"/>
        <v>0</v>
      </c>
      <c r="N158" s="258"/>
      <c r="O158" s="260"/>
      <c r="P158" s="260"/>
      <c r="Q158" s="215">
        <f t="shared" si="6"/>
        <v>0</v>
      </c>
    </row>
    <row r="159" spans="1:17" ht="15" customHeight="1">
      <c r="A159" s="252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56"/>
      <c r="I159" s="258"/>
      <c r="J159" s="258"/>
      <c r="K159" s="260"/>
      <c r="L159" s="260"/>
      <c r="M159" s="215">
        <f t="shared" si="5"/>
        <v>0</v>
      </c>
      <c r="N159" s="258"/>
      <c r="O159" s="260"/>
      <c r="P159" s="260"/>
      <c r="Q159" s="215">
        <f t="shared" si="6"/>
        <v>0</v>
      </c>
    </row>
    <row r="160" spans="1:17" ht="15" customHeight="1">
      <c r="A160" s="252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56"/>
      <c r="I160" s="258"/>
      <c r="J160" s="258"/>
      <c r="K160" s="260"/>
      <c r="L160" s="260"/>
      <c r="M160" s="215">
        <f t="shared" si="5"/>
        <v>0</v>
      </c>
      <c r="N160" s="258"/>
      <c r="O160" s="260"/>
      <c r="P160" s="260"/>
      <c r="Q160" s="215">
        <f t="shared" si="6"/>
        <v>0</v>
      </c>
    </row>
    <row r="161" spans="1:17" ht="15" customHeight="1">
      <c r="A161" s="252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56">
        <v>2</v>
      </c>
      <c r="I161" s="258"/>
      <c r="J161" s="258"/>
      <c r="K161" s="260"/>
      <c r="L161" s="260"/>
      <c r="M161" s="215">
        <f t="shared" si="5"/>
        <v>0</v>
      </c>
      <c r="N161" s="258"/>
      <c r="O161" s="260"/>
      <c r="P161" s="260"/>
      <c r="Q161" s="215">
        <f t="shared" si="6"/>
        <v>0</v>
      </c>
    </row>
    <row r="162" spans="1:17" ht="15" customHeight="1">
      <c r="A162" s="252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56"/>
      <c r="I162" s="258"/>
      <c r="J162" s="258"/>
      <c r="K162" s="260"/>
      <c r="L162" s="260"/>
      <c r="M162" s="215">
        <f t="shared" si="5"/>
        <v>0</v>
      </c>
      <c r="N162" s="258"/>
      <c r="O162" s="260"/>
      <c r="P162" s="260"/>
      <c r="Q162" s="215">
        <f t="shared" si="6"/>
        <v>0</v>
      </c>
    </row>
    <row r="163" spans="1:17" ht="15" customHeight="1">
      <c r="A163" s="252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56"/>
      <c r="I163" s="258"/>
      <c r="J163" s="258"/>
      <c r="K163" s="260"/>
      <c r="L163" s="260"/>
      <c r="M163" s="215">
        <f t="shared" si="5"/>
        <v>0</v>
      </c>
      <c r="N163" s="258"/>
      <c r="O163" s="260"/>
      <c r="P163" s="260"/>
      <c r="Q163" s="215">
        <f t="shared" si="6"/>
        <v>0</v>
      </c>
    </row>
    <row r="164" spans="1:17" ht="15" customHeight="1">
      <c r="A164" s="252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56"/>
      <c r="I164" s="258"/>
      <c r="J164" s="258"/>
      <c r="K164" s="260"/>
      <c r="L164" s="260"/>
      <c r="M164" s="215">
        <f t="shared" si="5"/>
        <v>0</v>
      </c>
      <c r="N164" s="258"/>
      <c r="O164" s="260"/>
      <c r="P164" s="260"/>
      <c r="Q164" s="215">
        <f t="shared" si="6"/>
        <v>0</v>
      </c>
    </row>
    <row r="165" spans="1:17" ht="15" customHeight="1">
      <c r="A165" s="252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56"/>
      <c r="I165" s="258"/>
      <c r="J165" s="258"/>
      <c r="K165" s="260"/>
      <c r="L165" s="260"/>
      <c r="M165" s="215">
        <f t="shared" si="5"/>
        <v>0</v>
      </c>
      <c r="N165" s="258"/>
      <c r="O165" s="260"/>
      <c r="P165" s="260"/>
      <c r="Q165" s="215">
        <f t="shared" si="6"/>
        <v>0</v>
      </c>
    </row>
    <row r="166" spans="1:17" ht="15" customHeight="1">
      <c r="A166" s="252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56"/>
      <c r="I166" s="258"/>
      <c r="J166" s="258"/>
      <c r="K166" s="260"/>
      <c r="L166" s="260"/>
      <c r="M166" s="215">
        <f t="shared" si="5"/>
        <v>0</v>
      </c>
      <c r="N166" s="258"/>
      <c r="O166" s="260"/>
      <c r="P166" s="260"/>
      <c r="Q166" s="215">
        <f t="shared" si="6"/>
        <v>0</v>
      </c>
    </row>
    <row r="167" spans="1:17" ht="15" customHeight="1">
      <c r="A167" s="252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56"/>
      <c r="I167" s="258"/>
      <c r="J167" s="258"/>
      <c r="K167" s="260"/>
      <c r="L167" s="260"/>
      <c r="M167" s="215">
        <f t="shared" si="5"/>
        <v>0</v>
      </c>
      <c r="N167" s="258"/>
      <c r="O167" s="260"/>
      <c r="P167" s="260"/>
      <c r="Q167" s="215">
        <f t="shared" si="6"/>
        <v>0</v>
      </c>
    </row>
    <row r="168" spans="1:17" ht="15" customHeight="1">
      <c r="A168" s="252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56">
        <v>1</v>
      </c>
      <c r="I168" s="258"/>
      <c r="J168" s="258"/>
      <c r="K168" s="260"/>
      <c r="L168" s="260"/>
      <c r="M168" s="215">
        <f t="shared" si="5"/>
        <v>0</v>
      </c>
      <c r="N168" s="258"/>
      <c r="O168" s="260"/>
      <c r="P168" s="260"/>
      <c r="Q168" s="215">
        <f t="shared" si="6"/>
        <v>0</v>
      </c>
    </row>
    <row r="169" spans="1:17" ht="15" customHeight="1">
      <c r="A169" s="252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56"/>
      <c r="I169" s="258"/>
      <c r="J169" s="258"/>
      <c r="K169" s="260"/>
      <c r="L169" s="260"/>
      <c r="M169" s="215">
        <f t="shared" si="5"/>
        <v>0</v>
      </c>
      <c r="N169" s="258">
        <v>1</v>
      </c>
      <c r="O169" s="260">
        <v>677.8</v>
      </c>
      <c r="P169" s="260">
        <v>677.8</v>
      </c>
      <c r="Q169" s="215">
        <f t="shared" si="6"/>
        <v>0</v>
      </c>
    </row>
    <row r="170" spans="1:17" ht="15" customHeight="1">
      <c r="A170" s="252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56"/>
      <c r="I170" s="258"/>
      <c r="J170" s="258"/>
      <c r="K170" s="260"/>
      <c r="L170" s="260"/>
      <c r="M170" s="215">
        <f t="shared" si="5"/>
        <v>0</v>
      </c>
      <c r="N170" s="258"/>
      <c r="O170" s="260"/>
      <c r="P170" s="260"/>
      <c r="Q170" s="215">
        <f t="shared" si="6"/>
        <v>0</v>
      </c>
    </row>
    <row r="171" spans="1:17" ht="15" customHeight="1">
      <c r="A171" s="252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56"/>
      <c r="I171" s="258"/>
      <c r="J171" s="258"/>
      <c r="K171" s="260"/>
      <c r="L171" s="260"/>
      <c r="M171" s="215">
        <f t="shared" si="5"/>
        <v>0</v>
      </c>
      <c r="N171" s="258"/>
      <c r="O171" s="260"/>
      <c r="P171" s="260"/>
      <c r="Q171" s="215">
        <f t="shared" si="6"/>
        <v>0</v>
      </c>
    </row>
    <row r="172" spans="1:17" ht="15" customHeight="1">
      <c r="A172" s="252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56"/>
      <c r="I172" s="258"/>
      <c r="J172" s="258"/>
      <c r="K172" s="260"/>
      <c r="L172" s="260"/>
      <c r="M172" s="215">
        <f t="shared" si="5"/>
        <v>0</v>
      </c>
      <c r="N172" s="258"/>
      <c r="O172" s="260"/>
      <c r="P172" s="260"/>
      <c r="Q172" s="215">
        <f t="shared" si="6"/>
        <v>0</v>
      </c>
    </row>
    <row r="173" spans="1:17" ht="15" customHeight="1">
      <c r="A173" s="252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56"/>
      <c r="I173" s="258"/>
      <c r="J173" s="258"/>
      <c r="K173" s="260"/>
      <c r="L173" s="260"/>
      <c r="M173" s="215">
        <f t="shared" si="5"/>
        <v>0</v>
      </c>
      <c r="N173" s="258"/>
      <c r="O173" s="260"/>
      <c r="P173" s="260"/>
      <c r="Q173" s="215">
        <f t="shared" si="6"/>
        <v>0</v>
      </c>
    </row>
    <row r="174" spans="1:17" ht="51">
      <c r="A174" s="252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56"/>
      <c r="I174" s="258"/>
      <c r="J174" s="258"/>
      <c r="K174" s="260"/>
      <c r="L174" s="260"/>
      <c r="M174" s="215">
        <f t="shared" si="5"/>
        <v>0</v>
      </c>
      <c r="N174" s="258"/>
      <c r="O174" s="260"/>
      <c r="P174" s="260"/>
      <c r="Q174" s="215">
        <f t="shared" si="6"/>
        <v>0</v>
      </c>
    </row>
    <row r="175" spans="1:17" ht="51">
      <c r="A175" s="252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56"/>
      <c r="I175" s="258"/>
      <c r="J175" s="258"/>
      <c r="K175" s="260"/>
      <c r="L175" s="260"/>
      <c r="M175" s="215">
        <f t="shared" si="5"/>
        <v>0</v>
      </c>
      <c r="N175" s="258"/>
      <c r="O175" s="260"/>
      <c r="P175" s="260"/>
      <c r="Q175" s="215">
        <f t="shared" si="6"/>
        <v>0</v>
      </c>
    </row>
    <row r="176" spans="1:17" ht="15" customHeight="1">
      <c r="A176" s="252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56"/>
      <c r="I176" s="258"/>
      <c r="J176" s="258"/>
      <c r="K176" s="260"/>
      <c r="L176" s="260"/>
      <c r="M176" s="215">
        <f t="shared" si="5"/>
        <v>0</v>
      </c>
      <c r="N176" s="258"/>
      <c r="O176" s="260"/>
      <c r="P176" s="260"/>
      <c r="Q176" s="215">
        <f t="shared" si="6"/>
        <v>0</v>
      </c>
    </row>
    <row r="177" spans="1:17" ht="15" customHeight="1">
      <c r="A177" s="252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56"/>
      <c r="I177" s="258"/>
      <c r="J177" s="258"/>
      <c r="K177" s="260"/>
      <c r="L177" s="260"/>
      <c r="M177" s="215">
        <f t="shared" si="5"/>
        <v>0</v>
      </c>
      <c r="N177" s="258"/>
      <c r="O177" s="260"/>
      <c r="P177" s="260"/>
      <c r="Q177" s="215">
        <f t="shared" si="6"/>
        <v>0</v>
      </c>
    </row>
    <row r="178" spans="1:17" ht="15" customHeight="1">
      <c r="A178" s="252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56"/>
      <c r="I178" s="258"/>
      <c r="J178" s="258"/>
      <c r="K178" s="260"/>
      <c r="L178" s="260"/>
      <c r="M178" s="215">
        <f t="shared" si="5"/>
        <v>0</v>
      </c>
      <c r="N178" s="258"/>
      <c r="O178" s="260"/>
      <c r="P178" s="260"/>
      <c r="Q178" s="215">
        <f t="shared" si="6"/>
        <v>0</v>
      </c>
    </row>
    <row r="179" spans="1:17" ht="15" customHeight="1">
      <c r="A179" s="252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56"/>
      <c r="I179" s="258"/>
      <c r="J179" s="258"/>
      <c r="K179" s="260"/>
      <c r="L179" s="260"/>
      <c r="M179" s="215">
        <f t="shared" si="5"/>
        <v>0</v>
      </c>
      <c r="N179" s="258"/>
      <c r="O179" s="260"/>
      <c r="P179" s="260"/>
      <c r="Q179" s="215">
        <f t="shared" si="6"/>
        <v>0</v>
      </c>
    </row>
    <row r="180" spans="1:17" ht="15" customHeight="1">
      <c r="A180" s="252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56"/>
      <c r="I180" s="258"/>
      <c r="J180" s="258"/>
      <c r="K180" s="260"/>
      <c r="L180" s="260"/>
      <c r="M180" s="215">
        <f t="shared" si="5"/>
        <v>0</v>
      </c>
      <c r="N180" s="258"/>
      <c r="O180" s="260"/>
      <c r="P180" s="260"/>
      <c r="Q180" s="215">
        <f t="shared" si="6"/>
        <v>0</v>
      </c>
    </row>
    <row r="181" spans="1:17" ht="15" customHeight="1">
      <c r="A181" s="252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56"/>
      <c r="I181" s="258"/>
      <c r="J181" s="258"/>
      <c r="K181" s="260"/>
      <c r="L181" s="260"/>
      <c r="M181" s="215">
        <f t="shared" si="5"/>
        <v>0</v>
      </c>
      <c r="N181" s="258"/>
      <c r="O181" s="260"/>
      <c r="P181" s="260"/>
      <c r="Q181" s="215">
        <f t="shared" si="6"/>
        <v>0</v>
      </c>
    </row>
    <row r="182" spans="1:17" ht="15" customHeight="1">
      <c r="A182" s="252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56"/>
      <c r="I182" s="258"/>
      <c r="J182" s="258"/>
      <c r="K182" s="260"/>
      <c r="L182" s="260"/>
      <c r="M182" s="215">
        <f t="shared" si="5"/>
        <v>0</v>
      </c>
      <c r="N182" s="258"/>
      <c r="O182" s="260"/>
      <c r="P182" s="260"/>
      <c r="Q182" s="215">
        <f t="shared" si="6"/>
        <v>0</v>
      </c>
    </row>
    <row r="183" spans="1:17" ht="15" customHeight="1">
      <c r="A183" s="252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56"/>
      <c r="I183" s="258"/>
      <c r="J183" s="258"/>
      <c r="K183" s="260"/>
      <c r="L183" s="260"/>
      <c r="M183" s="215">
        <f t="shared" si="5"/>
        <v>0</v>
      </c>
      <c r="N183" s="258"/>
      <c r="O183" s="260"/>
      <c r="P183" s="260"/>
      <c r="Q183" s="215">
        <f t="shared" si="6"/>
        <v>0</v>
      </c>
    </row>
    <row r="184" spans="1:17" ht="15" customHeight="1">
      <c r="A184" s="252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56"/>
      <c r="I184" s="258">
        <v>1</v>
      </c>
      <c r="J184" s="258">
        <v>1</v>
      </c>
      <c r="K184" s="260">
        <v>2114.4</v>
      </c>
      <c r="L184" s="260">
        <v>2114.4</v>
      </c>
      <c r="M184" s="215">
        <f t="shared" si="5"/>
        <v>0</v>
      </c>
      <c r="N184" s="258"/>
      <c r="O184" s="260"/>
      <c r="P184" s="260"/>
      <c r="Q184" s="215">
        <f t="shared" si="6"/>
        <v>0</v>
      </c>
    </row>
    <row r="185" spans="1:17" ht="15" customHeight="1">
      <c r="A185" s="252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56"/>
      <c r="I185" s="258"/>
      <c r="J185" s="258"/>
      <c r="K185" s="260"/>
      <c r="L185" s="260"/>
      <c r="M185" s="215">
        <f t="shared" si="5"/>
        <v>0</v>
      </c>
      <c r="N185" s="258"/>
      <c r="O185" s="260"/>
      <c r="P185" s="260"/>
      <c r="Q185" s="215">
        <f t="shared" si="6"/>
        <v>0</v>
      </c>
    </row>
    <row r="186" spans="1:17">
      <c r="A186" s="252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56"/>
      <c r="I186" s="258"/>
      <c r="J186" s="258"/>
      <c r="K186" s="260"/>
      <c r="L186" s="260"/>
      <c r="M186" s="215">
        <f t="shared" si="5"/>
        <v>0</v>
      </c>
      <c r="N186" s="258"/>
      <c r="O186" s="260"/>
      <c r="P186" s="260"/>
      <c r="Q186" s="215">
        <f t="shared" si="6"/>
        <v>0</v>
      </c>
    </row>
    <row r="187" spans="1:17">
      <c r="A187" s="252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56"/>
      <c r="I187" s="258"/>
      <c r="J187" s="258"/>
      <c r="K187" s="260"/>
      <c r="L187" s="260"/>
      <c r="M187" s="215">
        <f>K187-L187</f>
        <v>0</v>
      </c>
      <c r="N187" s="258"/>
      <c r="O187" s="260"/>
      <c r="P187" s="260"/>
      <c r="Q187" s="215">
        <f>O187-P187</f>
        <v>0</v>
      </c>
    </row>
    <row r="188" spans="1:17">
      <c r="A188" s="252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56"/>
      <c r="I188" s="258"/>
      <c r="J188" s="258"/>
      <c r="K188" s="260"/>
      <c r="L188" s="260"/>
      <c r="M188" s="215">
        <f>K188-L188</f>
        <v>0</v>
      </c>
      <c r="N188" s="258"/>
      <c r="O188" s="260"/>
      <c r="P188" s="260"/>
      <c r="Q188" s="215">
        <f>O188-P188</f>
        <v>0</v>
      </c>
    </row>
    <row r="189" spans="1:17" ht="15" customHeight="1">
      <c r="A189" s="252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56">
        <v>1</v>
      </c>
      <c r="I189" s="258"/>
      <c r="J189" s="258"/>
      <c r="K189" s="260"/>
      <c r="L189" s="260"/>
      <c r="M189" s="215">
        <f t="shared" ref="M189:M225" si="7">K189-L189</f>
        <v>0</v>
      </c>
      <c r="N189" s="258"/>
      <c r="O189" s="260"/>
      <c r="P189" s="260"/>
      <c r="Q189" s="215">
        <f t="shared" ref="Q189:Q225" si="8">O189-P189</f>
        <v>0</v>
      </c>
    </row>
    <row r="190" spans="1:17" ht="15" customHeight="1">
      <c r="A190" s="252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56">
        <v>1</v>
      </c>
      <c r="I190" s="258"/>
      <c r="J190" s="258"/>
      <c r="K190" s="260"/>
      <c r="L190" s="260"/>
      <c r="M190" s="215">
        <f t="shared" si="7"/>
        <v>0</v>
      </c>
      <c r="N190" s="258"/>
      <c r="O190" s="260"/>
      <c r="P190" s="260"/>
      <c r="Q190" s="215">
        <f t="shared" si="8"/>
        <v>0</v>
      </c>
    </row>
    <row r="191" spans="1:17">
      <c r="A191" s="252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56"/>
      <c r="I191" s="258"/>
      <c r="J191" s="258"/>
      <c r="K191" s="260"/>
      <c r="L191" s="260"/>
      <c r="M191" s="215">
        <f t="shared" si="7"/>
        <v>0</v>
      </c>
      <c r="N191" s="258"/>
      <c r="O191" s="260"/>
      <c r="P191" s="260"/>
      <c r="Q191" s="215">
        <f t="shared" si="8"/>
        <v>0</v>
      </c>
    </row>
    <row r="192" spans="1:17">
      <c r="A192" s="252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56">
        <v>1</v>
      </c>
      <c r="I192" s="258"/>
      <c r="J192" s="258"/>
      <c r="K192" s="260"/>
      <c r="L192" s="260"/>
      <c r="M192" s="215">
        <f t="shared" si="7"/>
        <v>0</v>
      </c>
      <c r="N192" s="258"/>
      <c r="O192" s="260"/>
      <c r="P192" s="260"/>
      <c r="Q192" s="215">
        <f t="shared" si="8"/>
        <v>0</v>
      </c>
    </row>
    <row r="193" spans="1:17">
      <c r="A193" s="252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56"/>
      <c r="I193" s="258"/>
      <c r="J193" s="258"/>
      <c r="K193" s="260"/>
      <c r="L193" s="260"/>
      <c r="M193" s="215">
        <f t="shared" si="7"/>
        <v>0</v>
      </c>
      <c r="N193" s="258"/>
      <c r="O193" s="260"/>
      <c r="P193" s="260"/>
      <c r="Q193" s="215">
        <f t="shared" si="8"/>
        <v>0</v>
      </c>
    </row>
    <row r="194" spans="1:17">
      <c r="A194" s="252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56">
        <v>1</v>
      </c>
      <c r="I194" s="258"/>
      <c r="J194" s="258"/>
      <c r="K194" s="260"/>
      <c r="L194" s="260"/>
      <c r="M194" s="215">
        <f t="shared" si="7"/>
        <v>0</v>
      </c>
      <c r="N194" s="258"/>
      <c r="O194" s="260"/>
      <c r="P194" s="260"/>
      <c r="Q194" s="215">
        <f t="shared" si="8"/>
        <v>0</v>
      </c>
    </row>
    <row r="195" spans="1:17">
      <c r="A195" s="252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56">
        <v>2</v>
      </c>
      <c r="I195" s="258"/>
      <c r="J195" s="258"/>
      <c r="K195" s="260"/>
      <c r="L195" s="260"/>
      <c r="M195" s="215">
        <f t="shared" si="7"/>
        <v>0</v>
      </c>
      <c r="N195" s="258"/>
      <c r="O195" s="260"/>
      <c r="P195" s="260"/>
      <c r="Q195" s="215">
        <f t="shared" si="8"/>
        <v>0</v>
      </c>
    </row>
    <row r="196" spans="1:17">
      <c r="A196" s="252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56"/>
      <c r="I196" s="258"/>
      <c r="J196" s="258">
        <v>1</v>
      </c>
      <c r="K196" s="260"/>
      <c r="L196" s="260"/>
      <c r="M196" s="215">
        <f t="shared" si="7"/>
        <v>0</v>
      </c>
      <c r="N196" s="258"/>
      <c r="O196" s="260"/>
      <c r="P196" s="260"/>
      <c r="Q196" s="215">
        <f t="shared" si="8"/>
        <v>0</v>
      </c>
    </row>
    <row r="197" spans="1:17">
      <c r="A197" s="252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56"/>
      <c r="I197" s="258"/>
      <c r="J197" s="258"/>
      <c r="K197" s="260"/>
      <c r="L197" s="260"/>
      <c r="M197" s="215">
        <f t="shared" si="7"/>
        <v>0</v>
      </c>
      <c r="N197" s="258"/>
      <c r="O197" s="260"/>
      <c r="P197" s="260"/>
      <c r="Q197" s="215">
        <f t="shared" si="8"/>
        <v>0</v>
      </c>
    </row>
    <row r="198" spans="1:17">
      <c r="A198" s="252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56">
        <v>1</v>
      </c>
      <c r="I198" s="258"/>
      <c r="J198" s="258"/>
      <c r="K198" s="260"/>
      <c r="L198" s="260"/>
      <c r="M198" s="215">
        <f t="shared" si="7"/>
        <v>0</v>
      </c>
      <c r="N198" s="258"/>
      <c r="O198" s="260"/>
      <c r="P198" s="260"/>
      <c r="Q198" s="215">
        <f t="shared" si="8"/>
        <v>0</v>
      </c>
    </row>
    <row r="199" spans="1:17" ht="63.75">
      <c r="A199" s="252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56"/>
      <c r="I199" s="258"/>
      <c r="J199" s="258"/>
      <c r="K199" s="260"/>
      <c r="L199" s="260"/>
      <c r="M199" s="215">
        <f t="shared" si="7"/>
        <v>0</v>
      </c>
      <c r="N199" s="258"/>
      <c r="O199" s="260"/>
      <c r="P199" s="260"/>
      <c r="Q199" s="215">
        <f t="shared" si="8"/>
        <v>0</v>
      </c>
    </row>
    <row r="200" spans="1:17" ht="63.75">
      <c r="A200" s="252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56"/>
      <c r="I200" s="258"/>
      <c r="J200" s="258"/>
      <c r="K200" s="260"/>
      <c r="L200" s="260"/>
      <c r="M200" s="215">
        <f t="shared" si="7"/>
        <v>0</v>
      </c>
      <c r="N200" s="258"/>
      <c r="O200" s="260"/>
      <c r="P200" s="260"/>
      <c r="Q200" s="215">
        <f t="shared" si="8"/>
        <v>0</v>
      </c>
    </row>
    <row r="201" spans="1:17">
      <c r="A201" s="252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56">
        <v>1</v>
      </c>
      <c r="I201" s="258"/>
      <c r="J201" s="258"/>
      <c r="K201" s="260"/>
      <c r="L201" s="260"/>
      <c r="M201" s="215">
        <f t="shared" si="7"/>
        <v>0</v>
      </c>
      <c r="N201" s="258"/>
      <c r="O201" s="260"/>
      <c r="P201" s="260"/>
      <c r="Q201" s="215">
        <f t="shared" si="8"/>
        <v>0</v>
      </c>
    </row>
    <row r="202" spans="1:17">
      <c r="A202" s="252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56"/>
      <c r="I202" s="258"/>
      <c r="J202" s="258"/>
      <c r="K202" s="260"/>
      <c r="L202" s="260"/>
      <c r="M202" s="215">
        <f t="shared" si="7"/>
        <v>0</v>
      </c>
      <c r="N202" s="258"/>
      <c r="O202" s="260"/>
      <c r="P202" s="260"/>
      <c r="Q202" s="215">
        <f t="shared" si="8"/>
        <v>0</v>
      </c>
    </row>
    <row r="203" spans="1:17">
      <c r="A203" s="252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56"/>
      <c r="I203" s="258"/>
      <c r="J203" s="258"/>
      <c r="K203" s="260"/>
      <c r="L203" s="260"/>
      <c r="M203" s="215">
        <f t="shared" si="7"/>
        <v>0</v>
      </c>
      <c r="N203" s="258"/>
      <c r="O203" s="260"/>
      <c r="P203" s="260"/>
      <c r="Q203" s="215">
        <f t="shared" si="8"/>
        <v>0</v>
      </c>
    </row>
    <row r="204" spans="1:17" ht="15" customHeight="1">
      <c r="A204" s="252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56"/>
      <c r="I204" s="258"/>
      <c r="J204" s="258"/>
      <c r="K204" s="260"/>
      <c r="L204" s="260"/>
      <c r="M204" s="215">
        <f t="shared" si="7"/>
        <v>0</v>
      </c>
      <c r="N204" s="258"/>
      <c r="O204" s="260"/>
      <c r="P204" s="260"/>
      <c r="Q204" s="215">
        <f t="shared" si="8"/>
        <v>0</v>
      </c>
    </row>
    <row r="205" spans="1:17" ht="51">
      <c r="A205" s="252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56"/>
      <c r="I205" s="258"/>
      <c r="J205" s="258"/>
      <c r="K205" s="260"/>
      <c r="L205" s="260"/>
      <c r="M205" s="215">
        <f t="shared" si="7"/>
        <v>0</v>
      </c>
      <c r="N205" s="258"/>
      <c r="O205" s="260"/>
      <c r="P205" s="260"/>
      <c r="Q205" s="215">
        <f t="shared" si="8"/>
        <v>0</v>
      </c>
    </row>
    <row r="206" spans="1:17">
      <c r="A206" s="252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56"/>
      <c r="I206" s="258"/>
      <c r="J206" s="258"/>
      <c r="K206" s="260"/>
      <c r="L206" s="260"/>
      <c r="M206" s="215">
        <f t="shared" si="7"/>
        <v>0</v>
      </c>
      <c r="N206" s="258"/>
      <c r="O206" s="260"/>
      <c r="P206" s="260"/>
      <c r="Q206" s="215">
        <f t="shared" si="8"/>
        <v>0</v>
      </c>
    </row>
    <row r="207" spans="1:17">
      <c r="A207" s="252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56"/>
      <c r="I207" s="258"/>
      <c r="J207" s="258"/>
      <c r="K207" s="260"/>
      <c r="L207" s="260"/>
      <c r="M207" s="215">
        <f t="shared" si="7"/>
        <v>0</v>
      </c>
      <c r="N207" s="258"/>
      <c r="O207" s="260"/>
      <c r="P207" s="260"/>
      <c r="Q207" s="215">
        <f t="shared" si="8"/>
        <v>0</v>
      </c>
    </row>
    <row r="208" spans="1:17" ht="51">
      <c r="A208" s="252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56">
        <v>4</v>
      </c>
      <c r="I208" s="258"/>
      <c r="J208" s="258"/>
      <c r="K208" s="260"/>
      <c r="L208" s="260"/>
      <c r="M208" s="215">
        <f t="shared" si="7"/>
        <v>0</v>
      </c>
      <c r="N208" s="258"/>
      <c r="O208" s="260"/>
      <c r="P208" s="260"/>
      <c r="Q208" s="215">
        <f t="shared" si="8"/>
        <v>0</v>
      </c>
    </row>
    <row r="209" spans="1:17" ht="51">
      <c r="A209" s="252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56"/>
      <c r="I209" s="258"/>
      <c r="J209" s="258"/>
      <c r="K209" s="260"/>
      <c r="L209" s="260"/>
      <c r="M209" s="215">
        <f t="shared" si="7"/>
        <v>0</v>
      </c>
      <c r="N209" s="258"/>
      <c r="O209" s="260"/>
      <c r="P209" s="260"/>
      <c r="Q209" s="215">
        <f t="shared" si="8"/>
        <v>0</v>
      </c>
    </row>
    <row r="210" spans="1:17">
      <c r="A210" s="252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56"/>
      <c r="I210" s="258"/>
      <c r="J210" s="258"/>
      <c r="K210" s="260"/>
      <c r="L210" s="260"/>
      <c r="M210" s="215">
        <f t="shared" si="7"/>
        <v>0</v>
      </c>
      <c r="N210" s="258"/>
      <c r="O210" s="260"/>
      <c r="P210" s="260"/>
      <c r="Q210" s="215">
        <f t="shared" si="8"/>
        <v>0</v>
      </c>
    </row>
    <row r="211" spans="1:17">
      <c r="A211" s="252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56"/>
      <c r="I211" s="258"/>
      <c r="J211" s="258"/>
      <c r="K211" s="260"/>
      <c r="L211" s="260"/>
      <c r="M211" s="215">
        <f t="shared" si="7"/>
        <v>0</v>
      </c>
      <c r="N211" s="258"/>
      <c r="O211" s="260"/>
      <c r="P211" s="260"/>
      <c r="Q211" s="215">
        <f t="shared" si="8"/>
        <v>0</v>
      </c>
    </row>
    <row r="212" spans="1:17">
      <c r="A212" s="252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56">
        <v>1</v>
      </c>
      <c r="I212" s="258"/>
      <c r="J212" s="258"/>
      <c r="K212" s="260"/>
      <c r="L212" s="260"/>
      <c r="M212" s="215">
        <f t="shared" si="7"/>
        <v>0</v>
      </c>
      <c r="N212" s="258"/>
      <c r="O212" s="260"/>
      <c r="P212" s="260"/>
      <c r="Q212" s="215">
        <f t="shared" si="8"/>
        <v>0</v>
      </c>
    </row>
    <row r="213" spans="1:17">
      <c r="A213" s="252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56"/>
      <c r="I213" s="258"/>
      <c r="J213" s="258"/>
      <c r="K213" s="260"/>
      <c r="L213" s="260"/>
      <c r="M213" s="215">
        <f t="shared" si="7"/>
        <v>0</v>
      </c>
      <c r="N213" s="258"/>
      <c r="O213" s="260"/>
      <c r="P213" s="260"/>
      <c r="Q213" s="215">
        <f t="shared" si="8"/>
        <v>0</v>
      </c>
    </row>
    <row r="214" spans="1:17">
      <c r="A214" s="252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56">
        <v>1</v>
      </c>
      <c r="I214" s="258"/>
      <c r="J214" s="258"/>
      <c r="K214" s="260"/>
      <c r="L214" s="260"/>
      <c r="M214" s="215">
        <f t="shared" si="7"/>
        <v>0</v>
      </c>
      <c r="N214" s="258"/>
      <c r="O214" s="260"/>
      <c r="P214" s="260"/>
      <c r="Q214" s="215">
        <f t="shared" si="8"/>
        <v>0</v>
      </c>
    </row>
    <row r="215" spans="1:17">
      <c r="A215" s="252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56"/>
      <c r="I215" s="258"/>
      <c r="J215" s="258"/>
      <c r="K215" s="260"/>
      <c r="L215" s="260"/>
      <c r="M215" s="215">
        <f t="shared" si="7"/>
        <v>0</v>
      </c>
      <c r="N215" s="258"/>
      <c r="O215" s="260"/>
      <c r="P215" s="260"/>
      <c r="Q215" s="215">
        <f t="shared" si="8"/>
        <v>0</v>
      </c>
    </row>
    <row r="216" spans="1:17">
      <c r="A216" s="252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56">
        <v>1</v>
      </c>
      <c r="I216" s="258"/>
      <c r="J216" s="258"/>
      <c r="K216" s="260"/>
      <c r="L216" s="260"/>
      <c r="M216" s="215">
        <f t="shared" si="7"/>
        <v>0</v>
      </c>
      <c r="N216" s="258"/>
      <c r="O216" s="260"/>
      <c r="P216" s="260"/>
      <c r="Q216" s="215">
        <f t="shared" si="8"/>
        <v>0</v>
      </c>
    </row>
    <row r="217" spans="1:17">
      <c r="A217" s="252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56"/>
      <c r="I217" s="258"/>
      <c r="J217" s="258"/>
      <c r="K217" s="260"/>
      <c r="L217" s="260"/>
      <c r="M217" s="215">
        <f t="shared" si="7"/>
        <v>0</v>
      </c>
      <c r="N217" s="258"/>
      <c r="O217" s="260"/>
      <c r="P217" s="260"/>
      <c r="Q217" s="215">
        <f t="shared" si="8"/>
        <v>0</v>
      </c>
    </row>
    <row r="218" spans="1:17">
      <c r="A218" s="252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56"/>
      <c r="I218" s="258"/>
      <c r="J218" s="258"/>
      <c r="K218" s="260"/>
      <c r="L218" s="260"/>
      <c r="M218" s="215">
        <f t="shared" si="7"/>
        <v>0</v>
      </c>
      <c r="N218" s="258"/>
      <c r="O218" s="260"/>
      <c r="P218" s="260"/>
      <c r="Q218" s="215">
        <f t="shared" si="8"/>
        <v>0</v>
      </c>
    </row>
    <row r="219" spans="1:17">
      <c r="A219" s="252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56"/>
      <c r="I219" s="258"/>
      <c r="J219" s="258"/>
      <c r="K219" s="260"/>
      <c r="L219" s="260"/>
      <c r="M219" s="215">
        <f t="shared" si="7"/>
        <v>0</v>
      </c>
      <c r="N219" s="258"/>
      <c r="O219" s="260"/>
      <c r="P219" s="260"/>
      <c r="Q219" s="215">
        <f t="shared" si="8"/>
        <v>0</v>
      </c>
    </row>
    <row r="220" spans="1:17">
      <c r="A220" s="252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56">
        <v>1</v>
      </c>
      <c r="I220" s="258"/>
      <c r="J220" s="258"/>
      <c r="K220" s="260"/>
      <c r="L220" s="260"/>
      <c r="M220" s="215">
        <f t="shared" si="7"/>
        <v>0</v>
      </c>
      <c r="N220" s="258"/>
      <c r="O220" s="260"/>
      <c r="P220" s="260"/>
      <c r="Q220" s="215">
        <f t="shared" si="8"/>
        <v>0</v>
      </c>
    </row>
    <row r="221" spans="1:17">
      <c r="A221" s="252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56">
        <v>1</v>
      </c>
      <c r="I221" s="258"/>
      <c r="J221" s="258"/>
      <c r="K221" s="260"/>
      <c r="L221" s="260"/>
      <c r="M221" s="215">
        <f t="shared" si="7"/>
        <v>0</v>
      </c>
      <c r="N221" s="258"/>
      <c r="O221" s="260"/>
      <c r="P221" s="260"/>
      <c r="Q221" s="215">
        <f t="shared" si="8"/>
        <v>0</v>
      </c>
    </row>
    <row r="222" spans="1:17">
      <c r="A222" s="252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56"/>
      <c r="I222" s="258"/>
      <c r="J222" s="258"/>
      <c r="K222" s="260"/>
      <c r="L222" s="260"/>
      <c r="M222" s="215">
        <f t="shared" si="7"/>
        <v>0</v>
      </c>
      <c r="N222" s="258"/>
      <c r="O222" s="260"/>
      <c r="P222" s="260"/>
      <c r="Q222" s="215">
        <f t="shared" si="8"/>
        <v>0</v>
      </c>
    </row>
    <row r="223" spans="1:17">
      <c r="A223" s="252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56"/>
      <c r="I223" s="258"/>
      <c r="J223" s="258"/>
      <c r="K223" s="260"/>
      <c r="L223" s="260"/>
      <c r="M223" s="215">
        <f t="shared" si="7"/>
        <v>0</v>
      </c>
      <c r="N223" s="258"/>
      <c r="O223" s="260"/>
      <c r="P223" s="260"/>
      <c r="Q223" s="215">
        <f t="shared" si="8"/>
        <v>0</v>
      </c>
    </row>
    <row r="224" spans="1:17">
      <c r="A224" s="252">
        <v>215</v>
      </c>
      <c r="B224" s="243" t="s">
        <v>534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56"/>
      <c r="I224" s="258"/>
      <c r="J224" s="258"/>
      <c r="K224" s="260"/>
      <c r="L224" s="260"/>
      <c r="M224" s="215">
        <f t="shared" si="7"/>
        <v>0</v>
      </c>
      <c r="N224" s="258"/>
      <c r="O224" s="260"/>
      <c r="P224" s="260"/>
      <c r="Q224" s="215">
        <f t="shared" si="8"/>
        <v>0</v>
      </c>
    </row>
    <row r="225" spans="1:17">
      <c r="A225" s="252">
        <v>216</v>
      </c>
      <c r="B225" s="243" t="s">
        <v>534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56">
        <v>2</v>
      </c>
      <c r="I225" s="258"/>
      <c r="J225" s="258"/>
      <c r="K225" s="260"/>
      <c r="L225" s="260"/>
      <c r="M225" s="215">
        <f t="shared" si="7"/>
        <v>0</v>
      </c>
      <c r="N225" s="258"/>
      <c r="O225" s="260"/>
      <c r="P225" s="260"/>
      <c r="Q225" s="215">
        <f t="shared" si="8"/>
        <v>0</v>
      </c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245">
        <f>SUM(H10:H225)</f>
        <v>70</v>
      </c>
      <c r="I226" s="221">
        <f t="shared" ref="I226:Q226" si="9">SUM(I10:I225)</f>
        <v>1</v>
      </c>
      <c r="J226" s="221">
        <f t="shared" si="9"/>
        <v>3</v>
      </c>
      <c r="K226" s="215">
        <f t="shared" si="9"/>
        <v>2114.4</v>
      </c>
      <c r="L226" s="215">
        <f t="shared" si="9"/>
        <v>2114.4</v>
      </c>
      <c r="M226" s="215">
        <f t="shared" si="9"/>
        <v>0</v>
      </c>
      <c r="N226" s="221">
        <f t="shared" si="9"/>
        <v>3</v>
      </c>
      <c r="O226" s="215">
        <f t="shared" si="9"/>
        <v>677.8</v>
      </c>
      <c r="P226" s="215">
        <f t="shared" si="9"/>
        <v>677.8</v>
      </c>
      <c r="Q226" s="215">
        <f t="shared" si="9"/>
        <v>0</v>
      </c>
    </row>
  </sheetData>
  <autoFilter ref="A9:Q186" xr:uid="{00000000-0009-0000-0000-00001A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Q226"/>
  <sheetViews>
    <sheetView topLeftCell="A201" workbookViewId="0">
      <selection activeCell="J214" sqref="J214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58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64"/>
      <c r="I10" s="262"/>
      <c r="J10" s="262"/>
      <c r="K10" s="260"/>
      <c r="L10" s="260"/>
      <c r="M10" s="259">
        <f t="shared" ref="M10:M74" si="1">K10-L10</f>
        <v>0</v>
      </c>
      <c r="N10" s="263"/>
      <c r="O10" s="260"/>
      <c r="P10" s="260"/>
      <c r="Q10" s="259">
        <f t="shared" ref="Q10:Q74" si="2">O10-P10</f>
        <v>0</v>
      </c>
    </row>
    <row r="11" spans="1:17" ht="15" customHeight="1">
      <c r="A11" s="258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64"/>
      <c r="I11" s="262"/>
      <c r="J11" s="262"/>
      <c r="K11" s="260"/>
      <c r="L11" s="260"/>
      <c r="M11" s="259">
        <f t="shared" si="1"/>
        <v>0</v>
      </c>
      <c r="N11" s="263"/>
      <c r="O11" s="260"/>
      <c r="P11" s="260"/>
      <c r="Q11" s="259">
        <f t="shared" si="2"/>
        <v>0</v>
      </c>
    </row>
    <row r="12" spans="1:17" ht="15" customHeight="1">
      <c r="A12" s="258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64"/>
      <c r="I12" s="262"/>
      <c r="J12" s="262"/>
      <c r="K12" s="260"/>
      <c r="L12" s="260"/>
      <c r="M12" s="259">
        <f t="shared" si="1"/>
        <v>0</v>
      </c>
      <c r="N12" s="263"/>
      <c r="O12" s="260"/>
      <c r="P12" s="260"/>
      <c r="Q12" s="259">
        <f t="shared" si="2"/>
        <v>0</v>
      </c>
    </row>
    <row r="13" spans="1:17" ht="15" customHeight="1">
      <c r="A13" s="258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64"/>
      <c r="I13" s="262"/>
      <c r="J13" s="262"/>
      <c r="K13" s="260"/>
      <c r="L13" s="260"/>
      <c r="M13" s="259">
        <f t="shared" si="1"/>
        <v>0</v>
      </c>
      <c r="N13" s="263"/>
      <c r="O13" s="260"/>
      <c r="P13" s="260"/>
      <c r="Q13" s="259">
        <f t="shared" si="2"/>
        <v>0</v>
      </c>
    </row>
    <row r="14" spans="1:17" ht="15" customHeight="1">
      <c r="A14" s="258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64"/>
      <c r="I14" s="262"/>
      <c r="J14" s="262"/>
      <c r="K14" s="260"/>
      <c r="L14" s="260"/>
      <c r="M14" s="259">
        <f t="shared" si="1"/>
        <v>0</v>
      </c>
      <c r="N14" s="263"/>
      <c r="O14" s="260"/>
      <c r="P14" s="260"/>
      <c r="Q14" s="259">
        <f t="shared" si="2"/>
        <v>0</v>
      </c>
    </row>
    <row r="15" spans="1:17" ht="15" customHeight="1">
      <c r="A15" s="258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64"/>
      <c r="I15" s="262"/>
      <c r="J15" s="262"/>
      <c r="K15" s="260"/>
      <c r="L15" s="260"/>
      <c r="M15" s="259">
        <f t="shared" si="1"/>
        <v>0</v>
      </c>
      <c r="N15" s="263"/>
      <c r="O15" s="260"/>
      <c r="P15" s="260"/>
      <c r="Q15" s="259">
        <f t="shared" si="2"/>
        <v>0</v>
      </c>
    </row>
    <row r="16" spans="1:17" ht="15" customHeight="1">
      <c r="A16" s="258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64"/>
      <c r="I16" s="262"/>
      <c r="J16" s="262"/>
      <c r="K16" s="260"/>
      <c r="L16" s="260"/>
      <c r="M16" s="259">
        <f t="shared" si="1"/>
        <v>0</v>
      </c>
      <c r="N16" s="263"/>
      <c r="O16" s="260"/>
      <c r="P16" s="260"/>
      <c r="Q16" s="259">
        <f t="shared" si="2"/>
        <v>0</v>
      </c>
    </row>
    <row r="17" spans="1:17" ht="15" customHeight="1">
      <c r="A17" s="258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64"/>
      <c r="I17" s="262"/>
      <c r="J17" s="262"/>
      <c r="K17" s="260"/>
      <c r="L17" s="260"/>
      <c r="M17" s="259">
        <f t="shared" si="1"/>
        <v>0</v>
      </c>
      <c r="N17" s="263"/>
      <c r="O17" s="260"/>
      <c r="P17" s="260"/>
      <c r="Q17" s="259">
        <f t="shared" si="2"/>
        <v>0</v>
      </c>
    </row>
    <row r="18" spans="1:17" ht="15" customHeight="1">
      <c r="A18" s="258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64">
        <v>3</v>
      </c>
      <c r="I18" s="262"/>
      <c r="J18" s="262"/>
      <c r="K18" s="260"/>
      <c r="L18" s="260"/>
      <c r="M18" s="259">
        <f t="shared" si="1"/>
        <v>0</v>
      </c>
      <c r="N18" s="263"/>
      <c r="O18" s="260"/>
      <c r="P18" s="260"/>
      <c r="Q18" s="259">
        <f t="shared" si="2"/>
        <v>0</v>
      </c>
    </row>
    <row r="19" spans="1:17" ht="15" customHeight="1">
      <c r="A19" s="258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64"/>
      <c r="I19" s="262"/>
      <c r="J19" s="262"/>
      <c r="K19" s="260"/>
      <c r="L19" s="260"/>
      <c r="M19" s="259">
        <f t="shared" si="1"/>
        <v>0</v>
      </c>
      <c r="N19" s="263"/>
      <c r="O19" s="260"/>
      <c r="P19" s="260"/>
      <c r="Q19" s="259">
        <f t="shared" si="2"/>
        <v>0</v>
      </c>
    </row>
    <row r="20" spans="1:17" ht="15" customHeight="1">
      <c r="A20" s="258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64">
        <v>1</v>
      </c>
      <c r="I20" s="262"/>
      <c r="J20" s="262"/>
      <c r="K20" s="260"/>
      <c r="L20" s="260"/>
      <c r="M20" s="259">
        <f t="shared" si="1"/>
        <v>0</v>
      </c>
      <c r="N20" s="263"/>
      <c r="O20" s="260"/>
      <c r="P20" s="260"/>
      <c r="Q20" s="259">
        <f t="shared" si="2"/>
        <v>0</v>
      </c>
    </row>
    <row r="21" spans="1:17" ht="15" customHeight="1">
      <c r="A21" s="258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64"/>
      <c r="I21" s="262"/>
      <c r="J21" s="262"/>
      <c r="K21" s="260"/>
      <c r="L21" s="260"/>
      <c r="M21" s="259">
        <f t="shared" si="1"/>
        <v>0</v>
      </c>
      <c r="N21" s="263"/>
      <c r="O21" s="260"/>
      <c r="P21" s="260"/>
      <c r="Q21" s="259">
        <f t="shared" si="2"/>
        <v>0</v>
      </c>
    </row>
    <row r="22" spans="1:17" ht="15" customHeight="1">
      <c r="A22" s="258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64">
        <v>1</v>
      </c>
      <c r="I22" s="262"/>
      <c r="J22" s="262"/>
      <c r="K22" s="260"/>
      <c r="L22" s="260"/>
      <c r="M22" s="259">
        <f t="shared" si="1"/>
        <v>0</v>
      </c>
      <c r="N22" s="263"/>
      <c r="O22" s="260"/>
      <c r="P22" s="260"/>
      <c r="Q22" s="259">
        <f t="shared" si="2"/>
        <v>0</v>
      </c>
    </row>
    <row r="23" spans="1:17" ht="15" customHeight="1">
      <c r="A23" s="258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64"/>
      <c r="I23" s="262"/>
      <c r="J23" s="262"/>
      <c r="K23" s="260"/>
      <c r="L23" s="260"/>
      <c r="M23" s="259">
        <f t="shared" si="1"/>
        <v>0</v>
      </c>
      <c r="N23" s="263"/>
      <c r="O23" s="260"/>
      <c r="P23" s="260"/>
      <c r="Q23" s="259">
        <f t="shared" si="2"/>
        <v>0</v>
      </c>
    </row>
    <row r="24" spans="1:17" ht="15" customHeight="1">
      <c r="A24" s="258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64"/>
      <c r="I24" s="262"/>
      <c r="J24" s="262"/>
      <c r="K24" s="260"/>
      <c r="L24" s="260"/>
      <c r="M24" s="259">
        <f t="shared" si="1"/>
        <v>0</v>
      </c>
      <c r="N24" s="263"/>
      <c r="O24" s="260"/>
      <c r="P24" s="260"/>
      <c r="Q24" s="259">
        <f t="shared" si="2"/>
        <v>0</v>
      </c>
    </row>
    <row r="25" spans="1:17" ht="15" customHeight="1">
      <c r="A25" s="258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64"/>
      <c r="I25" s="262"/>
      <c r="J25" s="262"/>
      <c r="K25" s="260"/>
      <c r="L25" s="260"/>
      <c r="M25" s="259">
        <f t="shared" si="1"/>
        <v>0</v>
      </c>
      <c r="N25" s="263"/>
      <c r="O25" s="260"/>
      <c r="P25" s="260"/>
      <c r="Q25" s="259">
        <f t="shared" si="2"/>
        <v>0</v>
      </c>
    </row>
    <row r="26" spans="1:17" ht="15" customHeight="1">
      <c r="A26" s="258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64"/>
      <c r="I26" s="262"/>
      <c r="J26" s="262"/>
      <c r="K26" s="260"/>
      <c r="L26" s="260"/>
      <c r="M26" s="259">
        <f t="shared" si="1"/>
        <v>0</v>
      </c>
      <c r="N26" s="263"/>
      <c r="O26" s="260"/>
      <c r="P26" s="260"/>
      <c r="Q26" s="259">
        <f t="shared" si="2"/>
        <v>0</v>
      </c>
    </row>
    <row r="27" spans="1:17" ht="15" customHeight="1">
      <c r="A27" s="258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64"/>
      <c r="I27" s="262"/>
      <c r="J27" s="262"/>
      <c r="K27" s="260"/>
      <c r="L27" s="260"/>
      <c r="M27" s="259">
        <f t="shared" si="1"/>
        <v>0</v>
      </c>
      <c r="N27" s="263"/>
      <c r="O27" s="260"/>
      <c r="P27" s="260"/>
      <c r="Q27" s="259">
        <f t="shared" si="2"/>
        <v>0</v>
      </c>
    </row>
    <row r="28" spans="1:17" ht="15" customHeight="1">
      <c r="A28" s="258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64"/>
      <c r="I28" s="262"/>
      <c r="J28" s="262"/>
      <c r="K28" s="260"/>
      <c r="L28" s="260"/>
      <c r="M28" s="259">
        <f t="shared" si="1"/>
        <v>0</v>
      </c>
      <c r="N28" s="263"/>
      <c r="O28" s="260"/>
      <c r="P28" s="260"/>
      <c r="Q28" s="259">
        <f t="shared" si="2"/>
        <v>0</v>
      </c>
    </row>
    <row r="29" spans="1:17" ht="15" customHeight="1">
      <c r="A29" s="258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64"/>
      <c r="I29" s="262"/>
      <c r="J29" s="262"/>
      <c r="K29" s="260"/>
      <c r="L29" s="260"/>
      <c r="M29" s="259">
        <f t="shared" si="1"/>
        <v>0</v>
      </c>
      <c r="N29" s="263"/>
      <c r="O29" s="260"/>
      <c r="P29" s="260"/>
      <c r="Q29" s="259">
        <f t="shared" si="2"/>
        <v>0</v>
      </c>
    </row>
    <row r="30" spans="1:17" ht="15" customHeight="1">
      <c r="A30" s="258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64"/>
      <c r="I30" s="262"/>
      <c r="J30" s="262"/>
      <c r="K30" s="260"/>
      <c r="L30" s="260"/>
      <c r="M30" s="259">
        <f t="shared" si="1"/>
        <v>0</v>
      </c>
      <c r="N30" s="263"/>
      <c r="O30" s="260"/>
      <c r="P30" s="260"/>
      <c r="Q30" s="259">
        <f t="shared" si="2"/>
        <v>0</v>
      </c>
    </row>
    <row r="31" spans="1:17" ht="15" customHeight="1">
      <c r="A31" s="258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64"/>
      <c r="I31" s="262"/>
      <c r="J31" s="262"/>
      <c r="K31" s="260"/>
      <c r="L31" s="260"/>
      <c r="M31" s="259">
        <f t="shared" si="1"/>
        <v>0</v>
      </c>
      <c r="N31" s="263"/>
      <c r="O31" s="260"/>
      <c r="P31" s="260"/>
      <c r="Q31" s="259">
        <f t="shared" si="2"/>
        <v>0</v>
      </c>
    </row>
    <row r="32" spans="1:17" ht="15" customHeight="1">
      <c r="A32" s="258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64"/>
      <c r="I32" s="262"/>
      <c r="J32" s="262"/>
      <c r="K32" s="260"/>
      <c r="L32" s="260"/>
      <c r="M32" s="259">
        <f t="shared" si="1"/>
        <v>0</v>
      </c>
      <c r="N32" s="263"/>
      <c r="O32" s="260"/>
      <c r="P32" s="260"/>
      <c r="Q32" s="259">
        <f t="shared" si="2"/>
        <v>0</v>
      </c>
    </row>
    <row r="33" spans="1:17" ht="15" customHeight="1">
      <c r="A33" s="258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64"/>
      <c r="I33" s="262"/>
      <c r="J33" s="262"/>
      <c r="K33" s="260"/>
      <c r="L33" s="260"/>
      <c r="M33" s="259">
        <f t="shared" si="1"/>
        <v>0</v>
      </c>
      <c r="N33" s="263"/>
      <c r="O33" s="260"/>
      <c r="P33" s="260"/>
      <c r="Q33" s="259">
        <f t="shared" si="2"/>
        <v>0</v>
      </c>
    </row>
    <row r="34" spans="1:17" ht="15" customHeight="1">
      <c r="A34" s="258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64"/>
      <c r="I34" s="262"/>
      <c r="J34" s="262"/>
      <c r="K34" s="260"/>
      <c r="L34" s="260"/>
      <c r="M34" s="259">
        <f t="shared" si="1"/>
        <v>0</v>
      </c>
      <c r="N34" s="263"/>
      <c r="O34" s="260"/>
      <c r="P34" s="260"/>
      <c r="Q34" s="259">
        <f t="shared" si="2"/>
        <v>0</v>
      </c>
    </row>
    <row r="35" spans="1:17" ht="15" customHeight="1">
      <c r="A35" s="258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64">
        <v>1</v>
      </c>
      <c r="I35" s="262"/>
      <c r="J35" s="262"/>
      <c r="K35" s="260"/>
      <c r="L35" s="260"/>
      <c r="M35" s="259">
        <f t="shared" si="1"/>
        <v>0</v>
      </c>
      <c r="N35" s="263"/>
      <c r="O35" s="260"/>
      <c r="P35" s="260"/>
      <c r="Q35" s="259">
        <f t="shared" si="2"/>
        <v>0</v>
      </c>
    </row>
    <row r="36" spans="1:17" ht="15" customHeight="1">
      <c r="A36" s="258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64"/>
      <c r="I36" s="262"/>
      <c r="J36" s="262"/>
      <c r="K36" s="260"/>
      <c r="L36" s="260"/>
      <c r="M36" s="259">
        <f t="shared" si="1"/>
        <v>0</v>
      </c>
      <c r="N36" s="263"/>
      <c r="O36" s="260"/>
      <c r="P36" s="260"/>
      <c r="Q36" s="259">
        <f t="shared" si="2"/>
        <v>0</v>
      </c>
    </row>
    <row r="37" spans="1:17" ht="15" customHeight="1">
      <c r="A37" s="258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64">
        <v>1</v>
      </c>
      <c r="I37" s="262"/>
      <c r="J37" s="262"/>
      <c r="K37" s="260"/>
      <c r="L37" s="260"/>
      <c r="M37" s="259">
        <f t="shared" si="1"/>
        <v>0</v>
      </c>
      <c r="N37" s="263"/>
      <c r="O37" s="260"/>
      <c r="P37" s="260"/>
      <c r="Q37" s="259">
        <f t="shared" si="2"/>
        <v>0</v>
      </c>
    </row>
    <row r="38" spans="1:17" ht="15" hidden="1" customHeight="1">
      <c r="A38" s="258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64"/>
      <c r="I38" s="262"/>
      <c r="J38" s="262"/>
      <c r="K38" s="260"/>
      <c r="L38" s="260"/>
      <c r="M38" s="259">
        <f t="shared" si="1"/>
        <v>0</v>
      </c>
      <c r="N38" s="263"/>
      <c r="O38" s="260"/>
      <c r="P38" s="260"/>
      <c r="Q38" s="259">
        <f t="shared" si="2"/>
        <v>0</v>
      </c>
    </row>
    <row r="39" spans="1:17" ht="15" customHeight="1">
      <c r="A39" s="258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64"/>
      <c r="I39" s="262"/>
      <c r="J39" s="262"/>
      <c r="K39" s="260"/>
      <c r="L39" s="260"/>
      <c r="M39" s="259">
        <f t="shared" si="1"/>
        <v>0</v>
      </c>
      <c r="N39" s="263"/>
      <c r="O39" s="260"/>
      <c r="P39" s="260"/>
      <c r="Q39" s="259">
        <f t="shared" si="2"/>
        <v>0</v>
      </c>
    </row>
    <row r="40" spans="1:17" ht="15" customHeight="1">
      <c r="A40" s="258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64">
        <v>1</v>
      </c>
      <c r="I40" s="262"/>
      <c r="J40" s="262"/>
      <c r="K40" s="260"/>
      <c r="L40" s="260"/>
      <c r="M40" s="259">
        <f t="shared" si="1"/>
        <v>0</v>
      </c>
      <c r="N40" s="263"/>
      <c r="O40" s="260"/>
      <c r="P40" s="260"/>
      <c r="Q40" s="259">
        <f t="shared" si="2"/>
        <v>0</v>
      </c>
    </row>
    <row r="41" spans="1:17" ht="15" customHeight="1">
      <c r="A41" s="258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64">
        <v>1</v>
      </c>
      <c r="I41" s="262"/>
      <c r="J41" s="262"/>
      <c r="K41" s="260"/>
      <c r="L41" s="260"/>
      <c r="M41" s="259">
        <f t="shared" si="1"/>
        <v>0</v>
      </c>
      <c r="N41" s="263"/>
      <c r="O41" s="260"/>
      <c r="P41" s="260"/>
      <c r="Q41" s="259">
        <f t="shared" si="2"/>
        <v>0</v>
      </c>
    </row>
    <row r="42" spans="1:17" ht="15" customHeight="1">
      <c r="A42" s="258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64"/>
      <c r="I42" s="262"/>
      <c r="J42" s="262"/>
      <c r="K42" s="260"/>
      <c r="L42" s="260"/>
      <c r="M42" s="259">
        <f t="shared" si="1"/>
        <v>0</v>
      </c>
      <c r="N42" s="263"/>
      <c r="O42" s="260"/>
      <c r="P42" s="260"/>
      <c r="Q42" s="259">
        <f t="shared" si="2"/>
        <v>0</v>
      </c>
    </row>
    <row r="43" spans="1:17" ht="15" customHeight="1">
      <c r="A43" s="258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64"/>
      <c r="I43" s="262"/>
      <c r="J43" s="262"/>
      <c r="K43" s="260"/>
      <c r="L43" s="260"/>
      <c r="M43" s="259">
        <f t="shared" si="1"/>
        <v>0</v>
      </c>
      <c r="N43" s="263"/>
      <c r="O43" s="260"/>
      <c r="P43" s="260"/>
      <c r="Q43" s="259">
        <f t="shared" si="2"/>
        <v>0</v>
      </c>
    </row>
    <row r="44" spans="1:17" ht="15" customHeight="1">
      <c r="A44" s="258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64"/>
      <c r="I44" s="262"/>
      <c r="J44" s="262"/>
      <c r="K44" s="260"/>
      <c r="L44" s="260"/>
      <c r="M44" s="259">
        <f t="shared" si="1"/>
        <v>0</v>
      </c>
      <c r="N44" s="263"/>
      <c r="O44" s="260"/>
      <c r="P44" s="260"/>
      <c r="Q44" s="259">
        <f t="shared" si="2"/>
        <v>0</v>
      </c>
    </row>
    <row r="45" spans="1:17" ht="15" customHeight="1">
      <c r="A45" s="258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64"/>
      <c r="I45" s="262"/>
      <c r="J45" s="262"/>
      <c r="K45" s="260"/>
      <c r="L45" s="260"/>
      <c r="M45" s="259">
        <f t="shared" si="1"/>
        <v>0</v>
      </c>
      <c r="N45" s="263"/>
      <c r="O45" s="260"/>
      <c r="P45" s="260"/>
      <c r="Q45" s="259">
        <f t="shared" si="2"/>
        <v>0</v>
      </c>
    </row>
    <row r="46" spans="1:17" ht="15" customHeight="1">
      <c r="A46" s="258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64"/>
      <c r="I46" s="262"/>
      <c r="J46" s="262"/>
      <c r="K46" s="260"/>
      <c r="L46" s="260"/>
      <c r="M46" s="259">
        <f t="shared" si="1"/>
        <v>0</v>
      </c>
      <c r="N46" s="263"/>
      <c r="O46" s="260"/>
      <c r="P46" s="260"/>
      <c r="Q46" s="259">
        <f t="shared" si="2"/>
        <v>0</v>
      </c>
    </row>
    <row r="47" spans="1:17" ht="15" customHeight="1">
      <c r="A47" s="258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64"/>
      <c r="I47" s="262"/>
      <c r="J47" s="262"/>
      <c r="K47" s="260"/>
      <c r="L47" s="260"/>
      <c r="M47" s="259">
        <f t="shared" si="1"/>
        <v>0</v>
      </c>
      <c r="N47" s="263"/>
      <c r="O47" s="260"/>
      <c r="P47" s="260"/>
      <c r="Q47" s="259">
        <f t="shared" si="2"/>
        <v>0</v>
      </c>
    </row>
    <row r="48" spans="1:17" ht="15" customHeight="1">
      <c r="A48" s="258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64"/>
      <c r="I48" s="262"/>
      <c r="J48" s="262"/>
      <c r="K48" s="260"/>
      <c r="L48" s="260"/>
      <c r="M48" s="259">
        <f t="shared" si="1"/>
        <v>0</v>
      </c>
      <c r="N48" s="263"/>
      <c r="O48" s="260"/>
      <c r="P48" s="260"/>
      <c r="Q48" s="259">
        <f t="shared" si="2"/>
        <v>0</v>
      </c>
    </row>
    <row r="49" spans="1:17" ht="15" customHeight="1">
      <c r="A49" s="258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64"/>
      <c r="I49" s="262"/>
      <c r="J49" s="262"/>
      <c r="K49" s="260"/>
      <c r="L49" s="260"/>
      <c r="M49" s="259">
        <f t="shared" si="1"/>
        <v>0</v>
      </c>
      <c r="N49" s="263"/>
      <c r="O49" s="260"/>
      <c r="P49" s="260"/>
      <c r="Q49" s="259">
        <f t="shared" si="2"/>
        <v>0</v>
      </c>
    </row>
    <row r="50" spans="1:17" ht="15" customHeight="1">
      <c r="A50" s="258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64"/>
      <c r="I50" s="262"/>
      <c r="J50" s="262"/>
      <c r="K50" s="260"/>
      <c r="L50" s="260"/>
      <c r="M50" s="259">
        <f t="shared" si="1"/>
        <v>0</v>
      </c>
      <c r="N50" s="263"/>
      <c r="O50" s="260"/>
      <c r="P50" s="260"/>
      <c r="Q50" s="259">
        <f t="shared" si="2"/>
        <v>0</v>
      </c>
    </row>
    <row r="51" spans="1:17" ht="15" customHeight="1">
      <c r="A51" s="258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64"/>
      <c r="I51" s="262"/>
      <c r="J51" s="262"/>
      <c r="K51" s="260"/>
      <c r="L51" s="260"/>
      <c r="M51" s="259">
        <f t="shared" si="1"/>
        <v>0</v>
      </c>
      <c r="N51" s="263"/>
      <c r="O51" s="260"/>
      <c r="P51" s="260"/>
      <c r="Q51" s="259">
        <f t="shared" si="2"/>
        <v>0</v>
      </c>
    </row>
    <row r="52" spans="1:17" ht="15" customHeight="1">
      <c r="A52" s="258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64"/>
      <c r="I52" s="262"/>
      <c r="J52" s="262"/>
      <c r="K52" s="260"/>
      <c r="L52" s="260"/>
      <c r="M52" s="259">
        <f t="shared" si="1"/>
        <v>0</v>
      </c>
      <c r="N52" s="263"/>
      <c r="O52" s="260"/>
      <c r="P52" s="260"/>
      <c r="Q52" s="259">
        <f t="shared" si="2"/>
        <v>0</v>
      </c>
    </row>
    <row r="53" spans="1:17" ht="15" customHeight="1">
      <c r="A53" s="258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64">
        <v>-1</v>
      </c>
      <c r="I53" s="262"/>
      <c r="J53" s="262"/>
      <c r="K53" s="260"/>
      <c r="L53" s="260"/>
      <c r="M53" s="259">
        <f t="shared" si="1"/>
        <v>0</v>
      </c>
      <c r="N53" s="263"/>
      <c r="O53" s="260"/>
      <c r="P53" s="260"/>
      <c r="Q53" s="259">
        <f t="shared" si="2"/>
        <v>0</v>
      </c>
    </row>
    <row r="54" spans="1:17" ht="15" customHeight="1">
      <c r="A54" s="258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64"/>
      <c r="I54" s="262"/>
      <c r="J54" s="262"/>
      <c r="K54" s="260"/>
      <c r="L54" s="260"/>
      <c r="M54" s="259">
        <f t="shared" si="1"/>
        <v>0</v>
      </c>
      <c r="N54" s="263"/>
      <c r="O54" s="260"/>
      <c r="P54" s="260"/>
      <c r="Q54" s="259">
        <f t="shared" si="2"/>
        <v>0</v>
      </c>
    </row>
    <row r="55" spans="1:17" ht="15" customHeight="1">
      <c r="A55" s="258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64"/>
      <c r="I55" s="262"/>
      <c r="J55" s="262"/>
      <c r="K55" s="260"/>
      <c r="L55" s="260"/>
      <c r="M55" s="259">
        <f t="shared" si="1"/>
        <v>0</v>
      </c>
      <c r="N55" s="263"/>
      <c r="O55" s="260"/>
      <c r="P55" s="260"/>
      <c r="Q55" s="259">
        <f t="shared" si="2"/>
        <v>0</v>
      </c>
    </row>
    <row r="56" spans="1:17" ht="15" customHeight="1">
      <c r="A56" s="258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64">
        <v>1</v>
      </c>
      <c r="I56" s="262"/>
      <c r="J56" s="262"/>
      <c r="K56" s="260"/>
      <c r="L56" s="260"/>
      <c r="M56" s="259">
        <f t="shared" si="1"/>
        <v>0</v>
      </c>
      <c r="N56" s="263"/>
      <c r="O56" s="260"/>
      <c r="P56" s="260"/>
      <c r="Q56" s="259">
        <f t="shared" si="2"/>
        <v>0</v>
      </c>
    </row>
    <row r="57" spans="1:17" ht="15" customHeight="1">
      <c r="A57" s="258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64"/>
      <c r="I57" s="262"/>
      <c r="J57" s="262"/>
      <c r="K57" s="260"/>
      <c r="L57" s="260"/>
      <c r="M57" s="259">
        <f t="shared" si="1"/>
        <v>0</v>
      </c>
      <c r="N57" s="263"/>
      <c r="O57" s="260"/>
      <c r="P57" s="260"/>
      <c r="Q57" s="259">
        <f t="shared" si="2"/>
        <v>0</v>
      </c>
    </row>
    <row r="58" spans="1:17" ht="15" customHeight="1">
      <c r="A58" s="258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64"/>
      <c r="I58" s="262"/>
      <c r="J58" s="262"/>
      <c r="K58" s="260"/>
      <c r="L58" s="260"/>
      <c r="M58" s="259">
        <f t="shared" si="1"/>
        <v>0</v>
      </c>
      <c r="N58" s="263"/>
      <c r="O58" s="260"/>
      <c r="P58" s="260"/>
      <c r="Q58" s="259">
        <f t="shared" si="2"/>
        <v>0</v>
      </c>
    </row>
    <row r="59" spans="1:17" ht="15" customHeight="1">
      <c r="A59" s="258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64">
        <v>2</v>
      </c>
      <c r="I59" s="262"/>
      <c r="J59" s="262"/>
      <c r="K59" s="260"/>
      <c r="L59" s="260"/>
      <c r="M59" s="259">
        <f t="shared" si="1"/>
        <v>0</v>
      </c>
      <c r="N59" s="263"/>
      <c r="O59" s="260"/>
      <c r="P59" s="260"/>
      <c r="Q59" s="259">
        <f t="shared" si="2"/>
        <v>0</v>
      </c>
    </row>
    <row r="60" spans="1:17" ht="15" customHeight="1">
      <c r="A60" s="258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64"/>
      <c r="I60" s="262"/>
      <c r="J60" s="262"/>
      <c r="K60" s="260"/>
      <c r="L60" s="260"/>
      <c r="M60" s="259">
        <f t="shared" si="1"/>
        <v>0</v>
      </c>
      <c r="N60" s="263"/>
      <c r="O60" s="260"/>
      <c r="P60" s="260"/>
      <c r="Q60" s="259">
        <f t="shared" si="2"/>
        <v>0</v>
      </c>
    </row>
    <row r="61" spans="1:17" ht="15" customHeight="1">
      <c r="A61" s="258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64"/>
      <c r="I61" s="262"/>
      <c r="J61" s="262"/>
      <c r="K61" s="260"/>
      <c r="L61" s="260"/>
      <c r="M61" s="259">
        <f t="shared" si="1"/>
        <v>0</v>
      </c>
      <c r="N61" s="263"/>
      <c r="O61" s="260"/>
      <c r="P61" s="260"/>
      <c r="Q61" s="259">
        <f t="shared" si="2"/>
        <v>0</v>
      </c>
    </row>
    <row r="62" spans="1:17" ht="15" customHeight="1">
      <c r="A62" s="258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64"/>
      <c r="I62" s="262"/>
      <c r="J62" s="262"/>
      <c r="K62" s="260"/>
      <c r="L62" s="260"/>
      <c r="M62" s="259">
        <f t="shared" si="1"/>
        <v>0</v>
      </c>
      <c r="N62" s="263"/>
      <c r="O62" s="260"/>
      <c r="P62" s="260"/>
      <c r="Q62" s="259">
        <f t="shared" si="2"/>
        <v>0</v>
      </c>
    </row>
    <row r="63" spans="1:17" ht="15" customHeight="1">
      <c r="A63" s="258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64"/>
      <c r="I63" s="262"/>
      <c r="J63" s="262"/>
      <c r="K63" s="260"/>
      <c r="L63" s="260"/>
      <c r="M63" s="259">
        <f t="shared" si="1"/>
        <v>0</v>
      </c>
      <c r="N63" s="263"/>
      <c r="O63" s="260"/>
      <c r="P63" s="260"/>
      <c r="Q63" s="259">
        <f t="shared" si="2"/>
        <v>0</v>
      </c>
    </row>
    <row r="64" spans="1:17" ht="15" customHeight="1">
      <c r="A64" s="258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64"/>
      <c r="I64" s="262"/>
      <c r="J64" s="262"/>
      <c r="K64" s="260"/>
      <c r="L64" s="260"/>
      <c r="M64" s="259">
        <f t="shared" si="1"/>
        <v>0</v>
      </c>
      <c r="N64" s="263"/>
      <c r="O64" s="260"/>
      <c r="P64" s="260"/>
      <c r="Q64" s="259">
        <f t="shared" si="2"/>
        <v>0</v>
      </c>
    </row>
    <row r="65" spans="1:17" ht="15" customHeight="1">
      <c r="A65" s="258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64"/>
      <c r="I65" s="262"/>
      <c r="J65" s="262"/>
      <c r="K65" s="260"/>
      <c r="L65" s="260"/>
      <c r="M65" s="259">
        <f t="shared" si="1"/>
        <v>0</v>
      </c>
      <c r="N65" s="263"/>
      <c r="O65" s="260"/>
      <c r="P65" s="260"/>
      <c r="Q65" s="259">
        <f t="shared" si="2"/>
        <v>0</v>
      </c>
    </row>
    <row r="66" spans="1:17" ht="15" customHeight="1">
      <c r="A66" s="258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64">
        <v>1</v>
      </c>
      <c r="I66" s="262"/>
      <c r="J66" s="262"/>
      <c r="K66" s="260"/>
      <c r="L66" s="260"/>
      <c r="M66" s="259">
        <f t="shared" si="1"/>
        <v>0</v>
      </c>
      <c r="N66" s="263"/>
      <c r="O66" s="260"/>
      <c r="P66" s="260"/>
      <c r="Q66" s="259">
        <f t="shared" si="2"/>
        <v>0</v>
      </c>
    </row>
    <row r="67" spans="1:17" ht="15" customHeight="1">
      <c r="A67" s="258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64"/>
      <c r="I67" s="262"/>
      <c r="J67" s="262"/>
      <c r="K67" s="260"/>
      <c r="L67" s="260"/>
      <c r="M67" s="259">
        <f t="shared" si="1"/>
        <v>0</v>
      </c>
      <c r="N67" s="263"/>
      <c r="O67" s="260"/>
      <c r="P67" s="260"/>
      <c r="Q67" s="259">
        <f t="shared" si="2"/>
        <v>0</v>
      </c>
    </row>
    <row r="68" spans="1:17" ht="15" customHeight="1">
      <c r="A68" s="258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64"/>
      <c r="I68" s="262"/>
      <c r="J68" s="262"/>
      <c r="K68" s="260"/>
      <c r="L68" s="260"/>
      <c r="M68" s="259">
        <f t="shared" si="1"/>
        <v>0</v>
      </c>
      <c r="N68" s="263"/>
      <c r="O68" s="260"/>
      <c r="P68" s="260"/>
      <c r="Q68" s="259">
        <f t="shared" si="2"/>
        <v>0</v>
      </c>
    </row>
    <row r="69" spans="1:17" ht="15" customHeight="1">
      <c r="A69" s="258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64"/>
      <c r="I69" s="262"/>
      <c r="J69" s="262"/>
      <c r="K69" s="260"/>
      <c r="L69" s="260"/>
      <c r="M69" s="259">
        <f t="shared" si="1"/>
        <v>0</v>
      </c>
      <c r="N69" s="263"/>
      <c r="O69" s="260"/>
      <c r="P69" s="260"/>
      <c r="Q69" s="259">
        <f t="shared" si="2"/>
        <v>0</v>
      </c>
    </row>
    <row r="70" spans="1:17" ht="15" customHeight="1">
      <c r="A70" s="258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64"/>
      <c r="I70" s="262"/>
      <c r="J70" s="262"/>
      <c r="K70" s="260"/>
      <c r="L70" s="260"/>
      <c r="M70" s="259">
        <f t="shared" si="1"/>
        <v>0</v>
      </c>
      <c r="N70" s="263"/>
      <c r="O70" s="260"/>
      <c r="P70" s="260"/>
      <c r="Q70" s="259">
        <f t="shared" si="2"/>
        <v>0</v>
      </c>
    </row>
    <row r="71" spans="1:17" ht="15" customHeight="1">
      <c r="A71" s="258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64"/>
      <c r="I71" s="262"/>
      <c r="J71" s="262"/>
      <c r="K71" s="260"/>
      <c r="L71" s="260"/>
      <c r="M71" s="259">
        <f t="shared" si="1"/>
        <v>0</v>
      </c>
      <c r="N71" s="263"/>
      <c r="O71" s="260"/>
      <c r="P71" s="260"/>
      <c r="Q71" s="259">
        <f t="shared" si="2"/>
        <v>0</v>
      </c>
    </row>
    <row r="72" spans="1:17" ht="15" customHeight="1">
      <c r="A72" s="258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64"/>
      <c r="I72" s="262"/>
      <c r="J72" s="262"/>
      <c r="K72" s="260"/>
      <c r="L72" s="260"/>
      <c r="M72" s="259">
        <f t="shared" si="1"/>
        <v>0</v>
      </c>
      <c r="N72" s="263"/>
      <c r="O72" s="260"/>
      <c r="P72" s="260"/>
      <c r="Q72" s="259">
        <f t="shared" si="2"/>
        <v>0</v>
      </c>
    </row>
    <row r="73" spans="1:17" ht="15" customHeight="1">
      <c r="A73" s="258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64">
        <v>8</v>
      </c>
      <c r="I73" s="262"/>
      <c r="J73" s="262"/>
      <c r="K73" s="260"/>
      <c r="L73" s="260"/>
      <c r="M73" s="259">
        <f t="shared" si="1"/>
        <v>0</v>
      </c>
      <c r="N73" s="263"/>
      <c r="O73" s="260"/>
      <c r="P73" s="260"/>
      <c r="Q73" s="259">
        <f t="shared" si="2"/>
        <v>0</v>
      </c>
    </row>
    <row r="74" spans="1:17" ht="15" customHeight="1">
      <c r="A74" s="258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64"/>
      <c r="I74" s="262"/>
      <c r="J74" s="262"/>
      <c r="K74" s="260"/>
      <c r="L74" s="260"/>
      <c r="M74" s="259">
        <f t="shared" si="1"/>
        <v>0</v>
      </c>
      <c r="N74" s="263"/>
      <c r="O74" s="260"/>
      <c r="P74" s="260"/>
      <c r="Q74" s="259">
        <f t="shared" si="2"/>
        <v>0</v>
      </c>
    </row>
    <row r="75" spans="1:17" ht="15" customHeight="1">
      <c r="A75" s="258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64"/>
      <c r="I75" s="262"/>
      <c r="J75" s="262"/>
      <c r="K75" s="260"/>
      <c r="L75" s="260"/>
      <c r="M75" s="259">
        <f t="shared" ref="M75:M141" si="3">K75-L75</f>
        <v>0</v>
      </c>
      <c r="N75" s="263"/>
      <c r="O75" s="260"/>
      <c r="P75" s="260"/>
      <c r="Q75" s="259">
        <f t="shared" ref="Q75:Q141" si="4">O75-P75</f>
        <v>0</v>
      </c>
    </row>
    <row r="76" spans="1:17" ht="15" customHeight="1">
      <c r="A76" s="258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64"/>
      <c r="I76" s="262"/>
      <c r="J76" s="262"/>
      <c r="K76" s="260"/>
      <c r="L76" s="260"/>
      <c r="M76" s="259">
        <f t="shared" si="3"/>
        <v>0</v>
      </c>
      <c r="N76" s="263"/>
      <c r="O76" s="260"/>
      <c r="P76" s="260"/>
      <c r="Q76" s="259">
        <f t="shared" si="4"/>
        <v>0</v>
      </c>
    </row>
    <row r="77" spans="1:17" ht="15" customHeight="1">
      <c r="A77" s="258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64"/>
      <c r="I77" s="262"/>
      <c r="J77" s="262"/>
      <c r="K77" s="260"/>
      <c r="L77" s="260"/>
      <c r="M77" s="259">
        <f t="shared" si="3"/>
        <v>0</v>
      </c>
      <c r="N77" s="263"/>
      <c r="O77" s="260"/>
      <c r="P77" s="260"/>
      <c r="Q77" s="259">
        <f t="shared" si="4"/>
        <v>0</v>
      </c>
    </row>
    <row r="78" spans="1:17" ht="15" customHeight="1">
      <c r="A78" s="258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64"/>
      <c r="I78" s="262"/>
      <c r="J78" s="262"/>
      <c r="K78" s="260"/>
      <c r="L78" s="260"/>
      <c r="M78" s="259">
        <f t="shared" si="3"/>
        <v>0</v>
      </c>
      <c r="N78" s="263"/>
      <c r="O78" s="260"/>
      <c r="P78" s="260"/>
      <c r="Q78" s="259">
        <f t="shared" si="4"/>
        <v>0</v>
      </c>
    </row>
    <row r="79" spans="1:17" ht="15" customHeight="1">
      <c r="A79" s="258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64"/>
      <c r="I79" s="262"/>
      <c r="J79" s="262"/>
      <c r="K79" s="260"/>
      <c r="L79" s="260"/>
      <c r="M79" s="259">
        <f t="shared" si="3"/>
        <v>0</v>
      </c>
      <c r="N79" s="263"/>
      <c r="O79" s="260"/>
      <c r="P79" s="260"/>
      <c r="Q79" s="259">
        <f t="shared" si="4"/>
        <v>0</v>
      </c>
    </row>
    <row r="80" spans="1:17" ht="15" customHeight="1">
      <c r="A80" s="258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64"/>
      <c r="I80" s="262"/>
      <c r="J80" s="262"/>
      <c r="K80" s="260"/>
      <c r="L80" s="260"/>
      <c r="M80" s="259">
        <f t="shared" si="3"/>
        <v>0</v>
      </c>
      <c r="N80" s="263"/>
      <c r="O80" s="260"/>
      <c r="P80" s="260"/>
      <c r="Q80" s="259">
        <f t="shared" si="4"/>
        <v>0</v>
      </c>
    </row>
    <row r="81" spans="1:17" ht="15" customHeight="1">
      <c r="A81" s="258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64"/>
      <c r="I81" s="262"/>
      <c r="J81" s="262"/>
      <c r="K81" s="260"/>
      <c r="L81" s="260"/>
      <c r="M81" s="259">
        <f t="shared" si="3"/>
        <v>0</v>
      </c>
      <c r="N81" s="263"/>
      <c r="O81" s="260"/>
      <c r="P81" s="260"/>
      <c r="Q81" s="259">
        <f t="shared" si="4"/>
        <v>0</v>
      </c>
    </row>
    <row r="82" spans="1:17" ht="15" customHeight="1">
      <c r="A82" s="258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64">
        <v>1</v>
      </c>
      <c r="I82" s="262"/>
      <c r="J82" s="262"/>
      <c r="K82" s="260"/>
      <c r="L82" s="260"/>
      <c r="M82" s="259">
        <f t="shared" si="3"/>
        <v>0</v>
      </c>
      <c r="N82" s="263"/>
      <c r="O82" s="260"/>
      <c r="P82" s="260"/>
      <c r="Q82" s="259">
        <f t="shared" si="4"/>
        <v>0</v>
      </c>
    </row>
    <row r="83" spans="1:17" ht="15" customHeight="1">
      <c r="A83" s="258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64"/>
      <c r="I83" s="262"/>
      <c r="J83" s="262"/>
      <c r="K83" s="260"/>
      <c r="L83" s="260"/>
      <c r="M83" s="259">
        <f t="shared" si="3"/>
        <v>0</v>
      </c>
      <c r="N83" s="263"/>
      <c r="O83" s="260"/>
      <c r="P83" s="260"/>
      <c r="Q83" s="259">
        <f t="shared" si="4"/>
        <v>0</v>
      </c>
    </row>
    <row r="84" spans="1:17" ht="15" customHeight="1">
      <c r="A84" s="258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64"/>
      <c r="I84" s="262"/>
      <c r="J84" s="262"/>
      <c r="K84" s="260"/>
      <c r="L84" s="260"/>
      <c r="M84" s="259">
        <f t="shared" si="3"/>
        <v>0</v>
      </c>
      <c r="N84" s="263"/>
      <c r="O84" s="260"/>
      <c r="P84" s="260"/>
      <c r="Q84" s="259">
        <f t="shared" si="4"/>
        <v>0</v>
      </c>
    </row>
    <row r="85" spans="1:17" ht="15" customHeight="1">
      <c r="A85" s="258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64"/>
      <c r="I85" s="262"/>
      <c r="J85" s="262"/>
      <c r="K85" s="260"/>
      <c r="L85" s="260"/>
      <c r="M85" s="259">
        <f t="shared" si="3"/>
        <v>0</v>
      </c>
      <c r="N85" s="263"/>
      <c r="O85" s="260"/>
      <c r="P85" s="260"/>
      <c r="Q85" s="259">
        <f t="shared" si="4"/>
        <v>0</v>
      </c>
    </row>
    <row r="86" spans="1:17" ht="15" customHeight="1">
      <c r="A86" s="258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64">
        <v>1</v>
      </c>
      <c r="I86" s="262"/>
      <c r="J86" s="262"/>
      <c r="K86" s="260"/>
      <c r="L86" s="260"/>
      <c r="M86" s="259">
        <f t="shared" si="3"/>
        <v>0</v>
      </c>
      <c r="N86" s="263"/>
      <c r="O86" s="260"/>
      <c r="P86" s="260"/>
      <c r="Q86" s="259">
        <f t="shared" si="4"/>
        <v>0</v>
      </c>
    </row>
    <row r="87" spans="1:17" ht="15" customHeight="1">
      <c r="A87" s="258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64"/>
      <c r="I87" s="262"/>
      <c r="J87" s="262"/>
      <c r="K87" s="260"/>
      <c r="L87" s="260"/>
      <c r="M87" s="259">
        <f t="shared" si="3"/>
        <v>0</v>
      </c>
      <c r="N87" s="263"/>
      <c r="O87" s="260"/>
      <c r="P87" s="260"/>
      <c r="Q87" s="259">
        <f t="shared" si="4"/>
        <v>0</v>
      </c>
    </row>
    <row r="88" spans="1:17" ht="15" customHeight="1">
      <c r="A88" s="258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64"/>
      <c r="I88" s="262"/>
      <c r="J88" s="262"/>
      <c r="K88" s="260"/>
      <c r="L88" s="260"/>
      <c r="M88" s="259">
        <f t="shared" si="3"/>
        <v>0</v>
      </c>
      <c r="N88" s="263"/>
      <c r="O88" s="260"/>
      <c r="P88" s="260"/>
      <c r="Q88" s="259">
        <f t="shared" si="4"/>
        <v>0</v>
      </c>
    </row>
    <row r="89" spans="1:17" ht="15" customHeight="1">
      <c r="A89" s="258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64"/>
      <c r="I89" s="262"/>
      <c r="J89" s="262"/>
      <c r="K89" s="260"/>
      <c r="L89" s="260"/>
      <c r="M89" s="259">
        <f t="shared" si="3"/>
        <v>0</v>
      </c>
      <c r="N89" s="263"/>
      <c r="O89" s="260"/>
      <c r="P89" s="260"/>
      <c r="Q89" s="259">
        <f t="shared" si="4"/>
        <v>0</v>
      </c>
    </row>
    <row r="90" spans="1:17" ht="15" customHeight="1">
      <c r="A90" s="258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64"/>
      <c r="I90" s="262"/>
      <c r="J90" s="262"/>
      <c r="K90" s="260"/>
      <c r="L90" s="260"/>
      <c r="M90" s="259">
        <f t="shared" si="3"/>
        <v>0</v>
      </c>
      <c r="N90" s="263"/>
      <c r="O90" s="260"/>
      <c r="P90" s="260"/>
      <c r="Q90" s="259">
        <f t="shared" si="4"/>
        <v>0</v>
      </c>
    </row>
    <row r="91" spans="1:17" ht="15" customHeight="1">
      <c r="A91" s="258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64"/>
      <c r="I91" s="262"/>
      <c r="J91" s="262"/>
      <c r="K91" s="260"/>
      <c r="L91" s="260"/>
      <c r="M91" s="259">
        <f t="shared" si="3"/>
        <v>0</v>
      </c>
      <c r="N91" s="263"/>
      <c r="O91" s="260"/>
      <c r="P91" s="260"/>
      <c r="Q91" s="259">
        <f t="shared" si="4"/>
        <v>0</v>
      </c>
    </row>
    <row r="92" spans="1:17" ht="15" customHeight="1">
      <c r="A92" s="258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64"/>
      <c r="I92" s="262"/>
      <c r="J92" s="262"/>
      <c r="K92" s="260"/>
      <c r="L92" s="260"/>
      <c r="M92" s="259">
        <f t="shared" si="3"/>
        <v>0</v>
      </c>
      <c r="N92" s="263"/>
      <c r="O92" s="260"/>
      <c r="P92" s="260"/>
      <c r="Q92" s="259">
        <f t="shared" si="4"/>
        <v>0</v>
      </c>
    </row>
    <row r="93" spans="1:17" ht="15" customHeight="1">
      <c r="A93" s="258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64"/>
      <c r="I93" s="262"/>
      <c r="J93" s="262"/>
      <c r="K93" s="260"/>
      <c r="L93" s="260"/>
      <c r="M93" s="259">
        <f t="shared" si="3"/>
        <v>0</v>
      </c>
      <c r="N93" s="263"/>
      <c r="O93" s="260"/>
      <c r="P93" s="260"/>
      <c r="Q93" s="259">
        <f t="shared" si="4"/>
        <v>0</v>
      </c>
    </row>
    <row r="94" spans="1:17" ht="15" customHeight="1">
      <c r="A94" s="258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64"/>
      <c r="I94" s="262"/>
      <c r="J94" s="262"/>
      <c r="K94" s="260"/>
      <c r="L94" s="260"/>
      <c r="M94" s="259">
        <f t="shared" si="3"/>
        <v>0</v>
      </c>
      <c r="N94" s="263"/>
      <c r="O94" s="260"/>
      <c r="P94" s="260"/>
      <c r="Q94" s="259">
        <f t="shared" si="4"/>
        <v>0</v>
      </c>
    </row>
    <row r="95" spans="1:17" ht="15" customHeight="1">
      <c r="A95" s="258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64"/>
      <c r="I95" s="262"/>
      <c r="J95" s="262"/>
      <c r="K95" s="260"/>
      <c r="L95" s="260"/>
      <c r="M95" s="259">
        <f t="shared" si="3"/>
        <v>0</v>
      </c>
      <c r="N95" s="263"/>
      <c r="O95" s="260"/>
      <c r="P95" s="260"/>
      <c r="Q95" s="259">
        <f t="shared" si="4"/>
        <v>0</v>
      </c>
    </row>
    <row r="96" spans="1:17" ht="15" customHeight="1">
      <c r="A96" s="258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64"/>
      <c r="I96" s="262"/>
      <c r="J96" s="262"/>
      <c r="K96" s="260"/>
      <c r="L96" s="260"/>
      <c r="M96" s="259">
        <f t="shared" si="3"/>
        <v>0</v>
      </c>
      <c r="N96" s="263"/>
      <c r="O96" s="260"/>
      <c r="P96" s="260"/>
      <c r="Q96" s="259">
        <f t="shared" si="4"/>
        <v>0</v>
      </c>
    </row>
    <row r="97" spans="1:17" ht="15" customHeight="1">
      <c r="A97" s="258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64">
        <v>2</v>
      </c>
      <c r="I97" s="262"/>
      <c r="J97" s="262"/>
      <c r="K97" s="260"/>
      <c r="L97" s="260"/>
      <c r="M97" s="259">
        <f t="shared" si="3"/>
        <v>0</v>
      </c>
      <c r="N97" s="263"/>
      <c r="O97" s="260"/>
      <c r="P97" s="260"/>
      <c r="Q97" s="259">
        <f t="shared" si="4"/>
        <v>0</v>
      </c>
    </row>
    <row r="98" spans="1:17" ht="15" customHeight="1">
      <c r="A98" s="258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64">
        <v>2</v>
      </c>
      <c r="I98" s="262"/>
      <c r="J98" s="262"/>
      <c r="K98" s="260"/>
      <c r="L98" s="260"/>
      <c r="M98" s="259">
        <f t="shared" si="3"/>
        <v>0</v>
      </c>
      <c r="N98" s="263">
        <v>1</v>
      </c>
      <c r="O98" s="260"/>
      <c r="P98" s="260"/>
      <c r="Q98" s="259">
        <f t="shared" si="4"/>
        <v>0</v>
      </c>
    </row>
    <row r="99" spans="1:17" ht="15" customHeight="1">
      <c r="A99" s="258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64"/>
      <c r="I99" s="262"/>
      <c r="J99" s="262"/>
      <c r="K99" s="260"/>
      <c r="L99" s="260"/>
      <c r="M99" s="259">
        <f t="shared" si="3"/>
        <v>0</v>
      </c>
      <c r="N99" s="263"/>
      <c r="O99" s="260"/>
      <c r="P99" s="260"/>
      <c r="Q99" s="259">
        <f t="shared" si="4"/>
        <v>0</v>
      </c>
    </row>
    <row r="100" spans="1:17" ht="15" customHeight="1">
      <c r="A100" s="258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64"/>
      <c r="I100" s="262"/>
      <c r="J100" s="262"/>
      <c r="K100" s="260"/>
      <c r="L100" s="260"/>
      <c r="M100" s="259">
        <f t="shared" si="3"/>
        <v>0</v>
      </c>
      <c r="N100" s="263"/>
      <c r="O100" s="260"/>
      <c r="P100" s="260"/>
      <c r="Q100" s="259">
        <f t="shared" si="4"/>
        <v>0</v>
      </c>
    </row>
    <row r="101" spans="1:17" ht="15" customHeight="1">
      <c r="A101" s="258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64"/>
      <c r="I101" s="262"/>
      <c r="J101" s="262"/>
      <c r="K101" s="260"/>
      <c r="L101" s="260"/>
      <c r="M101" s="259">
        <f t="shared" si="3"/>
        <v>0</v>
      </c>
      <c r="N101" s="263"/>
      <c r="O101" s="260"/>
      <c r="P101" s="260"/>
      <c r="Q101" s="259">
        <f t="shared" si="4"/>
        <v>0</v>
      </c>
    </row>
    <row r="102" spans="1:17" ht="15" customHeight="1">
      <c r="A102" s="258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64"/>
      <c r="I102" s="262"/>
      <c r="J102" s="262"/>
      <c r="K102" s="260"/>
      <c r="L102" s="260"/>
      <c r="M102" s="259">
        <f t="shared" si="3"/>
        <v>0</v>
      </c>
      <c r="N102" s="263"/>
      <c r="O102" s="260"/>
      <c r="P102" s="260"/>
      <c r="Q102" s="259">
        <f t="shared" si="4"/>
        <v>0</v>
      </c>
    </row>
    <row r="103" spans="1:17" ht="15" customHeight="1">
      <c r="A103" s="258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64"/>
      <c r="I103" s="262"/>
      <c r="J103" s="262"/>
      <c r="K103" s="260"/>
      <c r="L103" s="260"/>
      <c r="M103" s="259">
        <f t="shared" si="3"/>
        <v>0</v>
      </c>
      <c r="N103" s="263"/>
      <c r="O103" s="260"/>
      <c r="P103" s="260"/>
      <c r="Q103" s="259">
        <f t="shared" si="4"/>
        <v>0</v>
      </c>
    </row>
    <row r="104" spans="1:17" ht="15" customHeight="1">
      <c r="A104" s="258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64"/>
      <c r="I104" s="262"/>
      <c r="J104" s="262"/>
      <c r="K104" s="260"/>
      <c r="L104" s="260"/>
      <c r="M104" s="259">
        <f t="shared" si="3"/>
        <v>0</v>
      </c>
      <c r="N104" s="258"/>
      <c r="O104" s="260"/>
      <c r="P104" s="260"/>
      <c r="Q104" s="259">
        <f t="shared" si="4"/>
        <v>0</v>
      </c>
    </row>
    <row r="105" spans="1:17" ht="15" customHeight="1">
      <c r="A105" s="258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64"/>
      <c r="I105" s="262"/>
      <c r="J105" s="262"/>
      <c r="K105" s="260"/>
      <c r="L105" s="260"/>
      <c r="M105" s="259">
        <f t="shared" si="3"/>
        <v>0</v>
      </c>
      <c r="N105" s="258"/>
      <c r="O105" s="260"/>
      <c r="P105" s="260"/>
      <c r="Q105" s="259">
        <f t="shared" si="4"/>
        <v>0</v>
      </c>
    </row>
    <row r="106" spans="1:17" ht="15" customHeight="1">
      <c r="A106" s="258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64">
        <v>1</v>
      </c>
      <c r="I106" s="262"/>
      <c r="J106" s="262"/>
      <c r="K106" s="260"/>
      <c r="L106" s="260"/>
      <c r="M106" s="259">
        <f t="shared" si="3"/>
        <v>0</v>
      </c>
      <c r="N106" s="258"/>
      <c r="O106" s="260"/>
      <c r="P106" s="260"/>
      <c r="Q106" s="259">
        <f t="shared" si="4"/>
        <v>0</v>
      </c>
    </row>
    <row r="107" spans="1:17" ht="15" customHeight="1">
      <c r="A107" s="258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64"/>
      <c r="I107" s="262"/>
      <c r="J107" s="262"/>
      <c r="K107" s="260"/>
      <c r="L107" s="260"/>
      <c r="M107" s="259">
        <f t="shared" si="3"/>
        <v>0</v>
      </c>
      <c r="N107" s="258"/>
      <c r="O107" s="260"/>
      <c r="P107" s="260"/>
      <c r="Q107" s="259">
        <f t="shared" si="4"/>
        <v>0</v>
      </c>
    </row>
    <row r="108" spans="1:17" ht="15" customHeight="1">
      <c r="A108" s="258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64"/>
      <c r="I108" s="262"/>
      <c r="J108" s="262"/>
      <c r="K108" s="260"/>
      <c r="L108" s="260"/>
      <c r="M108" s="259">
        <f t="shared" si="3"/>
        <v>0</v>
      </c>
      <c r="N108" s="258"/>
      <c r="O108" s="260"/>
      <c r="P108" s="260"/>
      <c r="Q108" s="259">
        <f t="shared" si="4"/>
        <v>0</v>
      </c>
    </row>
    <row r="109" spans="1:17" ht="15" customHeight="1">
      <c r="A109" s="258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64"/>
      <c r="I109" s="262"/>
      <c r="J109" s="262"/>
      <c r="K109" s="260"/>
      <c r="L109" s="260"/>
      <c r="M109" s="259">
        <f t="shared" si="3"/>
        <v>0</v>
      </c>
      <c r="N109" s="258"/>
      <c r="O109" s="260"/>
      <c r="P109" s="260"/>
      <c r="Q109" s="259">
        <f t="shared" si="4"/>
        <v>0</v>
      </c>
    </row>
    <row r="110" spans="1:17" ht="15" customHeight="1">
      <c r="A110" s="258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64"/>
      <c r="I110" s="262"/>
      <c r="J110" s="262"/>
      <c r="K110" s="260"/>
      <c r="L110" s="260"/>
      <c r="M110" s="259">
        <f t="shared" si="3"/>
        <v>0</v>
      </c>
      <c r="N110" s="258"/>
      <c r="O110" s="260"/>
      <c r="P110" s="260"/>
      <c r="Q110" s="259">
        <f t="shared" si="4"/>
        <v>0</v>
      </c>
    </row>
    <row r="111" spans="1:17" ht="15" customHeight="1">
      <c r="A111" s="258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64">
        <v>1</v>
      </c>
      <c r="I111" s="262"/>
      <c r="J111" s="262"/>
      <c r="K111" s="260"/>
      <c r="L111" s="260"/>
      <c r="M111" s="259">
        <f t="shared" si="3"/>
        <v>0</v>
      </c>
      <c r="N111" s="258"/>
      <c r="O111" s="260"/>
      <c r="P111" s="260"/>
      <c r="Q111" s="259">
        <f t="shared" si="4"/>
        <v>0</v>
      </c>
    </row>
    <row r="112" spans="1:17" ht="15" customHeight="1">
      <c r="A112" s="258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64"/>
      <c r="I112" s="262"/>
      <c r="J112" s="262"/>
      <c r="K112" s="260"/>
      <c r="L112" s="260"/>
      <c r="M112" s="259">
        <f t="shared" si="3"/>
        <v>0</v>
      </c>
      <c r="N112" s="258"/>
      <c r="O112" s="260"/>
      <c r="P112" s="260"/>
      <c r="Q112" s="259">
        <f t="shared" si="4"/>
        <v>0</v>
      </c>
    </row>
    <row r="113" spans="1:17" ht="15" customHeight="1">
      <c r="A113" s="258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64"/>
      <c r="I113" s="262"/>
      <c r="J113" s="262"/>
      <c r="K113" s="260"/>
      <c r="L113" s="260"/>
      <c r="M113" s="259">
        <f t="shared" si="3"/>
        <v>0</v>
      </c>
      <c r="N113" s="258"/>
      <c r="O113" s="260"/>
      <c r="P113" s="260"/>
      <c r="Q113" s="259">
        <f t="shared" si="4"/>
        <v>0</v>
      </c>
    </row>
    <row r="114" spans="1:17" ht="15" customHeight="1">
      <c r="A114" s="258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64"/>
      <c r="I114" s="262"/>
      <c r="J114" s="262"/>
      <c r="K114" s="260"/>
      <c r="L114" s="260"/>
      <c r="M114" s="259">
        <f t="shared" si="3"/>
        <v>0</v>
      </c>
      <c r="N114" s="258"/>
      <c r="O114" s="260"/>
      <c r="P114" s="260"/>
      <c r="Q114" s="259">
        <f t="shared" si="4"/>
        <v>0</v>
      </c>
    </row>
    <row r="115" spans="1:17" ht="15" customHeight="1">
      <c r="A115" s="258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64"/>
      <c r="I115" s="262"/>
      <c r="J115" s="262"/>
      <c r="K115" s="260"/>
      <c r="L115" s="260"/>
      <c r="M115" s="259">
        <f t="shared" si="3"/>
        <v>0</v>
      </c>
      <c r="N115" s="258"/>
      <c r="O115" s="260"/>
      <c r="P115" s="260"/>
      <c r="Q115" s="259">
        <f t="shared" si="4"/>
        <v>0</v>
      </c>
    </row>
    <row r="116" spans="1:17" ht="15" customHeight="1">
      <c r="A116" s="258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64"/>
      <c r="I116" s="262"/>
      <c r="J116" s="262"/>
      <c r="K116" s="260"/>
      <c r="L116" s="260"/>
      <c r="M116" s="259">
        <f t="shared" si="3"/>
        <v>0</v>
      </c>
      <c r="N116" s="258"/>
      <c r="O116" s="260"/>
      <c r="P116" s="260"/>
      <c r="Q116" s="259">
        <f t="shared" si="4"/>
        <v>0</v>
      </c>
    </row>
    <row r="117" spans="1:17" ht="15" customHeight="1">
      <c r="A117" s="258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64"/>
      <c r="I117" s="262"/>
      <c r="J117" s="262"/>
      <c r="K117" s="260"/>
      <c r="L117" s="260"/>
      <c r="M117" s="259">
        <f t="shared" si="3"/>
        <v>0</v>
      </c>
      <c r="N117" s="258"/>
      <c r="O117" s="260"/>
      <c r="P117" s="260"/>
      <c r="Q117" s="259">
        <f t="shared" si="4"/>
        <v>0</v>
      </c>
    </row>
    <row r="118" spans="1:17" ht="15" customHeight="1">
      <c r="A118" s="258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64"/>
      <c r="I118" s="262"/>
      <c r="J118" s="262"/>
      <c r="K118" s="260"/>
      <c r="L118" s="260"/>
      <c r="M118" s="259">
        <f t="shared" si="3"/>
        <v>0</v>
      </c>
      <c r="N118" s="258"/>
      <c r="O118" s="260"/>
      <c r="P118" s="260"/>
      <c r="Q118" s="259">
        <f t="shared" si="4"/>
        <v>0</v>
      </c>
    </row>
    <row r="119" spans="1:17" ht="15" customHeight="1">
      <c r="A119" s="258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64"/>
      <c r="I119" s="262"/>
      <c r="J119" s="262"/>
      <c r="K119" s="260"/>
      <c r="L119" s="260"/>
      <c r="M119" s="259">
        <f t="shared" si="3"/>
        <v>0</v>
      </c>
      <c r="N119" s="258"/>
      <c r="O119" s="260"/>
      <c r="P119" s="260"/>
      <c r="Q119" s="259">
        <f t="shared" si="4"/>
        <v>0</v>
      </c>
    </row>
    <row r="120" spans="1:17" ht="15" customHeight="1">
      <c r="A120" s="258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64"/>
      <c r="I120" s="262"/>
      <c r="J120" s="262"/>
      <c r="K120" s="260"/>
      <c r="L120" s="260"/>
      <c r="M120" s="259">
        <f t="shared" si="3"/>
        <v>0</v>
      </c>
      <c r="N120" s="258"/>
      <c r="O120" s="260"/>
      <c r="P120" s="260"/>
      <c r="Q120" s="259">
        <f t="shared" si="4"/>
        <v>0</v>
      </c>
    </row>
    <row r="121" spans="1:17" ht="15" customHeight="1">
      <c r="A121" s="258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64"/>
      <c r="I121" s="262"/>
      <c r="J121" s="262"/>
      <c r="K121" s="260"/>
      <c r="L121" s="260"/>
      <c r="M121" s="259">
        <f t="shared" si="3"/>
        <v>0</v>
      </c>
      <c r="N121" s="258"/>
      <c r="O121" s="260"/>
      <c r="P121" s="260"/>
      <c r="Q121" s="259">
        <f t="shared" si="4"/>
        <v>0</v>
      </c>
    </row>
    <row r="122" spans="1:17" ht="15" customHeight="1">
      <c r="A122" s="258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64"/>
      <c r="I122" s="262"/>
      <c r="J122" s="262"/>
      <c r="K122" s="260"/>
      <c r="L122" s="260"/>
      <c r="M122" s="259">
        <f t="shared" si="3"/>
        <v>0</v>
      </c>
      <c r="N122" s="258"/>
      <c r="O122" s="260"/>
      <c r="P122" s="260"/>
      <c r="Q122" s="259">
        <f t="shared" si="4"/>
        <v>0</v>
      </c>
    </row>
    <row r="123" spans="1:17" ht="15" customHeight="1">
      <c r="A123" s="258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64"/>
      <c r="I123" s="262"/>
      <c r="J123" s="262"/>
      <c r="K123" s="260"/>
      <c r="L123" s="260"/>
      <c r="M123" s="259">
        <f t="shared" si="3"/>
        <v>0</v>
      </c>
      <c r="N123" s="258"/>
      <c r="O123" s="260"/>
      <c r="P123" s="260"/>
      <c r="Q123" s="259">
        <f t="shared" si="4"/>
        <v>0</v>
      </c>
    </row>
    <row r="124" spans="1:17" ht="15" customHeight="1">
      <c r="A124" s="258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64">
        <v>2</v>
      </c>
      <c r="I124" s="262"/>
      <c r="J124" s="262"/>
      <c r="K124" s="260"/>
      <c r="L124" s="260"/>
      <c r="M124" s="259">
        <f t="shared" si="3"/>
        <v>0</v>
      </c>
      <c r="N124" s="258"/>
      <c r="O124" s="260"/>
      <c r="P124" s="260"/>
      <c r="Q124" s="259">
        <f t="shared" si="4"/>
        <v>0</v>
      </c>
    </row>
    <row r="125" spans="1:17" ht="15" customHeight="1">
      <c r="A125" s="258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64"/>
      <c r="I125" s="262"/>
      <c r="J125" s="262"/>
      <c r="K125" s="260"/>
      <c r="L125" s="260"/>
      <c r="M125" s="259">
        <f t="shared" si="3"/>
        <v>0</v>
      </c>
      <c r="N125" s="258"/>
      <c r="O125" s="260"/>
      <c r="P125" s="260"/>
      <c r="Q125" s="259">
        <f t="shared" si="4"/>
        <v>0</v>
      </c>
    </row>
    <row r="126" spans="1:17" ht="15" customHeight="1">
      <c r="A126" s="258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64"/>
      <c r="I126" s="262"/>
      <c r="J126" s="262"/>
      <c r="K126" s="260"/>
      <c r="L126" s="260"/>
      <c r="M126" s="259">
        <f t="shared" si="3"/>
        <v>0</v>
      </c>
      <c r="N126" s="258"/>
      <c r="O126" s="260"/>
      <c r="P126" s="260"/>
      <c r="Q126" s="259">
        <f t="shared" si="4"/>
        <v>0</v>
      </c>
    </row>
    <row r="127" spans="1:17" ht="15" customHeight="1">
      <c r="A127" s="258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64"/>
      <c r="I127" s="262"/>
      <c r="J127" s="262"/>
      <c r="K127" s="260"/>
      <c r="L127" s="260"/>
      <c r="M127" s="259">
        <f t="shared" si="3"/>
        <v>0</v>
      </c>
      <c r="N127" s="258"/>
      <c r="O127" s="260"/>
      <c r="P127" s="260"/>
      <c r="Q127" s="259">
        <f t="shared" si="4"/>
        <v>0</v>
      </c>
    </row>
    <row r="128" spans="1:17" ht="15" customHeight="1">
      <c r="A128" s="258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64"/>
      <c r="I128" s="262"/>
      <c r="J128" s="262"/>
      <c r="K128" s="260"/>
      <c r="L128" s="260"/>
      <c r="M128" s="259">
        <f t="shared" si="3"/>
        <v>0</v>
      </c>
      <c r="N128" s="258"/>
      <c r="O128" s="260"/>
      <c r="P128" s="260"/>
      <c r="Q128" s="259">
        <f t="shared" si="4"/>
        <v>0</v>
      </c>
    </row>
    <row r="129" spans="1:17" ht="15" customHeight="1">
      <c r="A129" s="258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64"/>
      <c r="I129" s="262"/>
      <c r="J129" s="262"/>
      <c r="K129" s="260"/>
      <c r="L129" s="260"/>
      <c r="M129" s="259">
        <f t="shared" si="3"/>
        <v>0</v>
      </c>
      <c r="N129" s="258"/>
      <c r="O129" s="260"/>
      <c r="P129" s="260"/>
      <c r="Q129" s="259">
        <f t="shared" si="4"/>
        <v>0</v>
      </c>
    </row>
    <row r="130" spans="1:17" ht="15" customHeight="1">
      <c r="A130" s="258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64"/>
      <c r="I130" s="262"/>
      <c r="J130" s="262"/>
      <c r="K130" s="260"/>
      <c r="L130" s="260"/>
      <c r="M130" s="259">
        <f t="shared" si="3"/>
        <v>0</v>
      </c>
      <c r="N130" s="258"/>
      <c r="O130" s="260"/>
      <c r="P130" s="260"/>
      <c r="Q130" s="259">
        <f t="shared" si="4"/>
        <v>0</v>
      </c>
    </row>
    <row r="131" spans="1:17" ht="15" customHeight="1">
      <c r="A131" s="258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64"/>
      <c r="I131" s="262"/>
      <c r="J131" s="262"/>
      <c r="K131" s="260"/>
      <c r="L131" s="260"/>
      <c r="M131" s="259">
        <f t="shared" si="3"/>
        <v>0</v>
      </c>
      <c r="N131" s="258"/>
      <c r="O131" s="260"/>
      <c r="P131" s="260"/>
      <c r="Q131" s="259">
        <f t="shared" si="4"/>
        <v>0</v>
      </c>
    </row>
    <row r="132" spans="1:17" ht="15" customHeight="1">
      <c r="A132" s="258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64">
        <v>5</v>
      </c>
      <c r="I132" s="262"/>
      <c r="J132" s="262"/>
      <c r="K132" s="260"/>
      <c r="L132" s="260"/>
      <c r="M132" s="259">
        <f t="shared" si="3"/>
        <v>0</v>
      </c>
      <c r="N132" s="258"/>
      <c r="O132" s="260"/>
      <c r="P132" s="260"/>
      <c r="Q132" s="259">
        <f t="shared" si="4"/>
        <v>0</v>
      </c>
    </row>
    <row r="133" spans="1:17" ht="15" customHeight="1">
      <c r="A133" s="258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64"/>
      <c r="I133" s="262"/>
      <c r="J133" s="262"/>
      <c r="K133" s="260"/>
      <c r="L133" s="260"/>
      <c r="M133" s="259">
        <f t="shared" si="3"/>
        <v>0</v>
      </c>
      <c r="N133" s="258"/>
      <c r="O133" s="260"/>
      <c r="P133" s="260"/>
      <c r="Q133" s="259">
        <f t="shared" si="4"/>
        <v>0</v>
      </c>
    </row>
    <row r="134" spans="1:17" ht="15" customHeight="1">
      <c r="A134" s="258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64"/>
      <c r="I134" s="262"/>
      <c r="J134" s="262"/>
      <c r="K134" s="260"/>
      <c r="L134" s="260"/>
      <c r="M134" s="259">
        <f t="shared" si="3"/>
        <v>0</v>
      </c>
      <c r="N134" s="258"/>
      <c r="O134" s="260"/>
      <c r="P134" s="260"/>
      <c r="Q134" s="259">
        <f t="shared" si="4"/>
        <v>0</v>
      </c>
    </row>
    <row r="135" spans="1:17" ht="15" customHeight="1">
      <c r="A135" s="258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64"/>
      <c r="I135" s="262"/>
      <c r="J135" s="262"/>
      <c r="K135" s="260"/>
      <c r="L135" s="260"/>
      <c r="M135" s="259">
        <f t="shared" si="3"/>
        <v>0</v>
      </c>
      <c r="N135" s="258"/>
      <c r="O135" s="260"/>
      <c r="P135" s="260"/>
      <c r="Q135" s="259">
        <f t="shared" si="4"/>
        <v>0</v>
      </c>
    </row>
    <row r="136" spans="1:17" ht="15" customHeight="1">
      <c r="A136" s="258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64">
        <v>1</v>
      </c>
      <c r="I136" s="262"/>
      <c r="J136" s="262"/>
      <c r="K136" s="260"/>
      <c r="L136" s="260"/>
      <c r="M136" s="259">
        <f t="shared" si="3"/>
        <v>0</v>
      </c>
      <c r="N136" s="258"/>
      <c r="O136" s="260"/>
      <c r="P136" s="260"/>
      <c r="Q136" s="259">
        <f t="shared" si="4"/>
        <v>0</v>
      </c>
    </row>
    <row r="137" spans="1:17" ht="15" customHeight="1">
      <c r="A137" s="258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64"/>
      <c r="I137" s="262"/>
      <c r="J137" s="262"/>
      <c r="K137" s="260"/>
      <c r="L137" s="260"/>
      <c r="M137" s="259">
        <f t="shared" si="3"/>
        <v>0</v>
      </c>
      <c r="N137" s="258"/>
      <c r="O137" s="260"/>
      <c r="P137" s="260"/>
      <c r="Q137" s="259">
        <f t="shared" si="4"/>
        <v>0</v>
      </c>
    </row>
    <row r="138" spans="1:17" ht="15" customHeight="1">
      <c r="A138" s="258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64"/>
      <c r="I138" s="262"/>
      <c r="J138" s="262"/>
      <c r="K138" s="260"/>
      <c r="L138" s="260"/>
      <c r="M138" s="259">
        <f t="shared" si="3"/>
        <v>0</v>
      </c>
      <c r="N138" s="258"/>
      <c r="O138" s="260"/>
      <c r="P138" s="260"/>
      <c r="Q138" s="259">
        <f t="shared" si="4"/>
        <v>0</v>
      </c>
    </row>
    <row r="139" spans="1:17" ht="15" customHeight="1">
      <c r="A139" s="258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64"/>
      <c r="I139" s="262"/>
      <c r="J139" s="262"/>
      <c r="K139" s="260"/>
      <c r="L139" s="260"/>
      <c r="M139" s="259">
        <f t="shared" si="3"/>
        <v>0</v>
      </c>
      <c r="N139" s="258"/>
      <c r="O139" s="260"/>
      <c r="P139" s="260"/>
      <c r="Q139" s="259">
        <f t="shared" si="4"/>
        <v>0</v>
      </c>
    </row>
    <row r="140" spans="1:17" ht="15" customHeight="1">
      <c r="A140" s="258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64"/>
      <c r="I140" s="262"/>
      <c r="J140" s="262"/>
      <c r="K140" s="260"/>
      <c r="L140" s="260"/>
      <c r="M140" s="259">
        <f t="shared" si="3"/>
        <v>0</v>
      </c>
      <c r="N140" s="258"/>
      <c r="O140" s="260"/>
      <c r="P140" s="260"/>
      <c r="Q140" s="259">
        <f t="shared" si="4"/>
        <v>0</v>
      </c>
    </row>
    <row r="141" spans="1:17" ht="15" customHeight="1">
      <c r="A141" s="258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64"/>
      <c r="I141" s="262"/>
      <c r="J141" s="262"/>
      <c r="K141" s="260"/>
      <c r="L141" s="260"/>
      <c r="M141" s="259">
        <f t="shared" si="3"/>
        <v>0</v>
      </c>
      <c r="N141" s="258"/>
      <c r="O141" s="260"/>
      <c r="P141" s="260"/>
      <c r="Q141" s="259">
        <f t="shared" si="4"/>
        <v>0</v>
      </c>
    </row>
    <row r="142" spans="1:17" ht="15" customHeight="1">
      <c r="A142" s="258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64">
        <v>3</v>
      </c>
      <c r="I142" s="262"/>
      <c r="J142" s="262"/>
      <c r="K142" s="260"/>
      <c r="L142" s="260"/>
      <c r="M142" s="259">
        <f t="shared" ref="M142:M186" si="5">K142-L142</f>
        <v>0</v>
      </c>
      <c r="N142" s="258"/>
      <c r="O142" s="260"/>
      <c r="P142" s="260"/>
      <c r="Q142" s="259">
        <f t="shared" ref="Q142:Q186" si="6">O142-P142</f>
        <v>0</v>
      </c>
    </row>
    <row r="143" spans="1:17" ht="15" customHeight="1">
      <c r="A143" s="258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64"/>
      <c r="I143" s="262"/>
      <c r="J143" s="262">
        <v>2</v>
      </c>
      <c r="K143" s="260"/>
      <c r="L143" s="260"/>
      <c r="M143" s="259">
        <f t="shared" si="5"/>
        <v>0</v>
      </c>
      <c r="N143" s="258"/>
      <c r="O143" s="260"/>
      <c r="P143" s="260"/>
      <c r="Q143" s="259">
        <f t="shared" si="6"/>
        <v>0</v>
      </c>
    </row>
    <row r="144" spans="1:17" ht="15" customHeight="1">
      <c r="A144" s="258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64"/>
      <c r="I144" s="262"/>
      <c r="J144" s="262"/>
      <c r="K144" s="260"/>
      <c r="L144" s="260"/>
      <c r="M144" s="259">
        <f t="shared" si="5"/>
        <v>0</v>
      </c>
      <c r="N144" s="258"/>
      <c r="O144" s="260"/>
      <c r="P144" s="260"/>
      <c r="Q144" s="259">
        <f t="shared" si="6"/>
        <v>0</v>
      </c>
    </row>
    <row r="145" spans="1:17" ht="15" customHeight="1">
      <c r="A145" s="258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64"/>
      <c r="I145" s="262"/>
      <c r="J145" s="262"/>
      <c r="K145" s="260"/>
      <c r="L145" s="260"/>
      <c r="M145" s="259">
        <f t="shared" si="5"/>
        <v>0</v>
      </c>
      <c r="N145" s="258"/>
      <c r="O145" s="260"/>
      <c r="P145" s="260"/>
      <c r="Q145" s="259">
        <f t="shared" si="6"/>
        <v>0</v>
      </c>
    </row>
    <row r="146" spans="1:17" ht="15" customHeight="1">
      <c r="A146" s="258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64"/>
      <c r="I146" s="262"/>
      <c r="J146" s="262"/>
      <c r="K146" s="260"/>
      <c r="L146" s="260"/>
      <c r="M146" s="259">
        <f t="shared" si="5"/>
        <v>0</v>
      </c>
      <c r="N146" s="258"/>
      <c r="O146" s="260"/>
      <c r="P146" s="260"/>
      <c r="Q146" s="259">
        <f t="shared" si="6"/>
        <v>0</v>
      </c>
    </row>
    <row r="147" spans="1:17" ht="15" customHeight="1">
      <c r="A147" s="258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64"/>
      <c r="I147" s="262"/>
      <c r="J147" s="262"/>
      <c r="K147" s="260"/>
      <c r="L147" s="260"/>
      <c r="M147" s="259">
        <f t="shared" si="5"/>
        <v>0</v>
      </c>
      <c r="N147" s="258"/>
      <c r="O147" s="260"/>
      <c r="P147" s="260"/>
      <c r="Q147" s="259">
        <f t="shared" si="6"/>
        <v>0</v>
      </c>
    </row>
    <row r="148" spans="1:17" ht="15" customHeight="1">
      <c r="A148" s="258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64"/>
      <c r="I148" s="262"/>
      <c r="J148" s="262"/>
      <c r="K148" s="260"/>
      <c r="L148" s="260"/>
      <c r="M148" s="259">
        <f t="shared" si="5"/>
        <v>0</v>
      </c>
      <c r="N148" s="258"/>
      <c r="O148" s="260"/>
      <c r="P148" s="260"/>
      <c r="Q148" s="259">
        <f t="shared" si="6"/>
        <v>0</v>
      </c>
    </row>
    <row r="149" spans="1:17" ht="15" customHeight="1">
      <c r="A149" s="258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64"/>
      <c r="I149" s="262"/>
      <c r="J149" s="262"/>
      <c r="K149" s="260"/>
      <c r="L149" s="260"/>
      <c r="M149" s="259">
        <f t="shared" si="5"/>
        <v>0</v>
      </c>
      <c r="N149" s="258"/>
      <c r="O149" s="260"/>
      <c r="P149" s="260"/>
      <c r="Q149" s="259">
        <f t="shared" si="6"/>
        <v>0</v>
      </c>
    </row>
    <row r="150" spans="1:17" ht="15" customHeight="1">
      <c r="A150" s="258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64"/>
      <c r="I150" s="262"/>
      <c r="J150" s="262"/>
      <c r="K150" s="260"/>
      <c r="L150" s="260"/>
      <c r="M150" s="259">
        <f t="shared" si="5"/>
        <v>0</v>
      </c>
      <c r="N150" s="258"/>
      <c r="O150" s="260"/>
      <c r="P150" s="260"/>
      <c r="Q150" s="259">
        <f t="shared" si="6"/>
        <v>0</v>
      </c>
    </row>
    <row r="151" spans="1:17" ht="15" customHeight="1">
      <c r="A151" s="258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64"/>
      <c r="I151" s="262"/>
      <c r="J151" s="262"/>
      <c r="K151" s="260"/>
      <c r="L151" s="260"/>
      <c r="M151" s="259">
        <f t="shared" si="5"/>
        <v>0</v>
      </c>
      <c r="N151" s="258"/>
      <c r="O151" s="260"/>
      <c r="P151" s="260"/>
      <c r="Q151" s="259">
        <f t="shared" si="6"/>
        <v>0</v>
      </c>
    </row>
    <row r="152" spans="1:17" ht="15" customHeight="1">
      <c r="A152" s="258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64"/>
      <c r="I152" s="262"/>
      <c r="J152" s="262"/>
      <c r="K152" s="260"/>
      <c r="L152" s="260"/>
      <c r="M152" s="259">
        <f t="shared" si="5"/>
        <v>0</v>
      </c>
      <c r="N152" s="258"/>
      <c r="O152" s="260"/>
      <c r="P152" s="260"/>
      <c r="Q152" s="259">
        <f t="shared" si="6"/>
        <v>0</v>
      </c>
    </row>
    <row r="153" spans="1:17" ht="15" customHeight="1">
      <c r="A153" s="258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64"/>
      <c r="I153" s="262"/>
      <c r="J153" s="262"/>
      <c r="K153" s="260"/>
      <c r="L153" s="260"/>
      <c r="M153" s="259">
        <f t="shared" si="5"/>
        <v>0</v>
      </c>
      <c r="N153" s="258"/>
      <c r="O153" s="260"/>
      <c r="P153" s="260"/>
      <c r="Q153" s="259">
        <f t="shared" si="6"/>
        <v>0</v>
      </c>
    </row>
    <row r="154" spans="1:17" ht="15" customHeight="1">
      <c r="A154" s="258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64"/>
      <c r="I154" s="262"/>
      <c r="J154" s="262"/>
      <c r="K154" s="260"/>
      <c r="L154" s="260"/>
      <c r="M154" s="259">
        <f t="shared" si="5"/>
        <v>0</v>
      </c>
      <c r="N154" s="258"/>
      <c r="O154" s="260"/>
      <c r="P154" s="260"/>
      <c r="Q154" s="259">
        <f t="shared" si="6"/>
        <v>0</v>
      </c>
    </row>
    <row r="155" spans="1:17" ht="15" customHeight="1">
      <c r="A155" s="258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64"/>
      <c r="I155" s="262"/>
      <c r="J155" s="262"/>
      <c r="K155" s="260"/>
      <c r="L155" s="260"/>
      <c r="M155" s="259">
        <f t="shared" si="5"/>
        <v>0</v>
      </c>
      <c r="N155" s="258"/>
      <c r="O155" s="260"/>
      <c r="P155" s="260"/>
      <c r="Q155" s="259">
        <f t="shared" si="6"/>
        <v>0</v>
      </c>
    </row>
    <row r="156" spans="1:17" ht="15" customHeight="1">
      <c r="A156" s="258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64"/>
      <c r="I156" s="262"/>
      <c r="J156" s="262"/>
      <c r="K156" s="260"/>
      <c r="L156" s="260"/>
      <c r="M156" s="259">
        <f t="shared" si="5"/>
        <v>0</v>
      </c>
      <c r="N156" s="258"/>
      <c r="O156" s="260"/>
      <c r="P156" s="260"/>
      <c r="Q156" s="259">
        <f t="shared" si="6"/>
        <v>0</v>
      </c>
    </row>
    <row r="157" spans="1:17" ht="15" customHeight="1">
      <c r="A157" s="258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64"/>
      <c r="I157" s="262"/>
      <c r="J157" s="262"/>
      <c r="K157" s="260"/>
      <c r="L157" s="260"/>
      <c r="M157" s="259">
        <f t="shared" si="5"/>
        <v>0</v>
      </c>
      <c r="N157" s="258"/>
      <c r="O157" s="260"/>
      <c r="P157" s="260"/>
      <c r="Q157" s="259">
        <f t="shared" si="6"/>
        <v>0</v>
      </c>
    </row>
    <row r="158" spans="1:17" ht="15" customHeight="1">
      <c r="A158" s="258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64"/>
      <c r="I158" s="262"/>
      <c r="J158" s="262"/>
      <c r="K158" s="260"/>
      <c r="L158" s="260"/>
      <c r="M158" s="259">
        <f t="shared" si="5"/>
        <v>0</v>
      </c>
      <c r="N158" s="258"/>
      <c r="O158" s="260"/>
      <c r="P158" s="260"/>
      <c r="Q158" s="259">
        <f t="shared" si="6"/>
        <v>0</v>
      </c>
    </row>
    <row r="159" spans="1:17" ht="15" customHeight="1">
      <c r="A159" s="258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64"/>
      <c r="I159" s="262"/>
      <c r="J159" s="262"/>
      <c r="K159" s="260"/>
      <c r="L159" s="260"/>
      <c r="M159" s="259">
        <f t="shared" si="5"/>
        <v>0</v>
      </c>
      <c r="N159" s="258"/>
      <c r="O159" s="260"/>
      <c r="P159" s="260"/>
      <c r="Q159" s="259">
        <f t="shared" si="6"/>
        <v>0</v>
      </c>
    </row>
    <row r="160" spans="1:17" ht="15" customHeight="1">
      <c r="A160" s="258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64"/>
      <c r="I160" s="262"/>
      <c r="J160" s="262"/>
      <c r="K160" s="260"/>
      <c r="L160" s="260"/>
      <c r="M160" s="259">
        <f t="shared" si="5"/>
        <v>0</v>
      </c>
      <c r="N160" s="258"/>
      <c r="O160" s="260"/>
      <c r="P160" s="260"/>
      <c r="Q160" s="259">
        <f t="shared" si="6"/>
        <v>0</v>
      </c>
    </row>
    <row r="161" spans="1:17" ht="15" customHeight="1">
      <c r="A161" s="258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64"/>
      <c r="I161" s="262"/>
      <c r="J161" s="262"/>
      <c r="K161" s="260"/>
      <c r="L161" s="260"/>
      <c r="M161" s="259">
        <f t="shared" si="5"/>
        <v>0</v>
      </c>
      <c r="N161" s="258"/>
      <c r="O161" s="260"/>
      <c r="P161" s="260"/>
      <c r="Q161" s="259">
        <f t="shared" si="6"/>
        <v>0</v>
      </c>
    </row>
    <row r="162" spans="1:17" ht="15" customHeight="1">
      <c r="A162" s="258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64"/>
      <c r="I162" s="262"/>
      <c r="J162" s="262"/>
      <c r="K162" s="260"/>
      <c r="L162" s="260"/>
      <c r="M162" s="259">
        <f t="shared" si="5"/>
        <v>0</v>
      </c>
      <c r="N162" s="258"/>
      <c r="O162" s="260"/>
      <c r="P162" s="260"/>
      <c r="Q162" s="259">
        <f t="shared" si="6"/>
        <v>0</v>
      </c>
    </row>
    <row r="163" spans="1:17" ht="15" customHeight="1">
      <c r="A163" s="258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64"/>
      <c r="I163" s="262"/>
      <c r="J163" s="262"/>
      <c r="K163" s="260"/>
      <c r="L163" s="260"/>
      <c r="M163" s="259">
        <f t="shared" si="5"/>
        <v>0</v>
      </c>
      <c r="N163" s="258"/>
      <c r="O163" s="260"/>
      <c r="P163" s="260"/>
      <c r="Q163" s="259">
        <f t="shared" si="6"/>
        <v>0</v>
      </c>
    </row>
    <row r="164" spans="1:17" ht="15" customHeight="1">
      <c r="A164" s="258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64"/>
      <c r="I164" s="262"/>
      <c r="J164" s="262"/>
      <c r="K164" s="260"/>
      <c r="L164" s="260"/>
      <c r="M164" s="259">
        <f t="shared" si="5"/>
        <v>0</v>
      </c>
      <c r="N164" s="258"/>
      <c r="O164" s="260"/>
      <c r="P164" s="260"/>
      <c r="Q164" s="259">
        <f t="shared" si="6"/>
        <v>0</v>
      </c>
    </row>
    <row r="165" spans="1:17" ht="15" customHeight="1">
      <c r="A165" s="258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64"/>
      <c r="I165" s="262">
        <v>1</v>
      </c>
      <c r="J165" s="262">
        <v>1</v>
      </c>
      <c r="K165" s="260"/>
      <c r="L165" s="260"/>
      <c r="M165" s="259">
        <f t="shared" si="5"/>
        <v>0</v>
      </c>
      <c r="N165" s="258"/>
      <c r="O165" s="260"/>
      <c r="P165" s="260"/>
      <c r="Q165" s="259">
        <f t="shared" si="6"/>
        <v>0</v>
      </c>
    </row>
    <row r="166" spans="1:17" ht="15" customHeight="1">
      <c r="A166" s="258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64"/>
      <c r="I166" s="262"/>
      <c r="J166" s="262"/>
      <c r="K166" s="260"/>
      <c r="L166" s="260"/>
      <c r="M166" s="259">
        <f t="shared" si="5"/>
        <v>0</v>
      </c>
      <c r="N166" s="258"/>
      <c r="O166" s="260"/>
      <c r="P166" s="260"/>
      <c r="Q166" s="259">
        <f t="shared" si="6"/>
        <v>0</v>
      </c>
    </row>
    <row r="167" spans="1:17" ht="15" customHeight="1">
      <c r="A167" s="258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64"/>
      <c r="I167" s="262"/>
      <c r="J167" s="262"/>
      <c r="K167" s="260"/>
      <c r="L167" s="260"/>
      <c r="M167" s="259">
        <f t="shared" si="5"/>
        <v>0</v>
      </c>
      <c r="N167" s="258"/>
      <c r="O167" s="260"/>
      <c r="P167" s="260"/>
      <c r="Q167" s="259">
        <f t="shared" si="6"/>
        <v>0</v>
      </c>
    </row>
    <row r="168" spans="1:17" ht="15" customHeight="1">
      <c r="A168" s="258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64"/>
      <c r="I168" s="262"/>
      <c r="J168" s="262"/>
      <c r="K168" s="260"/>
      <c r="L168" s="260"/>
      <c r="M168" s="259">
        <f t="shared" si="5"/>
        <v>0</v>
      </c>
      <c r="N168" s="258"/>
      <c r="O168" s="260"/>
      <c r="P168" s="260"/>
      <c r="Q168" s="259">
        <f t="shared" si="6"/>
        <v>0</v>
      </c>
    </row>
    <row r="169" spans="1:17" ht="15" customHeight="1">
      <c r="A169" s="258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64"/>
      <c r="I169" s="262"/>
      <c r="J169" s="262"/>
      <c r="K169" s="260"/>
      <c r="L169" s="260"/>
      <c r="M169" s="259">
        <f t="shared" si="5"/>
        <v>0</v>
      </c>
      <c r="N169" s="258"/>
      <c r="O169" s="260"/>
      <c r="P169" s="260"/>
      <c r="Q169" s="259">
        <f t="shared" si="6"/>
        <v>0</v>
      </c>
    </row>
    <row r="170" spans="1:17" ht="15" customHeight="1">
      <c r="A170" s="258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64">
        <v>5</v>
      </c>
      <c r="I170" s="262"/>
      <c r="J170" s="262"/>
      <c r="K170" s="260"/>
      <c r="L170" s="260"/>
      <c r="M170" s="259">
        <f t="shared" si="5"/>
        <v>0</v>
      </c>
      <c r="N170" s="258"/>
      <c r="O170" s="260"/>
      <c r="P170" s="260"/>
      <c r="Q170" s="259">
        <f t="shared" si="6"/>
        <v>0</v>
      </c>
    </row>
    <row r="171" spans="1:17" ht="15" customHeight="1">
      <c r="A171" s="258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64"/>
      <c r="I171" s="262"/>
      <c r="J171" s="262"/>
      <c r="K171" s="260"/>
      <c r="L171" s="260"/>
      <c r="M171" s="259">
        <f t="shared" si="5"/>
        <v>0</v>
      </c>
      <c r="N171" s="258"/>
      <c r="O171" s="260"/>
      <c r="P171" s="260"/>
      <c r="Q171" s="259">
        <f t="shared" si="6"/>
        <v>0</v>
      </c>
    </row>
    <row r="172" spans="1:17" ht="15" customHeight="1">
      <c r="A172" s="258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64"/>
      <c r="I172" s="262"/>
      <c r="J172" s="262"/>
      <c r="K172" s="260"/>
      <c r="L172" s="260"/>
      <c r="M172" s="259">
        <f t="shared" si="5"/>
        <v>0</v>
      </c>
      <c r="N172" s="258"/>
      <c r="O172" s="260"/>
      <c r="P172" s="260"/>
      <c r="Q172" s="259">
        <f t="shared" si="6"/>
        <v>0</v>
      </c>
    </row>
    <row r="173" spans="1:17" ht="15" customHeight="1">
      <c r="A173" s="258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64"/>
      <c r="I173" s="262"/>
      <c r="J173" s="262"/>
      <c r="K173" s="260"/>
      <c r="L173" s="260"/>
      <c r="M173" s="259">
        <f t="shared" si="5"/>
        <v>0</v>
      </c>
      <c r="N173" s="258"/>
      <c r="O173" s="260"/>
      <c r="P173" s="260"/>
      <c r="Q173" s="259">
        <f t="shared" si="6"/>
        <v>0</v>
      </c>
    </row>
    <row r="174" spans="1:17" ht="51">
      <c r="A174" s="258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64"/>
      <c r="I174" s="262"/>
      <c r="J174" s="262"/>
      <c r="K174" s="260"/>
      <c r="L174" s="260"/>
      <c r="M174" s="259">
        <f t="shared" si="5"/>
        <v>0</v>
      </c>
      <c r="N174" s="258"/>
      <c r="O174" s="260"/>
      <c r="P174" s="260"/>
      <c r="Q174" s="259">
        <f t="shared" si="6"/>
        <v>0</v>
      </c>
    </row>
    <row r="175" spans="1:17" ht="51">
      <c r="A175" s="258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64"/>
      <c r="I175" s="262"/>
      <c r="J175" s="262"/>
      <c r="K175" s="260"/>
      <c r="L175" s="260"/>
      <c r="M175" s="259">
        <f t="shared" si="5"/>
        <v>0</v>
      </c>
      <c r="N175" s="258"/>
      <c r="O175" s="260"/>
      <c r="P175" s="260"/>
      <c r="Q175" s="259">
        <f t="shared" si="6"/>
        <v>0</v>
      </c>
    </row>
    <row r="176" spans="1:17" ht="15" customHeight="1">
      <c r="A176" s="258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64"/>
      <c r="I176" s="262"/>
      <c r="J176" s="262"/>
      <c r="K176" s="260"/>
      <c r="L176" s="260"/>
      <c r="M176" s="259">
        <f t="shared" si="5"/>
        <v>0</v>
      </c>
      <c r="N176" s="258"/>
      <c r="O176" s="260"/>
      <c r="P176" s="260"/>
      <c r="Q176" s="259">
        <f t="shared" si="6"/>
        <v>0</v>
      </c>
    </row>
    <row r="177" spans="1:17" ht="15" customHeight="1">
      <c r="A177" s="258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64"/>
      <c r="I177" s="262"/>
      <c r="J177" s="262"/>
      <c r="K177" s="260"/>
      <c r="L177" s="260"/>
      <c r="M177" s="259">
        <f t="shared" si="5"/>
        <v>0</v>
      </c>
      <c r="N177" s="258"/>
      <c r="O177" s="260"/>
      <c r="P177" s="260"/>
      <c r="Q177" s="259">
        <f t="shared" si="6"/>
        <v>0</v>
      </c>
    </row>
    <row r="178" spans="1:17" ht="15" customHeight="1">
      <c r="A178" s="258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64"/>
      <c r="I178" s="262"/>
      <c r="J178" s="262"/>
      <c r="K178" s="260"/>
      <c r="L178" s="260"/>
      <c r="M178" s="259">
        <f t="shared" si="5"/>
        <v>0</v>
      </c>
      <c r="N178" s="258"/>
      <c r="O178" s="260"/>
      <c r="P178" s="260"/>
      <c r="Q178" s="259">
        <f t="shared" si="6"/>
        <v>0</v>
      </c>
    </row>
    <row r="179" spans="1:17" ht="15" customHeight="1">
      <c r="A179" s="258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64"/>
      <c r="I179" s="262"/>
      <c r="J179" s="262"/>
      <c r="K179" s="260"/>
      <c r="L179" s="260"/>
      <c r="M179" s="259">
        <f t="shared" si="5"/>
        <v>0</v>
      </c>
      <c r="N179" s="258"/>
      <c r="O179" s="260"/>
      <c r="P179" s="260"/>
      <c r="Q179" s="259">
        <f t="shared" si="6"/>
        <v>0</v>
      </c>
    </row>
    <row r="180" spans="1:17" ht="15" customHeight="1">
      <c r="A180" s="258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64"/>
      <c r="I180" s="262"/>
      <c r="J180" s="262"/>
      <c r="K180" s="260"/>
      <c r="L180" s="260"/>
      <c r="M180" s="259">
        <f t="shared" si="5"/>
        <v>0</v>
      </c>
      <c r="N180" s="258"/>
      <c r="O180" s="260"/>
      <c r="P180" s="260"/>
      <c r="Q180" s="259">
        <f t="shared" si="6"/>
        <v>0</v>
      </c>
    </row>
    <row r="181" spans="1:17" ht="15" customHeight="1">
      <c r="A181" s="258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64"/>
      <c r="I181" s="262"/>
      <c r="J181" s="262"/>
      <c r="K181" s="260"/>
      <c r="L181" s="260"/>
      <c r="M181" s="259">
        <f t="shared" si="5"/>
        <v>0</v>
      </c>
      <c r="N181" s="258"/>
      <c r="O181" s="260"/>
      <c r="P181" s="260"/>
      <c r="Q181" s="259">
        <f t="shared" si="6"/>
        <v>0</v>
      </c>
    </row>
    <row r="182" spans="1:17" ht="15" customHeight="1">
      <c r="A182" s="258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64"/>
      <c r="I182" s="262"/>
      <c r="J182" s="262"/>
      <c r="K182" s="260"/>
      <c r="L182" s="260"/>
      <c r="M182" s="259">
        <f t="shared" si="5"/>
        <v>0</v>
      </c>
      <c r="N182" s="258"/>
      <c r="O182" s="260"/>
      <c r="P182" s="260"/>
      <c r="Q182" s="259">
        <f t="shared" si="6"/>
        <v>0</v>
      </c>
    </row>
    <row r="183" spans="1:17" ht="15" customHeight="1">
      <c r="A183" s="258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64"/>
      <c r="I183" s="262"/>
      <c r="J183" s="262"/>
      <c r="K183" s="260"/>
      <c r="L183" s="260"/>
      <c r="M183" s="259">
        <f t="shared" si="5"/>
        <v>0</v>
      </c>
      <c r="N183" s="258"/>
      <c r="O183" s="260"/>
      <c r="P183" s="260"/>
      <c r="Q183" s="259">
        <f t="shared" si="6"/>
        <v>0</v>
      </c>
    </row>
    <row r="184" spans="1:17" ht="15" customHeight="1">
      <c r="A184" s="258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64"/>
      <c r="I184" s="262"/>
      <c r="J184" s="262"/>
      <c r="K184" s="260"/>
      <c r="L184" s="260"/>
      <c r="M184" s="259">
        <f t="shared" si="5"/>
        <v>0</v>
      </c>
      <c r="N184" s="258"/>
      <c r="O184" s="260"/>
      <c r="P184" s="260"/>
      <c r="Q184" s="259">
        <f t="shared" si="6"/>
        <v>0</v>
      </c>
    </row>
    <row r="185" spans="1:17" ht="15" customHeight="1">
      <c r="A185" s="258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64"/>
      <c r="I185" s="262"/>
      <c r="J185" s="262"/>
      <c r="K185" s="260"/>
      <c r="L185" s="260"/>
      <c r="M185" s="259">
        <f t="shared" si="5"/>
        <v>0</v>
      </c>
      <c r="N185" s="258"/>
      <c r="O185" s="260"/>
      <c r="P185" s="260"/>
      <c r="Q185" s="259">
        <f t="shared" si="6"/>
        <v>0</v>
      </c>
    </row>
    <row r="186" spans="1:17">
      <c r="A186" s="258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64">
        <v>3</v>
      </c>
      <c r="I186" s="262"/>
      <c r="J186" s="262"/>
      <c r="K186" s="260"/>
      <c r="L186" s="260"/>
      <c r="M186" s="259">
        <f t="shared" si="5"/>
        <v>0</v>
      </c>
      <c r="N186" s="258"/>
      <c r="O186" s="260"/>
      <c r="P186" s="260"/>
      <c r="Q186" s="259">
        <f t="shared" si="6"/>
        <v>0</v>
      </c>
    </row>
    <row r="187" spans="1:17">
      <c r="A187" s="258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64"/>
      <c r="I187" s="262"/>
      <c r="J187" s="262"/>
      <c r="K187" s="260"/>
      <c r="L187" s="260"/>
      <c r="M187" s="259">
        <f>K187-L187</f>
        <v>0</v>
      </c>
      <c r="N187" s="258"/>
      <c r="O187" s="260"/>
      <c r="P187" s="260"/>
      <c r="Q187" s="259">
        <f>O187-P187</f>
        <v>0</v>
      </c>
    </row>
    <row r="188" spans="1:17">
      <c r="A188" s="258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64"/>
      <c r="I188" s="262"/>
      <c r="J188" s="262"/>
      <c r="K188" s="260"/>
      <c r="L188" s="260"/>
      <c r="M188" s="259">
        <f>K188-L188</f>
        <v>0</v>
      </c>
      <c r="N188" s="258"/>
      <c r="O188" s="260"/>
      <c r="P188" s="260"/>
      <c r="Q188" s="259">
        <f>O188-P188</f>
        <v>0</v>
      </c>
    </row>
    <row r="189" spans="1:17" ht="15" customHeight="1">
      <c r="A189" s="258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64"/>
      <c r="I189" s="262"/>
      <c r="J189" s="262"/>
      <c r="K189" s="260"/>
      <c r="L189" s="260"/>
      <c r="M189" s="259">
        <f t="shared" ref="M189:M225" si="7">K189-L189</f>
        <v>0</v>
      </c>
      <c r="N189" s="258"/>
      <c r="O189" s="260"/>
      <c r="P189" s="260"/>
      <c r="Q189" s="259">
        <f t="shared" ref="Q189:Q225" si="8">O189-P189</f>
        <v>0</v>
      </c>
    </row>
    <row r="190" spans="1:17" ht="15" customHeight="1">
      <c r="A190" s="258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64"/>
      <c r="I190" s="262"/>
      <c r="J190" s="262"/>
      <c r="K190" s="260"/>
      <c r="L190" s="260"/>
      <c r="M190" s="259">
        <f t="shared" si="7"/>
        <v>0</v>
      </c>
      <c r="N190" s="258"/>
      <c r="O190" s="260"/>
      <c r="P190" s="260"/>
      <c r="Q190" s="259">
        <f t="shared" si="8"/>
        <v>0</v>
      </c>
    </row>
    <row r="191" spans="1:17">
      <c r="A191" s="258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64"/>
      <c r="I191" s="262"/>
      <c r="J191" s="262"/>
      <c r="K191" s="260"/>
      <c r="L191" s="260"/>
      <c r="M191" s="259">
        <f t="shared" si="7"/>
        <v>0</v>
      </c>
      <c r="N191" s="258"/>
      <c r="O191" s="260"/>
      <c r="P191" s="260"/>
      <c r="Q191" s="259">
        <f t="shared" si="8"/>
        <v>0</v>
      </c>
    </row>
    <row r="192" spans="1:17">
      <c r="A192" s="258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64"/>
      <c r="I192" s="262"/>
      <c r="J192" s="262"/>
      <c r="K192" s="260"/>
      <c r="L192" s="260"/>
      <c r="M192" s="259">
        <f t="shared" si="7"/>
        <v>0</v>
      </c>
      <c r="N192" s="258"/>
      <c r="O192" s="260"/>
      <c r="P192" s="260"/>
      <c r="Q192" s="259">
        <f t="shared" si="8"/>
        <v>0</v>
      </c>
    </row>
    <row r="193" spans="1:17">
      <c r="A193" s="258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64"/>
      <c r="I193" s="262"/>
      <c r="J193" s="262"/>
      <c r="K193" s="260"/>
      <c r="L193" s="260"/>
      <c r="M193" s="259">
        <f t="shared" si="7"/>
        <v>0</v>
      </c>
      <c r="N193" s="258"/>
      <c r="O193" s="260"/>
      <c r="P193" s="260"/>
      <c r="Q193" s="259">
        <f t="shared" si="8"/>
        <v>0</v>
      </c>
    </row>
    <row r="194" spans="1:17">
      <c r="A194" s="258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64"/>
      <c r="I194" s="262"/>
      <c r="J194" s="262"/>
      <c r="K194" s="260"/>
      <c r="L194" s="260"/>
      <c r="M194" s="259">
        <f t="shared" si="7"/>
        <v>0</v>
      </c>
      <c r="N194" s="258"/>
      <c r="O194" s="260"/>
      <c r="P194" s="260"/>
      <c r="Q194" s="259">
        <f t="shared" si="8"/>
        <v>0</v>
      </c>
    </row>
    <row r="195" spans="1:17">
      <c r="A195" s="258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64">
        <v>1</v>
      </c>
      <c r="I195" s="262"/>
      <c r="J195" s="262"/>
      <c r="K195" s="260"/>
      <c r="L195" s="260"/>
      <c r="M195" s="259">
        <f t="shared" si="7"/>
        <v>0</v>
      </c>
      <c r="N195" s="258"/>
      <c r="O195" s="260"/>
      <c r="P195" s="260"/>
      <c r="Q195" s="259">
        <f t="shared" si="8"/>
        <v>0</v>
      </c>
    </row>
    <row r="196" spans="1:17">
      <c r="A196" s="258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64"/>
      <c r="I196" s="262"/>
      <c r="J196" s="262"/>
      <c r="K196" s="260"/>
      <c r="L196" s="260"/>
      <c r="M196" s="259">
        <f t="shared" si="7"/>
        <v>0</v>
      </c>
      <c r="N196" s="258"/>
      <c r="O196" s="260"/>
      <c r="P196" s="260"/>
      <c r="Q196" s="259">
        <f t="shared" si="8"/>
        <v>0</v>
      </c>
    </row>
    <row r="197" spans="1:17">
      <c r="A197" s="258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64"/>
      <c r="I197" s="262"/>
      <c r="J197" s="262"/>
      <c r="K197" s="260"/>
      <c r="L197" s="260"/>
      <c r="M197" s="259">
        <f t="shared" si="7"/>
        <v>0</v>
      </c>
      <c r="N197" s="258"/>
      <c r="O197" s="260"/>
      <c r="P197" s="260"/>
      <c r="Q197" s="259">
        <f t="shared" si="8"/>
        <v>0</v>
      </c>
    </row>
    <row r="198" spans="1:17">
      <c r="A198" s="258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64"/>
      <c r="I198" s="262"/>
      <c r="J198" s="262"/>
      <c r="K198" s="260"/>
      <c r="L198" s="260"/>
      <c r="M198" s="259">
        <f t="shared" si="7"/>
        <v>0</v>
      </c>
      <c r="N198" s="258"/>
      <c r="O198" s="260"/>
      <c r="P198" s="260"/>
      <c r="Q198" s="259">
        <f t="shared" si="8"/>
        <v>0</v>
      </c>
    </row>
    <row r="199" spans="1:17" ht="63.75">
      <c r="A199" s="258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64">
        <v>1</v>
      </c>
      <c r="I199" s="262"/>
      <c r="J199" s="262"/>
      <c r="K199" s="260"/>
      <c r="L199" s="260"/>
      <c r="M199" s="259">
        <f t="shared" si="7"/>
        <v>0</v>
      </c>
      <c r="N199" s="258"/>
      <c r="O199" s="260"/>
      <c r="P199" s="260"/>
      <c r="Q199" s="259">
        <f t="shared" si="8"/>
        <v>0</v>
      </c>
    </row>
    <row r="200" spans="1:17" ht="63.75">
      <c r="A200" s="258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64">
        <v>1</v>
      </c>
      <c r="I200" s="262"/>
      <c r="J200" s="262"/>
      <c r="K200" s="260"/>
      <c r="L200" s="260"/>
      <c r="M200" s="259">
        <f t="shared" si="7"/>
        <v>0</v>
      </c>
      <c r="N200" s="258"/>
      <c r="O200" s="260"/>
      <c r="P200" s="260"/>
      <c r="Q200" s="259">
        <f t="shared" si="8"/>
        <v>0</v>
      </c>
    </row>
    <row r="201" spans="1:17">
      <c r="A201" s="258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64"/>
      <c r="I201" s="262"/>
      <c r="J201" s="262"/>
      <c r="K201" s="260"/>
      <c r="L201" s="260"/>
      <c r="M201" s="259">
        <f t="shared" si="7"/>
        <v>0</v>
      </c>
      <c r="N201" s="258"/>
      <c r="O201" s="260"/>
      <c r="P201" s="260"/>
      <c r="Q201" s="259">
        <f t="shared" si="8"/>
        <v>0</v>
      </c>
    </row>
    <row r="202" spans="1:17">
      <c r="A202" s="258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64"/>
      <c r="I202" s="262"/>
      <c r="J202" s="262"/>
      <c r="K202" s="260"/>
      <c r="L202" s="260"/>
      <c r="M202" s="259">
        <f t="shared" si="7"/>
        <v>0</v>
      </c>
      <c r="N202" s="258"/>
      <c r="O202" s="260"/>
      <c r="P202" s="260"/>
      <c r="Q202" s="259">
        <f t="shared" si="8"/>
        <v>0</v>
      </c>
    </row>
    <row r="203" spans="1:17">
      <c r="A203" s="258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64"/>
      <c r="I203" s="262"/>
      <c r="J203" s="262"/>
      <c r="K203" s="260"/>
      <c r="L203" s="260"/>
      <c r="M203" s="259">
        <f t="shared" si="7"/>
        <v>0</v>
      </c>
      <c r="N203" s="258"/>
      <c r="O203" s="260"/>
      <c r="P203" s="260"/>
      <c r="Q203" s="259">
        <f t="shared" si="8"/>
        <v>0</v>
      </c>
    </row>
    <row r="204" spans="1:17" ht="15" customHeight="1">
      <c r="A204" s="258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64"/>
      <c r="I204" s="262"/>
      <c r="J204" s="262"/>
      <c r="K204" s="260"/>
      <c r="L204" s="260"/>
      <c r="M204" s="259">
        <f t="shared" si="7"/>
        <v>0</v>
      </c>
      <c r="N204" s="258"/>
      <c r="O204" s="260"/>
      <c r="P204" s="260"/>
      <c r="Q204" s="259">
        <f t="shared" si="8"/>
        <v>0</v>
      </c>
    </row>
    <row r="205" spans="1:17" ht="51">
      <c r="A205" s="258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64"/>
      <c r="I205" s="262"/>
      <c r="J205" s="262"/>
      <c r="K205" s="260"/>
      <c r="L205" s="260"/>
      <c r="M205" s="259">
        <f t="shared" si="7"/>
        <v>0</v>
      </c>
      <c r="N205" s="258"/>
      <c r="O205" s="260"/>
      <c r="P205" s="260"/>
      <c r="Q205" s="259">
        <f t="shared" si="8"/>
        <v>0</v>
      </c>
    </row>
    <row r="206" spans="1:17">
      <c r="A206" s="258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64"/>
      <c r="I206" s="262"/>
      <c r="J206" s="262"/>
      <c r="K206" s="260"/>
      <c r="L206" s="260"/>
      <c r="M206" s="259">
        <f t="shared" si="7"/>
        <v>0</v>
      </c>
      <c r="N206" s="258"/>
      <c r="O206" s="260"/>
      <c r="P206" s="260"/>
      <c r="Q206" s="259">
        <f t="shared" si="8"/>
        <v>0</v>
      </c>
    </row>
    <row r="207" spans="1:17">
      <c r="A207" s="258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64"/>
      <c r="I207" s="262"/>
      <c r="J207" s="262"/>
      <c r="K207" s="260"/>
      <c r="L207" s="260"/>
      <c r="M207" s="259">
        <f t="shared" si="7"/>
        <v>0</v>
      </c>
      <c r="N207" s="258"/>
      <c r="O207" s="260"/>
      <c r="P207" s="260"/>
      <c r="Q207" s="259">
        <f t="shared" si="8"/>
        <v>0</v>
      </c>
    </row>
    <row r="208" spans="1:17" ht="51">
      <c r="A208" s="258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64"/>
      <c r="I208" s="262"/>
      <c r="J208" s="262"/>
      <c r="K208" s="260"/>
      <c r="L208" s="260"/>
      <c r="M208" s="259">
        <f t="shared" si="7"/>
        <v>0</v>
      </c>
      <c r="N208" s="258"/>
      <c r="O208" s="260"/>
      <c r="P208" s="260"/>
      <c r="Q208" s="259">
        <f t="shared" si="8"/>
        <v>0</v>
      </c>
    </row>
    <row r="209" spans="1:17" ht="51">
      <c r="A209" s="258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64"/>
      <c r="I209" s="262"/>
      <c r="J209" s="262"/>
      <c r="K209" s="260"/>
      <c r="L209" s="260"/>
      <c r="M209" s="259">
        <f t="shared" si="7"/>
        <v>0</v>
      </c>
      <c r="N209" s="258"/>
      <c r="O209" s="260"/>
      <c r="P209" s="260"/>
      <c r="Q209" s="259">
        <f t="shared" si="8"/>
        <v>0</v>
      </c>
    </row>
    <row r="210" spans="1:17">
      <c r="A210" s="258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64"/>
      <c r="I210" s="262"/>
      <c r="J210" s="262"/>
      <c r="K210" s="260"/>
      <c r="L210" s="260"/>
      <c r="M210" s="259">
        <f t="shared" si="7"/>
        <v>0</v>
      </c>
      <c r="N210" s="258"/>
      <c r="O210" s="260"/>
      <c r="P210" s="260"/>
      <c r="Q210" s="259">
        <f t="shared" si="8"/>
        <v>0</v>
      </c>
    </row>
    <row r="211" spans="1:17">
      <c r="A211" s="258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64"/>
      <c r="I211" s="262"/>
      <c r="J211" s="262"/>
      <c r="K211" s="260"/>
      <c r="L211" s="260"/>
      <c r="M211" s="259">
        <f t="shared" si="7"/>
        <v>0</v>
      </c>
      <c r="N211" s="258"/>
      <c r="O211" s="260"/>
      <c r="P211" s="260"/>
      <c r="Q211" s="259">
        <f t="shared" si="8"/>
        <v>0</v>
      </c>
    </row>
    <row r="212" spans="1:17">
      <c r="A212" s="258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64"/>
      <c r="I212" s="262"/>
      <c r="J212" s="262"/>
      <c r="K212" s="260"/>
      <c r="L212" s="260"/>
      <c r="M212" s="259">
        <f t="shared" si="7"/>
        <v>0</v>
      </c>
      <c r="N212" s="258"/>
      <c r="O212" s="260"/>
      <c r="P212" s="260"/>
      <c r="Q212" s="259">
        <f t="shared" si="8"/>
        <v>0</v>
      </c>
    </row>
    <row r="213" spans="1:17">
      <c r="A213" s="258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64"/>
      <c r="I213" s="262"/>
      <c r="J213" s="262"/>
      <c r="K213" s="260"/>
      <c r="L213" s="260"/>
      <c r="M213" s="259">
        <f t="shared" si="7"/>
        <v>0</v>
      </c>
      <c r="N213" s="258"/>
      <c r="O213" s="260"/>
      <c r="P213" s="260"/>
      <c r="Q213" s="259">
        <f t="shared" si="8"/>
        <v>0</v>
      </c>
    </row>
    <row r="214" spans="1:17">
      <c r="A214" s="258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64">
        <v>1</v>
      </c>
      <c r="I214" s="262"/>
      <c r="J214" s="262"/>
      <c r="K214" s="260"/>
      <c r="L214" s="260"/>
      <c r="M214" s="259">
        <f t="shared" si="7"/>
        <v>0</v>
      </c>
      <c r="N214" s="258"/>
      <c r="O214" s="260"/>
      <c r="P214" s="260"/>
      <c r="Q214" s="259">
        <f t="shared" si="8"/>
        <v>0</v>
      </c>
    </row>
    <row r="215" spans="1:17">
      <c r="A215" s="258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64"/>
      <c r="I215" s="262"/>
      <c r="J215" s="262"/>
      <c r="K215" s="260"/>
      <c r="L215" s="260"/>
      <c r="M215" s="259">
        <f t="shared" si="7"/>
        <v>0</v>
      </c>
      <c r="N215" s="258"/>
      <c r="O215" s="260"/>
      <c r="P215" s="260"/>
      <c r="Q215" s="259">
        <f t="shared" si="8"/>
        <v>0</v>
      </c>
    </row>
    <row r="216" spans="1:17">
      <c r="A216" s="258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64"/>
      <c r="I216" s="262"/>
      <c r="J216" s="262"/>
      <c r="K216" s="260"/>
      <c r="L216" s="260"/>
      <c r="M216" s="259">
        <f t="shared" si="7"/>
        <v>0</v>
      </c>
      <c r="N216" s="258"/>
      <c r="O216" s="260"/>
      <c r="P216" s="260"/>
      <c r="Q216" s="259">
        <f t="shared" si="8"/>
        <v>0</v>
      </c>
    </row>
    <row r="217" spans="1:17">
      <c r="A217" s="258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64"/>
      <c r="I217" s="262"/>
      <c r="J217" s="262"/>
      <c r="K217" s="260"/>
      <c r="L217" s="260"/>
      <c r="M217" s="259">
        <f t="shared" si="7"/>
        <v>0</v>
      </c>
      <c r="N217" s="258"/>
      <c r="O217" s="260"/>
      <c r="P217" s="260"/>
      <c r="Q217" s="259">
        <f t="shared" si="8"/>
        <v>0</v>
      </c>
    </row>
    <row r="218" spans="1:17">
      <c r="A218" s="258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64"/>
      <c r="I218" s="262"/>
      <c r="J218" s="262"/>
      <c r="K218" s="260"/>
      <c r="L218" s="260"/>
      <c r="M218" s="259">
        <f t="shared" si="7"/>
        <v>0</v>
      </c>
      <c r="N218" s="258"/>
      <c r="O218" s="260"/>
      <c r="P218" s="260"/>
      <c r="Q218" s="259">
        <f t="shared" si="8"/>
        <v>0</v>
      </c>
    </row>
    <row r="219" spans="1:17">
      <c r="A219" s="258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64">
        <v>1</v>
      </c>
      <c r="I219" s="262"/>
      <c r="J219" s="262"/>
      <c r="K219" s="260"/>
      <c r="L219" s="260"/>
      <c r="M219" s="259">
        <f t="shared" si="7"/>
        <v>0</v>
      </c>
      <c r="N219" s="258"/>
      <c r="O219" s="260"/>
      <c r="P219" s="260"/>
      <c r="Q219" s="259">
        <f t="shared" si="8"/>
        <v>0</v>
      </c>
    </row>
    <row r="220" spans="1:17">
      <c r="A220" s="258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64"/>
      <c r="I220" s="262"/>
      <c r="J220" s="262"/>
      <c r="K220" s="260"/>
      <c r="L220" s="260"/>
      <c r="M220" s="259">
        <f t="shared" si="7"/>
        <v>0</v>
      </c>
      <c r="N220" s="258"/>
      <c r="O220" s="260"/>
      <c r="P220" s="260"/>
      <c r="Q220" s="259">
        <f t="shared" si="8"/>
        <v>0</v>
      </c>
    </row>
    <row r="221" spans="1:17">
      <c r="A221" s="258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64"/>
      <c r="I221" s="262"/>
      <c r="J221" s="262"/>
      <c r="K221" s="260"/>
      <c r="L221" s="260"/>
      <c r="M221" s="259">
        <f t="shared" si="7"/>
        <v>0</v>
      </c>
      <c r="N221" s="258"/>
      <c r="O221" s="260"/>
      <c r="P221" s="260"/>
      <c r="Q221" s="259">
        <f t="shared" si="8"/>
        <v>0</v>
      </c>
    </row>
    <row r="222" spans="1:17">
      <c r="A222" s="258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64"/>
      <c r="I222" s="262"/>
      <c r="J222" s="262"/>
      <c r="K222" s="260"/>
      <c r="L222" s="260"/>
      <c r="M222" s="259">
        <f t="shared" si="7"/>
        <v>0</v>
      </c>
      <c r="N222" s="258"/>
      <c r="O222" s="260"/>
      <c r="P222" s="260"/>
      <c r="Q222" s="259">
        <f t="shared" si="8"/>
        <v>0</v>
      </c>
    </row>
    <row r="223" spans="1:17">
      <c r="A223" s="258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64"/>
      <c r="I223" s="262"/>
      <c r="J223" s="262"/>
      <c r="K223" s="260"/>
      <c r="L223" s="260"/>
      <c r="M223" s="259">
        <f t="shared" si="7"/>
        <v>0</v>
      </c>
      <c r="N223" s="258"/>
      <c r="O223" s="260"/>
      <c r="P223" s="260"/>
      <c r="Q223" s="259">
        <f t="shared" si="8"/>
        <v>0</v>
      </c>
    </row>
    <row r="224" spans="1:17">
      <c r="A224" s="258">
        <v>215</v>
      </c>
      <c r="B224" s="243" t="s">
        <v>534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64">
        <v>1</v>
      </c>
      <c r="I224" s="262"/>
      <c r="J224" s="262"/>
      <c r="K224" s="260"/>
      <c r="L224" s="260"/>
      <c r="M224" s="259">
        <f t="shared" si="7"/>
        <v>0</v>
      </c>
      <c r="N224" s="258"/>
      <c r="O224" s="260"/>
      <c r="P224" s="260"/>
      <c r="Q224" s="259">
        <f t="shared" si="8"/>
        <v>0</v>
      </c>
    </row>
    <row r="225" spans="1:17">
      <c r="A225" s="258">
        <v>216</v>
      </c>
      <c r="B225" s="243" t="s">
        <v>534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64">
        <v>2</v>
      </c>
      <c r="I225" s="262"/>
      <c r="J225" s="262"/>
      <c r="K225" s="260"/>
      <c r="L225" s="260"/>
      <c r="M225" s="259">
        <f t="shared" si="7"/>
        <v>0</v>
      </c>
      <c r="N225" s="258"/>
      <c r="O225" s="260"/>
      <c r="P225" s="260"/>
      <c r="Q225" s="259">
        <f t="shared" si="8"/>
        <v>0</v>
      </c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245">
        <f>SUM(H10:H225)</f>
        <v>55</v>
      </c>
      <c r="I226" s="257">
        <f t="shared" ref="I226:Q226" si="9">SUM(I10:I225)</f>
        <v>1</v>
      </c>
      <c r="J226" s="257">
        <f t="shared" si="9"/>
        <v>3</v>
      </c>
      <c r="K226" s="259">
        <f t="shared" si="9"/>
        <v>0</v>
      </c>
      <c r="L226" s="259">
        <f t="shared" si="9"/>
        <v>0</v>
      </c>
      <c r="M226" s="259">
        <f t="shared" si="9"/>
        <v>0</v>
      </c>
      <c r="N226" s="257">
        <f t="shared" si="9"/>
        <v>1</v>
      </c>
      <c r="O226" s="259">
        <f t="shared" si="9"/>
        <v>0</v>
      </c>
      <c r="P226" s="259">
        <f t="shared" si="9"/>
        <v>0</v>
      </c>
      <c r="Q226" s="259">
        <f t="shared" si="9"/>
        <v>0</v>
      </c>
    </row>
  </sheetData>
  <autoFilter ref="A9:Q186" xr:uid="{00000000-0009-0000-0000-00001B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Q235"/>
  <sheetViews>
    <sheetView topLeftCell="A212" workbookViewId="0">
      <selection activeCell="A227" sqref="A227:XFD234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58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64"/>
      <c r="I10" s="258"/>
      <c r="J10" s="265"/>
      <c r="K10" s="260"/>
      <c r="L10" s="260"/>
      <c r="M10" s="259">
        <f t="shared" ref="M10:M74" si="1">K10-L10</f>
        <v>0</v>
      </c>
      <c r="N10" s="266"/>
      <c r="O10" s="260"/>
      <c r="P10" s="260"/>
      <c r="Q10" s="259">
        <f t="shared" ref="Q10:Q74" si="2">O10-P10</f>
        <v>0</v>
      </c>
    </row>
    <row r="11" spans="1:17" ht="15" customHeight="1">
      <c r="A11" s="258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64"/>
      <c r="I11" s="258"/>
      <c r="J11" s="265"/>
      <c r="K11" s="260"/>
      <c r="L11" s="260"/>
      <c r="M11" s="259">
        <f t="shared" si="1"/>
        <v>0</v>
      </c>
      <c r="N11" s="266"/>
      <c r="O11" s="260"/>
      <c r="P11" s="260"/>
      <c r="Q11" s="259">
        <f t="shared" si="2"/>
        <v>0</v>
      </c>
    </row>
    <row r="12" spans="1:17" ht="15" customHeight="1">
      <c r="A12" s="258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64"/>
      <c r="I12" s="258"/>
      <c r="J12" s="265"/>
      <c r="K12" s="260"/>
      <c r="L12" s="260"/>
      <c r="M12" s="259">
        <f t="shared" si="1"/>
        <v>0</v>
      </c>
      <c r="N12" s="266"/>
      <c r="O12" s="260"/>
      <c r="P12" s="260"/>
      <c r="Q12" s="259">
        <f t="shared" si="2"/>
        <v>0</v>
      </c>
    </row>
    <row r="13" spans="1:17" ht="15" customHeight="1">
      <c r="A13" s="258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64"/>
      <c r="I13" s="258"/>
      <c r="J13" s="265"/>
      <c r="K13" s="260"/>
      <c r="L13" s="260"/>
      <c r="M13" s="259">
        <f t="shared" si="1"/>
        <v>0</v>
      </c>
      <c r="N13" s="266"/>
      <c r="O13" s="260"/>
      <c r="P13" s="260"/>
      <c r="Q13" s="259">
        <f t="shared" si="2"/>
        <v>0</v>
      </c>
    </row>
    <row r="14" spans="1:17" ht="15" customHeight="1">
      <c r="A14" s="258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64"/>
      <c r="I14" s="258"/>
      <c r="J14" s="265"/>
      <c r="K14" s="260"/>
      <c r="L14" s="260"/>
      <c r="M14" s="259">
        <f t="shared" si="1"/>
        <v>0</v>
      </c>
      <c r="N14" s="266"/>
      <c r="O14" s="260"/>
      <c r="P14" s="260"/>
      <c r="Q14" s="259">
        <f t="shared" si="2"/>
        <v>0</v>
      </c>
    </row>
    <row r="15" spans="1:17" ht="15" customHeight="1">
      <c r="A15" s="258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64">
        <v>2</v>
      </c>
      <c r="I15" s="258"/>
      <c r="J15" s="265"/>
      <c r="K15" s="260"/>
      <c r="L15" s="260"/>
      <c r="M15" s="259">
        <f t="shared" si="1"/>
        <v>0</v>
      </c>
      <c r="N15" s="266"/>
      <c r="O15" s="260"/>
      <c r="P15" s="260"/>
      <c r="Q15" s="259">
        <f t="shared" si="2"/>
        <v>0</v>
      </c>
    </row>
    <row r="16" spans="1:17" ht="15" customHeight="1">
      <c r="A16" s="258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64"/>
      <c r="I16" s="258"/>
      <c r="J16" s="265"/>
      <c r="K16" s="260"/>
      <c r="L16" s="260"/>
      <c r="M16" s="259">
        <f t="shared" si="1"/>
        <v>0</v>
      </c>
      <c r="N16" s="266"/>
      <c r="O16" s="260"/>
      <c r="P16" s="260"/>
      <c r="Q16" s="259">
        <f t="shared" si="2"/>
        <v>0</v>
      </c>
    </row>
    <row r="17" spans="1:17" ht="15" customHeight="1">
      <c r="A17" s="258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64"/>
      <c r="I17" s="258"/>
      <c r="J17" s="265"/>
      <c r="K17" s="260"/>
      <c r="L17" s="260"/>
      <c r="M17" s="259">
        <f t="shared" si="1"/>
        <v>0</v>
      </c>
      <c r="N17" s="266"/>
      <c r="O17" s="260"/>
      <c r="P17" s="260"/>
      <c r="Q17" s="259">
        <f t="shared" si="2"/>
        <v>0</v>
      </c>
    </row>
    <row r="18" spans="1:17" ht="15" customHeight="1">
      <c r="A18" s="258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64">
        <v>2</v>
      </c>
      <c r="I18" s="258"/>
      <c r="J18" s="265"/>
      <c r="K18" s="260"/>
      <c r="L18" s="260"/>
      <c r="M18" s="259">
        <f t="shared" si="1"/>
        <v>0</v>
      </c>
      <c r="N18" s="266"/>
      <c r="O18" s="260"/>
      <c r="P18" s="260"/>
      <c r="Q18" s="259">
        <f t="shared" si="2"/>
        <v>0</v>
      </c>
    </row>
    <row r="19" spans="1:17" ht="15" customHeight="1">
      <c r="A19" s="258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64"/>
      <c r="I19" s="258"/>
      <c r="J19" s="265"/>
      <c r="K19" s="260"/>
      <c r="L19" s="260"/>
      <c r="M19" s="259">
        <f t="shared" si="1"/>
        <v>0</v>
      </c>
      <c r="N19" s="266"/>
      <c r="O19" s="260"/>
      <c r="P19" s="260"/>
      <c r="Q19" s="259">
        <f t="shared" si="2"/>
        <v>0</v>
      </c>
    </row>
    <row r="20" spans="1:17" ht="15" customHeight="1">
      <c r="A20" s="258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64"/>
      <c r="I20" s="258"/>
      <c r="J20" s="265"/>
      <c r="K20" s="260"/>
      <c r="L20" s="260"/>
      <c r="M20" s="259">
        <f t="shared" si="1"/>
        <v>0</v>
      </c>
      <c r="N20" s="266"/>
      <c r="O20" s="260"/>
      <c r="P20" s="260"/>
      <c r="Q20" s="259">
        <f t="shared" si="2"/>
        <v>0</v>
      </c>
    </row>
    <row r="21" spans="1:17" ht="15" customHeight="1">
      <c r="A21" s="258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64"/>
      <c r="I21" s="258"/>
      <c r="J21" s="265"/>
      <c r="K21" s="260"/>
      <c r="L21" s="260"/>
      <c r="M21" s="259">
        <f t="shared" si="1"/>
        <v>0</v>
      </c>
      <c r="N21" s="266"/>
      <c r="O21" s="260"/>
      <c r="P21" s="260"/>
      <c r="Q21" s="259">
        <f t="shared" si="2"/>
        <v>0</v>
      </c>
    </row>
    <row r="22" spans="1:17" ht="15" customHeight="1">
      <c r="A22" s="258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64"/>
      <c r="I22" s="258"/>
      <c r="J22" s="265"/>
      <c r="K22" s="260"/>
      <c r="L22" s="260"/>
      <c r="M22" s="259">
        <f t="shared" si="1"/>
        <v>0</v>
      </c>
      <c r="N22" s="266"/>
      <c r="O22" s="260"/>
      <c r="P22" s="260"/>
      <c r="Q22" s="259">
        <f t="shared" si="2"/>
        <v>0</v>
      </c>
    </row>
    <row r="23" spans="1:17" ht="15" customHeight="1">
      <c r="A23" s="258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64"/>
      <c r="I23" s="258"/>
      <c r="J23" s="265"/>
      <c r="K23" s="260"/>
      <c r="L23" s="260"/>
      <c r="M23" s="259">
        <f t="shared" si="1"/>
        <v>0</v>
      </c>
      <c r="N23" s="266"/>
      <c r="O23" s="260"/>
      <c r="P23" s="260"/>
      <c r="Q23" s="259">
        <f t="shared" si="2"/>
        <v>0</v>
      </c>
    </row>
    <row r="24" spans="1:17" ht="15" customHeight="1">
      <c r="A24" s="258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64"/>
      <c r="I24" s="258"/>
      <c r="J24" s="265"/>
      <c r="K24" s="260"/>
      <c r="L24" s="260"/>
      <c r="M24" s="259">
        <f t="shared" si="1"/>
        <v>0</v>
      </c>
      <c r="N24" s="266"/>
      <c r="O24" s="260"/>
      <c r="P24" s="260"/>
      <c r="Q24" s="259">
        <f t="shared" si="2"/>
        <v>0</v>
      </c>
    </row>
    <row r="25" spans="1:17" ht="15" customHeight="1">
      <c r="A25" s="258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64"/>
      <c r="I25" s="258"/>
      <c r="J25" s="265"/>
      <c r="K25" s="260"/>
      <c r="L25" s="260"/>
      <c r="M25" s="259">
        <f t="shared" si="1"/>
        <v>0</v>
      </c>
      <c r="N25" s="266"/>
      <c r="O25" s="260"/>
      <c r="P25" s="260"/>
      <c r="Q25" s="259">
        <f t="shared" si="2"/>
        <v>0</v>
      </c>
    </row>
    <row r="26" spans="1:17" ht="15" customHeight="1">
      <c r="A26" s="258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64"/>
      <c r="I26" s="258"/>
      <c r="J26" s="265"/>
      <c r="K26" s="260"/>
      <c r="L26" s="260"/>
      <c r="M26" s="259">
        <f t="shared" si="1"/>
        <v>0</v>
      </c>
      <c r="N26" s="266"/>
      <c r="O26" s="260"/>
      <c r="P26" s="260"/>
      <c r="Q26" s="259">
        <f t="shared" si="2"/>
        <v>0</v>
      </c>
    </row>
    <row r="27" spans="1:17" ht="15" customHeight="1">
      <c r="A27" s="258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64"/>
      <c r="I27" s="258"/>
      <c r="J27" s="265"/>
      <c r="K27" s="260"/>
      <c r="L27" s="260"/>
      <c r="M27" s="259">
        <f t="shared" si="1"/>
        <v>0</v>
      </c>
      <c r="N27" s="266"/>
      <c r="O27" s="260"/>
      <c r="P27" s="260"/>
      <c r="Q27" s="259">
        <f t="shared" si="2"/>
        <v>0</v>
      </c>
    </row>
    <row r="28" spans="1:17" ht="15" customHeight="1">
      <c r="A28" s="258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64"/>
      <c r="I28" s="258"/>
      <c r="J28" s="265"/>
      <c r="K28" s="260"/>
      <c r="L28" s="260"/>
      <c r="M28" s="259">
        <f t="shared" si="1"/>
        <v>0</v>
      </c>
      <c r="N28" s="266"/>
      <c r="O28" s="260"/>
      <c r="P28" s="260"/>
      <c r="Q28" s="259">
        <f t="shared" si="2"/>
        <v>0</v>
      </c>
    </row>
    <row r="29" spans="1:17" ht="15" customHeight="1">
      <c r="A29" s="258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64"/>
      <c r="I29" s="258"/>
      <c r="J29" s="265"/>
      <c r="K29" s="260"/>
      <c r="L29" s="260"/>
      <c r="M29" s="259">
        <f t="shared" si="1"/>
        <v>0</v>
      </c>
      <c r="N29" s="266"/>
      <c r="O29" s="260"/>
      <c r="P29" s="260"/>
      <c r="Q29" s="259">
        <f t="shared" si="2"/>
        <v>0</v>
      </c>
    </row>
    <row r="30" spans="1:17" ht="15" customHeight="1">
      <c r="A30" s="258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64"/>
      <c r="I30" s="258"/>
      <c r="J30" s="265"/>
      <c r="K30" s="260"/>
      <c r="L30" s="260"/>
      <c r="M30" s="259">
        <f t="shared" si="1"/>
        <v>0</v>
      </c>
      <c r="N30" s="266"/>
      <c r="O30" s="260"/>
      <c r="P30" s="260"/>
      <c r="Q30" s="259">
        <f t="shared" si="2"/>
        <v>0</v>
      </c>
    </row>
    <row r="31" spans="1:17" ht="15" customHeight="1">
      <c r="A31" s="258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64"/>
      <c r="I31" s="258"/>
      <c r="J31" s="265"/>
      <c r="K31" s="260"/>
      <c r="L31" s="260"/>
      <c r="M31" s="259">
        <f t="shared" si="1"/>
        <v>0</v>
      </c>
      <c r="N31" s="266"/>
      <c r="O31" s="260"/>
      <c r="P31" s="260"/>
      <c r="Q31" s="259">
        <f t="shared" si="2"/>
        <v>0</v>
      </c>
    </row>
    <row r="32" spans="1:17" ht="15" customHeight="1">
      <c r="A32" s="258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64"/>
      <c r="I32" s="258"/>
      <c r="J32" s="265"/>
      <c r="K32" s="260"/>
      <c r="L32" s="260"/>
      <c r="M32" s="259">
        <f t="shared" si="1"/>
        <v>0</v>
      </c>
      <c r="N32" s="266"/>
      <c r="O32" s="260"/>
      <c r="P32" s="260"/>
      <c r="Q32" s="259">
        <f t="shared" si="2"/>
        <v>0</v>
      </c>
    </row>
    <row r="33" spans="1:17" ht="15" customHeight="1">
      <c r="A33" s="258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64"/>
      <c r="I33" s="258"/>
      <c r="J33" s="265"/>
      <c r="K33" s="260"/>
      <c r="L33" s="260"/>
      <c r="M33" s="259">
        <f t="shared" si="1"/>
        <v>0</v>
      </c>
      <c r="N33" s="266"/>
      <c r="O33" s="260"/>
      <c r="P33" s="260"/>
      <c r="Q33" s="259">
        <f t="shared" si="2"/>
        <v>0</v>
      </c>
    </row>
    <row r="34" spans="1:17" ht="15" customHeight="1">
      <c r="A34" s="258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64"/>
      <c r="I34" s="258"/>
      <c r="J34" s="265"/>
      <c r="K34" s="260"/>
      <c r="L34" s="260"/>
      <c r="M34" s="259">
        <f t="shared" si="1"/>
        <v>0</v>
      </c>
      <c r="N34" s="266"/>
      <c r="O34" s="260"/>
      <c r="P34" s="260"/>
      <c r="Q34" s="259">
        <f t="shared" si="2"/>
        <v>0</v>
      </c>
    </row>
    <row r="35" spans="1:17" ht="15" customHeight="1">
      <c r="A35" s="258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64">
        <v>1</v>
      </c>
      <c r="I35" s="258"/>
      <c r="J35" s="265"/>
      <c r="K35" s="260"/>
      <c r="L35" s="260"/>
      <c r="M35" s="259">
        <f t="shared" si="1"/>
        <v>0</v>
      </c>
      <c r="N35" s="266"/>
      <c r="O35" s="260"/>
      <c r="P35" s="260"/>
      <c r="Q35" s="259">
        <f t="shared" si="2"/>
        <v>0</v>
      </c>
    </row>
    <row r="36" spans="1:17" ht="15" customHeight="1">
      <c r="A36" s="258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64"/>
      <c r="I36" s="258"/>
      <c r="J36" s="265"/>
      <c r="K36" s="260"/>
      <c r="L36" s="260"/>
      <c r="M36" s="259">
        <f t="shared" si="1"/>
        <v>0</v>
      </c>
      <c r="N36" s="266"/>
      <c r="O36" s="260"/>
      <c r="P36" s="260"/>
      <c r="Q36" s="259">
        <f t="shared" si="2"/>
        <v>0</v>
      </c>
    </row>
    <row r="37" spans="1:17" ht="15" customHeight="1">
      <c r="A37" s="258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64"/>
      <c r="I37" s="258"/>
      <c r="J37" s="265"/>
      <c r="K37" s="260"/>
      <c r="L37" s="260"/>
      <c r="M37" s="259">
        <f t="shared" si="1"/>
        <v>0</v>
      </c>
      <c r="N37" s="266"/>
      <c r="O37" s="260"/>
      <c r="P37" s="260"/>
      <c r="Q37" s="259">
        <f t="shared" si="2"/>
        <v>0</v>
      </c>
    </row>
    <row r="38" spans="1:17" ht="15" hidden="1" customHeight="1">
      <c r="A38" s="258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64"/>
      <c r="I38" s="258"/>
      <c r="J38" s="265"/>
      <c r="K38" s="260"/>
      <c r="L38" s="260"/>
      <c r="M38" s="259">
        <f t="shared" si="1"/>
        <v>0</v>
      </c>
      <c r="N38" s="266"/>
      <c r="O38" s="260"/>
      <c r="P38" s="260"/>
      <c r="Q38" s="259">
        <f t="shared" si="2"/>
        <v>0</v>
      </c>
    </row>
    <row r="39" spans="1:17" ht="15" customHeight="1">
      <c r="A39" s="258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64"/>
      <c r="I39" s="258"/>
      <c r="J39" s="265"/>
      <c r="K39" s="260"/>
      <c r="L39" s="260"/>
      <c r="M39" s="259">
        <f t="shared" si="1"/>
        <v>0</v>
      </c>
      <c r="N39" s="266"/>
      <c r="O39" s="260"/>
      <c r="P39" s="260"/>
      <c r="Q39" s="259">
        <f t="shared" si="2"/>
        <v>0</v>
      </c>
    </row>
    <row r="40" spans="1:17" ht="15" customHeight="1">
      <c r="A40" s="258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64">
        <v>1</v>
      </c>
      <c r="I40" s="258"/>
      <c r="J40" s="265"/>
      <c r="K40" s="260"/>
      <c r="L40" s="260"/>
      <c r="M40" s="259">
        <f t="shared" si="1"/>
        <v>0</v>
      </c>
      <c r="N40" s="266"/>
      <c r="O40" s="260"/>
      <c r="P40" s="260"/>
      <c r="Q40" s="259">
        <f t="shared" si="2"/>
        <v>0</v>
      </c>
    </row>
    <row r="41" spans="1:17" ht="15" customHeight="1">
      <c r="A41" s="258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64"/>
      <c r="I41" s="258"/>
      <c r="J41" s="265"/>
      <c r="K41" s="260"/>
      <c r="L41" s="260"/>
      <c r="M41" s="259">
        <f t="shared" si="1"/>
        <v>0</v>
      </c>
      <c r="N41" s="266"/>
      <c r="O41" s="260"/>
      <c r="P41" s="260"/>
      <c r="Q41" s="259">
        <f t="shared" si="2"/>
        <v>0</v>
      </c>
    </row>
    <row r="42" spans="1:17" ht="15" customHeight="1">
      <c r="A42" s="258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64"/>
      <c r="I42" s="258"/>
      <c r="J42" s="265"/>
      <c r="K42" s="260"/>
      <c r="L42" s="260"/>
      <c r="M42" s="259">
        <f t="shared" si="1"/>
        <v>0</v>
      </c>
      <c r="N42" s="266"/>
      <c r="O42" s="260"/>
      <c r="P42" s="260"/>
      <c r="Q42" s="259">
        <f t="shared" si="2"/>
        <v>0</v>
      </c>
    </row>
    <row r="43" spans="1:17" ht="15" customHeight="1">
      <c r="A43" s="258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64"/>
      <c r="I43" s="258"/>
      <c r="J43" s="265"/>
      <c r="K43" s="260"/>
      <c r="L43" s="260"/>
      <c r="M43" s="259">
        <f t="shared" si="1"/>
        <v>0</v>
      </c>
      <c r="N43" s="266"/>
      <c r="O43" s="260"/>
      <c r="P43" s="260"/>
      <c r="Q43" s="259">
        <f t="shared" si="2"/>
        <v>0</v>
      </c>
    </row>
    <row r="44" spans="1:17" ht="15" customHeight="1">
      <c r="A44" s="258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64"/>
      <c r="I44" s="258"/>
      <c r="J44" s="265"/>
      <c r="K44" s="260"/>
      <c r="L44" s="260"/>
      <c r="M44" s="259">
        <f t="shared" si="1"/>
        <v>0</v>
      </c>
      <c r="N44" s="266"/>
      <c r="O44" s="260"/>
      <c r="P44" s="260"/>
      <c r="Q44" s="259">
        <f t="shared" si="2"/>
        <v>0</v>
      </c>
    </row>
    <row r="45" spans="1:17" ht="15" customHeight="1">
      <c r="A45" s="258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64"/>
      <c r="I45" s="258"/>
      <c r="J45" s="265"/>
      <c r="K45" s="260"/>
      <c r="L45" s="260"/>
      <c r="M45" s="259">
        <f t="shared" si="1"/>
        <v>0</v>
      </c>
      <c r="N45" s="266"/>
      <c r="O45" s="260"/>
      <c r="P45" s="260"/>
      <c r="Q45" s="259">
        <f t="shared" si="2"/>
        <v>0</v>
      </c>
    </row>
    <row r="46" spans="1:17" ht="15" customHeight="1">
      <c r="A46" s="258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64"/>
      <c r="I46" s="258"/>
      <c r="J46" s="265"/>
      <c r="K46" s="260"/>
      <c r="L46" s="260"/>
      <c r="M46" s="259">
        <f t="shared" si="1"/>
        <v>0</v>
      </c>
      <c r="N46" s="266"/>
      <c r="O46" s="260"/>
      <c r="P46" s="260"/>
      <c r="Q46" s="259">
        <f t="shared" si="2"/>
        <v>0</v>
      </c>
    </row>
    <row r="47" spans="1:17" ht="15" customHeight="1">
      <c r="A47" s="258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64"/>
      <c r="I47" s="258"/>
      <c r="J47" s="265"/>
      <c r="K47" s="260"/>
      <c r="L47" s="260"/>
      <c r="M47" s="259">
        <f t="shared" si="1"/>
        <v>0</v>
      </c>
      <c r="N47" s="266"/>
      <c r="O47" s="260"/>
      <c r="P47" s="260"/>
      <c r="Q47" s="259">
        <f t="shared" si="2"/>
        <v>0</v>
      </c>
    </row>
    <row r="48" spans="1:17" ht="15" customHeight="1">
      <c r="A48" s="258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64"/>
      <c r="I48" s="258"/>
      <c r="J48" s="265"/>
      <c r="K48" s="260"/>
      <c r="L48" s="260"/>
      <c r="M48" s="259">
        <f t="shared" si="1"/>
        <v>0</v>
      </c>
      <c r="N48" s="266"/>
      <c r="O48" s="260"/>
      <c r="P48" s="260"/>
      <c r="Q48" s="259">
        <f t="shared" si="2"/>
        <v>0</v>
      </c>
    </row>
    <row r="49" spans="1:17" ht="15" customHeight="1">
      <c r="A49" s="258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64"/>
      <c r="I49" s="258"/>
      <c r="J49" s="265"/>
      <c r="K49" s="260"/>
      <c r="L49" s="260"/>
      <c r="M49" s="259">
        <f t="shared" si="1"/>
        <v>0</v>
      </c>
      <c r="N49" s="266"/>
      <c r="O49" s="260"/>
      <c r="P49" s="260"/>
      <c r="Q49" s="259">
        <f t="shared" si="2"/>
        <v>0</v>
      </c>
    </row>
    <row r="50" spans="1:17" ht="15" customHeight="1">
      <c r="A50" s="258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64">
        <v>1</v>
      </c>
      <c r="I50" s="258"/>
      <c r="J50" s="265"/>
      <c r="K50" s="260"/>
      <c r="L50" s="260"/>
      <c r="M50" s="259">
        <f t="shared" si="1"/>
        <v>0</v>
      </c>
      <c r="N50" s="266"/>
      <c r="O50" s="260"/>
      <c r="P50" s="260"/>
      <c r="Q50" s="259">
        <f t="shared" si="2"/>
        <v>0</v>
      </c>
    </row>
    <row r="51" spans="1:17" ht="15" customHeight="1">
      <c r="A51" s="258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64"/>
      <c r="I51" s="258"/>
      <c r="J51" s="265"/>
      <c r="K51" s="260"/>
      <c r="L51" s="260"/>
      <c r="M51" s="259">
        <f t="shared" si="1"/>
        <v>0</v>
      </c>
      <c r="N51" s="266"/>
      <c r="O51" s="260"/>
      <c r="P51" s="260"/>
      <c r="Q51" s="259">
        <f t="shared" si="2"/>
        <v>0</v>
      </c>
    </row>
    <row r="52" spans="1:17" ht="15" customHeight="1">
      <c r="A52" s="258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64"/>
      <c r="I52" s="258"/>
      <c r="J52" s="265"/>
      <c r="K52" s="260"/>
      <c r="L52" s="260"/>
      <c r="M52" s="259">
        <f t="shared" si="1"/>
        <v>0</v>
      </c>
      <c r="N52" s="266"/>
      <c r="O52" s="260"/>
      <c r="P52" s="260"/>
      <c r="Q52" s="259">
        <f t="shared" si="2"/>
        <v>0</v>
      </c>
    </row>
    <row r="53" spans="1:17" ht="15" customHeight="1">
      <c r="A53" s="258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64"/>
      <c r="I53" s="258"/>
      <c r="J53" s="265"/>
      <c r="K53" s="260"/>
      <c r="L53" s="260"/>
      <c r="M53" s="259">
        <f t="shared" si="1"/>
        <v>0</v>
      </c>
      <c r="N53" s="266"/>
      <c r="O53" s="260"/>
      <c r="P53" s="260"/>
      <c r="Q53" s="259">
        <f t="shared" si="2"/>
        <v>0</v>
      </c>
    </row>
    <row r="54" spans="1:17" ht="15" customHeight="1">
      <c r="A54" s="258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64"/>
      <c r="I54" s="258"/>
      <c r="J54" s="265"/>
      <c r="K54" s="260"/>
      <c r="L54" s="260"/>
      <c r="M54" s="259">
        <f t="shared" si="1"/>
        <v>0</v>
      </c>
      <c r="N54" s="266"/>
      <c r="O54" s="260"/>
      <c r="P54" s="260"/>
      <c r="Q54" s="259">
        <f t="shared" si="2"/>
        <v>0</v>
      </c>
    </row>
    <row r="55" spans="1:17" ht="15" customHeight="1">
      <c r="A55" s="258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64"/>
      <c r="I55" s="258"/>
      <c r="J55" s="265"/>
      <c r="K55" s="260"/>
      <c r="L55" s="260"/>
      <c r="M55" s="259">
        <f t="shared" si="1"/>
        <v>0</v>
      </c>
      <c r="N55" s="266"/>
      <c r="O55" s="260"/>
      <c r="P55" s="260"/>
      <c r="Q55" s="259">
        <f t="shared" si="2"/>
        <v>0</v>
      </c>
    </row>
    <row r="56" spans="1:17" ht="15" customHeight="1">
      <c r="A56" s="258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64"/>
      <c r="I56" s="258"/>
      <c r="J56" s="265"/>
      <c r="K56" s="260"/>
      <c r="L56" s="260"/>
      <c r="M56" s="259">
        <f t="shared" si="1"/>
        <v>0</v>
      </c>
      <c r="N56" s="266"/>
      <c r="O56" s="260"/>
      <c r="P56" s="260"/>
      <c r="Q56" s="259">
        <f t="shared" si="2"/>
        <v>0</v>
      </c>
    </row>
    <row r="57" spans="1:17" ht="15" customHeight="1">
      <c r="A57" s="258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64"/>
      <c r="I57" s="258"/>
      <c r="J57" s="265"/>
      <c r="K57" s="260"/>
      <c r="L57" s="260"/>
      <c r="M57" s="259">
        <f t="shared" si="1"/>
        <v>0</v>
      </c>
      <c r="N57" s="266"/>
      <c r="O57" s="260"/>
      <c r="P57" s="260"/>
      <c r="Q57" s="259">
        <f t="shared" si="2"/>
        <v>0</v>
      </c>
    </row>
    <row r="58" spans="1:17" ht="15" customHeight="1">
      <c r="A58" s="258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64"/>
      <c r="I58" s="258"/>
      <c r="J58" s="265"/>
      <c r="K58" s="260"/>
      <c r="L58" s="260"/>
      <c r="M58" s="259">
        <f t="shared" si="1"/>
        <v>0</v>
      </c>
      <c r="N58" s="266"/>
      <c r="O58" s="260"/>
      <c r="P58" s="260"/>
      <c r="Q58" s="259">
        <f t="shared" si="2"/>
        <v>0</v>
      </c>
    </row>
    <row r="59" spans="1:17" ht="15" customHeight="1">
      <c r="A59" s="258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64">
        <v>1</v>
      </c>
      <c r="I59" s="258"/>
      <c r="J59" s="265"/>
      <c r="K59" s="260"/>
      <c r="L59" s="260"/>
      <c r="M59" s="259">
        <f t="shared" si="1"/>
        <v>0</v>
      </c>
      <c r="N59" s="266"/>
      <c r="O59" s="260"/>
      <c r="P59" s="260"/>
      <c r="Q59" s="259">
        <f t="shared" si="2"/>
        <v>0</v>
      </c>
    </row>
    <row r="60" spans="1:17" ht="15" customHeight="1">
      <c r="A60" s="258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64"/>
      <c r="I60" s="258"/>
      <c r="J60" s="265"/>
      <c r="K60" s="260"/>
      <c r="L60" s="260"/>
      <c r="M60" s="259">
        <f t="shared" si="1"/>
        <v>0</v>
      </c>
      <c r="N60" s="266"/>
      <c r="O60" s="260"/>
      <c r="P60" s="260"/>
      <c r="Q60" s="259">
        <f t="shared" si="2"/>
        <v>0</v>
      </c>
    </row>
    <row r="61" spans="1:17" ht="15" customHeight="1">
      <c r="A61" s="258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64"/>
      <c r="I61" s="258"/>
      <c r="J61" s="265"/>
      <c r="K61" s="260"/>
      <c r="L61" s="260"/>
      <c r="M61" s="259">
        <f t="shared" si="1"/>
        <v>0</v>
      </c>
      <c r="N61" s="266"/>
      <c r="O61" s="260"/>
      <c r="P61" s="260"/>
      <c r="Q61" s="259">
        <f t="shared" si="2"/>
        <v>0</v>
      </c>
    </row>
    <row r="62" spans="1:17" ht="15" customHeight="1">
      <c r="A62" s="258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64"/>
      <c r="I62" s="258"/>
      <c r="J62" s="265"/>
      <c r="K62" s="260"/>
      <c r="L62" s="260"/>
      <c r="M62" s="259">
        <f t="shared" si="1"/>
        <v>0</v>
      </c>
      <c r="N62" s="266"/>
      <c r="O62" s="260"/>
      <c r="P62" s="260"/>
      <c r="Q62" s="259">
        <f t="shared" si="2"/>
        <v>0</v>
      </c>
    </row>
    <row r="63" spans="1:17" ht="15" customHeight="1">
      <c r="A63" s="258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64"/>
      <c r="I63" s="258"/>
      <c r="J63" s="265"/>
      <c r="K63" s="260"/>
      <c r="L63" s="260"/>
      <c r="M63" s="259">
        <f t="shared" si="1"/>
        <v>0</v>
      </c>
      <c r="N63" s="266"/>
      <c r="O63" s="260"/>
      <c r="P63" s="260"/>
      <c r="Q63" s="259">
        <f t="shared" si="2"/>
        <v>0</v>
      </c>
    </row>
    <row r="64" spans="1:17" ht="15" customHeight="1">
      <c r="A64" s="258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64"/>
      <c r="I64" s="258"/>
      <c r="J64" s="265"/>
      <c r="K64" s="260"/>
      <c r="L64" s="260"/>
      <c r="M64" s="259">
        <f t="shared" si="1"/>
        <v>0</v>
      </c>
      <c r="N64" s="266"/>
      <c r="O64" s="260"/>
      <c r="P64" s="260"/>
      <c r="Q64" s="259">
        <f t="shared" si="2"/>
        <v>0</v>
      </c>
    </row>
    <row r="65" spans="1:17" ht="15" customHeight="1">
      <c r="A65" s="258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64"/>
      <c r="I65" s="258"/>
      <c r="J65" s="265"/>
      <c r="K65" s="260"/>
      <c r="L65" s="260"/>
      <c r="M65" s="259">
        <f t="shared" si="1"/>
        <v>0</v>
      </c>
      <c r="N65" s="266"/>
      <c r="O65" s="260"/>
      <c r="P65" s="260"/>
      <c r="Q65" s="259">
        <f t="shared" si="2"/>
        <v>0</v>
      </c>
    </row>
    <row r="66" spans="1:17" ht="15" customHeight="1">
      <c r="A66" s="258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64"/>
      <c r="I66" s="258"/>
      <c r="J66" s="265"/>
      <c r="K66" s="260"/>
      <c r="L66" s="260"/>
      <c r="M66" s="259">
        <f t="shared" si="1"/>
        <v>0</v>
      </c>
      <c r="N66" s="266"/>
      <c r="O66" s="260"/>
      <c r="P66" s="260"/>
      <c r="Q66" s="259">
        <f t="shared" si="2"/>
        <v>0</v>
      </c>
    </row>
    <row r="67" spans="1:17" ht="15" customHeight="1">
      <c r="A67" s="258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64"/>
      <c r="I67" s="258"/>
      <c r="J67" s="265"/>
      <c r="K67" s="260"/>
      <c r="L67" s="260"/>
      <c r="M67" s="259">
        <f t="shared" si="1"/>
        <v>0</v>
      </c>
      <c r="N67" s="266"/>
      <c r="O67" s="260"/>
      <c r="P67" s="260"/>
      <c r="Q67" s="259">
        <f t="shared" si="2"/>
        <v>0</v>
      </c>
    </row>
    <row r="68" spans="1:17" ht="15" customHeight="1">
      <c r="A68" s="258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64"/>
      <c r="I68" s="258"/>
      <c r="J68" s="265"/>
      <c r="K68" s="260"/>
      <c r="L68" s="260"/>
      <c r="M68" s="259">
        <f t="shared" si="1"/>
        <v>0</v>
      </c>
      <c r="N68" s="266"/>
      <c r="O68" s="260"/>
      <c r="P68" s="260"/>
      <c r="Q68" s="259">
        <f t="shared" si="2"/>
        <v>0</v>
      </c>
    </row>
    <row r="69" spans="1:17" ht="15" customHeight="1">
      <c r="A69" s="258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64"/>
      <c r="I69" s="258"/>
      <c r="J69" s="265"/>
      <c r="K69" s="260"/>
      <c r="L69" s="260"/>
      <c r="M69" s="259">
        <f t="shared" si="1"/>
        <v>0</v>
      </c>
      <c r="N69" s="266"/>
      <c r="O69" s="260"/>
      <c r="P69" s="260"/>
      <c r="Q69" s="259">
        <f t="shared" si="2"/>
        <v>0</v>
      </c>
    </row>
    <row r="70" spans="1:17" ht="15" customHeight="1">
      <c r="A70" s="258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64"/>
      <c r="I70" s="258"/>
      <c r="J70" s="265"/>
      <c r="K70" s="260"/>
      <c r="L70" s="260"/>
      <c r="M70" s="259">
        <f t="shared" si="1"/>
        <v>0</v>
      </c>
      <c r="N70" s="266"/>
      <c r="O70" s="260"/>
      <c r="P70" s="260"/>
      <c r="Q70" s="259">
        <f t="shared" si="2"/>
        <v>0</v>
      </c>
    </row>
    <row r="71" spans="1:17" ht="15" customHeight="1">
      <c r="A71" s="258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64"/>
      <c r="I71" s="258"/>
      <c r="J71" s="265"/>
      <c r="K71" s="260"/>
      <c r="L71" s="260"/>
      <c r="M71" s="259">
        <f t="shared" si="1"/>
        <v>0</v>
      </c>
      <c r="N71" s="266"/>
      <c r="O71" s="260"/>
      <c r="P71" s="260"/>
      <c r="Q71" s="259">
        <f t="shared" si="2"/>
        <v>0</v>
      </c>
    </row>
    <row r="72" spans="1:17" ht="15" customHeight="1">
      <c r="A72" s="258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64"/>
      <c r="I72" s="258"/>
      <c r="J72" s="265"/>
      <c r="K72" s="260"/>
      <c r="L72" s="260"/>
      <c r="M72" s="259">
        <f t="shared" si="1"/>
        <v>0</v>
      </c>
      <c r="N72" s="266"/>
      <c r="O72" s="260"/>
      <c r="P72" s="260"/>
      <c r="Q72" s="259">
        <f t="shared" si="2"/>
        <v>0</v>
      </c>
    </row>
    <row r="73" spans="1:17" ht="15" customHeight="1">
      <c r="A73" s="258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64"/>
      <c r="I73" s="258"/>
      <c r="J73" s="265"/>
      <c r="K73" s="260"/>
      <c r="L73" s="260"/>
      <c r="M73" s="259">
        <f t="shared" si="1"/>
        <v>0</v>
      </c>
      <c r="N73" s="266"/>
      <c r="O73" s="260"/>
      <c r="P73" s="260"/>
      <c r="Q73" s="259">
        <f t="shared" si="2"/>
        <v>0</v>
      </c>
    </row>
    <row r="74" spans="1:17" ht="15" customHeight="1">
      <c r="A74" s="258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64"/>
      <c r="I74" s="258"/>
      <c r="J74" s="265"/>
      <c r="K74" s="260"/>
      <c r="L74" s="260"/>
      <c r="M74" s="259">
        <f t="shared" si="1"/>
        <v>0</v>
      </c>
      <c r="N74" s="266"/>
      <c r="O74" s="260"/>
      <c r="P74" s="260"/>
      <c r="Q74" s="259">
        <f t="shared" si="2"/>
        <v>0</v>
      </c>
    </row>
    <row r="75" spans="1:17" ht="15" customHeight="1">
      <c r="A75" s="258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64"/>
      <c r="I75" s="258"/>
      <c r="J75" s="265"/>
      <c r="K75" s="260"/>
      <c r="L75" s="260"/>
      <c r="M75" s="259">
        <f t="shared" ref="M75:M141" si="3">K75-L75</f>
        <v>0</v>
      </c>
      <c r="N75" s="266"/>
      <c r="O75" s="260"/>
      <c r="P75" s="260"/>
      <c r="Q75" s="259">
        <f t="shared" ref="Q75:Q141" si="4">O75-P75</f>
        <v>0</v>
      </c>
    </row>
    <row r="76" spans="1:17" ht="15" customHeight="1">
      <c r="A76" s="258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64"/>
      <c r="I76" s="258"/>
      <c r="J76" s="265"/>
      <c r="K76" s="260"/>
      <c r="L76" s="260"/>
      <c r="M76" s="259">
        <f t="shared" si="3"/>
        <v>0</v>
      </c>
      <c r="N76" s="266"/>
      <c r="O76" s="260"/>
      <c r="P76" s="260"/>
      <c r="Q76" s="259">
        <f t="shared" si="4"/>
        <v>0</v>
      </c>
    </row>
    <row r="77" spans="1:17" ht="15" customHeight="1">
      <c r="A77" s="258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64"/>
      <c r="I77" s="258"/>
      <c r="J77" s="265"/>
      <c r="K77" s="260"/>
      <c r="L77" s="260"/>
      <c r="M77" s="259">
        <f t="shared" si="3"/>
        <v>0</v>
      </c>
      <c r="N77" s="266"/>
      <c r="O77" s="260"/>
      <c r="P77" s="260"/>
      <c r="Q77" s="259">
        <f t="shared" si="4"/>
        <v>0</v>
      </c>
    </row>
    <row r="78" spans="1:17" ht="15" customHeight="1">
      <c r="A78" s="258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64"/>
      <c r="I78" s="258"/>
      <c r="J78" s="265"/>
      <c r="K78" s="260"/>
      <c r="L78" s="260"/>
      <c r="M78" s="259">
        <f t="shared" si="3"/>
        <v>0</v>
      </c>
      <c r="N78" s="266"/>
      <c r="O78" s="260"/>
      <c r="P78" s="260"/>
      <c r="Q78" s="259">
        <f t="shared" si="4"/>
        <v>0</v>
      </c>
    </row>
    <row r="79" spans="1:17" ht="15" customHeight="1">
      <c r="A79" s="258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64"/>
      <c r="I79" s="258"/>
      <c r="J79" s="265"/>
      <c r="K79" s="260"/>
      <c r="L79" s="260"/>
      <c r="M79" s="259">
        <f t="shared" si="3"/>
        <v>0</v>
      </c>
      <c r="N79" s="266"/>
      <c r="O79" s="260"/>
      <c r="P79" s="260"/>
      <c r="Q79" s="259">
        <f t="shared" si="4"/>
        <v>0</v>
      </c>
    </row>
    <row r="80" spans="1:17" ht="15" customHeight="1">
      <c r="A80" s="258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64"/>
      <c r="I80" s="258"/>
      <c r="J80" s="265"/>
      <c r="K80" s="260"/>
      <c r="L80" s="260"/>
      <c r="M80" s="259">
        <f t="shared" si="3"/>
        <v>0</v>
      </c>
      <c r="N80" s="266"/>
      <c r="O80" s="260"/>
      <c r="P80" s="260"/>
      <c r="Q80" s="259">
        <f t="shared" si="4"/>
        <v>0</v>
      </c>
    </row>
    <row r="81" spans="1:17" ht="15" customHeight="1">
      <c r="A81" s="258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64"/>
      <c r="I81" s="258"/>
      <c r="J81" s="265"/>
      <c r="K81" s="260"/>
      <c r="L81" s="260"/>
      <c r="M81" s="259">
        <f t="shared" si="3"/>
        <v>0</v>
      </c>
      <c r="N81" s="266"/>
      <c r="O81" s="260"/>
      <c r="P81" s="260"/>
      <c r="Q81" s="259">
        <f t="shared" si="4"/>
        <v>0</v>
      </c>
    </row>
    <row r="82" spans="1:17" ht="15" customHeight="1">
      <c r="A82" s="258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64"/>
      <c r="I82" s="258"/>
      <c r="J82" s="265"/>
      <c r="K82" s="260"/>
      <c r="L82" s="260"/>
      <c r="M82" s="259">
        <f t="shared" si="3"/>
        <v>0</v>
      </c>
      <c r="N82" s="266"/>
      <c r="O82" s="260"/>
      <c r="P82" s="260"/>
      <c r="Q82" s="259">
        <f t="shared" si="4"/>
        <v>0</v>
      </c>
    </row>
    <row r="83" spans="1:17" ht="15" customHeight="1">
      <c r="A83" s="258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64"/>
      <c r="I83" s="258"/>
      <c r="J83" s="265"/>
      <c r="K83" s="260"/>
      <c r="L83" s="260"/>
      <c r="M83" s="259">
        <f t="shared" si="3"/>
        <v>0</v>
      </c>
      <c r="N83" s="266"/>
      <c r="O83" s="260"/>
      <c r="P83" s="260"/>
      <c r="Q83" s="259">
        <f t="shared" si="4"/>
        <v>0</v>
      </c>
    </row>
    <row r="84" spans="1:17" ht="15" customHeight="1">
      <c r="A84" s="258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64"/>
      <c r="I84" s="258"/>
      <c r="J84" s="265"/>
      <c r="K84" s="260"/>
      <c r="L84" s="260"/>
      <c r="M84" s="259">
        <f t="shared" si="3"/>
        <v>0</v>
      </c>
      <c r="N84" s="266"/>
      <c r="O84" s="260"/>
      <c r="P84" s="260"/>
      <c r="Q84" s="259">
        <f t="shared" si="4"/>
        <v>0</v>
      </c>
    </row>
    <row r="85" spans="1:17" ht="15" customHeight="1">
      <c r="A85" s="258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64">
        <v>1</v>
      </c>
      <c r="I85" s="258"/>
      <c r="J85" s="265"/>
      <c r="K85" s="260"/>
      <c r="L85" s="260"/>
      <c r="M85" s="259">
        <f t="shared" si="3"/>
        <v>0</v>
      </c>
      <c r="N85" s="266"/>
      <c r="O85" s="260"/>
      <c r="P85" s="260"/>
      <c r="Q85" s="259">
        <f t="shared" si="4"/>
        <v>0</v>
      </c>
    </row>
    <row r="86" spans="1:17" ht="15" customHeight="1">
      <c r="A86" s="258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64"/>
      <c r="I86" s="258"/>
      <c r="J86" s="265"/>
      <c r="K86" s="260"/>
      <c r="L86" s="260"/>
      <c r="M86" s="259">
        <f t="shared" si="3"/>
        <v>0</v>
      </c>
      <c r="N86" s="266"/>
      <c r="O86" s="260"/>
      <c r="P86" s="260"/>
      <c r="Q86" s="259">
        <f t="shared" si="4"/>
        <v>0</v>
      </c>
    </row>
    <row r="87" spans="1:17" ht="15" customHeight="1">
      <c r="A87" s="258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64"/>
      <c r="I87" s="258"/>
      <c r="J87" s="265"/>
      <c r="K87" s="260"/>
      <c r="L87" s="260"/>
      <c r="M87" s="259">
        <f t="shared" si="3"/>
        <v>0</v>
      </c>
      <c r="N87" s="266"/>
      <c r="O87" s="260"/>
      <c r="P87" s="260"/>
      <c r="Q87" s="259">
        <f t="shared" si="4"/>
        <v>0</v>
      </c>
    </row>
    <row r="88" spans="1:17" ht="15" customHeight="1">
      <c r="A88" s="258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64"/>
      <c r="I88" s="258"/>
      <c r="J88" s="265"/>
      <c r="K88" s="260"/>
      <c r="L88" s="260"/>
      <c r="M88" s="259">
        <f t="shared" si="3"/>
        <v>0</v>
      </c>
      <c r="N88" s="266"/>
      <c r="O88" s="260"/>
      <c r="P88" s="260"/>
      <c r="Q88" s="259">
        <f t="shared" si="4"/>
        <v>0</v>
      </c>
    </row>
    <row r="89" spans="1:17" ht="15" customHeight="1">
      <c r="A89" s="258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64"/>
      <c r="I89" s="258"/>
      <c r="J89" s="265"/>
      <c r="K89" s="260"/>
      <c r="L89" s="260"/>
      <c r="M89" s="259">
        <f t="shared" si="3"/>
        <v>0</v>
      </c>
      <c r="N89" s="266"/>
      <c r="O89" s="260"/>
      <c r="P89" s="260"/>
      <c r="Q89" s="259">
        <f t="shared" si="4"/>
        <v>0</v>
      </c>
    </row>
    <row r="90" spans="1:17" ht="15" customHeight="1">
      <c r="A90" s="258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64">
        <v>1</v>
      </c>
      <c r="I90" s="258"/>
      <c r="J90" s="265"/>
      <c r="K90" s="260"/>
      <c r="L90" s="260"/>
      <c r="M90" s="259">
        <f t="shared" si="3"/>
        <v>0</v>
      </c>
      <c r="N90" s="266"/>
      <c r="O90" s="260"/>
      <c r="P90" s="260"/>
      <c r="Q90" s="259">
        <f t="shared" si="4"/>
        <v>0</v>
      </c>
    </row>
    <row r="91" spans="1:17" ht="15" customHeight="1">
      <c r="A91" s="258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64"/>
      <c r="I91" s="258"/>
      <c r="J91" s="265"/>
      <c r="K91" s="260"/>
      <c r="L91" s="260"/>
      <c r="M91" s="259">
        <f t="shared" si="3"/>
        <v>0</v>
      </c>
      <c r="N91" s="266"/>
      <c r="O91" s="260"/>
      <c r="P91" s="260"/>
      <c r="Q91" s="259">
        <f t="shared" si="4"/>
        <v>0</v>
      </c>
    </row>
    <row r="92" spans="1:17" ht="15" customHeight="1">
      <c r="A92" s="258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64"/>
      <c r="I92" s="258"/>
      <c r="J92" s="265"/>
      <c r="K92" s="260"/>
      <c r="L92" s="260"/>
      <c r="M92" s="259">
        <f t="shared" si="3"/>
        <v>0</v>
      </c>
      <c r="N92" s="266"/>
      <c r="O92" s="260"/>
      <c r="P92" s="260"/>
      <c r="Q92" s="259">
        <f t="shared" si="4"/>
        <v>0</v>
      </c>
    </row>
    <row r="93" spans="1:17" ht="15" customHeight="1">
      <c r="A93" s="258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64"/>
      <c r="I93" s="258"/>
      <c r="J93" s="265"/>
      <c r="K93" s="260"/>
      <c r="L93" s="260"/>
      <c r="M93" s="259">
        <f t="shared" si="3"/>
        <v>0</v>
      </c>
      <c r="N93" s="266"/>
      <c r="O93" s="260"/>
      <c r="P93" s="260"/>
      <c r="Q93" s="259">
        <f t="shared" si="4"/>
        <v>0</v>
      </c>
    </row>
    <row r="94" spans="1:17" ht="15" customHeight="1">
      <c r="A94" s="258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64"/>
      <c r="I94" s="258"/>
      <c r="J94" s="265">
        <v>1</v>
      </c>
      <c r="K94" s="260"/>
      <c r="L94" s="260"/>
      <c r="M94" s="259">
        <f t="shared" si="3"/>
        <v>0</v>
      </c>
      <c r="N94" s="266"/>
      <c r="O94" s="260"/>
      <c r="P94" s="260"/>
      <c r="Q94" s="259">
        <f t="shared" si="4"/>
        <v>0</v>
      </c>
    </row>
    <row r="95" spans="1:17" ht="15" customHeight="1">
      <c r="A95" s="258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64"/>
      <c r="I95" s="258"/>
      <c r="J95" s="265"/>
      <c r="K95" s="260"/>
      <c r="L95" s="260"/>
      <c r="M95" s="259">
        <f t="shared" si="3"/>
        <v>0</v>
      </c>
      <c r="N95" s="266"/>
      <c r="O95" s="260"/>
      <c r="P95" s="260"/>
      <c r="Q95" s="259">
        <f t="shared" si="4"/>
        <v>0</v>
      </c>
    </row>
    <row r="96" spans="1:17" ht="15" customHeight="1">
      <c r="A96" s="258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64"/>
      <c r="I96" s="258"/>
      <c r="J96" s="265"/>
      <c r="K96" s="260"/>
      <c r="L96" s="260"/>
      <c r="M96" s="259">
        <f t="shared" si="3"/>
        <v>0</v>
      </c>
      <c r="N96" s="266"/>
      <c r="O96" s="260"/>
      <c r="P96" s="260"/>
      <c r="Q96" s="259">
        <f t="shared" si="4"/>
        <v>0</v>
      </c>
    </row>
    <row r="97" spans="1:17" ht="15" customHeight="1">
      <c r="A97" s="258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64"/>
      <c r="I97" s="258"/>
      <c r="J97" s="265"/>
      <c r="K97" s="260"/>
      <c r="L97" s="260"/>
      <c r="M97" s="259">
        <f t="shared" si="3"/>
        <v>0</v>
      </c>
      <c r="N97" s="266"/>
      <c r="O97" s="260"/>
      <c r="P97" s="260"/>
      <c r="Q97" s="259">
        <f t="shared" si="4"/>
        <v>0</v>
      </c>
    </row>
    <row r="98" spans="1:17" ht="15" customHeight="1">
      <c r="A98" s="258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64"/>
      <c r="I98" s="258"/>
      <c r="J98" s="265"/>
      <c r="K98" s="260"/>
      <c r="L98" s="260"/>
      <c r="M98" s="259">
        <f t="shared" si="3"/>
        <v>0</v>
      </c>
      <c r="N98" s="266">
        <v>1</v>
      </c>
      <c r="O98" s="260"/>
      <c r="P98" s="260"/>
      <c r="Q98" s="259">
        <f t="shared" si="4"/>
        <v>0</v>
      </c>
    </row>
    <row r="99" spans="1:17" ht="15" customHeight="1">
      <c r="A99" s="258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64"/>
      <c r="I99" s="258"/>
      <c r="J99" s="265"/>
      <c r="K99" s="260"/>
      <c r="L99" s="260"/>
      <c r="M99" s="259">
        <f t="shared" si="3"/>
        <v>0</v>
      </c>
      <c r="N99" s="266"/>
      <c r="O99" s="260"/>
      <c r="P99" s="260"/>
      <c r="Q99" s="259">
        <f t="shared" si="4"/>
        <v>0</v>
      </c>
    </row>
    <row r="100" spans="1:17" ht="15" customHeight="1">
      <c r="A100" s="258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64"/>
      <c r="I100" s="258"/>
      <c r="J100" s="265"/>
      <c r="K100" s="260"/>
      <c r="L100" s="260"/>
      <c r="M100" s="259">
        <f t="shared" si="3"/>
        <v>0</v>
      </c>
      <c r="N100" s="266"/>
      <c r="O100" s="260"/>
      <c r="P100" s="260"/>
      <c r="Q100" s="259">
        <f t="shared" si="4"/>
        <v>0</v>
      </c>
    </row>
    <row r="101" spans="1:17" ht="15" customHeight="1">
      <c r="A101" s="258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64"/>
      <c r="I101" s="258"/>
      <c r="J101" s="265"/>
      <c r="K101" s="260"/>
      <c r="L101" s="260"/>
      <c r="M101" s="259">
        <f t="shared" si="3"/>
        <v>0</v>
      </c>
      <c r="N101" s="266"/>
      <c r="O101" s="260"/>
      <c r="P101" s="260"/>
      <c r="Q101" s="259">
        <f t="shared" si="4"/>
        <v>0</v>
      </c>
    </row>
    <row r="102" spans="1:17" ht="15" customHeight="1">
      <c r="A102" s="258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64"/>
      <c r="I102" s="258"/>
      <c r="J102" s="265"/>
      <c r="K102" s="260"/>
      <c r="L102" s="260"/>
      <c r="M102" s="259">
        <f t="shared" si="3"/>
        <v>0</v>
      </c>
      <c r="N102" s="266"/>
      <c r="O102" s="260"/>
      <c r="P102" s="260"/>
      <c r="Q102" s="259">
        <f t="shared" si="4"/>
        <v>0</v>
      </c>
    </row>
    <row r="103" spans="1:17" ht="15" customHeight="1">
      <c r="A103" s="258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64"/>
      <c r="I103" s="258"/>
      <c r="J103" s="265"/>
      <c r="K103" s="260"/>
      <c r="L103" s="260"/>
      <c r="M103" s="259">
        <f t="shared" si="3"/>
        <v>0</v>
      </c>
      <c r="N103" s="266"/>
      <c r="O103" s="260"/>
      <c r="P103" s="260"/>
      <c r="Q103" s="259">
        <f t="shared" si="4"/>
        <v>0</v>
      </c>
    </row>
    <row r="104" spans="1:17" ht="15" customHeight="1">
      <c r="A104" s="258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64"/>
      <c r="I104" s="258"/>
      <c r="J104" s="265"/>
      <c r="K104" s="260"/>
      <c r="L104" s="260"/>
      <c r="M104" s="259">
        <f t="shared" si="3"/>
        <v>0</v>
      </c>
      <c r="N104" s="266"/>
      <c r="O104" s="260"/>
      <c r="P104" s="260"/>
      <c r="Q104" s="259">
        <f t="shared" si="4"/>
        <v>0</v>
      </c>
    </row>
    <row r="105" spans="1:17" ht="15" customHeight="1">
      <c r="A105" s="258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64"/>
      <c r="I105" s="258"/>
      <c r="J105" s="265"/>
      <c r="K105" s="260"/>
      <c r="L105" s="260"/>
      <c r="M105" s="259">
        <f t="shared" si="3"/>
        <v>0</v>
      </c>
      <c r="N105" s="266"/>
      <c r="O105" s="260"/>
      <c r="P105" s="260"/>
      <c r="Q105" s="259">
        <f t="shared" si="4"/>
        <v>0</v>
      </c>
    </row>
    <row r="106" spans="1:17" ht="15" customHeight="1">
      <c r="A106" s="258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64"/>
      <c r="I106" s="258"/>
      <c r="J106" s="265"/>
      <c r="K106" s="260"/>
      <c r="L106" s="260"/>
      <c r="M106" s="259">
        <f t="shared" si="3"/>
        <v>0</v>
      </c>
      <c r="N106" s="266"/>
      <c r="O106" s="260"/>
      <c r="P106" s="260"/>
      <c r="Q106" s="259">
        <f t="shared" si="4"/>
        <v>0</v>
      </c>
    </row>
    <row r="107" spans="1:17" ht="15" customHeight="1">
      <c r="A107" s="258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64"/>
      <c r="I107" s="258"/>
      <c r="J107" s="265"/>
      <c r="K107" s="260"/>
      <c r="L107" s="260"/>
      <c r="M107" s="259">
        <f t="shared" si="3"/>
        <v>0</v>
      </c>
      <c r="N107" s="266"/>
      <c r="O107" s="260"/>
      <c r="P107" s="260"/>
      <c r="Q107" s="259">
        <f t="shared" si="4"/>
        <v>0</v>
      </c>
    </row>
    <row r="108" spans="1:17" ht="15" customHeight="1">
      <c r="A108" s="258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64"/>
      <c r="I108" s="258"/>
      <c r="J108" s="265"/>
      <c r="K108" s="260"/>
      <c r="L108" s="260"/>
      <c r="M108" s="259">
        <f t="shared" si="3"/>
        <v>0</v>
      </c>
      <c r="N108" s="266"/>
      <c r="O108" s="260"/>
      <c r="P108" s="260"/>
      <c r="Q108" s="259">
        <f t="shared" si="4"/>
        <v>0</v>
      </c>
    </row>
    <row r="109" spans="1:17" ht="15" customHeight="1">
      <c r="A109" s="258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64">
        <v>1</v>
      </c>
      <c r="I109" s="258"/>
      <c r="J109" s="265"/>
      <c r="K109" s="260"/>
      <c r="L109" s="260"/>
      <c r="M109" s="259">
        <f t="shared" si="3"/>
        <v>0</v>
      </c>
      <c r="N109" s="266"/>
      <c r="O109" s="260"/>
      <c r="P109" s="260"/>
      <c r="Q109" s="259">
        <f t="shared" si="4"/>
        <v>0</v>
      </c>
    </row>
    <row r="110" spans="1:17" ht="15" customHeight="1">
      <c r="A110" s="258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64"/>
      <c r="I110" s="258"/>
      <c r="J110" s="265"/>
      <c r="K110" s="260"/>
      <c r="L110" s="260"/>
      <c r="M110" s="259">
        <f t="shared" si="3"/>
        <v>0</v>
      </c>
      <c r="N110" s="266"/>
      <c r="O110" s="260"/>
      <c r="P110" s="260"/>
      <c r="Q110" s="259">
        <f t="shared" si="4"/>
        <v>0</v>
      </c>
    </row>
    <row r="111" spans="1:17" ht="15" customHeight="1">
      <c r="A111" s="258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64"/>
      <c r="I111" s="258"/>
      <c r="J111" s="265"/>
      <c r="K111" s="260"/>
      <c r="L111" s="260"/>
      <c r="M111" s="259">
        <f t="shared" si="3"/>
        <v>0</v>
      </c>
      <c r="N111" s="266"/>
      <c r="O111" s="260"/>
      <c r="P111" s="260"/>
      <c r="Q111" s="259">
        <f t="shared" si="4"/>
        <v>0</v>
      </c>
    </row>
    <row r="112" spans="1:17" ht="15" customHeight="1">
      <c r="A112" s="258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64"/>
      <c r="I112" s="258"/>
      <c r="J112" s="265"/>
      <c r="K112" s="260"/>
      <c r="L112" s="260"/>
      <c r="M112" s="259">
        <f t="shared" si="3"/>
        <v>0</v>
      </c>
      <c r="N112" s="266"/>
      <c r="O112" s="260"/>
      <c r="P112" s="260"/>
      <c r="Q112" s="259">
        <f t="shared" si="4"/>
        <v>0</v>
      </c>
    </row>
    <row r="113" spans="1:17" ht="15" customHeight="1">
      <c r="A113" s="258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64"/>
      <c r="I113" s="258"/>
      <c r="J113" s="265"/>
      <c r="K113" s="260"/>
      <c r="L113" s="260"/>
      <c r="M113" s="259">
        <f t="shared" si="3"/>
        <v>0</v>
      </c>
      <c r="N113" s="266"/>
      <c r="O113" s="260"/>
      <c r="P113" s="260"/>
      <c r="Q113" s="259">
        <f t="shared" si="4"/>
        <v>0</v>
      </c>
    </row>
    <row r="114" spans="1:17" ht="15" customHeight="1">
      <c r="A114" s="258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64"/>
      <c r="I114" s="258"/>
      <c r="J114" s="265"/>
      <c r="K114" s="260"/>
      <c r="L114" s="260"/>
      <c r="M114" s="259">
        <f t="shared" si="3"/>
        <v>0</v>
      </c>
      <c r="N114" s="266"/>
      <c r="O114" s="260"/>
      <c r="P114" s="260"/>
      <c r="Q114" s="259">
        <f t="shared" si="4"/>
        <v>0</v>
      </c>
    </row>
    <row r="115" spans="1:17" ht="15" customHeight="1">
      <c r="A115" s="258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64">
        <v>1</v>
      </c>
      <c r="I115" s="258"/>
      <c r="J115" s="265"/>
      <c r="K115" s="260"/>
      <c r="L115" s="260"/>
      <c r="M115" s="259">
        <f t="shared" si="3"/>
        <v>0</v>
      </c>
      <c r="N115" s="266"/>
      <c r="O115" s="260"/>
      <c r="P115" s="260"/>
      <c r="Q115" s="259">
        <f t="shared" si="4"/>
        <v>0</v>
      </c>
    </row>
    <row r="116" spans="1:17" ht="15" customHeight="1">
      <c r="A116" s="258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64"/>
      <c r="I116" s="258"/>
      <c r="J116" s="265"/>
      <c r="K116" s="260"/>
      <c r="L116" s="260"/>
      <c r="M116" s="259">
        <f t="shared" si="3"/>
        <v>0</v>
      </c>
      <c r="N116" s="266"/>
      <c r="O116" s="260"/>
      <c r="P116" s="260"/>
      <c r="Q116" s="259">
        <f t="shared" si="4"/>
        <v>0</v>
      </c>
    </row>
    <row r="117" spans="1:17" ht="15" customHeight="1">
      <c r="A117" s="258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64"/>
      <c r="I117" s="258"/>
      <c r="J117" s="265"/>
      <c r="K117" s="260"/>
      <c r="L117" s="260"/>
      <c r="M117" s="259">
        <f t="shared" si="3"/>
        <v>0</v>
      </c>
      <c r="N117" s="266"/>
      <c r="O117" s="260"/>
      <c r="P117" s="260"/>
      <c r="Q117" s="259">
        <f t="shared" si="4"/>
        <v>0</v>
      </c>
    </row>
    <row r="118" spans="1:17" ht="15" customHeight="1">
      <c r="A118" s="258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64"/>
      <c r="I118" s="258"/>
      <c r="J118" s="265"/>
      <c r="K118" s="260"/>
      <c r="L118" s="260"/>
      <c r="M118" s="259">
        <f t="shared" si="3"/>
        <v>0</v>
      </c>
      <c r="N118" s="266"/>
      <c r="O118" s="260"/>
      <c r="P118" s="260"/>
      <c r="Q118" s="259">
        <f t="shared" si="4"/>
        <v>0</v>
      </c>
    </row>
    <row r="119" spans="1:17" ht="15" customHeight="1">
      <c r="A119" s="258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64"/>
      <c r="I119" s="258"/>
      <c r="J119" s="265"/>
      <c r="K119" s="260"/>
      <c r="L119" s="260"/>
      <c r="M119" s="259">
        <f t="shared" si="3"/>
        <v>0</v>
      </c>
      <c r="N119" s="266"/>
      <c r="O119" s="260"/>
      <c r="P119" s="260"/>
      <c r="Q119" s="259">
        <f t="shared" si="4"/>
        <v>0</v>
      </c>
    </row>
    <row r="120" spans="1:17" ht="15" customHeight="1">
      <c r="A120" s="258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64"/>
      <c r="I120" s="258"/>
      <c r="J120" s="265"/>
      <c r="K120" s="260"/>
      <c r="L120" s="260"/>
      <c r="M120" s="259">
        <f t="shared" si="3"/>
        <v>0</v>
      </c>
      <c r="N120" s="266"/>
      <c r="O120" s="260"/>
      <c r="P120" s="260"/>
      <c r="Q120" s="259">
        <f t="shared" si="4"/>
        <v>0</v>
      </c>
    </row>
    <row r="121" spans="1:17" ht="15" customHeight="1">
      <c r="A121" s="258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64"/>
      <c r="I121" s="258"/>
      <c r="J121" s="265"/>
      <c r="K121" s="260"/>
      <c r="L121" s="260"/>
      <c r="M121" s="259">
        <f t="shared" si="3"/>
        <v>0</v>
      </c>
      <c r="N121" s="266"/>
      <c r="O121" s="260"/>
      <c r="P121" s="260"/>
      <c r="Q121" s="259">
        <f t="shared" si="4"/>
        <v>0</v>
      </c>
    </row>
    <row r="122" spans="1:17" ht="15" customHeight="1">
      <c r="A122" s="258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64">
        <v>1</v>
      </c>
      <c r="I122" s="258"/>
      <c r="J122" s="265"/>
      <c r="K122" s="260"/>
      <c r="L122" s="260"/>
      <c r="M122" s="259">
        <f t="shared" si="3"/>
        <v>0</v>
      </c>
      <c r="N122" s="266"/>
      <c r="O122" s="260"/>
      <c r="P122" s="260"/>
      <c r="Q122" s="259">
        <f t="shared" si="4"/>
        <v>0</v>
      </c>
    </row>
    <row r="123" spans="1:17" ht="15" customHeight="1">
      <c r="A123" s="258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64"/>
      <c r="I123" s="258"/>
      <c r="J123" s="265"/>
      <c r="K123" s="260"/>
      <c r="L123" s="260"/>
      <c r="M123" s="259">
        <f t="shared" si="3"/>
        <v>0</v>
      </c>
      <c r="N123" s="266"/>
      <c r="O123" s="260"/>
      <c r="P123" s="260"/>
      <c r="Q123" s="259">
        <f t="shared" si="4"/>
        <v>0</v>
      </c>
    </row>
    <row r="124" spans="1:17" ht="15" customHeight="1">
      <c r="A124" s="258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64">
        <v>1</v>
      </c>
      <c r="I124" s="258"/>
      <c r="J124" s="265"/>
      <c r="K124" s="260"/>
      <c r="L124" s="260"/>
      <c r="M124" s="259">
        <f t="shared" si="3"/>
        <v>0</v>
      </c>
      <c r="N124" s="266"/>
      <c r="O124" s="260"/>
      <c r="P124" s="260"/>
      <c r="Q124" s="259">
        <f t="shared" si="4"/>
        <v>0</v>
      </c>
    </row>
    <row r="125" spans="1:17" ht="15" customHeight="1">
      <c r="A125" s="258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64"/>
      <c r="I125" s="258"/>
      <c r="J125" s="265"/>
      <c r="K125" s="260"/>
      <c r="L125" s="260"/>
      <c r="M125" s="259">
        <f t="shared" si="3"/>
        <v>0</v>
      </c>
      <c r="N125" s="266"/>
      <c r="O125" s="260"/>
      <c r="P125" s="260"/>
      <c r="Q125" s="259">
        <f t="shared" si="4"/>
        <v>0</v>
      </c>
    </row>
    <row r="126" spans="1:17" ht="15" customHeight="1">
      <c r="A126" s="258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64"/>
      <c r="I126" s="258"/>
      <c r="J126" s="265"/>
      <c r="K126" s="260"/>
      <c r="L126" s="260"/>
      <c r="M126" s="259">
        <f t="shared" si="3"/>
        <v>0</v>
      </c>
      <c r="N126" s="266"/>
      <c r="O126" s="260"/>
      <c r="P126" s="260"/>
      <c r="Q126" s="259">
        <f t="shared" si="4"/>
        <v>0</v>
      </c>
    </row>
    <row r="127" spans="1:17" ht="15" customHeight="1">
      <c r="A127" s="258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64">
        <v>1</v>
      </c>
      <c r="I127" s="258"/>
      <c r="J127" s="265">
        <v>3</v>
      </c>
      <c r="K127" s="260"/>
      <c r="L127" s="260"/>
      <c r="M127" s="259">
        <f t="shared" si="3"/>
        <v>0</v>
      </c>
      <c r="N127" s="266"/>
      <c r="O127" s="260"/>
      <c r="P127" s="260"/>
      <c r="Q127" s="259">
        <f t="shared" si="4"/>
        <v>0</v>
      </c>
    </row>
    <row r="128" spans="1:17" ht="15" customHeight="1">
      <c r="A128" s="258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64">
        <v>1</v>
      </c>
      <c r="I128" s="258"/>
      <c r="J128" s="265"/>
      <c r="K128" s="260"/>
      <c r="L128" s="260"/>
      <c r="M128" s="259">
        <f t="shared" si="3"/>
        <v>0</v>
      </c>
      <c r="N128" s="266"/>
      <c r="O128" s="260"/>
      <c r="P128" s="260"/>
      <c r="Q128" s="259">
        <f t="shared" si="4"/>
        <v>0</v>
      </c>
    </row>
    <row r="129" spans="1:17" ht="15" customHeight="1">
      <c r="A129" s="258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64"/>
      <c r="I129" s="258"/>
      <c r="J129" s="265"/>
      <c r="K129" s="260"/>
      <c r="L129" s="260"/>
      <c r="M129" s="259">
        <f t="shared" si="3"/>
        <v>0</v>
      </c>
      <c r="N129" s="266"/>
      <c r="O129" s="260"/>
      <c r="P129" s="260"/>
      <c r="Q129" s="259">
        <f t="shared" si="4"/>
        <v>0</v>
      </c>
    </row>
    <row r="130" spans="1:17" ht="15" customHeight="1">
      <c r="A130" s="258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64"/>
      <c r="I130" s="258"/>
      <c r="J130" s="265"/>
      <c r="K130" s="260"/>
      <c r="L130" s="260"/>
      <c r="M130" s="259">
        <f t="shared" si="3"/>
        <v>0</v>
      </c>
      <c r="N130" s="266"/>
      <c r="O130" s="260"/>
      <c r="P130" s="260"/>
      <c r="Q130" s="259">
        <f t="shared" si="4"/>
        <v>0</v>
      </c>
    </row>
    <row r="131" spans="1:17" ht="15" customHeight="1">
      <c r="A131" s="258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64"/>
      <c r="I131" s="258"/>
      <c r="J131" s="265"/>
      <c r="K131" s="260"/>
      <c r="L131" s="260"/>
      <c r="M131" s="259">
        <f t="shared" si="3"/>
        <v>0</v>
      </c>
      <c r="N131" s="266"/>
      <c r="O131" s="260"/>
      <c r="P131" s="260"/>
      <c r="Q131" s="259">
        <f t="shared" si="4"/>
        <v>0</v>
      </c>
    </row>
    <row r="132" spans="1:17" ht="15" customHeight="1">
      <c r="A132" s="258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64">
        <v>2</v>
      </c>
      <c r="I132" s="258"/>
      <c r="J132" s="265"/>
      <c r="K132" s="260"/>
      <c r="L132" s="260"/>
      <c r="M132" s="259">
        <f t="shared" si="3"/>
        <v>0</v>
      </c>
      <c r="N132" s="266"/>
      <c r="O132" s="260"/>
      <c r="P132" s="260"/>
      <c r="Q132" s="259">
        <f t="shared" si="4"/>
        <v>0</v>
      </c>
    </row>
    <row r="133" spans="1:17" ht="15" customHeight="1">
      <c r="A133" s="258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64"/>
      <c r="I133" s="258"/>
      <c r="J133" s="265"/>
      <c r="K133" s="260"/>
      <c r="L133" s="260"/>
      <c r="M133" s="259">
        <f t="shared" si="3"/>
        <v>0</v>
      </c>
      <c r="N133" s="266"/>
      <c r="O133" s="260"/>
      <c r="P133" s="260"/>
      <c r="Q133" s="259">
        <f t="shared" si="4"/>
        <v>0</v>
      </c>
    </row>
    <row r="134" spans="1:17" ht="15" customHeight="1">
      <c r="A134" s="258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64"/>
      <c r="I134" s="258"/>
      <c r="J134" s="265"/>
      <c r="K134" s="260"/>
      <c r="L134" s="260"/>
      <c r="M134" s="259">
        <f t="shared" si="3"/>
        <v>0</v>
      </c>
      <c r="N134" s="266"/>
      <c r="O134" s="260"/>
      <c r="P134" s="260"/>
      <c r="Q134" s="259">
        <f t="shared" si="4"/>
        <v>0</v>
      </c>
    </row>
    <row r="135" spans="1:17" ht="15" customHeight="1">
      <c r="A135" s="258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64"/>
      <c r="I135" s="258"/>
      <c r="J135" s="265"/>
      <c r="K135" s="260"/>
      <c r="L135" s="260"/>
      <c r="M135" s="259">
        <f t="shared" si="3"/>
        <v>0</v>
      </c>
      <c r="N135" s="266"/>
      <c r="O135" s="260"/>
      <c r="P135" s="260"/>
      <c r="Q135" s="259">
        <f t="shared" si="4"/>
        <v>0</v>
      </c>
    </row>
    <row r="136" spans="1:17" ht="15" customHeight="1">
      <c r="A136" s="258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64"/>
      <c r="I136" s="258"/>
      <c r="J136" s="265"/>
      <c r="K136" s="260"/>
      <c r="L136" s="260"/>
      <c r="M136" s="259">
        <f t="shared" si="3"/>
        <v>0</v>
      </c>
      <c r="N136" s="266"/>
      <c r="O136" s="260"/>
      <c r="P136" s="260"/>
      <c r="Q136" s="259">
        <f t="shared" si="4"/>
        <v>0</v>
      </c>
    </row>
    <row r="137" spans="1:17" ht="15" customHeight="1">
      <c r="A137" s="258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64"/>
      <c r="I137" s="258"/>
      <c r="J137" s="265"/>
      <c r="K137" s="260"/>
      <c r="L137" s="260"/>
      <c r="M137" s="259">
        <f t="shared" si="3"/>
        <v>0</v>
      </c>
      <c r="N137" s="266"/>
      <c r="O137" s="260"/>
      <c r="P137" s="260"/>
      <c r="Q137" s="259">
        <f t="shared" si="4"/>
        <v>0</v>
      </c>
    </row>
    <row r="138" spans="1:17" ht="15" customHeight="1">
      <c r="A138" s="258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64"/>
      <c r="I138" s="258"/>
      <c r="J138" s="265"/>
      <c r="K138" s="260"/>
      <c r="L138" s="260"/>
      <c r="M138" s="259">
        <f t="shared" si="3"/>
        <v>0</v>
      </c>
      <c r="N138" s="266"/>
      <c r="O138" s="260"/>
      <c r="P138" s="260"/>
      <c r="Q138" s="259">
        <f t="shared" si="4"/>
        <v>0</v>
      </c>
    </row>
    <row r="139" spans="1:17" ht="15" customHeight="1">
      <c r="A139" s="258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64"/>
      <c r="I139" s="258"/>
      <c r="J139" s="265">
        <v>1</v>
      </c>
      <c r="K139" s="260"/>
      <c r="L139" s="260"/>
      <c r="M139" s="259">
        <f t="shared" si="3"/>
        <v>0</v>
      </c>
      <c r="N139" s="266"/>
      <c r="O139" s="260"/>
      <c r="P139" s="260"/>
      <c r="Q139" s="259">
        <f t="shared" si="4"/>
        <v>0</v>
      </c>
    </row>
    <row r="140" spans="1:17" ht="15" customHeight="1">
      <c r="A140" s="258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64"/>
      <c r="I140" s="258"/>
      <c r="J140" s="265"/>
      <c r="K140" s="260"/>
      <c r="L140" s="260"/>
      <c r="M140" s="259">
        <f t="shared" si="3"/>
        <v>0</v>
      </c>
      <c r="N140" s="266"/>
      <c r="O140" s="260"/>
      <c r="P140" s="260"/>
      <c r="Q140" s="259">
        <f t="shared" si="4"/>
        <v>0</v>
      </c>
    </row>
    <row r="141" spans="1:17" ht="15" customHeight="1">
      <c r="A141" s="258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64"/>
      <c r="I141" s="258"/>
      <c r="J141" s="265">
        <v>1</v>
      </c>
      <c r="K141" s="260"/>
      <c r="L141" s="260"/>
      <c r="M141" s="259">
        <f t="shared" si="3"/>
        <v>0</v>
      </c>
      <c r="N141" s="266"/>
      <c r="O141" s="260"/>
      <c r="P141" s="260"/>
      <c r="Q141" s="259">
        <f t="shared" si="4"/>
        <v>0</v>
      </c>
    </row>
    <row r="142" spans="1:17" ht="15" customHeight="1">
      <c r="A142" s="258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64">
        <v>5</v>
      </c>
      <c r="I142" s="258"/>
      <c r="J142" s="265"/>
      <c r="K142" s="260"/>
      <c r="L142" s="260"/>
      <c r="M142" s="259">
        <f t="shared" ref="M142:M186" si="5">K142-L142</f>
        <v>0</v>
      </c>
      <c r="N142" s="266"/>
      <c r="O142" s="260"/>
      <c r="P142" s="260"/>
      <c r="Q142" s="259">
        <f t="shared" ref="Q142:Q186" si="6">O142-P142</f>
        <v>0</v>
      </c>
    </row>
    <row r="143" spans="1:17" ht="15" customHeight="1">
      <c r="A143" s="258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64"/>
      <c r="I143" s="258"/>
      <c r="J143" s="265"/>
      <c r="K143" s="260"/>
      <c r="L143" s="260"/>
      <c r="M143" s="259">
        <f t="shared" si="5"/>
        <v>0</v>
      </c>
      <c r="N143" s="266"/>
      <c r="O143" s="260"/>
      <c r="P143" s="260"/>
      <c r="Q143" s="259">
        <f t="shared" si="6"/>
        <v>0</v>
      </c>
    </row>
    <row r="144" spans="1:17" ht="15" customHeight="1">
      <c r="A144" s="258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64"/>
      <c r="I144" s="258"/>
      <c r="J144" s="265"/>
      <c r="K144" s="260"/>
      <c r="L144" s="260"/>
      <c r="M144" s="259">
        <f t="shared" si="5"/>
        <v>0</v>
      </c>
      <c r="N144" s="266"/>
      <c r="O144" s="260"/>
      <c r="P144" s="260"/>
      <c r="Q144" s="259">
        <f t="shared" si="6"/>
        <v>0</v>
      </c>
    </row>
    <row r="145" spans="1:17" ht="15" customHeight="1">
      <c r="A145" s="258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64"/>
      <c r="I145" s="258"/>
      <c r="J145" s="265"/>
      <c r="K145" s="260"/>
      <c r="L145" s="260"/>
      <c r="M145" s="259">
        <f t="shared" si="5"/>
        <v>0</v>
      </c>
      <c r="N145" s="266"/>
      <c r="O145" s="260"/>
      <c r="P145" s="260"/>
      <c r="Q145" s="259">
        <f t="shared" si="6"/>
        <v>0</v>
      </c>
    </row>
    <row r="146" spans="1:17" ht="15" customHeight="1">
      <c r="A146" s="258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64"/>
      <c r="I146" s="258"/>
      <c r="J146" s="265"/>
      <c r="K146" s="260"/>
      <c r="L146" s="260"/>
      <c r="M146" s="259">
        <f t="shared" si="5"/>
        <v>0</v>
      </c>
      <c r="N146" s="266"/>
      <c r="O146" s="260"/>
      <c r="P146" s="260"/>
      <c r="Q146" s="259">
        <f t="shared" si="6"/>
        <v>0</v>
      </c>
    </row>
    <row r="147" spans="1:17" ht="15" customHeight="1">
      <c r="A147" s="258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64"/>
      <c r="I147" s="258"/>
      <c r="J147" s="265"/>
      <c r="K147" s="260"/>
      <c r="L147" s="260"/>
      <c r="M147" s="259">
        <f t="shared" si="5"/>
        <v>0</v>
      </c>
      <c r="N147" s="266"/>
      <c r="O147" s="260"/>
      <c r="P147" s="260"/>
      <c r="Q147" s="259">
        <f t="shared" si="6"/>
        <v>0</v>
      </c>
    </row>
    <row r="148" spans="1:17" ht="15" customHeight="1">
      <c r="A148" s="258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64"/>
      <c r="I148" s="258"/>
      <c r="J148" s="265"/>
      <c r="K148" s="260"/>
      <c r="L148" s="260"/>
      <c r="M148" s="259">
        <f t="shared" si="5"/>
        <v>0</v>
      </c>
      <c r="N148" s="266"/>
      <c r="O148" s="260"/>
      <c r="P148" s="260"/>
      <c r="Q148" s="259">
        <f t="shared" si="6"/>
        <v>0</v>
      </c>
    </row>
    <row r="149" spans="1:17" ht="15" customHeight="1">
      <c r="A149" s="258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64"/>
      <c r="I149" s="258"/>
      <c r="J149" s="265"/>
      <c r="K149" s="260"/>
      <c r="L149" s="260"/>
      <c r="M149" s="259">
        <f t="shared" si="5"/>
        <v>0</v>
      </c>
      <c r="N149" s="266"/>
      <c r="O149" s="260"/>
      <c r="P149" s="260"/>
      <c r="Q149" s="259">
        <f t="shared" si="6"/>
        <v>0</v>
      </c>
    </row>
    <row r="150" spans="1:17" ht="15" customHeight="1">
      <c r="A150" s="258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64"/>
      <c r="I150" s="258"/>
      <c r="J150" s="265"/>
      <c r="K150" s="260"/>
      <c r="L150" s="260"/>
      <c r="M150" s="259">
        <f t="shared" si="5"/>
        <v>0</v>
      </c>
      <c r="N150" s="266"/>
      <c r="O150" s="260"/>
      <c r="P150" s="260"/>
      <c r="Q150" s="259">
        <f t="shared" si="6"/>
        <v>0</v>
      </c>
    </row>
    <row r="151" spans="1:17" ht="15" customHeight="1">
      <c r="A151" s="258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64"/>
      <c r="I151" s="258"/>
      <c r="J151" s="265"/>
      <c r="K151" s="260"/>
      <c r="L151" s="260"/>
      <c r="M151" s="259">
        <f t="shared" si="5"/>
        <v>0</v>
      </c>
      <c r="N151" s="266"/>
      <c r="O151" s="260"/>
      <c r="P151" s="260"/>
      <c r="Q151" s="259">
        <f t="shared" si="6"/>
        <v>0</v>
      </c>
    </row>
    <row r="152" spans="1:17" ht="15" customHeight="1">
      <c r="A152" s="258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64"/>
      <c r="I152" s="258"/>
      <c r="J152" s="265"/>
      <c r="K152" s="260"/>
      <c r="L152" s="260"/>
      <c r="M152" s="259">
        <f t="shared" si="5"/>
        <v>0</v>
      </c>
      <c r="N152" s="266"/>
      <c r="O152" s="260"/>
      <c r="P152" s="260"/>
      <c r="Q152" s="259">
        <f t="shared" si="6"/>
        <v>0</v>
      </c>
    </row>
    <row r="153" spans="1:17" ht="15" customHeight="1">
      <c r="A153" s="258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64"/>
      <c r="I153" s="258"/>
      <c r="J153" s="265"/>
      <c r="K153" s="260"/>
      <c r="L153" s="260"/>
      <c r="M153" s="259">
        <f t="shared" si="5"/>
        <v>0</v>
      </c>
      <c r="N153" s="266"/>
      <c r="O153" s="260"/>
      <c r="P153" s="260"/>
      <c r="Q153" s="259">
        <f t="shared" si="6"/>
        <v>0</v>
      </c>
    </row>
    <row r="154" spans="1:17" ht="15" customHeight="1">
      <c r="A154" s="258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64"/>
      <c r="I154" s="258"/>
      <c r="J154" s="265"/>
      <c r="K154" s="260"/>
      <c r="L154" s="260"/>
      <c r="M154" s="259">
        <f t="shared" si="5"/>
        <v>0</v>
      </c>
      <c r="N154" s="266"/>
      <c r="O154" s="260"/>
      <c r="P154" s="260"/>
      <c r="Q154" s="259">
        <f t="shared" si="6"/>
        <v>0</v>
      </c>
    </row>
    <row r="155" spans="1:17" ht="15" customHeight="1">
      <c r="A155" s="258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64"/>
      <c r="I155" s="258"/>
      <c r="J155" s="265"/>
      <c r="K155" s="260"/>
      <c r="L155" s="260"/>
      <c r="M155" s="259">
        <f t="shared" si="5"/>
        <v>0</v>
      </c>
      <c r="N155" s="266"/>
      <c r="O155" s="260"/>
      <c r="P155" s="260"/>
      <c r="Q155" s="259">
        <f t="shared" si="6"/>
        <v>0</v>
      </c>
    </row>
    <row r="156" spans="1:17" ht="15" customHeight="1">
      <c r="A156" s="258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64"/>
      <c r="I156" s="258"/>
      <c r="J156" s="265"/>
      <c r="K156" s="260"/>
      <c r="L156" s="260"/>
      <c r="M156" s="259">
        <f t="shared" si="5"/>
        <v>0</v>
      </c>
      <c r="N156" s="266"/>
      <c r="O156" s="260"/>
      <c r="P156" s="260"/>
      <c r="Q156" s="259">
        <f t="shared" si="6"/>
        <v>0</v>
      </c>
    </row>
    <row r="157" spans="1:17" ht="15" customHeight="1">
      <c r="A157" s="258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64"/>
      <c r="I157" s="258"/>
      <c r="J157" s="265"/>
      <c r="K157" s="260"/>
      <c r="L157" s="260"/>
      <c r="M157" s="259">
        <f t="shared" si="5"/>
        <v>0</v>
      </c>
      <c r="N157" s="266"/>
      <c r="O157" s="260"/>
      <c r="P157" s="260"/>
      <c r="Q157" s="259">
        <f t="shared" si="6"/>
        <v>0</v>
      </c>
    </row>
    <row r="158" spans="1:17" ht="15" customHeight="1">
      <c r="A158" s="258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64"/>
      <c r="I158" s="258"/>
      <c r="J158" s="265"/>
      <c r="K158" s="260"/>
      <c r="L158" s="260"/>
      <c r="M158" s="259">
        <f t="shared" si="5"/>
        <v>0</v>
      </c>
      <c r="N158" s="266"/>
      <c r="O158" s="260"/>
      <c r="P158" s="260"/>
      <c r="Q158" s="259">
        <f t="shared" si="6"/>
        <v>0</v>
      </c>
    </row>
    <row r="159" spans="1:17" ht="15" customHeight="1">
      <c r="A159" s="258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64"/>
      <c r="I159" s="258"/>
      <c r="J159" s="265"/>
      <c r="K159" s="260"/>
      <c r="L159" s="260"/>
      <c r="M159" s="259">
        <f t="shared" si="5"/>
        <v>0</v>
      </c>
      <c r="N159" s="266"/>
      <c r="O159" s="260"/>
      <c r="P159" s="260"/>
      <c r="Q159" s="259">
        <f t="shared" si="6"/>
        <v>0</v>
      </c>
    </row>
    <row r="160" spans="1:17" ht="15" customHeight="1">
      <c r="A160" s="258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64"/>
      <c r="I160" s="258"/>
      <c r="J160" s="265"/>
      <c r="K160" s="260"/>
      <c r="L160" s="260"/>
      <c r="M160" s="259">
        <f t="shared" si="5"/>
        <v>0</v>
      </c>
      <c r="N160" s="266"/>
      <c r="O160" s="260"/>
      <c r="P160" s="260"/>
      <c r="Q160" s="259">
        <f t="shared" si="6"/>
        <v>0</v>
      </c>
    </row>
    <row r="161" spans="1:17" ht="15" customHeight="1">
      <c r="A161" s="258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64">
        <v>2</v>
      </c>
      <c r="I161" s="258"/>
      <c r="J161" s="265"/>
      <c r="K161" s="260"/>
      <c r="L161" s="260"/>
      <c r="M161" s="259">
        <f t="shared" si="5"/>
        <v>0</v>
      </c>
      <c r="N161" s="266"/>
      <c r="O161" s="260"/>
      <c r="P161" s="260"/>
      <c r="Q161" s="259">
        <f t="shared" si="6"/>
        <v>0</v>
      </c>
    </row>
    <row r="162" spans="1:17" ht="15" customHeight="1">
      <c r="A162" s="258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64"/>
      <c r="I162" s="258"/>
      <c r="J162" s="265"/>
      <c r="K162" s="260"/>
      <c r="L162" s="260"/>
      <c r="M162" s="259">
        <f t="shared" si="5"/>
        <v>0</v>
      </c>
      <c r="N162" s="266"/>
      <c r="O162" s="260"/>
      <c r="P162" s="260"/>
      <c r="Q162" s="259">
        <f t="shared" si="6"/>
        <v>0</v>
      </c>
    </row>
    <row r="163" spans="1:17" ht="15" customHeight="1">
      <c r="A163" s="258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64">
        <v>1</v>
      </c>
      <c r="I163" s="258"/>
      <c r="J163" s="265"/>
      <c r="K163" s="260"/>
      <c r="L163" s="260"/>
      <c r="M163" s="259">
        <f t="shared" si="5"/>
        <v>0</v>
      </c>
      <c r="N163" s="266"/>
      <c r="O163" s="260"/>
      <c r="P163" s="260"/>
      <c r="Q163" s="259">
        <f t="shared" si="6"/>
        <v>0</v>
      </c>
    </row>
    <row r="164" spans="1:17" ht="15" customHeight="1">
      <c r="A164" s="258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64"/>
      <c r="I164" s="258"/>
      <c r="J164" s="265"/>
      <c r="K164" s="260"/>
      <c r="L164" s="260"/>
      <c r="M164" s="259">
        <f t="shared" si="5"/>
        <v>0</v>
      </c>
      <c r="N164" s="266"/>
      <c r="O164" s="260"/>
      <c r="P164" s="260"/>
      <c r="Q164" s="259">
        <f t="shared" si="6"/>
        <v>0</v>
      </c>
    </row>
    <row r="165" spans="1:17" ht="15" customHeight="1">
      <c r="A165" s="258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64"/>
      <c r="I165" s="258"/>
      <c r="J165" s="265"/>
      <c r="K165" s="260"/>
      <c r="L165" s="260"/>
      <c r="M165" s="259">
        <f t="shared" si="5"/>
        <v>0</v>
      </c>
      <c r="N165" s="266"/>
      <c r="O165" s="260"/>
      <c r="P165" s="260"/>
      <c r="Q165" s="259">
        <f t="shared" si="6"/>
        <v>0</v>
      </c>
    </row>
    <row r="166" spans="1:17" ht="15" customHeight="1">
      <c r="A166" s="258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64"/>
      <c r="I166" s="258"/>
      <c r="J166" s="265"/>
      <c r="K166" s="260"/>
      <c r="L166" s="260"/>
      <c r="M166" s="259">
        <f t="shared" si="5"/>
        <v>0</v>
      </c>
      <c r="N166" s="266"/>
      <c r="O166" s="260"/>
      <c r="P166" s="260"/>
      <c r="Q166" s="259">
        <f t="shared" si="6"/>
        <v>0</v>
      </c>
    </row>
    <row r="167" spans="1:17" ht="15" customHeight="1">
      <c r="A167" s="258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64"/>
      <c r="I167" s="258"/>
      <c r="J167" s="265"/>
      <c r="K167" s="260"/>
      <c r="L167" s="260"/>
      <c r="M167" s="259">
        <f t="shared" si="5"/>
        <v>0</v>
      </c>
      <c r="N167" s="266"/>
      <c r="O167" s="260"/>
      <c r="P167" s="260"/>
      <c r="Q167" s="259">
        <f t="shared" si="6"/>
        <v>0</v>
      </c>
    </row>
    <row r="168" spans="1:17" ht="15" customHeight="1">
      <c r="A168" s="258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64">
        <v>1</v>
      </c>
      <c r="I168" s="258"/>
      <c r="J168" s="265"/>
      <c r="K168" s="260"/>
      <c r="L168" s="260"/>
      <c r="M168" s="259">
        <f t="shared" si="5"/>
        <v>0</v>
      </c>
      <c r="N168" s="266"/>
      <c r="O168" s="260"/>
      <c r="P168" s="260"/>
      <c r="Q168" s="259">
        <f t="shared" si="6"/>
        <v>0</v>
      </c>
    </row>
    <row r="169" spans="1:17" ht="15" customHeight="1">
      <c r="A169" s="258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64"/>
      <c r="I169" s="258"/>
      <c r="J169" s="265"/>
      <c r="K169" s="260"/>
      <c r="L169" s="260"/>
      <c r="M169" s="259">
        <f t="shared" si="5"/>
        <v>0</v>
      </c>
      <c r="N169" s="266"/>
      <c r="O169" s="260"/>
      <c r="P169" s="260"/>
      <c r="Q169" s="259">
        <f t="shared" si="6"/>
        <v>0</v>
      </c>
    </row>
    <row r="170" spans="1:17" ht="15" customHeight="1">
      <c r="A170" s="258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64"/>
      <c r="I170" s="258"/>
      <c r="J170" s="265"/>
      <c r="K170" s="260"/>
      <c r="L170" s="260"/>
      <c r="M170" s="259">
        <f t="shared" si="5"/>
        <v>0</v>
      </c>
      <c r="N170" s="266"/>
      <c r="O170" s="260"/>
      <c r="P170" s="260"/>
      <c r="Q170" s="259">
        <f t="shared" si="6"/>
        <v>0</v>
      </c>
    </row>
    <row r="171" spans="1:17" ht="15" customHeight="1">
      <c r="A171" s="258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64"/>
      <c r="I171" s="258"/>
      <c r="J171" s="265"/>
      <c r="K171" s="260"/>
      <c r="L171" s="260"/>
      <c r="M171" s="259">
        <f t="shared" si="5"/>
        <v>0</v>
      </c>
      <c r="N171" s="266"/>
      <c r="O171" s="260"/>
      <c r="P171" s="260"/>
      <c r="Q171" s="259">
        <f t="shared" si="6"/>
        <v>0</v>
      </c>
    </row>
    <row r="172" spans="1:17" ht="15" customHeight="1">
      <c r="A172" s="258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64"/>
      <c r="I172" s="258"/>
      <c r="J172" s="265"/>
      <c r="K172" s="260"/>
      <c r="L172" s="260"/>
      <c r="M172" s="259">
        <f t="shared" si="5"/>
        <v>0</v>
      </c>
      <c r="N172" s="266"/>
      <c r="O172" s="260"/>
      <c r="P172" s="260"/>
      <c r="Q172" s="259">
        <f t="shared" si="6"/>
        <v>0</v>
      </c>
    </row>
    <row r="173" spans="1:17" ht="15" customHeight="1">
      <c r="A173" s="258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64"/>
      <c r="I173" s="258"/>
      <c r="J173" s="265"/>
      <c r="K173" s="260"/>
      <c r="L173" s="260"/>
      <c r="M173" s="259">
        <f t="shared" si="5"/>
        <v>0</v>
      </c>
      <c r="N173" s="266"/>
      <c r="O173" s="260"/>
      <c r="P173" s="260"/>
      <c r="Q173" s="259">
        <f t="shared" si="6"/>
        <v>0</v>
      </c>
    </row>
    <row r="174" spans="1:17" ht="51">
      <c r="A174" s="258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64"/>
      <c r="I174" s="258"/>
      <c r="J174" s="265"/>
      <c r="K174" s="260"/>
      <c r="L174" s="260"/>
      <c r="M174" s="259">
        <f t="shared" si="5"/>
        <v>0</v>
      </c>
      <c r="N174" s="266"/>
      <c r="O174" s="260"/>
      <c r="P174" s="260"/>
      <c r="Q174" s="259">
        <f t="shared" si="6"/>
        <v>0</v>
      </c>
    </row>
    <row r="175" spans="1:17" ht="51">
      <c r="A175" s="258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64"/>
      <c r="I175" s="258"/>
      <c r="J175" s="265"/>
      <c r="K175" s="260"/>
      <c r="L175" s="260"/>
      <c r="M175" s="259">
        <f t="shared" si="5"/>
        <v>0</v>
      </c>
      <c r="N175" s="266"/>
      <c r="O175" s="260"/>
      <c r="P175" s="260"/>
      <c r="Q175" s="259">
        <f t="shared" si="6"/>
        <v>0</v>
      </c>
    </row>
    <row r="176" spans="1:17" ht="15" customHeight="1">
      <c r="A176" s="258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64"/>
      <c r="I176" s="258"/>
      <c r="J176" s="265"/>
      <c r="K176" s="260"/>
      <c r="L176" s="260"/>
      <c r="M176" s="259">
        <f t="shared" si="5"/>
        <v>0</v>
      </c>
      <c r="N176" s="266"/>
      <c r="O176" s="260"/>
      <c r="P176" s="260"/>
      <c r="Q176" s="259">
        <f t="shared" si="6"/>
        <v>0</v>
      </c>
    </row>
    <row r="177" spans="1:17" ht="15" customHeight="1">
      <c r="A177" s="258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64">
        <v>2</v>
      </c>
      <c r="I177" s="258"/>
      <c r="J177" s="265"/>
      <c r="K177" s="260"/>
      <c r="L177" s="260"/>
      <c r="M177" s="259">
        <f t="shared" si="5"/>
        <v>0</v>
      </c>
      <c r="N177" s="266"/>
      <c r="O177" s="260"/>
      <c r="P177" s="260"/>
      <c r="Q177" s="259">
        <f t="shared" si="6"/>
        <v>0</v>
      </c>
    </row>
    <row r="178" spans="1:17" ht="15" customHeight="1">
      <c r="A178" s="258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64">
        <v>1</v>
      </c>
      <c r="I178" s="258"/>
      <c r="J178" s="265"/>
      <c r="K178" s="260"/>
      <c r="L178" s="260"/>
      <c r="M178" s="259">
        <f t="shared" si="5"/>
        <v>0</v>
      </c>
      <c r="N178" s="266"/>
      <c r="O178" s="260"/>
      <c r="P178" s="260"/>
      <c r="Q178" s="259">
        <f t="shared" si="6"/>
        <v>0</v>
      </c>
    </row>
    <row r="179" spans="1:17" ht="15" customHeight="1">
      <c r="A179" s="258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64"/>
      <c r="I179" s="258"/>
      <c r="J179" s="265"/>
      <c r="K179" s="260"/>
      <c r="L179" s="260"/>
      <c r="M179" s="259">
        <f t="shared" si="5"/>
        <v>0</v>
      </c>
      <c r="N179" s="266"/>
      <c r="O179" s="260"/>
      <c r="P179" s="260"/>
      <c r="Q179" s="259">
        <f t="shared" si="6"/>
        <v>0</v>
      </c>
    </row>
    <row r="180" spans="1:17" ht="15" customHeight="1">
      <c r="A180" s="258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64"/>
      <c r="I180" s="258"/>
      <c r="J180" s="265"/>
      <c r="K180" s="260"/>
      <c r="L180" s="260"/>
      <c r="M180" s="259">
        <f t="shared" si="5"/>
        <v>0</v>
      </c>
      <c r="N180" s="266"/>
      <c r="O180" s="260"/>
      <c r="P180" s="260"/>
      <c r="Q180" s="259">
        <f t="shared" si="6"/>
        <v>0</v>
      </c>
    </row>
    <row r="181" spans="1:17" ht="15" customHeight="1">
      <c r="A181" s="258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64">
        <v>1</v>
      </c>
      <c r="I181" s="258"/>
      <c r="J181" s="265"/>
      <c r="K181" s="260"/>
      <c r="L181" s="260"/>
      <c r="M181" s="259">
        <f t="shared" si="5"/>
        <v>0</v>
      </c>
      <c r="N181" s="266"/>
      <c r="O181" s="260"/>
      <c r="P181" s="260"/>
      <c r="Q181" s="259">
        <f t="shared" si="6"/>
        <v>0</v>
      </c>
    </row>
    <row r="182" spans="1:17" ht="15" customHeight="1">
      <c r="A182" s="258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64"/>
      <c r="I182" s="258"/>
      <c r="J182" s="265"/>
      <c r="K182" s="260"/>
      <c r="L182" s="260"/>
      <c r="M182" s="259">
        <f t="shared" si="5"/>
        <v>0</v>
      </c>
      <c r="N182" s="266"/>
      <c r="O182" s="260"/>
      <c r="P182" s="260"/>
      <c r="Q182" s="259">
        <f t="shared" si="6"/>
        <v>0</v>
      </c>
    </row>
    <row r="183" spans="1:17" ht="15" customHeight="1">
      <c r="A183" s="258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64">
        <v>2</v>
      </c>
      <c r="I183" s="258"/>
      <c r="J183" s="265"/>
      <c r="K183" s="260"/>
      <c r="L183" s="260"/>
      <c r="M183" s="259">
        <f t="shared" si="5"/>
        <v>0</v>
      </c>
      <c r="N183" s="266"/>
      <c r="O183" s="260"/>
      <c r="P183" s="260"/>
      <c r="Q183" s="259">
        <f t="shared" si="6"/>
        <v>0</v>
      </c>
    </row>
    <row r="184" spans="1:17" ht="15" customHeight="1">
      <c r="A184" s="258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64"/>
      <c r="I184" s="258"/>
      <c r="J184" s="265"/>
      <c r="K184" s="260"/>
      <c r="L184" s="260"/>
      <c r="M184" s="259">
        <f t="shared" si="5"/>
        <v>0</v>
      </c>
      <c r="N184" s="266"/>
      <c r="O184" s="260"/>
      <c r="P184" s="260"/>
      <c r="Q184" s="259">
        <f t="shared" si="6"/>
        <v>0</v>
      </c>
    </row>
    <row r="185" spans="1:17" ht="15" customHeight="1">
      <c r="A185" s="258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64">
        <v>2</v>
      </c>
      <c r="I185" s="258"/>
      <c r="J185" s="265"/>
      <c r="K185" s="260"/>
      <c r="L185" s="260"/>
      <c r="M185" s="259">
        <f t="shared" si="5"/>
        <v>0</v>
      </c>
      <c r="N185" s="266"/>
      <c r="O185" s="260"/>
      <c r="P185" s="260"/>
      <c r="Q185" s="259">
        <f t="shared" si="6"/>
        <v>0</v>
      </c>
    </row>
    <row r="186" spans="1:17">
      <c r="A186" s="258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64"/>
      <c r="I186" s="258"/>
      <c r="J186" s="265"/>
      <c r="K186" s="260"/>
      <c r="L186" s="260"/>
      <c r="M186" s="259">
        <f t="shared" si="5"/>
        <v>0</v>
      </c>
      <c r="N186" s="266"/>
      <c r="O186" s="260"/>
      <c r="P186" s="260"/>
      <c r="Q186" s="259">
        <f t="shared" si="6"/>
        <v>0</v>
      </c>
    </row>
    <row r="187" spans="1:17">
      <c r="A187" s="258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64"/>
      <c r="I187" s="258"/>
      <c r="J187" s="265"/>
      <c r="K187" s="260"/>
      <c r="L187" s="260"/>
      <c r="M187" s="259">
        <f>K187-L187</f>
        <v>0</v>
      </c>
      <c r="N187" s="266"/>
      <c r="O187" s="260"/>
      <c r="P187" s="260"/>
      <c r="Q187" s="259">
        <f>O187-P187</f>
        <v>0</v>
      </c>
    </row>
    <row r="188" spans="1:17">
      <c r="A188" s="258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64">
        <v>1</v>
      </c>
      <c r="I188" s="258"/>
      <c r="J188" s="265"/>
      <c r="K188" s="260"/>
      <c r="L188" s="260"/>
      <c r="M188" s="259">
        <f>K188-L188</f>
        <v>0</v>
      </c>
      <c r="N188" s="266"/>
      <c r="O188" s="260"/>
      <c r="P188" s="260"/>
      <c r="Q188" s="259">
        <f>O188-P188</f>
        <v>0</v>
      </c>
    </row>
    <row r="189" spans="1:17" ht="15" customHeight="1">
      <c r="A189" s="258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64">
        <v>2</v>
      </c>
      <c r="I189" s="258"/>
      <c r="J189" s="265"/>
      <c r="K189" s="260"/>
      <c r="L189" s="260"/>
      <c r="M189" s="259">
        <f t="shared" ref="M189:M234" si="7">K189-L189</f>
        <v>0</v>
      </c>
      <c r="N189" s="266"/>
      <c r="O189" s="260"/>
      <c r="P189" s="260"/>
      <c r="Q189" s="259">
        <f t="shared" ref="Q189:Q234" si="8">O189-P189</f>
        <v>0</v>
      </c>
    </row>
    <row r="190" spans="1:17" ht="15" customHeight="1">
      <c r="A190" s="258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64"/>
      <c r="I190" s="258"/>
      <c r="J190" s="265"/>
      <c r="K190" s="260"/>
      <c r="L190" s="260"/>
      <c r="M190" s="259">
        <f t="shared" si="7"/>
        <v>0</v>
      </c>
      <c r="N190" s="266"/>
      <c r="O190" s="260"/>
      <c r="P190" s="260"/>
      <c r="Q190" s="259">
        <f t="shared" si="8"/>
        <v>0</v>
      </c>
    </row>
    <row r="191" spans="1:17">
      <c r="A191" s="258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64"/>
      <c r="I191" s="258"/>
      <c r="J191" s="265"/>
      <c r="K191" s="260"/>
      <c r="L191" s="260"/>
      <c r="M191" s="259">
        <f t="shared" si="7"/>
        <v>0</v>
      </c>
      <c r="N191" s="266"/>
      <c r="O191" s="260"/>
      <c r="P191" s="260"/>
      <c r="Q191" s="259">
        <f t="shared" si="8"/>
        <v>0</v>
      </c>
    </row>
    <row r="192" spans="1:17">
      <c r="A192" s="258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64"/>
      <c r="I192" s="258"/>
      <c r="J192" s="265"/>
      <c r="K192" s="260"/>
      <c r="L192" s="260"/>
      <c r="M192" s="259">
        <f t="shared" si="7"/>
        <v>0</v>
      </c>
      <c r="N192" s="266"/>
      <c r="O192" s="260"/>
      <c r="P192" s="260"/>
      <c r="Q192" s="259">
        <f t="shared" si="8"/>
        <v>0</v>
      </c>
    </row>
    <row r="193" spans="1:17">
      <c r="A193" s="258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64">
        <v>1</v>
      </c>
      <c r="I193" s="258"/>
      <c r="J193" s="265"/>
      <c r="K193" s="260"/>
      <c r="L193" s="260"/>
      <c r="M193" s="259">
        <f t="shared" si="7"/>
        <v>0</v>
      </c>
      <c r="N193" s="266"/>
      <c r="O193" s="260"/>
      <c r="P193" s="260"/>
      <c r="Q193" s="259">
        <f t="shared" si="8"/>
        <v>0</v>
      </c>
    </row>
    <row r="194" spans="1:17">
      <c r="A194" s="258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64"/>
      <c r="I194" s="258"/>
      <c r="J194" s="265"/>
      <c r="K194" s="260"/>
      <c r="L194" s="260"/>
      <c r="M194" s="259">
        <f t="shared" si="7"/>
        <v>0</v>
      </c>
      <c r="N194" s="266"/>
      <c r="O194" s="260"/>
      <c r="P194" s="260"/>
      <c r="Q194" s="259">
        <f t="shared" si="8"/>
        <v>0</v>
      </c>
    </row>
    <row r="195" spans="1:17">
      <c r="A195" s="258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64"/>
      <c r="I195" s="258"/>
      <c r="J195" s="265"/>
      <c r="K195" s="260"/>
      <c r="L195" s="260"/>
      <c r="M195" s="259">
        <f t="shared" si="7"/>
        <v>0</v>
      </c>
      <c r="N195" s="266"/>
      <c r="O195" s="260"/>
      <c r="P195" s="260"/>
      <c r="Q195" s="259">
        <f t="shared" si="8"/>
        <v>0</v>
      </c>
    </row>
    <row r="196" spans="1:17">
      <c r="A196" s="258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64"/>
      <c r="I196" s="258"/>
      <c r="J196" s="265"/>
      <c r="K196" s="260"/>
      <c r="L196" s="260"/>
      <c r="M196" s="259">
        <f t="shared" si="7"/>
        <v>0</v>
      </c>
      <c r="N196" s="266"/>
      <c r="O196" s="260"/>
      <c r="P196" s="260"/>
      <c r="Q196" s="259">
        <f t="shared" si="8"/>
        <v>0</v>
      </c>
    </row>
    <row r="197" spans="1:17">
      <c r="A197" s="258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64"/>
      <c r="I197" s="258"/>
      <c r="J197" s="265"/>
      <c r="K197" s="260"/>
      <c r="L197" s="260"/>
      <c r="M197" s="259">
        <f t="shared" si="7"/>
        <v>0</v>
      </c>
      <c r="N197" s="266"/>
      <c r="O197" s="260"/>
      <c r="P197" s="260"/>
      <c r="Q197" s="259">
        <f t="shared" si="8"/>
        <v>0</v>
      </c>
    </row>
    <row r="198" spans="1:17">
      <c r="A198" s="258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64"/>
      <c r="I198" s="258"/>
      <c r="J198" s="265"/>
      <c r="K198" s="260"/>
      <c r="L198" s="260"/>
      <c r="M198" s="259">
        <f t="shared" si="7"/>
        <v>0</v>
      </c>
      <c r="N198" s="266"/>
      <c r="O198" s="260"/>
      <c r="P198" s="260"/>
      <c r="Q198" s="259">
        <f t="shared" si="8"/>
        <v>0</v>
      </c>
    </row>
    <row r="199" spans="1:17" ht="63.75">
      <c r="A199" s="258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64"/>
      <c r="I199" s="258"/>
      <c r="J199" s="265"/>
      <c r="K199" s="260"/>
      <c r="L199" s="260"/>
      <c r="M199" s="259">
        <f t="shared" si="7"/>
        <v>0</v>
      </c>
      <c r="N199" s="266"/>
      <c r="O199" s="260"/>
      <c r="P199" s="260"/>
      <c r="Q199" s="259">
        <f t="shared" si="8"/>
        <v>0</v>
      </c>
    </row>
    <row r="200" spans="1:17" ht="63.75">
      <c r="A200" s="258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64"/>
      <c r="I200" s="258"/>
      <c r="J200" s="265"/>
      <c r="K200" s="260"/>
      <c r="L200" s="260"/>
      <c r="M200" s="259">
        <f t="shared" si="7"/>
        <v>0</v>
      </c>
      <c r="N200" s="266"/>
      <c r="O200" s="260"/>
      <c r="P200" s="260"/>
      <c r="Q200" s="259">
        <f t="shared" si="8"/>
        <v>0</v>
      </c>
    </row>
    <row r="201" spans="1:17">
      <c r="A201" s="258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64"/>
      <c r="I201" s="258"/>
      <c r="J201" s="265"/>
      <c r="K201" s="260"/>
      <c r="L201" s="260"/>
      <c r="M201" s="259">
        <f t="shared" si="7"/>
        <v>0</v>
      </c>
      <c r="N201" s="266"/>
      <c r="O201" s="260"/>
      <c r="P201" s="260"/>
      <c r="Q201" s="259">
        <f t="shared" si="8"/>
        <v>0</v>
      </c>
    </row>
    <row r="202" spans="1:17">
      <c r="A202" s="258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64">
        <v>1</v>
      </c>
      <c r="I202" s="258"/>
      <c r="J202" s="265"/>
      <c r="K202" s="260"/>
      <c r="L202" s="260"/>
      <c r="M202" s="259">
        <f t="shared" si="7"/>
        <v>0</v>
      </c>
      <c r="N202" s="266"/>
      <c r="O202" s="260"/>
      <c r="P202" s="260"/>
      <c r="Q202" s="259">
        <f t="shared" si="8"/>
        <v>0</v>
      </c>
    </row>
    <row r="203" spans="1:17">
      <c r="A203" s="258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64"/>
      <c r="I203" s="258"/>
      <c r="J203" s="265"/>
      <c r="K203" s="260"/>
      <c r="L203" s="260"/>
      <c r="M203" s="259">
        <f t="shared" si="7"/>
        <v>0</v>
      </c>
      <c r="N203" s="266"/>
      <c r="O203" s="260"/>
      <c r="P203" s="260"/>
      <c r="Q203" s="259">
        <f t="shared" si="8"/>
        <v>0</v>
      </c>
    </row>
    <row r="204" spans="1:17" ht="15" customHeight="1">
      <c r="A204" s="258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64"/>
      <c r="I204" s="258"/>
      <c r="J204" s="265"/>
      <c r="K204" s="260"/>
      <c r="L204" s="260"/>
      <c r="M204" s="259">
        <f t="shared" si="7"/>
        <v>0</v>
      </c>
      <c r="N204" s="266"/>
      <c r="O204" s="260"/>
      <c r="P204" s="260"/>
      <c r="Q204" s="259">
        <f t="shared" si="8"/>
        <v>0</v>
      </c>
    </row>
    <row r="205" spans="1:17" ht="51">
      <c r="A205" s="258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64"/>
      <c r="I205" s="258"/>
      <c r="J205" s="265"/>
      <c r="K205" s="260"/>
      <c r="L205" s="260"/>
      <c r="M205" s="259">
        <f t="shared" si="7"/>
        <v>0</v>
      </c>
      <c r="N205" s="266"/>
      <c r="O205" s="260"/>
      <c r="P205" s="260"/>
      <c r="Q205" s="259">
        <f t="shared" si="8"/>
        <v>0</v>
      </c>
    </row>
    <row r="206" spans="1:17">
      <c r="A206" s="258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64"/>
      <c r="I206" s="258"/>
      <c r="J206" s="265"/>
      <c r="K206" s="260"/>
      <c r="L206" s="260"/>
      <c r="M206" s="259">
        <f t="shared" si="7"/>
        <v>0</v>
      </c>
      <c r="N206" s="266"/>
      <c r="O206" s="260"/>
      <c r="P206" s="260"/>
      <c r="Q206" s="259">
        <f t="shared" si="8"/>
        <v>0</v>
      </c>
    </row>
    <row r="207" spans="1:17">
      <c r="A207" s="258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64"/>
      <c r="I207" s="258"/>
      <c r="J207" s="265"/>
      <c r="K207" s="260"/>
      <c r="L207" s="260"/>
      <c r="M207" s="259">
        <f t="shared" si="7"/>
        <v>0</v>
      </c>
      <c r="N207" s="266"/>
      <c r="O207" s="260"/>
      <c r="P207" s="260"/>
      <c r="Q207" s="259">
        <f t="shared" si="8"/>
        <v>0</v>
      </c>
    </row>
    <row r="208" spans="1:17" ht="51">
      <c r="A208" s="258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64"/>
      <c r="I208" s="258"/>
      <c r="J208" s="265"/>
      <c r="K208" s="260"/>
      <c r="L208" s="260"/>
      <c r="M208" s="259">
        <f t="shared" si="7"/>
        <v>0</v>
      </c>
      <c r="N208" s="266"/>
      <c r="O208" s="260"/>
      <c r="P208" s="260"/>
      <c r="Q208" s="259">
        <f t="shared" si="8"/>
        <v>0</v>
      </c>
    </row>
    <row r="209" spans="1:17" ht="51">
      <c r="A209" s="258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64"/>
      <c r="I209" s="258"/>
      <c r="J209" s="265"/>
      <c r="K209" s="260"/>
      <c r="L209" s="260"/>
      <c r="M209" s="259">
        <f t="shared" si="7"/>
        <v>0</v>
      </c>
      <c r="N209" s="266"/>
      <c r="O209" s="260"/>
      <c r="P209" s="260"/>
      <c r="Q209" s="259">
        <f t="shared" si="8"/>
        <v>0</v>
      </c>
    </row>
    <row r="210" spans="1:17">
      <c r="A210" s="258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64"/>
      <c r="I210" s="258"/>
      <c r="J210" s="265"/>
      <c r="K210" s="260"/>
      <c r="L210" s="260"/>
      <c r="M210" s="259">
        <f t="shared" si="7"/>
        <v>0</v>
      </c>
      <c r="N210" s="266"/>
      <c r="O210" s="260"/>
      <c r="P210" s="260"/>
      <c r="Q210" s="259">
        <f t="shared" si="8"/>
        <v>0</v>
      </c>
    </row>
    <row r="211" spans="1:17">
      <c r="A211" s="258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64">
        <v>1</v>
      </c>
      <c r="I211" s="258"/>
      <c r="J211" s="265"/>
      <c r="K211" s="260"/>
      <c r="L211" s="260"/>
      <c r="M211" s="259">
        <f t="shared" si="7"/>
        <v>0</v>
      </c>
      <c r="N211" s="266"/>
      <c r="O211" s="260"/>
      <c r="P211" s="260"/>
      <c r="Q211" s="259">
        <f t="shared" si="8"/>
        <v>0</v>
      </c>
    </row>
    <row r="212" spans="1:17">
      <c r="A212" s="258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64"/>
      <c r="I212" s="258"/>
      <c r="J212" s="265"/>
      <c r="K212" s="260"/>
      <c r="L212" s="260"/>
      <c r="M212" s="259">
        <f t="shared" si="7"/>
        <v>0</v>
      </c>
      <c r="N212" s="266"/>
      <c r="O212" s="260"/>
      <c r="P212" s="260"/>
      <c r="Q212" s="259">
        <f t="shared" si="8"/>
        <v>0</v>
      </c>
    </row>
    <row r="213" spans="1:17">
      <c r="A213" s="258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64"/>
      <c r="I213" s="258"/>
      <c r="J213" s="265"/>
      <c r="K213" s="260"/>
      <c r="L213" s="260"/>
      <c r="M213" s="259">
        <f t="shared" si="7"/>
        <v>0</v>
      </c>
      <c r="N213" s="266"/>
      <c r="O213" s="260"/>
      <c r="P213" s="260"/>
      <c r="Q213" s="259">
        <f t="shared" si="8"/>
        <v>0</v>
      </c>
    </row>
    <row r="214" spans="1:17">
      <c r="A214" s="258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64">
        <v>1</v>
      </c>
      <c r="I214" s="258"/>
      <c r="J214" s="265"/>
      <c r="K214" s="260"/>
      <c r="L214" s="260"/>
      <c r="M214" s="259">
        <f t="shared" si="7"/>
        <v>0</v>
      </c>
      <c r="N214" s="266"/>
      <c r="O214" s="260"/>
      <c r="P214" s="260"/>
      <c r="Q214" s="259">
        <f t="shared" si="8"/>
        <v>0</v>
      </c>
    </row>
    <row r="215" spans="1:17">
      <c r="A215" s="258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64">
        <v>-1</v>
      </c>
      <c r="I215" s="258"/>
      <c r="J215" s="265"/>
      <c r="K215" s="260"/>
      <c r="L215" s="260"/>
      <c r="M215" s="259">
        <f t="shared" si="7"/>
        <v>0</v>
      </c>
      <c r="N215" s="266"/>
      <c r="O215" s="260"/>
      <c r="P215" s="260"/>
      <c r="Q215" s="259">
        <f t="shared" si="8"/>
        <v>0</v>
      </c>
    </row>
    <row r="216" spans="1:17">
      <c r="A216" s="258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64"/>
      <c r="I216" s="258"/>
      <c r="J216" s="265"/>
      <c r="K216" s="260"/>
      <c r="L216" s="260"/>
      <c r="M216" s="259">
        <f t="shared" si="7"/>
        <v>0</v>
      </c>
      <c r="N216" s="266"/>
      <c r="O216" s="260"/>
      <c r="P216" s="260"/>
      <c r="Q216" s="259">
        <f t="shared" si="8"/>
        <v>0</v>
      </c>
    </row>
    <row r="217" spans="1:17">
      <c r="A217" s="258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64"/>
      <c r="I217" s="258"/>
      <c r="J217" s="265"/>
      <c r="K217" s="260"/>
      <c r="L217" s="260"/>
      <c r="M217" s="259">
        <f t="shared" si="7"/>
        <v>0</v>
      </c>
      <c r="N217" s="266"/>
      <c r="O217" s="260"/>
      <c r="P217" s="260"/>
      <c r="Q217" s="259">
        <f t="shared" si="8"/>
        <v>0</v>
      </c>
    </row>
    <row r="218" spans="1:17">
      <c r="A218" s="258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64"/>
      <c r="I218" s="258"/>
      <c r="J218" s="265"/>
      <c r="K218" s="260"/>
      <c r="L218" s="260"/>
      <c r="M218" s="259">
        <f t="shared" si="7"/>
        <v>0</v>
      </c>
      <c r="N218" s="266"/>
      <c r="O218" s="260"/>
      <c r="P218" s="260"/>
      <c r="Q218" s="259">
        <f t="shared" si="8"/>
        <v>0</v>
      </c>
    </row>
    <row r="219" spans="1:17">
      <c r="A219" s="258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64">
        <v>1</v>
      </c>
      <c r="I219" s="258"/>
      <c r="J219" s="265"/>
      <c r="K219" s="260"/>
      <c r="L219" s="260"/>
      <c r="M219" s="259">
        <f t="shared" si="7"/>
        <v>0</v>
      </c>
      <c r="N219" s="266"/>
      <c r="O219" s="260"/>
      <c r="P219" s="260"/>
      <c r="Q219" s="259">
        <f t="shared" si="8"/>
        <v>0</v>
      </c>
    </row>
    <row r="220" spans="1:17">
      <c r="A220" s="258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64">
        <v>2</v>
      </c>
      <c r="I220" s="258"/>
      <c r="J220" s="265"/>
      <c r="K220" s="260"/>
      <c r="L220" s="260"/>
      <c r="M220" s="259">
        <f t="shared" si="7"/>
        <v>0</v>
      </c>
      <c r="N220" s="266"/>
      <c r="O220" s="260"/>
      <c r="P220" s="260"/>
      <c r="Q220" s="259">
        <f t="shared" si="8"/>
        <v>0</v>
      </c>
    </row>
    <row r="221" spans="1:17">
      <c r="A221" s="258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64"/>
      <c r="I221" s="258"/>
      <c r="J221" s="265"/>
      <c r="K221" s="260"/>
      <c r="L221" s="260"/>
      <c r="M221" s="259">
        <f t="shared" si="7"/>
        <v>0</v>
      </c>
      <c r="N221" s="266"/>
      <c r="O221" s="260"/>
      <c r="P221" s="260"/>
      <c r="Q221" s="259">
        <f t="shared" si="8"/>
        <v>0</v>
      </c>
    </row>
    <row r="222" spans="1:17">
      <c r="A222" s="258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64"/>
      <c r="I222" s="258"/>
      <c r="J222" s="265"/>
      <c r="K222" s="260"/>
      <c r="L222" s="260"/>
      <c r="M222" s="259">
        <f t="shared" si="7"/>
        <v>0</v>
      </c>
      <c r="N222" s="266"/>
      <c r="O222" s="260"/>
      <c r="P222" s="260"/>
      <c r="Q222" s="259">
        <f t="shared" si="8"/>
        <v>0</v>
      </c>
    </row>
    <row r="223" spans="1:17">
      <c r="A223" s="258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64"/>
      <c r="I223" s="258"/>
      <c r="J223" s="265"/>
      <c r="K223" s="260"/>
      <c r="L223" s="260"/>
      <c r="M223" s="259">
        <f t="shared" si="7"/>
        <v>0</v>
      </c>
      <c r="N223" s="266"/>
      <c r="O223" s="260"/>
      <c r="P223" s="260"/>
      <c r="Q223" s="259">
        <f t="shared" si="8"/>
        <v>0</v>
      </c>
    </row>
    <row r="224" spans="1:17">
      <c r="A224" s="258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64"/>
      <c r="I224" s="258"/>
      <c r="J224" s="265"/>
      <c r="K224" s="260"/>
      <c r="L224" s="260"/>
      <c r="M224" s="259">
        <f t="shared" si="7"/>
        <v>0</v>
      </c>
      <c r="N224" s="266"/>
      <c r="O224" s="260"/>
      <c r="P224" s="260"/>
      <c r="Q224" s="259">
        <f t="shared" si="8"/>
        <v>0</v>
      </c>
    </row>
    <row r="225" spans="1:17">
      <c r="A225" s="258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64"/>
      <c r="I225" s="258"/>
      <c r="J225" s="258"/>
      <c r="K225" s="260"/>
      <c r="L225" s="260"/>
      <c r="M225" s="259">
        <f t="shared" si="7"/>
        <v>0</v>
      </c>
      <c r="N225" s="266"/>
      <c r="O225" s="260"/>
      <c r="P225" s="260"/>
      <c r="Q225" s="259">
        <f t="shared" si="8"/>
        <v>0</v>
      </c>
    </row>
    <row r="226" spans="1:17">
      <c r="A226" s="263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64">
        <v>1</v>
      </c>
      <c r="I226" s="263"/>
      <c r="J226" s="263"/>
      <c r="K226" s="260"/>
      <c r="L226" s="260"/>
      <c r="M226" s="259">
        <f t="shared" si="7"/>
        <v>0</v>
      </c>
      <c r="N226" s="263"/>
      <c r="O226" s="260"/>
      <c r="P226" s="260"/>
      <c r="Q226" s="259">
        <f t="shared" si="8"/>
        <v>0</v>
      </c>
    </row>
    <row r="227" spans="1:17" hidden="1">
      <c r="A227" s="270"/>
      <c r="B227" s="243" t="s">
        <v>567</v>
      </c>
      <c r="C227" s="203" t="s">
        <v>19</v>
      </c>
      <c r="D227" s="241"/>
      <c r="E227" s="217" t="s">
        <v>26</v>
      </c>
      <c r="F227" s="244"/>
      <c r="G227" s="210" t="s">
        <v>33</v>
      </c>
      <c r="H227" s="272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 hidden="1">
      <c r="A228" s="270"/>
      <c r="B228" s="243" t="s">
        <v>560</v>
      </c>
      <c r="C228" s="203" t="s">
        <v>19</v>
      </c>
      <c r="D228" s="241"/>
      <c r="E228" s="217" t="s">
        <v>104</v>
      </c>
      <c r="F228" s="244"/>
      <c r="G228" s="219" t="s">
        <v>21</v>
      </c>
      <c r="H228" s="272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 hidden="1">
      <c r="A229" s="270"/>
      <c r="B229" s="243" t="s">
        <v>560</v>
      </c>
      <c r="C229" s="203" t="s">
        <v>19</v>
      </c>
      <c r="D229" s="241"/>
      <c r="E229" s="217" t="s">
        <v>104</v>
      </c>
      <c r="F229" s="244"/>
      <c r="G229" s="211" t="s">
        <v>36</v>
      </c>
      <c r="H229" s="272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 hidden="1">
      <c r="A230" s="270"/>
      <c r="B230" s="243" t="s">
        <v>561</v>
      </c>
      <c r="C230" s="203" t="s">
        <v>19</v>
      </c>
      <c r="D230" s="241"/>
      <c r="E230" s="217" t="s">
        <v>26</v>
      </c>
      <c r="F230" s="244"/>
      <c r="G230" s="219" t="s">
        <v>21</v>
      </c>
      <c r="H230" s="272"/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 hidden="1">
      <c r="A231" s="270"/>
      <c r="B231" s="243" t="s">
        <v>561</v>
      </c>
      <c r="C231" s="203" t="s">
        <v>19</v>
      </c>
      <c r="D231" s="241"/>
      <c r="E231" s="217" t="s">
        <v>26</v>
      </c>
      <c r="F231" s="244"/>
      <c r="G231" s="210" t="s">
        <v>33</v>
      </c>
      <c r="H231" s="272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 hidden="1">
      <c r="A232" s="270"/>
      <c r="B232" s="243" t="s">
        <v>562</v>
      </c>
      <c r="C232" s="203" t="s">
        <v>19</v>
      </c>
      <c r="D232" s="241"/>
      <c r="E232" s="217" t="s">
        <v>26</v>
      </c>
      <c r="F232" s="244"/>
      <c r="G232" s="219" t="s">
        <v>21</v>
      </c>
      <c r="H232" s="272"/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 hidden="1">
      <c r="A233" s="270"/>
      <c r="B233" s="243" t="s">
        <v>562</v>
      </c>
      <c r="C233" s="203" t="s">
        <v>19</v>
      </c>
      <c r="D233" s="241"/>
      <c r="E233" s="217" t="s">
        <v>26</v>
      </c>
      <c r="F233" s="244"/>
      <c r="G233" s="210" t="s">
        <v>33</v>
      </c>
      <c r="H233" s="272"/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 hidden="1">
      <c r="A234" s="270"/>
      <c r="B234" s="243" t="s">
        <v>563</v>
      </c>
      <c r="C234" s="203" t="s">
        <v>19</v>
      </c>
      <c r="D234" s="241"/>
      <c r="E234" s="217" t="s">
        <v>104</v>
      </c>
      <c r="F234" s="244"/>
      <c r="G234" s="219" t="s">
        <v>21</v>
      </c>
      <c r="H234" s="272"/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 t="shared" ref="H235:Q235" si="9">SUM(H10:H226)</f>
        <v>45</v>
      </c>
      <c r="I235" s="261">
        <f t="shared" si="9"/>
        <v>0</v>
      </c>
      <c r="J235" s="261">
        <f t="shared" si="9"/>
        <v>6</v>
      </c>
      <c r="K235" s="259">
        <f t="shared" si="9"/>
        <v>0</v>
      </c>
      <c r="L235" s="259">
        <f t="shared" si="9"/>
        <v>0</v>
      </c>
      <c r="M235" s="259">
        <f t="shared" si="9"/>
        <v>0</v>
      </c>
      <c r="N235" s="261">
        <f t="shared" si="9"/>
        <v>1</v>
      </c>
      <c r="O235" s="259">
        <f t="shared" si="9"/>
        <v>0</v>
      </c>
      <c r="P235" s="259">
        <f t="shared" si="9"/>
        <v>0</v>
      </c>
      <c r="Q235" s="259">
        <f t="shared" si="9"/>
        <v>0</v>
      </c>
    </row>
  </sheetData>
  <autoFilter ref="A9:Q186" xr:uid="{00000000-0009-0000-0000-00001C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53">
    <pageSetUpPr fitToPage="1"/>
  </sheetPr>
  <dimension ref="A1:Q188"/>
  <sheetViews>
    <sheetView topLeftCell="A80" workbookViewId="0">
      <selection activeCell="H84" sqref="H84"/>
    </sheetView>
  </sheetViews>
  <sheetFormatPr defaultColWidth="9" defaultRowHeight="15"/>
  <cols>
    <col min="1" max="1" width="4.5703125" style="3"/>
    <col min="2" max="2" width="34.28515625" style="3"/>
    <col min="3" max="3" width="9.5703125" style="3"/>
    <col min="4" max="4" width="8.28515625" style="3"/>
    <col min="5" max="5" width="23.85546875" style="3"/>
    <col min="6" max="6" width="17.85546875" style="3"/>
    <col min="7" max="7" width="24.7109375" style="3"/>
    <col min="8" max="8" width="19.140625" style="3"/>
    <col min="9" max="17" width="13.7109375" style="3"/>
    <col min="18" max="1025" width="8.7109375"/>
  </cols>
  <sheetData>
    <row r="1" spans="1:17" ht="100.7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 s="281" t="s">
        <v>0</v>
      </c>
      <c r="P1" s="281"/>
      <c r="Q1" s="281"/>
    </row>
    <row r="2" spans="1:1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" customHeight="1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5" spans="1:17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s="1" customFormat="1" ht="12.75" customHeight="1">
      <c r="A7" s="4" t="s">
        <v>2</v>
      </c>
      <c r="B7" s="285" t="s">
        <v>3</v>
      </c>
      <c r="C7" s="285"/>
      <c r="D7" s="285"/>
      <c r="E7" s="285"/>
      <c r="F7" s="285"/>
      <c r="G7" s="285"/>
      <c r="H7" s="286" t="s">
        <v>313</v>
      </c>
      <c r="I7" s="286"/>
      <c r="J7" s="286"/>
      <c r="K7" s="286"/>
      <c r="L7" s="286"/>
      <c r="M7" s="286"/>
      <c r="N7" s="285" t="s">
        <v>296</v>
      </c>
      <c r="O7" s="285"/>
      <c r="P7" s="285"/>
      <c r="Q7" s="285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>
      <c r="A10" s="10">
        <v>1</v>
      </c>
      <c r="B10" s="11" t="s">
        <v>18</v>
      </c>
      <c r="C10" s="12" t="s">
        <v>19</v>
      </c>
      <c r="D10" s="11"/>
      <c r="E10" s="13" t="s">
        <v>20</v>
      </c>
      <c r="F10" s="62" t="s">
        <v>157</v>
      </c>
      <c r="G10" s="14" t="s">
        <v>21</v>
      </c>
      <c r="H10" s="15">
        <v>2</v>
      </c>
      <c r="I10" s="23"/>
      <c r="J10" s="23"/>
      <c r="K10" s="24"/>
      <c r="L10" s="24"/>
      <c r="M10" s="25">
        <f t="shared" ref="M10:M74" si="1">K10-L10</f>
        <v>0</v>
      </c>
      <c r="N10" s="23"/>
      <c r="O10" s="24"/>
      <c r="P10" s="24"/>
      <c r="Q10" s="27">
        <f t="shared" ref="Q10:Q74" si="2">O10-P10</f>
        <v>0</v>
      </c>
    </row>
    <row r="11" spans="1:17">
      <c r="A11" s="10">
        <v>2</v>
      </c>
      <c r="B11" s="11" t="s">
        <v>18</v>
      </c>
      <c r="C11" s="12" t="s">
        <v>19</v>
      </c>
      <c r="D11" s="11"/>
      <c r="E11" s="13" t="s">
        <v>20</v>
      </c>
      <c r="F11" s="62" t="s">
        <v>168</v>
      </c>
      <c r="G11" s="16" t="s">
        <v>22</v>
      </c>
      <c r="H11" s="15"/>
      <c r="I11" s="23"/>
      <c r="J11" s="23"/>
      <c r="K11" s="24"/>
      <c r="L11" s="24"/>
      <c r="M11" s="25">
        <f t="shared" si="1"/>
        <v>0</v>
      </c>
      <c r="N11" s="23"/>
      <c r="O11" s="24"/>
      <c r="P11" s="24"/>
      <c r="Q11" s="27">
        <f t="shared" si="2"/>
        <v>0</v>
      </c>
    </row>
    <row r="12" spans="1:17">
      <c r="A12" s="10">
        <v>3</v>
      </c>
      <c r="B12" s="11" t="s">
        <v>23</v>
      </c>
      <c r="C12" s="12" t="s">
        <v>19</v>
      </c>
      <c r="D12" s="11"/>
      <c r="E12" s="13" t="s">
        <v>24</v>
      </c>
      <c r="F12" s="63">
        <v>2</v>
      </c>
      <c r="G12" s="14" t="s">
        <v>21</v>
      </c>
      <c r="H12" s="15"/>
      <c r="I12" s="23"/>
      <c r="J12" s="23"/>
      <c r="K12" s="24"/>
      <c r="L12" s="24"/>
      <c r="M12" s="25">
        <f t="shared" si="1"/>
        <v>0</v>
      </c>
      <c r="N12" s="23"/>
      <c r="O12" s="24"/>
      <c r="P12" s="24"/>
      <c r="Q12" s="27">
        <f t="shared" si="2"/>
        <v>0</v>
      </c>
    </row>
    <row r="13" spans="1:17">
      <c r="A13" s="10">
        <v>4</v>
      </c>
      <c r="B13" s="11" t="s">
        <v>25</v>
      </c>
      <c r="C13" s="12" t="s">
        <v>19</v>
      </c>
      <c r="D13" s="11"/>
      <c r="E13" s="13" t="s">
        <v>26</v>
      </c>
      <c r="F13" s="62" t="s">
        <v>158</v>
      </c>
      <c r="G13" s="14" t="s">
        <v>21</v>
      </c>
      <c r="H13" s="15"/>
      <c r="I13" s="23"/>
      <c r="J13" s="23"/>
      <c r="K13" s="24"/>
      <c r="L13" s="24"/>
      <c r="M13" s="25">
        <f t="shared" si="1"/>
        <v>0</v>
      </c>
      <c r="N13" s="23"/>
      <c r="O13" s="24"/>
      <c r="P13" s="24"/>
      <c r="Q13" s="27">
        <f t="shared" si="2"/>
        <v>0</v>
      </c>
    </row>
    <row r="14" spans="1:17">
      <c r="A14" s="10">
        <v>5</v>
      </c>
      <c r="B14" s="11" t="s">
        <v>27</v>
      </c>
      <c r="C14" s="12" t="s">
        <v>19</v>
      </c>
      <c r="D14" s="11"/>
      <c r="E14" s="13" t="s">
        <v>26</v>
      </c>
      <c r="F14" s="62" t="s">
        <v>159</v>
      </c>
      <c r="G14" s="14" t="s">
        <v>21</v>
      </c>
      <c r="H14" s="15"/>
      <c r="I14" s="23"/>
      <c r="J14" s="23"/>
      <c r="K14" s="24"/>
      <c r="L14" s="24"/>
      <c r="M14" s="25">
        <f t="shared" si="1"/>
        <v>0</v>
      </c>
      <c r="N14" s="23"/>
      <c r="O14" s="24"/>
      <c r="P14" s="24"/>
      <c r="Q14" s="27">
        <f t="shared" si="2"/>
        <v>0</v>
      </c>
    </row>
    <row r="15" spans="1:17">
      <c r="A15" s="10">
        <v>6</v>
      </c>
      <c r="B15" s="11" t="s">
        <v>28</v>
      </c>
      <c r="C15" s="12" t="s">
        <v>19</v>
      </c>
      <c r="D15" s="11"/>
      <c r="E15" s="13" t="s">
        <v>26</v>
      </c>
      <c r="F15" s="62" t="s">
        <v>160</v>
      </c>
      <c r="G15" s="14" t="s">
        <v>21</v>
      </c>
      <c r="H15" s="15"/>
      <c r="I15" s="23"/>
      <c r="J15" s="23"/>
      <c r="K15" s="24"/>
      <c r="L15" s="24"/>
      <c r="M15" s="25">
        <f t="shared" si="1"/>
        <v>0</v>
      </c>
      <c r="N15" s="23"/>
      <c r="O15" s="24"/>
      <c r="P15" s="24"/>
      <c r="Q15" s="27">
        <f t="shared" si="2"/>
        <v>0</v>
      </c>
    </row>
    <row r="16" spans="1:17" s="2" customFormat="1" ht="15" customHeight="1">
      <c r="A16" s="10">
        <v>7</v>
      </c>
      <c r="B16" s="11" t="s">
        <v>29</v>
      </c>
      <c r="C16" s="12" t="s">
        <v>19</v>
      </c>
      <c r="D16" s="11"/>
      <c r="E16" s="13" t="s">
        <v>30</v>
      </c>
      <c r="F16" s="62" t="s">
        <v>161</v>
      </c>
      <c r="G16" s="14" t="s">
        <v>21</v>
      </c>
      <c r="H16" s="15"/>
      <c r="I16" s="23"/>
      <c r="J16" s="23"/>
      <c r="K16" s="24"/>
      <c r="L16" s="24"/>
      <c r="M16" s="25">
        <f t="shared" si="1"/>
        <v>0</v>
      </c>
      <c r="N16" s="23"/>
      <c r="O16" s="24"/>
      <c r="P16" s="24"/>
      <c r="Q16" s="27">
        <f t="shared" si="2"/>
        <v>0</v>
      </c>
    </row>
    <row r="17" spans="1:17">
      <c r="A17" s="10">
        <v>8</v>
      </c>
      <c r="B17" s="11" t="s">
        <v>29</v>
      </c>
      <c r="C17" s="12" t="s">
        <v>19</v>
      </c>
      <c r="D17" s="11"/>
      <c r="E17" s="13" t="s">
        <v>30</v>
      </c>
      <c r="F17" s="62" t="s">
        <v>169</v>
      </c>
      <c r="G17" s="17" t="s">
        <v>31</v>
      </c>
      <c r="H17" s="15"/>
      <c r="I17" s="23"/>
      <c r="J17" s="23"/>
      <c r="K17" s="24"/>
      <c r="L17" s="24"/>
      <c r="M17" s="25">
        <f t="shared" si="1"/>
        <v>0</v>
      </c>
      <c r="N17" s="23"/>
      <c r="O17" s="24"/>
      <c r="P17" s="24"/>
      <c r="Q17" s="27">
        <f t="shared" si="2"/>
        <v>0</v>
      </c>
    </row>
    <row r="18" spans="1:17" s="2" customFormat="1" ht="15" customHeight="1">
      <c r="A18" s="10">
        <v>9</v>
      </c>
      <c r="B18" s="11" t="s">
        <v>32</v>
      </c>
      <c r="C18" s="12" t="s">
        <v>19</v>
      </c>
      <c r="D18" s="11"/>
      <c r="E18" s="13" t="s">
        <v>26</v>
      </c>
      <c r="F18" s="62" t="s">
        <v>162</v>
      </c>
      <c r="G18" s="14" t="s">
        <v>21</v>
      </c>
      <c r="H18" s="15"/>
      <c r="I18" s="23"/>
      <c r="J18" s="23"/>
      <c r="K18" s="24"/>
      <c r="L18" s="24"/>
      <c r="M18" s="25">
        <f t="shared" si="1"/>
        <v>0</v>
      </c>
      <c r="N18" s="23"/>
      <c r="O18" s="24"/>
      <c r="P18" s="24"/>
      <c r="Q18" s="27">
        <f t="shared" si="2"/>
        <v>0</v>
      </c>
    </row>
    <row r="19" spans="1:17">
      <c r="A19" s="10">
        <v>10</v>
      </c>
      <c r="B19" s="11" t="s">
        <v>32</v>
      </c>
      <c r="C19" s="12" t="s">
        <v>19</v>
      </c>
      <c r="D19" s="11"/>
      <c r="E19" s="13" t="s">
        <v>26</v>
      </c>
      <c r="F19" s="62" t="s">
        <v>170</v>
      </c>
      <c r="G19" s="18" t="s">
        <v>33</v>
      </c>
      <c r="H19" s="15">
        <v>2</v>
      </c>
      <c r="I19" s="23"/>
      <c r="J19" s="23"/>
      <c r="K19" s="24"/>
      <c r="L19" s="24"/>
      <c r="M19" s="25">
        <f t="shared" si="1"/>
        <v>0</v>
      </c>
      <c r="N19" s="23"/>
      <c r="O19" s="24"/>
      <c r="P19" s="24"/>
      <c r="Q19" s="27">
        <f t="shared" si="2"/>
        <v>0</v>
      </c>
    </row>
    <row r="20" spans="1:17">
      <c r="A20" s="10">
        <v>11</v>
      </c>
      <c r="B20" s="11" t="s">
        <v>34</v>
      </c>
      <c r="C20" s="12" t="s">
        <v>19</v>
      </c>
      <c r="D20" s="11"/>
      <c r="E20" s="13" t="s">
        <v>35</v>
      </c>
      <c r="F20" s="62" t="s">
        <v>163</v>
      </c>
      <c r="G20" s="14" t="s">
        <v>21</v>
      </c>
      <c r="H20" s="15">
        <v>1</v>
      </c>
      <c r="I20" s="23"/>
      <c r="J20" s="23"/>
      <c r="K20" s="24"/>
      <c r="L20" s="24"/>
      <c r="M20" s="25">
        <f t="shared" si="1"/>
        <v>0</v>
      </c>
      <c r="N20" s="23"/>
      <c r="O20" s="24"/>
      <c r="P20" s="24"/>
      <c r="Q20" s="27">
        <f t="shared" si="2"/>
        <v>0</v>
      </c>
    </row>
    <row r="21" spans="1:17">
      <c r="A21" s="10">
        <v>12</v>
      </c>
      <c r="B21" s="11" t="s">
        <v>34</v>
      </c>
      <c r="C21" s="12" t="s">
        <v>19</v>
      </c>
      <c r="D21" s="11"/>
      <c r="E21" s="13" t="s">
        <v>35</v>
      </c>
      <c r="F21" s="62" t="s">
        <v>171</v>
      </c>
      <c r="G21" s="19" t="s">
        <v>36</v>
      </c>
      <c r="H21" s="15"/>
      <c r="I21" s="23"/>
      <c r="J21" s="23"/>
      <c r="K21" s="24"/>
      <c r="L21" s="24"/>
      <c r="M21" s="25">
        <f t="shared" si="1"/>
        <v>0</v>
      </c>
      <c r="N21" s="23"/>
      <c r="O21" s="24"/>
      <c r="P21" s="24"/>
      <c r="Q21" s="27">
        <f t="shared" si="2"/>
        <v>0</v>
      </c>
    </row>
    <row r="22" spans="1:17">
      <c r="A22" s="10">
        <v>13</v>
      </c>
      <c r="B22" s="11" t="s">
        <v>37</v>
      </c>
      <c r="C22" s="12" t="s">
        <v>19</v>
      </c>
      <c r="D22" s="11"/>
      <c r="E22" s="13" t="s">
        <v>26</v>
      </c>
      <c r="F22" s="62" t="s">
        <v>164</v>
      </c>
      <c r="G22" s="14" t="s">
        <v>21</v>
      </c>
      <c r="H22" s="15"/>
      <c r="I22" s="23"/>
      <c r="J22" s="23"/>
      <c r="K22" s="24"/>
      <c r="L22" s="24"/>
      <c r="M22" s="25">
        <f t="shared" si="1"/>
        <v>0</v>
      </c>
      <c r="N22" s="23"/>
      <c r="O22" s="24"/>
      <c r="P22" s="24"/>
      <c r="Q22" s="27">
        <f t="shared" si="2"/>
        <v>0</v>
      </c>
    </row>
    <row r="23" spans="1:17">
      <c r="A23" s="10">
        <v>14</v>
      </c>
      <c r="B23" s="11" t="s">
        <v>37</v>
      </c>
      <c r="C23" s="12" t="s">
        <v>19</v>
      </c>
      <c r="D23" s="11"/>
      <c r="E23" s="13" t="s">
        <v>26</v>
      </c>
      <c r="F23" s="62" t="s">
        <v>172</v>
      </c>
      <c r="G23" s="18" t="s">
        <v>33</v>
      </c>
      <c r="H23" s="15">
        <v>1</v>
      </c>
      <c r="I23" s="23"/>
      <c r="J23" s="23"/>
      <c r="K23" s="24"/>
      <c r="L23" s="24"/>
      <c r="M23" s="25">
        <f t="shared" si="1"/>
        <v>0</v>
      </c>
      <c r="N23" s="23"/>
      <c r="O23" s="24"/>
      <c r="P23" s="24"/>
      <c r="Q23" s="27">
        <f t="shared" si="2"/>
        <v>0</v>
      </c>
    </row>
    <row r="24" spans="1:17">
      <c r="A24" s="10">
        <v>15</v>
      </c>
      <c r="B24" s="11" t="s">
        <v>38</v>
      </c>
      <c r="C24" s="12" t="s">
        <v>19</v>
      </c>
      <c r="D24" s="11"/>
      <c r="E24" s="13" t="s">
        <v>39</v>
      </c>
      <c r="F24" s="62" t="s">
        <v>165</v>
      </c>
      <c r="G24" s="14" t="s">
        <v>21</v>
      </c>
      <c r="H24" s="15">
        <v>1</v>
      </c>
      <c r="I24" s="23"/>
      <c r="J24" s="23"/>
      <c r="K24" s="24"/>
      <c r="L24" s="24"/>
      <c r="M24" s="25">
        <f t="shared" si="1"/>
        <v>0</v>
      </c>
      <c r="N24" s="23"/>
      <c r="O24" s="24"/>
      <c r="P24" s="24"/>
      <c r="Q24" s="27">
        <f t="shared" si="2"/>
        <v>0</v>
      </c>
    </row>
    <row r="25" spans="1:17">
      <c r="A25" s="10">
        <v>16</v>
      </c>
      <c r="B25" s="11" t="s">
        <v>38</v>
      </c>
      <c r="C25" s="12" t="s">
        <v>19</v>
      </c>
      <c r="D25" s="11"/>
      <c r="E25" s="13" t="s">
        <v>39</v>
      </c>
      <c r="F25" s="62" t="s">
        <v>173</v>
      </c>
      <c r="G25" s="18" t="s">
        <v>33</v>
      </c>
      <c r="H25" s="15">
        <v>3</v>
      </c>
      <c r="I25" s="23"/>
      <c r="J25" s="23"/>
      <c r="K25" s="24"/>
      <c r="L25" s="24"/>
      <c r="M25" s="25">
        <f t="shared" si="1"/>
        <v>0</v>
      </c>
      <c r="N25" s="23"/>
      <c r="O25" s="24"/>
      <c r="P25" s="24"/>
      <c r="Q25" s="27">
        <f t="shared" si="2"/>
        <v>0</v>
      </c>
    </row>
    <row r="26" spans="1:17">
      <c r="A26" s="10">
        <v>17</v>
      </c>
      <c r="B26" s="11" t="s">
        <v>40</v>
      </c>
      <c r="C26" s="12" t="s">
        <v>19</v>
      </c>
      <c r="D26" s="11"/>
      <c r="E26" s="13" t="s">
        <v>20</v>
      </c>
      <c r="F26" s="62" t="s">
        <v>166</v>
      </c>
      <c r="G26" s="14" t="s">
        <v>21</v>
      </c>
      <c r="H26" s="15"/>
      <c r="I26" s="23"/>
      <c r="J26" s="23"/>
      <c r="K26" s="24"/>
      <c r="L26" s="24"/>
      <c r="M26" s="25">
        <f t="shared" si="1"/>
        <v>0</v>
      </c>
      <c r="N26" s="23"/>
      <c r="O26" s="24"/>
      <c r="P26" s="24"/>
      <c r="Q26" s="27">
        <f t="shared" si="2"/>
        <v>0</v>
      </c>
    </row>
    <row r="27" spans="1:17">
      <c r="A27" s="10">
        <v>18</v>
      </c>
      <c r="B27" s="11" t="s">
        <v>40</v>
      </c>
      <c r="C27" s="12" t="s">
        <v>19</v>
      </c>
      <c r="D27" s="11"/>
      <c r="E27" s="13" t="s">
        <v>20</v>
      </c>
      <c r="F27" s="62" t="s">
        <v>174</v>
      </c>
      <c r="G27" s="16" t="s">
        <v>22</v>
      </c>
      <c r="H27" s="15"/>
      <c r="I27" s="23"/>
      <c r="J27" s="23"/>
      <c r="K27" s="24"/>
      <c r="L27" s="24"/>
      <c r="M27" s="25">
        <f t="shared" si="1"/>
        <v>0</v>
      </c>
      <c r="N27" s="23"/>
      <c r="O27" s="24"/>
      <c r="P27" s="24"/>
      <c r="Q27" s="27">
        <f t="shared" si="2"/>
        <v>0</v>
      </c>
    </row>
    <row r="28" spans="1:17">
      <c r="A28" s="10">
        <v>19</v>
      </c>
      <c r="B28" s="11" t="s">
        <v>41</v>
      </c>
      <c r="C28" s="12" t="s">
        <v>19</v>
      </c>
      <c r="D28" s="11"/>
      <c r="E28" s="13" t="s">
        <v>24</v>
      </c>
      <c r="F28" s="62" t="s">
        <v>167</v>
      </c>
      <c r="G28" s="14" t="s">
        <v>21</v>
      </c>
      <c r="H28" s="15"/>
      <c r="I28" s="23"/>
      <c r="J28" s="23"/>
      <c r="K28" s="24"/>
      <c r="L28" s="24"/>
      <c r="M28" s="25">
        <f t="shared" si="1"/>
        <v>0</v>
      </c>
      <c r="N28" s="23"/>
      <c r="O28" s="24"/>
      <c r="P28" s="24"/>
      <c r="Q28" s="27">
        <f t="shared" si="2"/>
        <v>0</v>
      </c>
    </row>
    <row r="29" spans="1:17">
      <c r="A29" s="10">
        <v>20</v>
      </c>
      <c r="B29" s="11" t="s">
        <v>41</v>
      </c>
      <c r="C29" s="12" t="s">
        <v>19</v>
      </c>
      <c r="D29" s="11"/>
      <c r="E29" s="13" t="s">
        <v>24</v>
      </c>
      <c r="F29" s="64" t="s">
        <v>301</v>
      </c>
      <c r="G29" s="16" t="s">
        <v>22</v>
      </c>
      <c r="H29" s="15"/>
      <c r="I29" s="23"/>
      <c r="J29" s="23"/>
      <c r="K29" s="24"/>
      <c r="L29" s="24"/>
      <c r="M29" s="25">
        <f t="shared" si="1"/>
        <v>0</v>
      </c>
      <c r="N29" s="23"/>
      <c r="O29" s="24"/>
      <c r="P29" s="24"/>
      <c r="Q29" s="27">
        <f t="shared" si="2"/>
        <v>0</v>
      </c>
    </row>
    <row r="30" spans="1:17">
      <c r="A30" s="10">
        <v>21</v>
      </c>
      <c r="B30" s="11" t="s">
        <v>42</v>
      </c>
      <c r="C30" s="12" t="s">
        <v>19</v>
      </c>
      <c r="D30" s="11"/>
      <c r="E30" s="13" t="s">
        <v>26</v>
      </c>
      <c r="F30" s="64">
        <v>21</v>
      </c>
      <c r="G30" s="14" t="s">
        <v>21</v>
      </c>
      <c r="H30" s="15"/>
      <c r="I30" s="23"/>
      <c r="J30" s="23"/>
      <c r="K30" s="24"/>
      <c r="L30" s="24"/>
      <c r="M30" s="25">
        <f t="shared" si="1"/>
        <v>0</v>
      </c>
      <c r="N30" s="23"/>
      <c r="O30" s="24"/>
      <c r="P30" s="24"/>
      <c r="Q30" s="27">
        <f t="shared" si="2"/>
        <v>0</v>
      </c>
    </row>
    <row r="31" spans="1:17">
      <c r="A31" s="10">
        <v>22</v>
      </c>
      <c r="B31" s="11" t="s">
        <v>43</v>
      </c>
      <c r="C31" s="12" t="s">
        <v>19</v>
      </c>
      <c r="D31" s="11"/>
      <c r="E31" s="13" t="s">
        <v>35</v>
      </c>
      <c r="F31" s="62" t="s">
        <v>175</v>
      </c>
      <c r="G31" s="14" t="s">
        <v>21</v>
      </c>
      <c r="H31" s="15"/>
      <c r="I31" s="23"/>
      <c r="J31" s="23"/>
      <c r="K31" s="24"/>
      <c r="L31" s="24"/>
      <c r="M31" s="25">
        <f t="shared" si="1"/>
        <v>0</v>
      </c>
      <c r="N31" s="23"/>
      <c r="O31" s="24"/>
      <c r="P31" s="24"/>
      <c r="Q31" s="27">
        <f t="shared" si="2"/>
        <v>0</v>
      </c>
    </row>
    <row r="32" spans="1:17">
      <c r="A32" s="10">
        <v>23</v>
      </c>
      <c r="B32" s="11" t="s">
        <v>43</v>
      </c>
      <c r="C32" s="12" t="s">
        <v>19</v>
      </c>
      <c r="D32" s="11"/>
      <c r="E32" s="13" t="s">
        <v>35</v>
      </c>
      <c r="F32" s="62" t="s">
        <v>176</v>
      </c>
      <c r="G32" s="19" t="s">
        <v>36</v>
      </c>
      <c r="H32" s="15"/>
      <c r="I32" s="23"/>
      <c r="J32" s="23"/>
      <c r="K32" s="24"/>
      <c r="L32" s="24"/>
      <c r="M32" s="25">
        <f t="shared" si="1"/>
        <v>0</v>
      </c>
      <c r="N32" s="23"/>
      <c r="O32" s="24"/>
      <c r="P32" s="24"/>
      <c r="Q32" s="27">
        <f t="shared" si="2"/>
        <v>0</v>
      </c>
    </row>
    <row r="33" spans="1:17">
      <c r="A33" s="10">
        <v>24</v>
      </c>
      <c r="B33" s="11" t="s">
        <v>44</v>
      </c>
      <c r="C33" s="12" t="s">
        <v>19</v>
      </c>
      <c r="D33" s="11"/>
      <c r="E33" s="13" t="s">
        <v>35</v>
      </c>
      <c r="F33" s="62" t="s">
        <v>177</v>
      </c>
      <c r="G33" s="14" t="s">
        <v>21</v>
      </c>
      <c r="H33" s="15"/>
      <c r="I33" s="23"/>
      <c r="J33" s="23"/>
      <c r="K33" s="24"/>
      <c r="L33" s="24"/>
      <c r="M33" s="25">
        <f t="shared" si="1"/>
        <v>0</v>
      </c>
      <c r="N33" s="23"/>
      <c r="O33" s="24"/>
      <c r="P33" s="24"/>
      <c r="Q33" s="27">
        <f t="shared" si="2"/>
        <v>0</v>
      </c>
    </row>
    <row r="34" spans="1:17">
      <c r="A34" s="10">
        <v>25</v>
      </c>
      <c r="B34" s="11" t="s">
        <v>44</v>
      </c>
      <c r="C34" s="12" t="s">
        <v>19</v>
      </c>
      <c r="D34" s="11"/>
      <c r="E34" s="13" t="s">
        <v>35</v>
      </c>
      <c r="F34" s="62" t="s">
        <v>178</v>
      </c>
      <c r="G34" s="19" t="s">
        <v>36</v>
      </c>
      <c r="H34" s="15"/>
      <c r="I34" s="23"/>
      <c r="J34" s="23"/>
      <c r="K34" s="24"/>
      <c r="L34" s="24"/>
      <c r="M34" s="25">
        <f t="shared" si="1"/>
        <v>0</v>
      </c>
      <c r="N34" s="23"/>
      <c r="O34" s="24"/>
      <c r="P34" s="24"/>
      <c r="Q34" s="27">
        <f t="shared" si="2"/>
        <v>0</v>
      </c>
    </row>
    <row r="35" spans="1:17">
      <c r="A35" s="10">
        <v>26</v>
      </c>
      <c r="B35" s="11" t="s">
        <v>45</v>
      </c>
      <c r="C35" s="12" t="s">
        <v>19</v>
      </c>
      <c r="D35" s="11"/>
      <c r="E35" s="13" t="s">
        <v>26</v>
      </c>
      <c r="F35" s="62" t="s">
        <v>179</v>
      </c>
      <c r="G35" s="14" t="s">
        <v>21</v>
      </c>
      <c r="H35" s="15"/>
      <c r="I35" s="23"/>
      <c r="J35" s="23"/>
      <c r="K35" s="24"/>
      <c r="L35" s="24"/>
      <c r="M35" s="25">
        <f t="shared" si="1"/>
        <v>0</v>
      </c>
      <c r="N35" s="23"/>
      <c r="O35" s="24"/>
      <c r="P35" s="24"/>
      <c r="Q35" s="27">
        <f t="shared" si="2"/>
        <v>0</v>
      </c>
    </row>
    <row r="36" spans="1:17">
      <c r="A36" s="10">
        <v>27</v>
      </c>
      <c r="B36" s="11" t="s">
        <v>46</v>
      </c>
      <c r="C36" s="12" t="s">
        <v>19</v>
      </c>
      <c r="D36" s="11"/>
      <c r="E36" s="13" t="s">
        <v>26</v>
      </c>
      <c r="F36" s="62" t="s">
        <v>180</v>
      </c>
      <c r="G36" s="14" t="s">
        <v>21</v>
      </c>
      <c r="H36" s="15">
        <v>1</v>
      </c>
      <c r="I36" s="23"/>
      <c r="J36" s="23"/>
      <c r="K36" s="24"/>
      <c r="L36" s="24"/>
      <c r="M36" s="25">
        <f t="shared" si="1"/>
        <v>0</v>
      </c>
      <c r="N36" s="23"/>
      <c r="O36" s="24"/>
      <c r="P36" s="24"/>
      <c r="Q36" s="27">
        <f t="shared" si="2"/>
        <v>0</v>
      </c>
    </row>
    <row r="37" spans="1:17">
      <c r="A37" s="10">
        <v>28</v>
      </c>
      <c r="B37" s="11" t="s">
        <v>47</v>
      </c>
      <c r="C37" s="12" t="s">
        <v>19</v>
      </c>
      <c r="D37" s="11"/>
      <c r="E37" s="13" t="s">
        <v>48</v>
      </c>
      <c r="F37" s="62" t="s">
        <v>181</v>
      </c>
      <c r="G37" s="14" t="s">
        <v>21</v>
      </c>
      <c r="H37" s="15"/>
      <c r="I37" s="23"/>
      <c r="J37" s="23"/>
      <c r="K37" s="24"/>
      <c r="L37" s="24"/>
      <c r="M37" s="25">
        <f t="shared" si="1"/>
        <v>0</v>
      </c>
      <c r="N37" s="23"/>
      <c r="O37" s="24"/>
      <c r="P37" s="24"/>
      <c r="Q37" s="27">
        <f t="shared" si="2"/>
        <v>0</v>
      </c>
    </row>
    <row r="38" spans="1:17">
      <c r="A38" s="10">
        <v>29</v>
      </c>
      <c r="B38" s="11" t="s">
        <v>47</v>
      </c>
      <c r="C38" s="12" t="s">
        <v>19</v>
      </c>
      <c r="D38" s="11"/>
      <c r="E38" s="13" t="s">
        <v>48</v>
      </c>
      <c r="F38" s="64" t="s">
        <v>297</v>
      </c>
      <c r="G38" s="19" t="s">
        <v>36</v>
      </c>
      <c r="H38" s="15"/>
      <c r="I38" s="23"/>
      <c r="J38" s="23"/>
      <c r="K38" s="24"/>
      <c r="L38" s="24"/>
      <c r="M38" s="25">
        <f t="shared" si="1"/>
        <v>0</v>
      </c>
      <c r="N38" s="23"/>
      <c r="O38" s="24"/>
      <c r="P38" s="24"/>
      <c r="Q38" s="27">
        <f t="shared" si="2"/>
        <v>0</v>
      </c>
    </row>
    <row r="39" spans="1:17">
      <c r="A39" s="10">
        <v>30</v>
      </c>
      <c r="B39" s="11" t="s">
        <v>47</v>
      </c>
      <c r="C39" s="12" t="s">
        <v>19</v>
      </c>
      <c r="D39" s="11"/>
      <c r="E39" s="13" t="s">
        <v>48</v>
      </c>
      <c r="F39" s="20" t="s">
        <v>182</v>
      </c>
      <c r="G39" s="18" t="s">
        <v>33</v>
      </c>
      <c r="H39" s="15">
        <v>1</v>
      </c>
      <c r="I39" s="23"/>
      <c r="J39" s="23"/>
      <c r="K39" s="24"/>
      <c r="L39" s="24"/>
      <c r="M39" s="25">
        <f t="shared" si="1"/>
        <v>0</v>
      </c>
      <c r="N39" s="23"/>
      <c r="O39" s="24"/>
      <c r="P39" s="24"/>
      <c r="Q39" s="27">
        <f t="shared" si="2"/>
        <v>0</v>
      </c>
    </row>
    <row r="40" spans="1:17">
      <c r="A40" s="10">
        <v>31</v>
      </c>
      <c r="B40" s="11" t="s">
        <v>49</v>
      </c>
      <c r="C40" s="12" t="s">
        <v>19</v>
      </c>
      <c r="D40" s="11"/>
      <c r="E40" s="13" t="s">
        <v>50</v>
      </c>
      <c r="F40" s="62" t="s">
        <v>183</v>
      </c>
      <c r="G40" s="14" t="s">
        <v>21</v>
      </c>
      <c r="H40" s="15"/>
      <c r="I40" s="23"/>
      <c r="J40" s="23"/>
      <c r="K40" s="24"/>
      <c r="L40" s="24"/>
      <c r="M40" s="25">
        <f t="shared" si="1"/>
        <v>0</v>
      </c>
      <c r="N40" s="23"/>
      <c r="O40" s="24"/>
      <c r="P40" s="24"/>
      <c r="Q40" s="27">
        <f t="shared" si="2"/>
        <v>0</v>
      </c>
    </row>
    <row r="41" spans="1:17">
      <c r="A41" s="10">
        <v>32</v>
      </c>
      <c r="B41" s="11" t="s">
        <v>49</v>
      </c>
      <c r="C41" s="12" t="s">
        <v>19</v>
      </c>
      <c r="D41" s="11"/>
      <c r="E41" s="13" t="s">
        <v>50</v>
      </c>
      <c r="F41" s="62" t="s">
        <v>184</v>
      </c>
      <c r="G41" s="16" t="s">
        <v>22</v>
      </c>
      <c r="H41" s="15"/>
      <c r="I41" s="23"/>
      <c r="J41" s="23"/>
      <c r="K41" s="24"/>
      <c r="L41" s="24"/>
      <c r="M41" s="25">
        <f t="shared" si="1"/>
        <v>0</v>
      </c>
      <c r="N41" s="23"/>
      <c r="O41" s="24"/>
      <c r="P41" s="24"/>
      <c r="Q41" s="27">
        <f t="shared" si="2"/>
        <v>0</v>
      </c>
    </row>
    <row r="42" spans="1:17">
      <c r="A42" s="10">
        <v>33</v>
      </c>
      <c r="B42" s="11" t="s">
        <v>51</v>
      </c>
      <c r="C42" s="12" t="s">
        <v>19</v>
      </c>
      <c r="D42" s="11"/>
      <c r="E42" s="13" t="s">
        <v>52</v>
      </c>
      <c r="F42" s="62" t="s">
        <v>185</v>
      </c>
      <c r="G42" s="14" t="s">
        <v>21</v>
      </c>
      <c r="H42" s="15"/>
      <c r="I42" s="23"/>
      <c r="J42" s="23"/>
      <c r="K42" s="24"/>
      <c r="L42" s="24"/>
      <c r="M42" s="25">
        <f t="shared" si="1"/>
        <v>0</v>
      </c>
      <c r="N42" s="23"/>
      <c r="O42" s="24"/>
      <c r="P42" s="24"/>
      <c r="Q42" s="27">
        <f t="shared" si="2"/>
        <v>0</v>
      </c>
    </row>
    <row r="43" spans="1:17">
      <c r="A43" s="10">
        <v>34</v>
      </c>
      <c r="B43" s="11" t="s">
        <v>51</v>
      </c>
      <c r="C43" s="12" t="s">
        <v>19</v>
      </c>
      <c r="D43" s="11"/>
      <c r="E43" s="13" t="s">
        <v>52</v>
      </c>
      <c r="F43" s="20" t="s">
        <v>186</v>
      </c>
      <c r="G43" s="18" t="s">
        <v>33</v>
      </c>
      <c r="H43" s="15"/>
      <c r="I43" s="23"/>
      <c r="J43" s="23"/>
      <c r="K43" s="24"/>
      <c r="L43" s="24"/>
      <c r="M43" s="25">
        <f t="shared" si="1"/>
        <v>0</v>
      </c>
      <c r="N43" s="23"/>
      <c r="O43" s="24"/>
      <c r="P43" s="24"/>
      <c r="Q43" s="27">
        <f t="shared" si="2"/>
        <v>0</v>
      </c>
    </row>
    <row r="44" spans="1:17">
      <c r="A44" s="10">
        <v>35</v>
      </c>
      <c r="B44" s="11" t="s">
        <v>53</v>
      </c>
      <c r="C44" s="12" t="s">
        <v>19</v>
      </c>
      <c r="D44" s="11"/>
      <c r="E44" s="13" t="s">
        <v>30</v>
      </c>
      <c r="F44" s="62" t="s">
        <v>187</v>
      </c>
      <c r="G44" s="14" t="s">
        <v>21</v>
      </c>
      <c r="H44" s="15"/>
      <c r="I44" s="23"/>
      <c r="J44" s="23"/>
      <c r="K44" s="24"/>
      <c r="L44" s="24"/>
      <c r="M44" s="25">
        <f t="shared" si="1"/>
        <v>0</v>
      </c>
      <c r="N44" s="23"/>
      <c r="O44" s="24"/>
      <c r="P44" s="24"/>
      <c r="Q44" s="27">
        <f t="shared" si="2"/>
        <v>0</v>
      </c>
    </row>
    <row r="45" spans="1:17">
      <c r="A45" s="10">
        <v>36</v>
      </c>
      <c r="B45" s="11" t="s">
        <v>54</v>
      </c>
      <c r="C45" s="12" t="s">
        <v>19</v>
      </c>
      <c r="D45" s="11"/>
      <c r="E45" s="13" t="s">
        <v>26</v>
      </c>
      <c r="F45" s="63">
        <v>36</v>
      </c>
      <c r="G45" s="14" t="s">
        <v>21</v>
      </c>
      <c r="H45" s="15"/>
      <c r="I45" s="23"/>
      <c r="J45" s="23"/>
      <c r="K45" s="24"/>
      <c r="L45" s="24"/>
      <c r="M45" s="25">
        <f t="shared" si="1"/>
        <v>0</v>
      </c>
      <c r="N45" s="23"/>
      <c r="O45" s="24"/>
      <c r="P45" s="24"/>
      <c r="Q45" s="27">
        <f t="shared" si="2"/>
        <v>0</v>
      </c>
    </row>
    <row r="46" spans="1:17">
      <c r="A46" s="10">
        <v>37</v>
      </c>
      <c r="B46" s="11" t="s">
        <v>55</v>
      </c>
      <c r="C46" s="12" t="s">
        <v>19</v>
      </c>
      <c r="D46" s="11"/>
      <c r="E46" s="13" t="s">
        <v>56</v>
      </c>
      <c r="F46" s="63">
        <v>37</v>
      </c>
      <c r="G46" s="14" t="s">
        <v>21</v>
      </c>
      <c r="H46" s="15"/>
      <c r="I46" s="23"/>
      <c r="J46" s="23"/>
      <c r="K46" s="24"/>
      <c r="L46" s="24"/>
      <c r="M46" s="25">
        <f t="shared" si="1"/>
        <v>0</v>
      </c>
      <c r="N46" s="23"/>
      <c r="O46" s="24"/>
      <c r="P46" s="24"/>
      <c r="Q46" s="27">
        <f t="shared" si="2"/>
        <v>0</v>
      </c>
    </row>
    <row r="47" spans="1:17">
      <c r="A47" s="10">
        <v>38</v>
      </c>
      <c r="B47" s="11" t="s">
        <v>57</v>
      </c>
      <c r="C47" s="12" t="s">
        <v>19</v>
      </c>
      <c r="D47" s="11"/>
      <c r="E47" s="13" t="s">
        <v>58</v>
      </c>
      <c r="F47" s="62" t="s">
        <v>188</v>
      </c>
      <c r="G47" s="14" t="s">
        <v>21</v>
      </c>
      <c r="H47" s="15"/>
      <c r="I47" s="23"/>
      <c r="J47" s="23"/>
      <c r="K47" s="24"/>
      <c r="L47" s="24"/>
      <c r="M47" s="25">
        <f t="shared" si="1"/>
        <v>0</v>
      </c>
      <c r="N47" s="23"/>
      <c r="O47" s="24"/>
      <c r="P47" s="24"/>
      <c r="Q47" s="27">
        <f t="shared" si="2"/>
        <v>0</v>
      </c>
    </row>
    <row r="48" spans="1:17">
      <c r="A48" s="10">
        <v>39</v>
      </c>
      <c r="B48" s="11" t="s">
        <v>57</v>
      </c>
      <c r="C48" s="12" t="s">
        <v>19</v>
      </c>
      <c r="D48" s="11"/>
      <c r="E48" s="13" t="s">
        <v>58</v>
      </c>
      <c r="F48" s="62" t="s">
        <v>189</v>
      </c>
      <c r="G48" s="17" t="s">
        <v>31</v>
      </c>
      <c r="H48" s="15">
        <v>1</v>
      </c>
      <c r="I48" s="23"/>
      <c r="J48" s="23"/>
      <c r="K48" s="24"/>
      <c r="L48" s="24"/>
      <c r="M48" s="25">
        <f t="shared" si="1"/>
        <v>0</v>
      </c>
      <c r="N48" s="23"/>
      <c r="O48" s="24"/>
      <c r="P48" s="24"/>
      <c r="Q48" s="27">
        <f t="shared" si="2"/>
        <v>0</v>
      </c>
    </row>
    <row r="49" spans="1:17">
      <c r="A49" s="10">
        <v>40</v>
      </c>
      <c r="B49" s="11" t="s">
        <v>59</v>
      </c>
      <c r="C49" s="12" t="s">
        <v>19</v>
      </c>
      <c r="D49" s="11"/>
      <c r="E49" s="13" t="s">
        <v>26</v>
      </c>
      <c r="F49" s="62" t="s">
        <v>190</v>
      </c>
      <c r="G49" s="14" t="s">
        <v>21</v>
      </c>
      <c r="H49" s="15"/>
      <c r="I49" s="23"/>
      <c r="J49" s="23"/>
      <c r="K49" s="24"/>
      <c r="L49" s="24"/>
      <c r="M49" s="25">
        <f t="shared" si="1"/>
        <v>0</v>
      </c>
      <c r="N49" s="23"/>
      <c r="O49" s="24"/>
      <c r="P49" s="24"/>
      <c r="Q49" s="27">
        <f t="shared" si="2"/>
        <v>0</v>
      </c>
    </row>
    <row r="50" spans="1:17">
      <c r="A50" s="10">
        <v>41</v>
      </c>
      <c r="B50" s="11" t="s">
        <v>60</v>
      </c>
      <c r="C50" s="12" t="s">
        <v>19</v>
      </c>
      <c r="D50" s="11"/>
      <c r="E50" s="13" t="s">
        <v>61</v>
      </c>
      <c r="F50" s="62" t="s">
        <v>303</v>
      </c>
      <c r="G50" s="14" t="s">
        <v>21</v>
      </c>
      <c r="H50" s="15"/>
      <c r="I50" s="23"/>
      <c r="J50" s="23"/>
      <c r="K50" s="24"/>
      <c r="L50" s="24"/>
      <c r="M50" s="25">
        <f t="shared" si="1"/>
        <v>0</v>
      </c>
      <c r="N50" s="23"/>
      <c r="O50" s="24"/>
      <c r="P50" s="24"/>
      <c r="Q50" s="27">
        <f t="shared" si="2"/>
        <v>0</v>
      </c>
    </row>
    <row r="51" spans="1:17">
      <c r="A51" s="10">
        <v>42</v>
      </c>
      <c r="B51" s="11" t="s">
        <v>60</v>
      </c>
      <c r="C51" s="12" t="s">
        <v>19</v>
      </c>
      <c r="D51" s="11"/>
      <c r="E51" s="13" t="s">
        <v>61</v>
      </c>
      <c r="F51" s="62" t="s">
        <v>191</v>
      </c>
      <c r="G51" s="16" t="s">
        <v>22</v>
      </c>
      <c r="H51" s="15"/>
      <c r="I51" s="23"/>
      <c r="J51" s="23"/>
      <c r="K51" s="24"/>
      <c r="L51" s="24"/>
      <c r="M51" s="25">
        <f t="shared" si="1"/>
        <v>0</v>
      </c>
      <c r="N51" s="23"/>
      <c r="O51" s="24"/>
      <c r="P51" s="24"/>
      <c r="Q51" s="27">
        <f t="shared" si="2"/>
        <v>0</v>
      </c>
    </row>
    <row r="52" spans="1:17">
      <c r="A52" s="10">
        <v>43</v>
      </c>
      <c r="B52" s="11" t="s">
        <v>62</v>
      </c>
      <c r="C52" s="12" t="s">
        <v>19</v>
      </c>
      <c r="D52" s="11"/>
      <c r="E52" s="13" t="s">
        <v>26</v>
      </c>
      <c r="F52" s="65">
        <v>42</v>
      </c>
      <c r="G52" s="14" t="s">
        <v>21</v>
      </c>
      <c r="H52" s="15"/>
      <c r="I52" s="23"/>
      <c r="J52" s="23"/>
      <c r="K52" s="24"/>
      <c r="L52" s="24"/>
      <c r="M52" s="25">
        <f t="shared" si="1"/>
        <v>0</v>
      </c>
      <c r="N52" s="23"/>
      <c r="O52" s="24"/>
      <c r="P52" s="24"/>
      <c r="Q52" s="27">
        <f t="shared" si="2"/>
        <v>0</v>
      </c>
    </row>
    <row r="53" spans="1:17">
      <c r="A53" s="10">
        <v>44</v>
      </c>
      <c r="B53" s="11" t="s">
        <v>63</v>
      </c>
      <c r="C53" s="12" t="s">
        <v>19</v>
      </c>
      <c r="D53" s="11"/>
      <c r="E53" s="13" t="s">
        <v>26</v>
      </c>
      <c r="F53" s="62" t="s">
        <v>192</v>
      </c>
      <c r="G53" s="14" t="s">
        <v>21</v>
      </c>
      <c r="H53" s="15"/>
      <c r="I53" s="23"/>
      <c r="J53" s="23"/>
      <c r="K53" s="24"/>
      <c r="L53" s="24"/>
      <c r="M53" s="25">
        <f t="shared" si="1"/>
        <v>0</v>
      </c>
      <c r="N53" s="23"/>
      <c r="O53" s="24"/>
      <c r="P53" s="24"/>
      <c r="Q53" s="27">
        <f t="shared" si="2"/>
        <v>0</v>
      </c>
    </row>
    <row r="54" spans="1:17">
      <c r="A54" s="10">
        <v>45</v>
      </c>
      <c r="B54" s="11" t="s">
        <v>63</v>
      </c>
      <c r="C54" s="12" t="s">
        <v>19</v>
      </c>
      <c r="D54" s="11"/>
      <c r="E54" s="13" t="s">
        <v>26</v>
      </c>
      <c r="F54" s="62" t="s">
        <v>193</v>
      </c>
      <c r="G54" s="18" t="s">
        <v>33</v>
      </c>
      <c r="H54" s="15">
        <v>1</v>
      </c>
      <c r="I54" s="23"/>
      <c r="J54" s="23"/>
      <c r="K54" s="24"/>
      <c r="L54" s="24"/>
      <c r="M54" s="25">
        <f t="shared" si="1"/>
        <v>0</v>
      </c>
      <c r="N54" s="23"/>
      <c r="O54" s="24"/>
      <c r="P54" s="24"/>
      <c r="Q54" s="27">
        <f t="shared" si="2"/>
        <v>0</v>
      </c>
    </row>
    <row r="55" spans="1:17">
      <c r="A55" s="10">
        <v>46</v>
      </c>
      <c r="B55" s="11" t="s">
        <v>64</v>
      </c>
      <c r="C55" s="12" t="s">
        <v>19</v>
      </c>
      <c r="D55" s="11"/>
      <c r="E55" s="13" t="s">
        <v>26</v>
      </c>
      <c r="F55" s="62" t="s">
        <v>194</v>
      </c>
      <c r="G55" s="14" t="s">
        <v>21</v>
      </c>
      <c r="H55" s="15"/>
      <c r="I55" s="23"/>
      <c r="J55" s="23"/>
      <c r="K55" s="24"/>
      <c r="L55" s="24"/>
      <c r="M55" s="25">
        <f t="shared" si="1"/>
        <v>0</v>
      </c>
      <c r="N55" s="23"/>
      <c r="O55" s="24"/>
      <c r="P55" s="24"/>
      <c r="Q55" s="27">
        <f t="shared" si="2"/>
        <v>0</v>
      </c>
    </row>
    <row r="56" spans="1:17">
      <c r="A56" s="10">
        <v>47</v>
      </c>
      <c r="B56" s="11" t="s">
        <v>65</v>
      </c>
      <c r="C56" s="12" t="s">
        <v>19</v>
      </c>
      <c r="D56" s="11"/>
      <c r="E56" s="13" t="s">
        <v>56</v>
      </c>
      <c r="F56" s="62" t="s">
        <v>195</v>
      </c>
      <c r="G56" s="14" t="s">
        <v>21</v>
      </c>
      <c r="H56" s="15">
        <v>1</v>
      </c>
      <c r="I56" s="23"/>
      <c r="J56" s="23"/>
      <c r="K56" s="24"/>
      <c r="L56" s="24"/>
      <c r="M56" s="25">
        <f t="shared" si="1"/>
        <v>0</v>
      </c>
      <c r="N56" s="23"/>
      <c r="O56" s="24"/>
      <c r="P56" s="24"/>
      <c r="Q56" s="27">
        <f t="shared" si="2"/>
        <v>0</v>
      </c>
    </row>
    <row r="57" spans="1:17">
      <c r="A57" s="10">
        <v>48</v>
      </c>
      <c r="B57" s="11" t="s">
        <v>65</v>
      </c>
      <c r="C57" s="12" t="s">
        <v>19</v>
      </c>
      <c r="D57" s="11"/>
      <c r="E57" s="13" t="s">
        <v>56</v>
      </c>
      <c r="F57" s="62" t="s">
        <v>422</v>
      </c>
      <c r="G57" s="17" t="s">
        <v>31</v>
      </c>
      <c r="H57" s="15"/>
      <c r="I57" s="23"/>
      <c r="J57" s="23"/>
      <c r="K57" s="24"/>
      <c r="L57" s="24"/>
      <c r="M57" s="25">
        <f t="shared" si="1"/>
        <v>0</v>
      </c>
      <c r="N57" s="23"/>
      <c r="O57" s="24"/>
      <c r="P57" s="24"/>
      <c r="Q57" s="27">
        <f t="shared" si="2"/>
        <v>0</v>
      </c>
    </row>
    <row r="58" spans="1:17">
      <c r="A58" s="10">
        <v>49</v>
      </c>
      <c r="B58" s="11" t="s">
        <v>66</v>
      </c>
      <c r="C58" s="12" t="s">
        <v>19</v>
      </c>
      <c r="D58" s="11"/>
      <c r="E58" s="13" t="s">
        <v>20</v>
      </c>
      <c r="F58" s="63">
        <v>48</v>
      </c>
      <c r="G58" s="14" t="s">
        <v>21</v>
      </c>
      <c r="H58" s="15"/>
      <c r="I58" s="23"/>
      <c r="J58" s="23"/>
      <c r="K58" s="24"/>
      <c r="L58" s="24"/>
      <c r="M58" s="25">
        <f t="shared" si="1"/>
        <v>0</v>
      </c>
      <c r="N58" s="23"/>
      <c r="O58" s="24"/>
      <c r="P58" s="24"/>
      <c r="Q58" s="27">
        <f t="shared" si="2"/>
        <v>0</v>
      </c>
    </row>
    <row r="59" spans="1:17">
      <c r="A59" s="10">
        <v>50</v>
      </c>
      <c r="B59" s="11" t="s">
        <v>67</v>
      </c>
      <c r="C59" s="12" t="s">
        <v>19</v>
      </c>
      <c r="D59" s="11"/>
      <c r="E59" s="13" t="s">
        <v>68</v>
      </c>
      <c r="F59" s="62" t="s">
        <v>196</v>
      </c>
      <c r="G59" s="14" t="s">
        <v>21</v>
      </c>
      <c r="H59" s="15"/>
      <c r="I59" s="23"/>
      <c r="J59" s="23"/>
      <c r="K59" s="24"/>
      <c r="L59" s="24"/>
      <c r="M59" s="25">
        <f t="shared" si="1"/>
        <v>0</v>
      </c>
      <c r="N59" s="23"/>
      <c r="O59" s="24"/>
      <c r="P59" s="24"/>
      <c r="Q59" s="27">
        <f t="shared" si="2"/>
        <v>0</v>
      </c>
    </row>
    <row r="60" spans="1:17">
      <c r="A60" s="10">
        <v>51</v>
      </c>
      <c r="B60" s="11" t="s">
        <v>67</v>
      </c>
      <c r="C60" s="12" t="s">
        <v>19</v>
      </c>
      <c r="D60" s="11"/>
      <c r="E60" s="13" t="s">
        <v>68</v>
      </c>
      <c r="F60" s="62" t="s">
        <v>197</v>
      </c>
      <c r="G60" s="16" t="s">
        <v>22</v>
      </c>
      <c r="H60" s="15">
        <v>1</v>
      </c>
      <c r="I60" s="23"/>
      <c r="J60" s="23"/>
      <c r="K60" s="24"/>
      <c r="L60" s="24"/>
      <c r="M60" s="25">
        <f t="shared" si="1"/>
        <v>0</v>
      </c>
      <c r="N60" s="23"/>
      <c r="O60" s="24"/>
      <c r="P60" s="24"/>
      <c r="Q60" s="27">
        <f t="shared" si="2"/>
        <v>0</v>
      </c>
    </row>
    <row r="61" spans="1:17">
      <c r="A61" s="10">
        <v>52</v>
      </c>
      <c r="B61" s="11" t="s">
        <v>69</v>
      </c>
      <c r="C61" s="12" t="s">
        <v>19</v>
      </c>
      <c r="D61" s="11"/>
      <c r="E61" s="13" t="s">
        <v>20</v>
      </c>
      <c r="F61" s="62" t="s">
        <v>198</v>
      </c>
      <c r="G61" s="14" t="s">
        <v>21</v>
      </c>
      <c r="H61" s="15"/>
      <c r="I61" s="23"/>
      <c r="J61" s="23"/>
      <c r="K61" s="24"/>
      <c r="L61" s="24"/>
      <c r="M61" s="25">
        <f t="shared" si="1"/>
        <v>0</v>
      </c>
      <c r="N61" s="23"/>
      <c r="O61" s="24"/>
      <c r="P61" s="24"/>
      <c r="Q61" s="27">
        <f t="shared" si="2"/>
        <v>0</v>
      </c>
    </row>
    <row r="62" spans="1:17">
      <c r="A62" s="10">
        <v>53</v>
      </c>
      <c r="B62" s="11" t="s">
        <v>70</v>
      </c>
      <c r="C62" s="12" t="s">
        <v>19</v>
      </c>
      <c r="D62" s="11"/>
      <c r="E62" s="13" t="s">
        <v>26</v>
      </c>
      <c r="F62" s="65">
        <v>53</v>
      </c>
      <c r="G62" s="14" t="s">
        <v>21</v>
      </c>
      <c r="H62" s="15"/>
      <c r="I62" s="23"/>
      <c r="J62" s="23"/>
      <c r="K62" s="24"/>
      <c r="L62" s="24"/>
      <c r="M62" s="25">
        <f t="shared" si="1"/>
        <v>0</v>
      </c>
      <c r="N62" s="23"/>
      <c r="O62" s="24"/>
      <c r="P62" s="24"/>
      <c r="Q62" s="27">
        <f t="shared" si="2"/>
        <v>0</v>
      </c>
    </row>
    <row r="63" spans="1:17">
      <c r="A63" s="10">
        <v>54</v>
      </c>
      <c r="B63" s="11" t="s">
        <v>70</v>
      </c>
      <c r="C63" s="12" t="s">
        <v>19</v>
      </c>
      <c r="D63" s="11"/>
      <c r="E63" s="13" t="s">
        <v>26</v>
      </c>
      <c r="F63" s="65" t="s">
        <v>304</v>
      </c>
      <c r="G63" s="18" t="s">
        <v>33</v>
      </c>
      <c r="H63" s="15"/>
      <c r="I63" s="23"/>
      <c r="J63" s="23"/>
      <c r="K63" s="24"/>
      <c r="L63" s="24"/>
      <c r="M63" s="25">
        <f t="shared" si="1"/>
        <v>0</v>
      </c>
      <c r="N63" s="23"/>
      <c r="O63" s="24"/>
      <c r="P63" s="24"/>
      <c r="Q63" s="27">
        <f t="shared" si="2"/>
        <v>0</v>
      </c>
    </row>
    <row r="64" spans="1:17">
      <c r="A64" s="10">
        <v>55</v>
      </c>
      <c r="B64" s="11" t="s">
        <v>71</v>
      </c>
      <c r="C64" s="12" t="s">
        <v>19</v>
      </c>
      <c r="D64" s="11"/>
      <c r="E64" s="13" t="s">
        <v>52</v>
      </c>
      <c r="F64" s="62" t="s">
        <v>199</v>
      </c>
      <c r="G64" s="14" t="s">
        <v>21</v>
      </c>
      <c r="H64" s="15"/>
      <c r="I64" s="23"/>
      <c r="J64" s="23"/>
      <c r="K64" s="24"/>
      <c r="L64" s="24"/>
      <c r="M64" s="25">
        <f t="shared" si="1"/>
        <v>0</v>
      </c>
      <c r="N64" s="23"/>
      <c r="O64" s="24"/>
      <c r="P64" s="24"/>
      <c r="Q64" s="27">
        <f t="shared" si="2"/>
        <v>0</v>
      </c>
    </row>
    <row r="65" spans="1:17">
      <c r="A65" s="10">
        <v>56</v>
      </c>
      <c r="B65" s="11" t="s">
        <v>71</v>
      </c>
      <c r="C65" s="12" t="s">
        <v>19</v>
      </c>
      <c r="D65" s="11"/>
      <c r="E65" s="13" t="s">
        <v>52</v>
      </c>
      <c r="F65" s="62" t="s">
        <v>200</v>
      </c>
      <c r="G65" s="18" t="s">
        <v>33</v>
      </c>
      <c r="H65" s="15"/>
      <c r="I65" s="23"/>
      <c r="J65" s="23"/>
      <c r="K65" s="24"/>
      <c r="L65" s="24"/>
      <c r="M65" s="25">
        <f t="shared" si="1"/>
        <v>0</v>
      </c>
      <c r="N65" s="23"/>
      <c r="O65" s="24"/>
      <c r="P65" s="24"/>
      <c r="Q65" s="27">
        <f t="shared" si="2"/>
        <v>0</v>
      </c>
    </row>
    <row r="66" spans="1:17">
      <c r="A66" s="10">
        <v>57</v>
      </c>
      <c r="B66" s="11" t="s">
        <v>72</v>
      </c>
      <c r="C66" s="12" t="s">
        <v>19</v>
      </c>
      <c r="D66" s="11"/>
      <c r="E66" s="13" t="s">
        <v>20</v>
      </c>
      <c r="F66" s="62" t="s">
        <v>201</v>
      </c>
      <c r="G66" s="14" t="s">
        <v>21</v>
      </c>
      <c r="H66" s="15"/>
      <c r="I66" s="23"/>
      <c r="J66" s="23"/>
      <c r="K66" s="24"/>
      <c r="L66" s="24"/>
      <c r="M66" s="25">
        <f t="shared" si="1"/>
        <v>0</v>
      </c>
      <c r="N66" s="23"/>
      <c r="O66" s="24"/>
      <c r="P66" s="24"/>
      <c r="Q66" s="27">
        <f t="shared" si="2"/>
        <v>0</v>
      </c>
    </row>
    <row r="67" spans="1:17">
      <c r="A67" s="10">
        <v>58</v>
      </c>
      <c r="B67" s="11" t="s">
        <v>73</v>
      </c>
      <c r="C67" s="12" t="s">
        <v>19</v>
      </c>
      <c r="D67" s="11"/>
      <c r="E67" s="13" t="s">
        <v>74</v>
      </c>
      <c r="F67" s="65" t="s">
        <v>202</v>
      </c>
      <c r="G67" s="14" t="s">
        <v>21</v>
      </c>
      <c r="H67" s="15"/>
      <c r="I67" s="23"/>
      <c r="J67" s="23"/>
      <c r="K67" s="24"/>
      <c r="L67" s="24"/>
      <c r="M67" s="25">
        <f t="shared" si="1"/>
        <v>0</v>
      </c>
      <c r="N67" s="23"/>
      <c r="O67" s="24"/>
      <c r="P67" s="24"/>
      <c r="Q67" s="27">
        <f t="shared" si="2"/>
        <v>0</v>
      </c>
    </row>
    <row r="68" spans="1:17">
      <c r="A68" s="10">
        <v>59</v>
      </c>
      <c r="B68" s="11" t="s">
        <v>73</v>
      </c>
      <c r="C68" s="12" t="s">
        <v>19</v>
      </c>
      <c r="D68" s="11"/>
      <c r="E68" s="13" t="s">
        <v>74</v>
      </c>
      <c r="F68" s="62" t="s">
        <v>203</v>
      </c>
      <c r="G68" s="18" t="s">
        <v>33</v>
      </c>
      <c r="H68" s="15"/>
      <c r="I68" s="23"/>
      <c r="J68" s="23"/>
      <c r="K68" s="24"/>
      <c r="L68" s="24"/>
      <c r="M68" s="25">
        <f t="shared" si="1"/>
        <v>0</v>
      </c>
      <c r="N68" s="23"/>
      <c r="O68" s="24"/>
      <c r="P68" s="24"/>
      <c r="Q68" s="27">
        <f t="shared" si="2"/>
        <v>0</v>
      </c>
    </row>
    <row r="69" spans="1:17">
      <c r="A69" s="10">
        <v>60</v>
      </c>
      <c r="B69" s="11" t="s">
        <v>75</v>
      </c>
      <c r="C69" s="12" t="s">
        <v>19</v>
      </c>
      <c r="D69" s="11"/>
      <c r="E69" s="13" t="s">
        <v>26</v>
      </c>
      <c r="F69" s="62" t="s">
        <v>305</v>
      </c>
      <c r="G69" s="14" t="s">
        <v>21</v>
      </c>
      <c r="H69" s="15"/>
      <c r="I69" s="23"/>
      <c r="J69" s="23"/>
      <c r="K69" s="24"/>
      <c r="L69" s="24"/>
      <c r="M69" s="25">
        <f t="shared" si="1"/>
        <v>0</v>
      </c>
      <c r="N69" s="23"/>
      <c r="O69" s="24"/>
      <c r="P69" s="24"/>
      <c r="Q69" s="27">
        <f t="shared" si="2"/>
        <v>0</v>
      </c>
    </row>
    <row r="70" spans="1:17">
      <c r="A70" s="10">
        <v>61</v>
      </c>
      <c r="B70" s="11" t="s">
        <v>76</v>
      </c>
      <c r="C70" s="12" t="s">
        <v>19</v>
      </c>
      <c r="D70" s="11"/>
      <c r="E70" s="13" t="s">
        <v>58</v>
      </c>
      <c r="F70" s="62" t="s">
        <v>204</v>
      </c>
      <c r="G70" s="14" t="s">
        <v>21</v>
      </c>
      <c r="H70" s="15">
        <v>2</v>
      </c>
      <c r="I70" s="23"/>
      <c r="J70" s="23"/>
      <c r="K70" s="24"/>
      <c r="L70" s="24"/>
      <c r="M70" s="25">
        <f t="shared" si="1"/>
        <v>0</v>
      </c>
      <c r="N70" s="23"/>
      <c r="O70" s="24"/>
      <c r="P70" s="24"/>
      <c r="Q70" s="27">
        <f t="shared" si="2"/>
        <v>0</v>
      </c>
    </row>
    <row r="71" spans="1:17">
      <c r="A71" s="10">
        <v>62</v>
      </c>
      <c r="B71" s="11" t="s">
        <v>76</v>
      </c>
      <c r="C71" s="12" t="s">
        <v>19</v>
      </c>
      <c r="D71" s="11"/>
      <c r="E71" s="13" t="s">
        <v>58</v>
      </c>
      <c r="F71" s="62" t="s">
        <v>205</v>
      </c>
      <c r="G71" s="17" t="s">
        <v>31</v>
      </c>
      <c r="H71" s="15"/>
      <c r="I71" s="23"/>
      <c r="J71" s="23"/>
      <c r="K71" s="24"/>
      <c r="L71" s="24"/>
      <c r="M71" s="25">
        <f t="shared" si="1"/>
        <v>0</v>
      </c>
      <c r="N71" s="23"/>
      <c r="O71" s="24"/>
      <c r="P71" s="24"/>
      <c r="Q71" s="27">
        <f t="shared" si="2"/>
        <v>0</v>
      </c>
    </row>
    <row r="72" spans="1:17">
      <c r="A72" s="10">
        <v>63</v>
      </c>
      <c r="B72" s="11" t="s">
        <v>77</v>
      </c>
      <c r="C72" s="12" t="s">
        <v>19</v>
      </c>
      <c r="D72" s="11"/>
      <c r="E72" s="13" t="s">
        <v>30</v>
      </c>
      <c r="F72" s="63">
        <v>65</v>
      </c>
      <c r="G72" s="14" t="s">
        <v>21</v>
      </c>
      <c r="H72" s="15"/>
      <c r="I72" s="23"/>
      <c r="J72" s="23"/>
      <c r="K72" s="24"/>
      <c r="L72" s="24"/>
      <c r="M72" s="25">
        <f t="shared" si="1"/>
        <v>0</v>
      </c>
      <c r="N72" s="23"/>
      <c r="O72" s="24"/>
      <c r="P72" s="24"/>
      <c r="Q72" s="27">
        <f t="shared" si="2"/>
        <v>0</v>
      </c>
    </row>
    <row r="73" spans="1:17">
      <c r="A73" s="10">
        <v>64</v>
      </c>
      <c r="B73" s="11" t="s">
        <v>78</v>
      </c>
      <c r="C73" s="12" t="s">
        <v>19</v>
      </c>
      <c r="D73" s="11"/>
      <c r="E73" s="13" t="s">
        <v>26</v>
      </c>
      <c r="F73" s="62" t="s">
        <v>206</v>
      </c>
      <c r="G73" s="14" t="s">
        <v>21</v>
      </c>
      <c r="H73" s="15">
        <v>1</v>
      </c>
      <c r="I73" s="23"/>
      <c r="J73" s="23"/>
      <c r="K73" s="24"/>
      <c r="L73" s="24"/>
      <c r="M73" s="25">
        <f t="shared" si="1"/>
        <v>0</v>
      </c>
      <c r="N73" s="23"/>
      <c r="O73" s="24"/>
      <c r="P73" s="24"/>
      <c r="Q73" s="27">
        <f t="shared" si="2"/>
        <v>0</v>
      </c>
    </row>
    <row r="74" spans="1:17">
      <c r="A74" s="10">
        <v>65</v>
      </c>
      <c r="B74" s="11" t="s">
        <v>78</v>
      </c>
      <c r="C74" s="12" t="s">
        <v>19</v>
      </c>
      <c r="D74" s="11"/>
      <c r="E74" s="13" t="s">
        <v>26</v>
      </c>
      <c r="F74" s="64" t="s">
        <v>306</v>
      </c>
      <c r="G74" s="18" t="s">
        <v>33</v>
      </c>
      <c r="H74" s="15"/>
      <c r="I74" s="23"/>
      <c r="J74" s="23"/>
      <c r="K74" s="24"/>
      <c r="L74" s="24"/>
      <c r="M74" s="25">
        <f t="shared" si="1"/>
        <v>0</v>
      </c>
      <c r="N74" s="23"/>
      <c r="O74" s="24"/>
      <c r="P74" s="24"/>
      <c r="Q74" s="27">
        <f t="shared" si="2"/>
        <v>0</v>
      </c>
    </row>
    <row r="75" spans="1:17">
      <c r="A75" s="10">
        <v>66</v>
      </c>
      <c r="B75" s="11" t="s">
        <v>79</v>
      </c>
      <c r="C75" s="12" t="s">
        <v>19</v>
      </c>
      <c r="D75" s="11"/>
      <c r="E75" s="13" t="s">
        <v>30</v>
      </c>
      <c r="F75" s="62" t="s">
        <v>207</v>
      </c>
      <c r="G75" s="14" t="s">
        <v>21</v>
      </c>
      <c r="H75" s="15"/>
      <c r="I75" s="23"/>
      <c r="J75" s="23"/>
      <c r="K75" s="24"/>
      <c r="L75" s="24"/>
      <c r="M75" s="25">
        <f t="shared" ref="M75:M141" si="3">K75-L75</f>
        <v>0</v>
      </c>
      <c r="N75" s="23"/>
      <c r="O75" s="24"/>
      <c r="P75" s="24"/>
      <c r="Q75" s="27">
        <f t="shared" ref="Q75:Q141" si="4">O75-P75</f>
        <v>0</v>
      </c>
    </row>
    <row r="76" spans="1:17">
      <c r="A76" s="10">
        <v>67</v>
      </c>
      <c r="B76" s="11" t="s">
        <v>79</v>
      </c>
      <c r="C76" s="12" t="s">
        <v>19</v>
      </c>
      <c r="D76" s="11"/>
      <c r="E76" s="13" t="s">
        <v>30</v>
      </c>
      <c r="F76" s="62" t="s">
        <v>208</v>
      </c>
      <c r="G76" s="17" t="s">
        <v>31</v>
      </c>
      <c r="H76" s="15">
        <v>2</v>
      </c>
      <c r="I76" s="23"/>
      <c r="J76" s="23"/>
      <c r="K76" s="24"/>
      <c r="L76" s="24"/>
      <c r="M76" s="25">
        <f t="shared" si="3"/>
        <v>0</v>
      </c>
      <c r="N76" s="23"/>
      <c r="O76" s="24"/>
      <c r="P76" s="24"/>
      <c r="Q76" s="27">
        <f t="shared" si="4"/>
        <v>0</v>
      </c>
    </row>
    <row r="77" spans="1:17">
      <c r="A77" s="10">
        <v>68</v>
      </c>
      <c r="B77" s="11" t="s">
        <v>80</v>
      </c>
      <c r="C77" s="12" t="s">
        <v>19</v>
      </c>
      <c r="D77" s="11"/>
      <c r="E77" s="13" t="s">
        <v>30</v>
      </c>
      <c r="F77" s="62" t="s">
        <v>209</v>
      </c>
      <c r="G77" s="14" t="s">
        <v>21</v>
      </c>
      <c r="H77" s="15"/>
      <c r="I77" s="23"/>
      <c r="J77" s="23"/>
      <c r="K77" s="24"/>
      <c r="L77" s="24"/>
      <c r="M77" s="25">
        <f t="shared" si="3"/>
        <v>0</v>
      </c>
      <c r="N77" s="23"/>
      <c r="O77" s="24"/>
      <c r="P77" s="24"/>
      <c r="Q77" s="27">
        <f t="shared" si="4"/>
        <v>0</v>
      </c>
    </row>
    <row r="78" spans="1:17">
      <c r="A78" s="10">
        <v>69</v>
      </c>
      <c r="B78" s="11" t="s">
        <v>80</v>
      </c>
      <c r="C78" s="12" t="s">
        <v>19</v>
      </c>
      <c r="D78" s="11"/>
      <c r="E78" s="13" t="s">
        <v>30</v>
      </c>
      <c r="F78" s="62" t="s">
        <v>210</v>
      </c>
      <c r="G78" s="17" t="s">
        <v>31</v>
      </c>
      <c r="H78" s="15">
        <v>1</v>
      </c>
      <c r="I78" s="23"/>
      <c r="J78" s="23"/>
      <c r="K78" s="24"/>
      <c r="L78" s="24"/>
      <c r="M78" s="25">
        <f t="shared" si="3"/>
        <v>0</v>
      </c>
      <c r="N78" s="23"/>
      <c r="O78" s="24"/>
      <c r="P78" s="24"/>
      <c r="Q78" s="27">
        <f t="shared" si="4"/>
        <v>0</v>
      </c>
    </row>
    <row r="79" spans="1:17">
      <c r="A79" s="10">
        <v>70</v>
      </c>
      <c r="B79" s="11" t="s">
        <v>81</v>
      </c>
      <c r="C79" s="12" t="s">
        <v>19</v>
      </c>
      <c r="D79" s="11"/>
      <c r="E79" s="13" t="s">
        <v>26</v>
      </c>
      <c r="F79" s="62" t="s">
        <v>211</v>
      </c>
      <c r="G79" s="14" t="s">
        <v>21</v>
      </c>
      <c r="H79" s="15">
        <v>1</v>
      </c>
      <c r="I79" s="23"/>
      <c r="J79" s="23"/>
      <c r="K79" s="24"/>
      <c r="L79" s="24"/>
      <c r="M79" s="25">
        <f t="shared" si="3"/>
        <v>0</v>
      </c>
      <c r="N79" s="23"/>
      <c r="O79" s="24"/>
      <c r="P79" s="24"/>
      <c r="Q79" s="27">
        <f t="shared" si="4"/>
        <v>0</v>
      </c>
    </row>
    <row r="80" spans="1:17">
      <c r="A80" s="10">
        <v>71</v>
      </c>
      <c r="B80" s="11" t="s">
        <v>82</v>
      </c>
      <c r="C80" s="12" t="s">
        <v>19</v>
      </c>
      <c r="D80" s="11"/>
      <c r="E80" s="13" t="s">
        <v>26</v>
      </c>
      <c r="F80" s="62" t="s">
        <v>212</v>
      </c>
      <c r="G80" s="14" t="s">
        <v>21</v>
      </c>
      <c r="H80" s="15"/>
      <c r="I80" s="23"/>
      <c r="J80" s="23"/>
      <c r="K80" s="24"/>
      <c r="L80" s="24"/>
      <c r="M80" s="25">
        <f t="shared" si="3"/>
        <v>0</v>
      </c>
      <c r="N80" s="23"/>
      <c r="O80" s="24"/>
      <c r="P80" s="24"/>
      <c r="Q80" s="27">
        <f t="shared" si="4"/>
        <v>0</v>
      </c>
    </row>
    <row r="81" spans="1:17" s="199" customFormat="1" hidden="1">
      <c r="A81" s="75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174"/>
      <c r="I81" s="248"/>
      <c r="J81" s="248"/>
      <c r="K81" s="183"/>
      <c r="L81" s="183"/>
      <c r="M81" s="215"/>
      <c r="N81" s="248"/>
      <c r="O81" s="183"/>
      <c r="P81" s="183"/>
      <c r="Q81" s="84"/>
    </row>
    <row r="82" spans="1:17">
      <c r="A82" s="10">
        <v>72</v>
      </c>
      <c r="B82" s="11" t="s">
        <v>83</v>
      </c>
      <c r="C82" s="12" t="s">
        <v>19</v>
      </c>
      <c r="D82" s="11"/>
      <c r="E82" s="13" t="s">
        <v>84</v>
      </c>
      <c r="F82" s="62" t="s">
        <v>213</v>
      </c>
      <c r="G82" s="14" t="s">
        <v>21</v>
      </c>
      <c r="H82" s="15"/>
      <c r="I82" s="23"/>
      <c r="J82" s="23"/>
      <c r="K82" s="24"/>
      <c r="L82" s="24"/>
      <c r="M82" s="25">
        <f t="shared" si="3"/>
        <v>0</v>
      </c>
      <c r="N82" s="23"/>
      <c r="O82" s="24"/>
      <c r="P82" s="24"/>
      <c r="Q82" s="27">
        <f t="shared" si="4"/>
        <v>0</v>
      </c>
    </row>
    <row r="83" spans="1:17">
      <c r="A83" s="10">
        <v>73</v>
      </c>
      <c r="B83" s="41" t="s">
        <v>83</v>
      </c>
      <c r="C83" s="42" t="s">
        <v>19</v>
      </c>
      <c r="D83" s="41"/>
      <c r="E83" s="43" t="s">
        <v>84</v>
      </c>
      <c r="F83" s="20" t="s">
        <v>214</v>
      </c>
      <c r="G83" s="44" t="s">
        <v>33</v>
      </c>
      <c r="H83" s="15"/>
      <c r="I83" s="23"/>
      <c r="J83" s="23"/>
      <c r="K83" s="24"/>
      <c r="L83" s="24"/>
      <c r="M83" s="25">
        <f t="shared" si="3"/>
        <v>0</v>
      </c>
      <c r="N83" s="23"/>
      <c r="O83" s="24"/>
      <c r="P83" s="24"/>
      <c r="Q83" s="27">
        <f t="shared" si="4"/>
        <v>0</v>
      </c>
    </row>
    <row r="84" spans="1:17">
      <c r="A84" s="10">
        <v>74</v>
      </c>
      <c r="B84" s="11" t="s">
        <v>85</v>
      </c>
      <c r="C84" s="12" t="s">
        <v>19</v>
      </c>
      <c r="D84" s="11"/>
      <c r="E84" s="13" t="s">
        <v>26</v>
      </c>
      <c r="F84" s="28" t="s">
        <v>215</v>
      </c>
      <c r="G84" s="14" t="s">
        <v>21</v>
      </c>
      <c r="H84" s="15"/>
      <c r="I84" s="23"/>
      <c r="J84" s="23"/>
      <c r="K84" s="24"/>
      <c r="L84" s="24"/>
      <c r="M84" s="25">
        <f t="shared" si="3"/>
        <v>0</v>
      </c>
      <c r="N84" s="23"/>
      <c r="O84" s="24"/>
      <c r="P84" s="24"/>
      <c r="Q84" s="27">
        <f t="shared" si="4"/>
        <v>0</v>
      </c>
    </row>
    <row r="85" spans="1:17">
      <c r="A85" s="10">
        <v>75</v>
      </c>
      <c r="B85" s="11" t="s">
        <v>86</v>
      </c>
      <c r="C85" s="12" t="s">
        <v>19</v>
      </c>
      <c r="D85" s="11"/>
      <c r="E85" s="13" t="s">
        <v>87</v>
      </c>
      <c r="F85" s="62" t="s">
        <v>216</v>
      </c>
      <c r="G85" s="14" t="s">
        <v>21</v>
      </c>
      <c r="H85" s="15"/>
      <c r="I85" s="23"/>
      <c r="J85" s="23"/>
      <c r="K85" s="24"/>
      <c r="L85" s="24"/>
      <c r="M85" s="25">
        <f t="shared" si="3"/>
        <v>0</v>
      </c>
      <c r="N85" s="23"/>
      <c r="O85" s="24"/>
      <c r="P85" s="24"/>
      <c r="Q85" s="27">
        <f t="shared" si="4"/>
        <v>0</v>
      </c>
    </row>
    <row r="86" spans="1:17">
      <c r="A86" s="10">
        <v>76</v>
      </c>
      <c r="B86" s="11" t="s">
        <v>88</v>
      </c>
      <c r="C86" s="12" t="s">
        <v>19</v>
      </c>
      <c r="D86" s="11"/>
      <c r="E86" s="13" t="s">
        <v>89</v>
      </c>
      <c r="F86" s="62" t="s">
        <v>217</v>
      </c>
      <c r="G86" s="14" t="s">
        <v>21</v>
      </c>
      <c r="H86" s="15"/>
      <c r="I86" s="23"/>
      <c r="J86" s="23"/>
      <c r="K86" s="24"/>
      <c r="L86" s="24"/>
      <c r="M86" s="25">
        <f t="shared" si="3"/>
        <v>0</v>
      </c>
      <c r="N86" s="23"/>
      <c r="O86" s="24"/>
      <c r="P86" s="24"/>
      <c r="Q86" s="27">
        <f t="shared" si="4"/>
        <v>0</v>
      </c>
    </row>
    <row r="87" spans="1:17">
      <c r="A87" s="10">
        <v>77</v>
      </c>
      <c r="B87" s="11" t="s">
        <v>88</v>
      </c>
      <c r="C87" s="12" t="s">
        <v>19</v>
      </c>
      <c r="D87" s="11"/>
      <c r="E87" s="13" t="s">
        <v>89</v>
      </c>
      <c r="F87" s="20" t="s">
        <v>218</v>
      </c>
      <c r="G87" s="18" t="s">
        <v>33</v>
      </c>
      <c r="H87" s="15">
        <v>2</v>
      </c>
      <c r="I87" s="23"/>
      <c r="J87" s="23"/>
      <c r="K87" s="24"/>
      <c r="L87" s="24"/>
      <c r="M87" s="25">
        <f t="shared" si="3"/>
        <v>0</v>
      </c>
      <c r="N87" s="23"/>
      <c r="O87" s="24"/>
      <c r="P87" s="24"/>
      <c r="Q87" s="27">
        <f t="shared" si="4"/>
        <v>0</v>
      </c>
    </row>
    <row r="88" spans="1:17">
      <c r="A88" s="10">
        <v>78</v>
      </c>
      <c r="B88" s="11" t="s">
        <v>90</v>
      </c>
      <c r="C88" s="12" t="s">
        <v>19</v>
      </c>
      <c r="D88" s="11"/>
      <c r="E88" s="13" t="s">
        <v>30</v>
      </c>
      <c r="F88" s="63">
        <v>79</v>
      </c>
      <c r="G88" s="14" t="s">
        <v>21</v>
      </c>
      <c r="H88" s="15"/>
      <c r="I88" s="23"/>
      <c r="J88" s="23"/>
      <c r="K88" s="24"/>
      <c r="L88" s="24"/>
      <c r="M88" s="25">
        <f t="shared" si="3"/>
        <v>0</v>
      </c>
      <c r="N88" s="23"/>
      <c r="O88" s="24"/>
      <c r="P88" s="24"/>
      <c r="Q88" s="27">
        <f t="shared" si="4"/>
        <v>0</v>
      </c>
    </row>
    <row r="89" spans="1:17">
      <c r="A89" s="10">
        <v>79</v>
      </c>
      <c r="B89" s="11" t="s">
        <v>91</v>
      </c>
      <c r="C89" s="12" t="s">
        <v>19</v>
      </c>
      <c r="D89" s="11"/>
      <c r="E89" s="13" t="s">
        <v>30</v>
      </c>
      <c r="F89" s="63">
        <v>80</v>
      </c>
      <c r="G89" s="14" t="s">
        <v>21</v>
      </c>
      <c r="H89" s="15"/>
      <c r="I89" s="23"/>
      <c r="J89" s="23"/>
      <c r="K89" s="24"/>
      <c r="L89" s="24"/>
      <c r="M89" s="25">
        <f t="shared" si="3"/>
        <v>0</v>
      </c>
      <c r="N89" s="23"/>
      <c r="O89" s="24"/>
      <c r="P89" s="24"/>
      <c r="Q89" s="27">
        <f t="shared" si="4"/>
        <v>0</v>
      </c>
    </row>
    <row r="90" spans="1:17">
      <c r="A90" s="10">
        <v>80</v>
      </c>
      <c r="B90" s="11" t="s">
        <v>92</v>
      </c>
      <c r="C90" s="12" t="s">
        <v>19</v>
      </c>
      <c r="D90" s="11"/>
      <c r="E90" s="13" t="s">
        <v>26</v>
      </c>
      <c r="F90" s="62" t="s">
        <v>219</v>
      </c>
      <c r="G90" s="14" t="s">
        <v>21</v>
      </c>
      <c r="H90" s="15"/>
      <c r="I90" s="23"/>
      <c r="J90" s="23"/>
      <c r="K90" s="24"/>
      <c r="L90" s="24"/>
      <c r="M90" s="25">
        <f t="shared" si="3"/>
        <v>0</v>
      </c>
      <c r="N90" s="23"/>
      <c r="O90" s="24"/>
      <c r="P90" s="24"/>
      <c r="Q90" s="27">
        <f t="shared" si="4"/>
        <v>0</v>
      </c>
    </row>
    <row r="91" spans="1:17" s="73" customFormat="1" hidden="1">
      <c r="A91" s="75"/>
      <c r="B91" s="76" t="s">
        <v>92</v>
      </c>
      <c r="C91" s="77" t="s">
        <v>19</v>
      </c>
      <c r="D91" s="76"/>
      <c r="E91" s="78" t="s">
        <v>26</v>
      </c>
      <c r="F91" s="86" t="s">
        <v>454</v>
      </c>
      <c r="G91" s="80" t="s">
        <v>33</v>
      </c>
      <c r="H91" s="92"/>
      <c r="I91" s="89"/>
      <c r="J91" s="89"/>
      <c r="K91" s="90"/>
      <c r="L91" s="90"/>
      <c r="M91" s="83">
        <f t="shared" si="3"/>
        <v>0</v>
      </c>
      <c r="N91" s="89"/>
      <c r="O91" s="90"/>
      <c r="P91" s="90"/>
      <c r="Q91" s="84">
        <f t="shared" si="4"/>
        <v>0</v>
      </c>
    </row>
    <row r="92" spans="1:17">
      <c r="A92" s="10">
        <v>81</v>
      </c>
      <c r="B92" s="11" t="s">
        <v>93</v>
      </c>
      <c r="C92" s="12" t="s">
        <v>19</v>
      </c>
      <c r="D92" s="11"/>
      <c r="E92" s="13" t="s">
        <v>94</v>
      </c>
      <c r="F92" s="66" t="s">
        <v>298</v>
      </c>
      <c r="G92" s="14" t="s">
        <v>21</v>
      </c>
      <c r="H92" s="15"/>
      <c r="I92" s="23"/>
      <c r="J92" s="23"/>
      <c r="K92" s="24"/>
      <c r="L92" s="24"/>
      <c r="M92" s="25">
        <f t="shared" si="3"/>
        <v>0</v>
      </c>
      <c r="N92" s="23"/>
      <c r="O92" s="24"/>
      <c r="P92" s="24"/>
      <c r="Q92" s="27">
        <f t="shared" si="4"/>
        <v>0</v>
      </c>
    </row>
    <row r="93" spans="1:17">
      <c r="A93" s="10">
        <v>82</v>
      </c>
      <c r="B93" s="11" t="s">
        <v>93</v>
      </c>
      <c r="C93" s="12" t="s">
        <v>19</v>
      </c>
      <c r="D93" s="11"/>
      <c r="E93" s="13" t="s">
        <v>94</v>
      </c>
      <c r="F93" s="62" t="s">
        <v>310</v>
      </c>
      <c r="G93" s="19" t="s">
        <v>36</v>
      </c>
      <c r="H93" s="15"/>
      <c r="I93" s="23"/>
      <c r="J93" s="23"/>
      <c r="K93" s="24"/>
      <c r="L93" s="24"/>
      <c r="M93" s="25">
        <f t="shared" si="3"/>
        <v>0</v>
      </c>
      <c r="N93" s="23"/>
      <c r="O93" s="24"/>
      <c r="P93" s="24"/>
      <c r="Q93" s="27">
        <f t="shared" si="4"/>
        <v>0</v>
      </c>
    </row>
    <row r="94" spans="1:17">
      <c r="A94" s="10">
        <v>83</v>
      </c>
      <c r="B94" s="11" t="s">
        <v>93</v>
      </c>
      <c r="C94" s="12" t="s">
        <v>19</v>
      </c>
      <c r="D94" s="11"/>
      <c r="E94" s="13" t="s">
        <v>94</v>
      </c>
      <c r="F94" s="62" t="s">
        <v>302</v>
      </c>
      <c r="G94" s="16" t="s">
        <v>22</v>
      </c>
      <c r="H94" s="15"/>
      <c r="I94" s="23"/>
      <c r="J94" s="23"/>
      <c r="K94" s="24"/>
      <c r="L94" s="24"/>
      <c r="M94" s="25">
        <f t="shared" si="3"/>
        <v>0</v>
      </c>
      <c r="N94" s="23"/>
      <c r="O94" s="24"/>
      <c r="P94" s="24"/>
      <c r="Q94" s="27">
        <f t="shared" si="4"/>
        <v>0</v>
      </c>
    </row>
    <row r="95" spans="1:17">
      <c r="A95" s="10">
        <v>84</v>
      </c>
      <c r="B95" s="11" t="s">
        <v>95</v>
      </c>
      <c r="C95" s="12" t="s">
        <v>19</v>
      </c>
      <c r="D95" s="11"/>
      <c r="E95" s="13" t="s">
        <v>26</v>
      </c>
      <c r="F95" s="62" t="s">
        <v>220</v>
      </c>
      <c r="G95" s="14" t="s">
        <v>21</v>
      </c>
      <c r="H95" s="15"/>
      <c r="I95" s="23"/>
      <c r="J95" s="23"/>
      <c r="K95" s="24"/>
      <c r="L95" s="24"/>
      <c r="M95" s="25">
        <f t="shared" si="3"/>
        <v>0</v>
      </c>
      <c r="N95" s="23"/>
      <c r="O95" s="24"/>
      <c r="P95" s="24"/>
      <c r="Q95" s="27">
        <f t="shared" si="4"/>
        <v>0</v>
      </c>
    </row>
    <row r="96" spans="1:17">
      <c r="A96" s="75">
        <v>85</v>
      </c>
      <c r="B96" s="76" t="s">
        <v>95</v>
      </c>
      <c r="C96" s="77" t="s">
        <v>19</v>
      </c>
      <c r="D96" s="76"/>
      <c r="E96" s="78" t="s">
        <v>26</v>
      </c>
      <c r="F96" s="86" t="s">
        <v>438</v>
      </c>
      <c r="G96" s="80" t="s">
        <v>33</v>
      </c>
      <c r="H96" s="79"/>
      <c r="I96" s="81"/>
      <c r="J96" s="81"/>
      <c r="K96" s="82"/>
      <c r="L96" s="82"/>
      <c r="M96" s="83">
        <f t="shared" si="3"/>
        <v>0</v>
      </c>
      <c r="N96" s="81"/>
      <c r="O96" s="82"/>
      <c r="P96" s="82"/>
      <c r="Q96" s="84">
        <f t="shared" si="4"/>
        <v>0</v>
      </c>
    </row>
    <row r="97" spans="1:17">
      <c r="A97" s="75">
        <v>86</v>
      </c>
      <c r="B97" s="11" t="s">
        <v>96</v>
      </c>
      <c r="C97" s="12" t="s">
        <v>19</v>
      </c>
      <c r="D97" s="11"/>
      <c r="E97" s="13" t="s">
        <v>61</v>
      </c>
      <c r="F97" s="62" t="s">
        <v>221</v>
      </c>
      <c r="G97" s="14" t="s">
        <v>21</v>
      </c>
      <c r="H97" s="15">
        <v>1</v>
      </c>
      <c r="I97" s="23"/>
      <c r="J97" s="23"/>
      <c r="K97" s="24"/>
      <c r="L97" s="24"/>
      <c r="M97" s="25">
        <f t="shared" si="3"/>
        <v>0</v>
      </c>
      <c r="N97" s="23"/>
      <c r="O97" s="24"/>
      <c r="P97" s="24"/>
      <c r="Q97" s="27">
        <f t="shared" si="4"/>
        <v>0</v>
      </c>
    </row>
    <row r="98" spans="1:17">
      <c r="A98" s="75">
        <v>87</v>
      </c>
      <c r="B98" s="11" t="s">
        <v>96</v>
      </c>
      <c r="C98" s="12" t="s">
        <v>19</v>
      </c>
      <c r="D98" s="11"/>
      <c r="E98" s="13" t="s">
        <v>61</v>
      </c>
      <c r="F98" s="62" t="s">
        <v>222</v>
      </c>
      <c r="G98" s="16" t="s">
        <v>22</v>
      </c>
      <c r="H98" s="15"/>
      <c r="I98" s="23"/>
      <c r="J98" s="23"/>
      <c r="K98" s="24"/>
      <c r="L98" s="24"/>
      <c r="M98" s="25">
        <f t="shared" si="3"/>
        <v>0</v>
      </c>
      <c r="N98" s="23"/>
      <c r="O98" s="24"/>
      <c r="P98" s="24"/>
      <c r="Q98" s="27">
        <f t="shared" si="4"/>
        <v>0</v>
      </c>
    </row>
    <row r="99" spans="1:17">
      <c r="A99" s="75">
        <v>88</v>
      </c>
      <c r="B99" s="11" t="s">
        <v>97</v>
      </c>
      <c r="C99" s="12" t="s">
        <v>19</v>
      </c>
      <c r="D99" s="11"/>
      <c r="E99" s="13" t="s">
        <v>58</v>
      </c>
      <c r="F99" s="62" t="s">
        <v>223</v>
      </c>
      <c r="G99" s="14" t="s">
        <v>21</v>
      </c>
      <c r="H99" s="15"/>
      <c r="I99" s="23"/>
      <c r="J99" s="23"/>
      <c r="K99" s="24"/>
      <c r="L99" s="24"/>
      <c r="M99" s="25">
        <f t="shared" si="3"/>
        <v>0</v>
      </c>
      <c r="N99" s="23"/>
      <c r="O99" s="24"/>
      <c r="P99" s="24"/>
      <c r="Q99" s="27">
        <f t="shared" si="4"/>
        <v>0</v>
      </c>
    </row>
    <row r="100" spans="1:17">
      <c r="A100" s="75">
        <v>89</v>
      </c>
      <c r="B100" s="11" t="s">
        <v>97</v>
      </c>
      <c r="C100" s="12" t="s">
        <v>19</v>
      </c>
      <c r="D100" s="11"/>
      <c r="E100" s="13" t="s">
        <v>58</v>
      </c>
      <c r="F100" s="62" t="s">
        <v>224</v>
      </c>
      <c r="G100" s="17" t="s">
        <v>31</v>
      </c>
      <c r="H100" s="15"/>
      <c r="I100" s="23"/>
      <c r="J100" s="23"/>
      <c r="K100" s="24"/>
      <c r="L100" s="24"/>
      <c r="M100" s="25">
        <f t="shared" si="3"/>
        <v>0</v>
      </c>
      <c r="N100" s="23"/>
      <c r="O100" s="24"/>
      <c r="P100" s="24"/>
      <c r="Q100" s="27">
        <f t="shared" si="4"/>
        <v>0</v>
      </c>
    </row>
    <row r="101" spans="1:17">
      <c r="A101" s="75">
        <v>90</v>
      </c>
      <c r="B101" s="11" t="s">
        <v>98</v>
      </c>
      <c r="C101" s="12" t="s">
        <v>19</v>
      </c>
      <c r="D101" s="11"/>
      <c r="E101" s="13" t="s">
        <v>30</v>
      </c>
      <c r="F101" s="62" t="s">
        <v>225</v>
      </c>
      <c r="G101" s="14" t="s">
        <v>21</v>
      </c>
      <c r="H101" s="15"/>
      <c r="I101" s="23"/>
      <c r="J101" s="23"/>
      <c r="K101" s="24"/>
      <c r="L101" s="24"/>
      <c r="M101" s="25">
        <f t="shared" si="3"/>
        <v>0</v>
      </c>
      <c r="N101" s="23"/>
      <c r="O101" s="24"/>
      <c r="P101" s="24"/>
      <c r="Q101" s="27">
        <f t="shared" si="4"/>
        <v>0</v>
      </c>
    </row>
    <row r="102" spans="1:17">
      <c r="A102" s="75">
        <v>91</v>
      </c>
      <c r="B102" s="11" t="s">
        <v>99</v>
      </c>
      <c r="C102" s="12" t="s">
        <v>19</v>
      </c>
      <c r="D102" s="11"/>
      <c r="E102" s="13" t="s">
        <v>30</v>
      </c>
      <c r="F102" s="62" t="s">
        <v>226</v>
      </c>
      <c r="G102" s="14" t="s">
        <v>21</v>
      </c>
      <c r="H102" s="15"/>
      <c r="I102" s="23"/>
      <c r="J102" s="23"/>
      <c r="K102" s="24"/>
      <c r="L102" s="24"/>
      <c r="M102" s="25">
        <f t="shared" si="3"/>
        <v>0</v>
      </c>
      <c r="N102" s="23"/>
      <c r="O102" s="24"/>
      <c r="P102" s="24"/>
      <c r="Q102" s="27">
        <f t="shared" si="4"/>
        <v>0</v>
      </c>
    </row>
    <row r="103" spans="1:17">
      <c r="A103" s="75">
        <v>92</v>
      </c>
      <c r="B103" s="11" t="s">
        <v>99</v>
      </c>
      <c r="C103" s="12" t="s">
        <v>19</v>
      </c>
      <c r="D103" s="11"/>
      <c r="E103" s="13" t="s">
        <v>30</v>
      </c>
      <c r="F103" s="62" t="s">
        <v>227</v>
      </c>
      <c r="G103" s="17" t="s">
        <v>31</v>
      </c>
      <c r="H103" s="15"/>
      <c r="I103" s="23"/>
      <c r="J103" s="23"/>
      <c r="K103" s="24"/>
      <c r="L103" s="24"/>
      <c r="M103" s="25">
        <f t="shared" si="3"/>
        <v>0</v>
      </c>
      <c r="N103" s="23"/>
      <c r="O103" s="24"/>
      <c r="P103" s="24"/>
      <c r="Q103" s="27">
        <f t="shared" si="4"/>
        <v>0</v>
      </c>
    </row>
    <row r="104" spans="1:17">
      <c r="A104" s="75">
        <v>93</v>
      </c>
      <c r="B104" s="11" t="s">
        <v>100</v>
      </c>
      <c r="C104" s="12" t="s">
        <v>19</v>
      </c>
      <c r="D104" s="11"/>
      <c r="E104" s="13" t="s">
        <v>26</v>
      </c>
      <c r="F104" s="62" t="s">
        <v>228</v>
      </c>
      <c r="G104" s="14" t="s">
        <v>21</v>
      </c>
      <c r="H104" s="15"/>
      <c r="I104" s="23"/>
      <c r="J104" s="23"/>
      <c r="K104" s="24"/>
      <c r="L104" s="24"/>
      <c r="M104" s="25">
        <f t="shared" si="3"/>
        <v>0</v>
      </c>
      <c r="N104" s="23"/>
      <c r="O104" s="24"/>
      <c r="P104" s="24"/>
      <c r="Q104" s="27">
        <f t="shared" si="4"/>
        <v>0</v>
      </c>
    </row>
    <row r="105" spans="1:17">
      <c r="A105" s="75">
        <v>94</v>
      </c>
      <c r="B105" s="11" t="s">
        <v>101</v>
      </c>
      <c r="C105" s="12" t="s">
        <v>19</v>
      </c>
      <c r="D105" s="11"/>
      <c r="E105" s="13" t="s">
        <v>61</v>
      </c>
      <c r="F105" s="62" t="s">
        <v>229</v>
      </c>
      <c r="G105" s="14" t="s">
        <v>21</v>
      </c>
      <c r="H105" s="15"/>
      <c r="I105" s="23"/>
      <c r="J105" s="23"/>
      <c r="K105" s="24"/>
      <c r="L105" s="24"/>
      <c r="M105" s="25">
        <f t="shared" si="3"/>
        <v>0</v>
      </c>
      <c r="N105" s="23"/>
      <c r="O105" s="24"/>
      <c r="P105" s="24"/>
      <c r="Q105" s="27">
        <f t="shared" si="4"/>
        <v>0</v>
      </c>
    </row>
    <row r="106" spans="1:17">
      <c r="A106" s="75">
        <v>95</v>
      </c>
      <c r="B106" s="11" t="s">
        <v>101</v>
      </c>
      <c r="C106" s="12" t="s">
        <v>19</v>
      </c>
      <c r="D106" s="11"/>
      <c r="E106" s="13" t="s">
        <v>61</v>
      </c>
      <c r="F106" s="65" t="s">
        <v>230</v>
      </c>
      <c r="G106" s="16" t="s">
        <v>22</v>
      </c>
      <c r="H106" s="15"/>
      <c r="I106" s="23"/>
      <c r="J106" s="23"/>
      <c r="K106" s="24"/>
      <c r="L106" s="24"/>
      <c r="M106" s="25">
        <f t="shared" si="3"/>
        <v>0</v>
      </c>
      <c r="N106" s="23"/>
      <c r="O106" s="24"/>
      <c r="P106" s="24"/>
      <c r="Q106" s="27">
        <f t="shared" si="4"/>
        <v>0</v>
      </c>
    </row>
    <row r="107" spans="1:17">
      <c r="A107" s="75">
        <v>96</v>
      </c>
      <c r="B107" s="11" t="s">
        <v>102</v>
      </c>
      <c r="C107" s="12" t="s">
        <v>19</v>
      </c>
      <c r="D107" s="11"/>
      <c r="E107" s="13" t="s">
        <v>26</v>
      </c>
      <c r="F107" s="62" t="s">
        <v>231</v>
      </c>
      <c r="G107" s="14" t="s">
        <v>21</v>
      </c>
      <c r="H107" s="15"/>
      <c r="I107" s="23"/>
      <c r="J107" s="23"/>
      <c r="K107" s="24"/>
      <c r="L107" s="24"/>
      <c r="M107" s="25">
        <f t="shared" si="3"/>
        <v>0</v>
      </c>
      <c r="N107" s="23"/>
      <c r="O107" s="24"/>
      <c r="P107" s="24"/>
      <c r="Q107" s="27">
        <f t="shared" si="4"/>
        <v>0</v>
      </c>
    </row>
    <row r="108" spans="1:17">
      <c r="A108" s="75">
        <v>97</v>
      </c>
      <c r="B108" s="11" t="s">
        <v>102</v>
      </c>
      <c r="C108" s="12" t="s">
        <v>19</v>
      </c>
      <c r="D108" s="11"/>
      <c r="E108" s="13" t="s">
        <v>26</v>
      </c>
      <c r="F108" s="62" t="s">
        <v>232</v>
      </c>
      <c r="G108" s="18" t="s">
        <v>33</v>
      </c>
      <c r="H108" s="15"/>
      <c r="I108" s="23"/>
      <c r="J108" s="23"/>
      <c r="K108" s="24"/>
      <c r="L108" s="24"/>
      <c r="M108" s="25">
        <f t="shared" si="3"/>
        <v>0</v>
      </c>
      <c r="N108" s="23"/>
      <c r="O108" s="24"/>
      <c r="P108" s="24"/>
      <c r="Q108" s="27">
        <f t="shared" si="4"/>
        <v>0</v>
      </c>
    </row>
    <row r="109" spans="1:17">
      <c r="A109" s="75">
        <v>98</v>
      </c>
      <c r="B109" s="11" t="s">
        <v>103</v>
      </c>
      <c r="C109" s="12" t="s">
        <v>19</v>
      </c>
      <c r="D109" s="11"/>
      <c r="E109" s="13" t="s">
        <v>104</v>
      </c>
      <c r="F109" s="62" t="s">
        <v>233</v>
      </c>
      <c r="G109" s="14" t="s">
        <v>21</v>
      </c>
      <c r="H109" s="15"/>
      <c r="I109" s="23"/>
      <c r="J109" s="23"/>
      <c r="K109" s="24"/>
      <c r="L109" s="24"/>
      <c r="M109" s="25">
        <f t="shared" si="3"/>
        <v>0</v>
      </c>
      <c r="N109" s="23"/>
      <c r="O109" s="24"/>
      <c r="P109" s="24"/>
      <c r="Q109" s="27">
        <f t="shared" si="4"/>
        <v>0</v>
      </c>
    </row>
    <row r="110" spans="1:17">
      <c r="A110" s="75">
        <v>99</v>
      </c>
      <c r="B110" s="11" t="s">
        <v>105</v>
      </c>
      <c r="C110" s="12" t="s">
        <v>19</v>
      </c>
      <c r="D110" s="11"/>
      <c r="E110" s="13" t="s">
        <v>39</v>
      </c>
      <c r="F110" s="62" t="s">
        <v>234</v>
      </c>
      <c r="G110" s="14" t="s">
        <v>21</v>
      </c>
      <c r="H110" s="15"/>
      <c r="I110" s="23"/>
      <c r="J110" s="23"/>
      <c r="K110" s="24"/>
      <c r="L110" s="24"/>
      <c r="M110" s="25">
        <f t="shared" si="3"/>
        <v>0</v>
      </c>
      <c r="N110" s="23"/>
      <c r="O110" s="24"/>
      <c r="P110" s="24"/>
      <c r="Q110" s="27">
        <f t="shared" si="4"/>
        <v>0</v>
      </c>
    </row>
    <row r="111" spans="1:17">
      <c r="A111" s="75">
        <v>100</v>
      </c>
      <c r="B111" s="11" t="s">
        <v>105</v>
      </c>
      <c r="C111" s="12" t="s">
        <v>19</v>
      </c>
      <c r="D111" s="11"/>
      <c r="E111" s="13" t="s">
        <v>39</v>
      </c>
      <c r="F111" s="62" t="s">
        <v>235</v>
      </c>
      <c r="G111" s="18" t="s">
        <v>33</v>
      </c>
      <c r="H111" s="15">
        <v>1</v>
      </c>
      <c r="I111" s="23"/>
      <c r="J111" s="23"/>
      <c r="K111" s="24"/>
      <c r="L111" s="24"/>
      <c r="M111" s="25">
        <f t="shared" si="3"/>
        <v>0</v>
      </c>
      <c r="N111" s="23"/>
      <c r="O111" s="24"/>
      <c r="P111" s="24"/>
      <c r="Q111" s="27">
        <f t="shared" si="4"/>
        <v>0</v>
      </c>
    </row>
    <row r="112" spans="1:17">
      <c r="A112" s="75">
        <v>101</v>
      </c>
      <c r="B112" s="11" t="s">
        <v>106</v>
      </c>
      <c r="C112" s="12" t="s">
        <v>19</v>
      </c>
      <c r="D112" s="11"/>
      <c r="E112" s="13" t="s">
        <v>30</v>
      </c>
      <c r="F112" s="62" t="s">
        <v>236</v>
      </c>
      <c r="G112" s="14" t="s">
        <v>21</v>
      </c>
      <c r="H112" s="15"/>
      <c r="I112" s="23"/>
      <c r="J112" s="23"/>
      <c r="K112" s="24"/>
      <c r="L112" s="24"/>
      <c r="M112" s="25">
        <f t="shared" si="3"/>
        <v>0</v>
      </c>
      <c r="N112" s="23"/>
      <c r="O112" s="24"/>
      <c r="P112" s="24"/>
      <c r="Q112" s="27">
        <f t="shared" si="4"/>
        <v>0</v>
      </c>
    </row>
    <row r="113" spans="1:17">
      <c r="A113" s="75">
        <v>102</v>
      </c>
      <c r="B113" s="11" t="s">
        <v>106</v>
      </c>
      <c r="C113" s="12" t="s">
        <v>19</v>
      </c>
      <c r="D113" s="11"/>
      <c r="E113" s="13" t="s">
        <v>30</v>
      </c>
      <c r="F113" s="62" t="s">
        <v>237</v>
      </c>
      <c r="G113" s="17" t="s">
        <v>31</v>
      </c>
      <c r="H113" s="15">
        <v>1</v>
      </c>
      <c r="I113" s="23"/>
      <c r="J113" s="23"/>
      <c r="K113" s="24"/>
      <c r="L113" s="24"/>
      <c r="M113" s="25">
        <f t="shared" si="3"/>
        <v>0</v>
      </c>
      <c r="N113" s="23"/>
      <c r="O113" s="24"/>
      <c r="P113" s="24"/>
      <c r="Q113" s="27">
        <f t="shared" si="4"/>
        <v>0</v>
      </c>
    </row>
    <row r="114" spans="1:17">
      <c r="A114" s="75">
        <v>103</v>
      </c>
      <c r="B114" s="11" t="s">
        <v>107</v>
      </c>
      <c r="C114" s="12" t="s">
        <v>19</v>
      </c>
      <c r="D114" s="11"/>
      <c r="E114" s="13" t="s">
        <v>26</v>
      </c>
      <c r="F114" s="62" t="s">
        <v>238</v>
      </c>
      <c r="G114" s="14" t="s">
        <v>21</v>
      </c>
      <c r="H114" s="15"/>
      <c r="I114" s="23"/>
      <c r="J114" s="23"/>
      <c r="K114" s="24"/>
      <c r="L114" s="24"/>
      <c r="M114" s="25">
        <f t="shared" si="3"/>
        <v>0</v>
      </c>
      <c r="N114" s="23"/>
      <c r="O114" s="24"/>
      <c r="P114" s="24"/>
      <c r="Q114" s="27">
        <f t="shared" si="4"/>
        <v>0</v>
      </c>
    </row>
    <row r="115" spans="1:17">
      <c r="A115" s="75">
        <v>104</v>
      </c>
      <c r="B115" s="11" t="s">
        <v>108</v>
      </c>
      <c r="C115" s="12" t="s">
        <v>19</v>
      </c>
      <c r="D115" s="11"/>
      <c r="E115" s="13" t="s">
        <v>26</v>
      </c>
      <c r="F115" s="62" t="s">
        <v>239</v>
      </c>
      <c r="G115" s="14" t="s">
        <v>21</v>
      </c>
      <c r="H115" s="15">
        <v>2</v>
      </c>
      <c r="I115" s="23"/>
      <c r="J115" s="23"/>
      <c r="K115" s="24"/>
      <c r="L115" s="24"/>
      <c r="M115" s="25">
        <f t="shared" si="3"/>
        <v>0</v>
      </c>
      <c r="N115" s="23"/>
      <c r="O115" s="24"/>
      <c r="P115" s="24"/>
      <c r="Q115" s="27">
        <f t="shared" si="4"/>
        <v>0</v>
      </c>
    </row>
    <row r="116" spans="1:17">
      <c r="A116" s="75">
        <v>105</v>
      </c>
      <c r="B116" s="11" t="s">
        <v>109</v>
      </c>
      <c r="C116" s="12" t="s">
        <v>19</v>
      </c>
      <c r="D116" s="11"/>
      <c r="E116" s="13" t="s">
        <v>30</v>
      </c>
      <c r="F116" s="63">
        <v>99</v>
      </c>
      <c r="G116" s="14" t="s">
        <v>21</v>
      </c>
      <c r="H116" s="15"/>
      <c r="I116" s="23"/>
      <c r="J116" s="23"/>
      <c r="K116" s="24"/>
      <c r="L116" s="24"/>
      <c r="M116" s="25">
        <f t="shared" si="3"/>
        <v>0</v>
      </c>
      <c r="N116" s="23"/>
      <c r="O116" s="24"/>
      <c r="P116" s="24"/>
      <c r="Q116" s="27">
        <f t="shared" si="4"/>
        <v>0</v>
      </c>
    </row>
    <row r="117" spans="1:17">
      <c r="A117" s="75">
        <v>106</v>
      </c>
      <c r="B117" s="11" t="s">
        <v>110</v>
      </c>
      <c r="C117" s="12" t="s">
        <v>19</v>
      </c>
      <c r="D117" s="11"/>
      <c r="E117" s="13" t="s">
        <v>30</v>
      </c>
      <c r="F117" s="62" t="s">
        <v>240</v>
      </c>
      <c r="G117" s="14" t="s">
        <v>21</v>
      </c>
      <c r="H117" s="15">
        <v>2</v>
      </c>
      <c r="I117" s="23"/>
      <c r="J117" s="23"/>
      <c r="K117" s="24"/>
      <c r="L117" s="24"/>
      <c r="M117" s="25">
        <f t="shared" si="3"/>
        <v>0</v>
      </c>
      <c r="N117" s="23"/>
      <c r="O117" s="24"/>
      <c r="P117" s="24"/>
      <c r="Q117" s="27">
        <f t="shared" si="4"/>
        <v>0</v>
      </c>
    </row>
    <row r="118" spans="1:17">
      <c r="A118" s="75">
        <v>107</v>
      </c>
      <c r="B118" s="11" t="s">
        <v>110</v>
      </c>
      <c r="C118" s="12" t="s">
        <v>19</v>
      </c>
      <c r="D118" s="11"/>
      <c r="E118" s="13" t="s">
        <v>30</v>
      </c>
      <c r="F118" s="62" t="s">
        <v>300</v>
      </c>
      <c r="G118" s="17" t="s">
        <v>31</v>
      </c>
      <c r="H118" s="15"/>
      <c r="I118" s="23"/>
      <c r="J118" s="23"/>
      <c r="K118" s="24"/>
      <c r="L118" s="24"/>
      <c r="M118" s="25">
        <f t="shared" si="3"/>
        <v>0</v>
      </c>
      <c r="N118" s="23"/>
      <c r="O118" s="24"/>
      <c r="P118" s="24"/>
      <c r="Q118" s="27">
        <f t="shared" si="4"/>
        <v>0</v>
      </c>
    </row>
    <row r="119" spans="1:17">
      <c r="A119" s="75">
        <v>108</v>
      </c>
      <c r="B119" s="11" t="s">
        <v>111</v>
      </c>
      <c r="C119" s="12" t="s">
        <v>19</v>
      </c>
      <c r="D119" s="11"/>
      <c r="E119" s="13" t="s">
        <v>112</v>
      </c>
      <c r="F119" s="62" t="s">
        <v>241</v>
      </c>
      <c r="G119" s="14" t="s">
        <v>21</v>
      </c>
      <c r="H119" s="15">
        <v>1</v>
      </c>
      <c r="I119" s="23"/>
      <c r="J119" s="23"/>
      <c r="K119" s="24"/>
      <c r="L119" s="24"/>
      <c r="M119" s="25">
        <f t="shared" si="3"/>
        <v>0</v>
      </c>
      <c r="N119" s="23"/>
      <c r="O119" s="24"/>
      <c r="P119" s="24"/>
      <c r="Q119" s="27">
        <f t="shared" si="4"/>
        <v>0</v>
      </c>
    </row>
    <row r="120" spans="1:17">
      <c r="A120" s="75">
        <v>109</v>
      </c>
      <c r="B120" s="11" t="s">
        <v>111</v>
      </c>
      <c r="C120" s="12" t="s">
        <v>19</v>
      </c>
      <c r="D120" s="11"/>
      <c r="E120" s="13" t="s">
        <v>112</v>
      </c>
      <c r="F120" s="62" t="s">
        <v>242</v>
      </c>
      <c r="G120" s="16" t="s">
        <v>22</v>
      </c>
      <c r="H120" s="15"/>
      <c r="I120" s="23"/>
      <c r="J120" s="23"/>
      <c r="K120" s="24"/>
      <c r="L120" s="24"/>
      <c r="M120" s="25">
        <f t="shared" si="3"/>
        <v>0</v>
      </c>
      <c r="N120" s="23"/>
      <c r="O120" s="24"/>
      <c r="P120" s="24"/>
      <c r="Q120" s="27">
        <f t="shared" si="4"/>
        <v>0</v>
      </c>
    </row>
    <row r="121" spans="1:17">
      <c r="A121" s="75">
        <v>110</v>
      </c>
      <c r="B121" s="11" t="s">
        <v>113</v>
      </c>
      <c r="C121" s="12" t="s">
        <v>19</v>
      </c>
      <c r="D121" s="11"/>
      <c r="E121" s="13" t="s">
        <v>26</v>
      </c>
      <c r="F121" s="62" t="s">
        <v>243</v>
      </c>
      <c r="G121" s="14" t="s">
        <v>21</v>
      </c>
      <c r="H121" s="15">
        <v>3</v>
      </c>
      <c r="I121" s="23"/>
      <c r="J121" s="23"/>
      <c r="K121" s="24"/>
      <c r="L121" s="24"/>
      <c r="M121" s="25">
        <f t="shared" si="3"/>
        <v>0</v>
      </c>
      <c r="N121" s="23"/>
      <c r="O121" s="24"/>
      <c r="P121" s="24"/>
      <c r="Q121" s="27">
        <f t="shared" si="4"/>
        <v>0</v>
      </c>
    </row>
    <row r="122" spans="1:17">
      <c r="A122" s="75">
        <v>111</v>
      </c>
      <c r="B122" s="11" t="s">
        <v>114</v>
      </c>
      <c r="C122" s="12" t="s">
        <v>19</v>
      </c>
      <c r="D122" s="11"/>
      <c r="E122" s="13" t="s">
        <v>26</v>
      </c>
      <c r="F122" s="62" t="s">
        <v>244</v>
      </c>
      <c r="G122" s="14" t="s">
        <v>21</v>
      </c>
      <c r="H122" s="15"/>
      <c r="I122" s="23"/>
      <c r="J122" s="23"/>
      <c r="K122" s="24"/>
      <c r="L122" s="24"/>
      <c r="M122" s="25">
        <f t="shared" si="3"/>
        <v>0</v>
      </c>
      <c r="N122" s="23"/>
      <c r="O122" s="24"/>
      <c r="P122" s="24"/>
      <c r="Q122" s="27">
        <f t="shared" si="4"/>
        <v>0</v>
      </c>
    </row>
    <row r="123" spans="1:17">
      <c r="A123" s="75">
        <v>112</v>
      </c>
      <c r="B123" s="11" t="s">
        <v>114</v>
      </c>
      <c r="C123" s="12" t="s">
        <v>19</v>
      </c>
      <c r="D123" s="11"/>
      <c r="E123" s="13" t="s">
        <v>26</v>
      </c>
      <c r="F123" s="62" t="s">
        <v>245</v>
      </c>
      <c r="G123" s="18" t="s">
        <v>33</v>
      </c>
      <c r="H123" s="15"/>
      <c r="I123" s="23"/>
      <c r="J123" s="23"/>
      <c r="K123" s="24"/>
      <c r="L123" s="24"/>
      <c r="M123" s="25">
        <f t="shared" si="3"/>
        <v>0</v>
      </c>
      <c r="N123" s="23"/>
      <c r="O123" s="24"/>
      <c r="P123" s="24"/>
      <c r="Q123" s="27">
        <f t="shared" si="4"/>
        <v>0</v>
      </c>
    </row>
    <row r="124" spans="1:17">
      <c r="A124" s="75">
        <v>113</v>
      </c>
      <c r="B124" s="11" t="s">
        <v>115</v>
      </c>
      <c r="C124" s="12" t="s">
        <v>19</v>
      </c>
      <c r="D124" s="11"/>
      <c r="E124" s="13" t="s">
        <v>116</v>
      </c>
      <c r="F124" s="62" t="s">
        <v>246</v>
      </c>
      <c r="G124" s="14" t="s">
        <v>21</v>
      </c>
      <c r="H124" s="15">
        <v>1</v>
      </c>
      <c r="I124" s="23"/>
      <c r="J124" s="23"/>
      <c r="K124" s="24"/>
      <c r="L124" s="24"/>
      <c r="M124" s="25">
        <f t="shared" si="3"/>
        <v>0</v>
      </c>
      <c r="N124" s="23"/>
      <c r="O124" s="24"/>
      <c r="P124" s="24"/>
      <c r="Q124" s="27">
        <f t="shared" si="4"/>
        <v>0</v>
      </c>
    </row>
    <row r="125" spans="1:17">
      <c r="A125" s="75">
        <v>114</v>
      </c>
      <c r="B125" s="11" t="s">
        <v>115</v>
      </c>
      <c r="C125" s="12" t="s">
        <v>19</v>
      </c>
      <c r="D125" s="11"/>
      <c r="E125" s="13" t="s">
        <v>116</v>
      </c>
      <c r="F125" s="62" t="s">
        <v>247</v>
      </c>
      <c r="G125" s="19" t="s">
        <v>36</v>
      </c>
      <c r="H125" s="15"/>
      <c r="I125" s="23"/>
      <c r="J125" s="23"/>
      <c r="K125" s="24"/>
      <c r="L125" s="24"/>
      <c r="M125" s="25">
        <f t="shared" si="3"/>
        <v>0</v>
      </c>
      <c r="N125" s="23"/>
      <c r="O125" s="24"/>
      <c r="P125" s="24"/>
      <c r="Q125" s="27">
        <f t="shared" si="4"/>
        <v>0</v>
      </c>
    </row>
    <row r="126" spans="1:17">
      <c r="A126" s="75">
        <v>115</v>
      </c>
      <c r="B126" s="11" t="s">
        <v>117</v>
      </c>
      <c r="C126" s="12" t="s">
        <v>19</v>
      </c>
      <c r="D126" s="11"/>
      <c r="E126" s="13" t="s">
        <v>61</v>
      </c>
      <c r="F126" s="62" t="s">
        <v>248</v>
      </c>
      <c r="G126" s="14" t="s">
        <v>21</v>
      </c>
      <c r="H126" s="15"/>
      <c r="I126" s="23"/>
      <c r="J126" s="23"/>
      <c r="K126" s="24"/>
      <c r="L126" s="24"/>
      <c r="M126" s="25">
        <f t="shared" si="3"/>
        <v>0</v>
      </c>
      <c r="N126" s="23"/>
      <c r="O126" s="24"/>
      <c r="P126" s="24"/>
      <c r="Q126" s="27">
        <f t="shared" si="4"/>
        <v>0</v>
      </c>
    </row>
    <row r="127" spans="1:17">
      <c r="A127" s="75">
        <v>116</v>
      </c>
      <c r="B127" s="11" t="s">
        <v>117</v>
      </c>
      <c r="C127" s="12" t="s">
        <v>19</v>
      </c>
      <c r="D127" s="11"/>
      <c r="E127" s="13" t="s">
        <v>61</v>
      </c>
      <c r="F127" s="62" t="s">
        <v>249</v>
      </c>
      <c r="G127" s="16" t="s">
        <v>22</v>
      </c>
      <c r="H127" s="15"/>
      <c r="I127" s="23"/>
      <c r="J127" s="23"/>
      <c r="K127" s="24"/>
      <c r="L127" s="24"/>
      <c r="M127" s="25">
        <f t="shared" si="3"/>
        <v>0</v>
      </c>
      <c r="N127" s="23"/>
      <c r="O127" s="24"/>
      <c r="P127" s="24"/>
      <c r="Q127" s="27">
        <f t="shared" si="4"/>
        <v>0</v>
      </c>
    </row>
    <row r="128" spans="1:17">
      <c r="A128" s="75">
        <v>117</v>
      </c>
      <c r="B128" s="11" t="s">
        <v>118</v>
      </c>
      <c r="C128" s="12" t="s">
        <v>19</v>
      </c>
      <c r="D128" s="11"/>
      <c r="E128" s="13" t="s">
        <v>87</v>
      </c>
      <c r="F128" s="62" t="s">
        <v>250</v>
      </c>
      <c r="G128" s="14" t="s">
        <v>21</v>
      </c>
      <c r="H128" s="15">
        <v>2</v>
      </c>
      <c r="I128" s="23"/>
      <c r="J128" s="23"/>
      <c r="K128" s="24"/>
      <c r="L128" s="24"/>
      <c r="M128" s="25">
        <f t="shared" si="3"/>
        <v>0</v>
      </c>
      <c r="N128" s="23"/>
      <c r="O128" s="24"/>
      <c r="P128" s="24"/>
      <c r="Q128" s="27">
        <f t="shared" si="4"/>
        <v>0</v>
      </c>
    </row>
    <row r="129" spans="1:17">
      <c r="A129" s="75">
        <v>118</v>
      </c>
      <c r="B129" s="11" t="s">
        <v>118</v>
      </c>
      <c r="C129" s="12" t="s">
        <v>19</v>
      </c>
      <c r="D129" s="11"/>
      <c r="E129" s="13" t="s">
        <v>87</v>
      </c>
      <c r="F129" s="62" t="s">
        <v>251</v>
      </c>
      <c r="G129" s="17" t="s">
        <v>31</v>
      </c>
      <c r="H129" s="15"/>
      <c r="I129" s="23"/>
      <c r="J129" s="23"/>
      <c r="K129" s="24"/>
      <c r="L129" s="24"/>
      <c r="M129" s="25">
        <f t="shared" si="3"/>
        <v>0</v>
      </c>
      <c r="N129" s="23"/>
      <c r="O129" s="24"/>
      <c r="P129" s="24"/>
      <c r="Q129" s="27">
        <f t="shared" si="4"/>
        <v>0</v>
      </c>
    </row>
    <row r="130" spans="1:17">
      <c r="A130" s="75">
        <v>119</v>
      </c>
      <c r="B130" s="11" t="s">
        <v>119</v>
      </c>
      <c r="C130" s="12" t="s">
        <v>19</v>
      </c>
      <c r="D130" s="11"/>
      <c r="E130" s="13" t="s">
        <v>84</v>
      </c>
      <c r="F130" s="62" t="s">
        <v>252</v>
      </c>
      <c r="G130" s="14" t="s">
        <v>21</v>
      </c>
      <c r="H130" s="15"/>
      <c r="I130" s="23"/>
      <c r="J130" s="23"/>
      <c r="K130" s="24"/>
      <c r="L130" s="24"/>
      <c r="M130" s="25">
        <f t="shared" si="3"/>
        <v>0</v>
      </c>
      <c r="N130" s="23"/>
      <c r="O130" s="24"/>
      <c r="P130" s="24"/>
      <c r="Q130" s="27">
        <f t="shared" si="4"/>
        <v>0</v>
      </c>
    </row>
    <row r="131" spans="1:17">
      <c r="A131" s="75">
        <v>120</v>
      </c>
      <c r="B131" s="11" t="s">
        <v>119</v>
      </c>
      <c r="C131" s="12" t="s">
        <v>19</v>
      </c>
      <c r="D131" s="11"/>
      <c r="E131" s="13" t="s">
        <v>84</v>
      </c>
      <c r="F131" s="62" t="s">
        <v>253</v>
      </c>
      <c r="G131" s="18" t="s">
        <v>33</v>
      </c>
      <c r="H131" s="15">
        <v>1</v>
      </c>
      <c r="I131" s="23"/>
      <c r="J131" s="23"/>
      <c r="K131" s="24"/>
      <c r="L131" s="24"/>
      <c r="M131" s="25">
        <f t="shared" si="3"/>
        <v>0</v>
      </c>
      <c r="N131" s="23"/>
      <c r="O131" s="24"/>
      <c r="P131" s="24"/>
      <c r="Q131" s="27">
        <f t="shared" si="4"/>
        <v>0</v>
      </c>
    </row>
    <row r="132" spans="1:17">
      <c r="A132" s="75">
        <v>121</v>
      </c>
      <c r="B132" s="11" t="s">
        <v>120</v>
      </c>
      <c r="C132" s="12" t="s">
        <v>19</v>
      </c>
      <c r="D132" s="11"/>
      <c r="E132" s="13" t="s">
        <v>24</v>
      </c>
      <c r="F132" s="62" t="s">
        <v>254</v>
      </c>
      <c r="G132" s="14" t="s">
        <v>21</v>
      </c>
      <c r="H132" s="15">
        <v>1</v>
      </c>
      <c r="I132" s="23"/>
      <c r="J132" s="23"/>
      <c r="K132" s="24"/>
      <c r="L132" s="24"/>
      <c r="M132" s="25">
        <f t="shared" si="3"/>
        <v>0</v>
      </c>
      <c r="N132" s="23"/>
      <c r="O132" s="24"/>
      <c r="P132" s="24"/>
      <c r="Q132" s="27">
        <f t="shared" si="4"/>
        <v>0</v>
      </c>
    </row>
    <row r="133" spans="1:17">
      <c r="A133" s="75">
        <v>122</v>
      </c>
      <c r="B133" s="11" t="s">
        <v>120</v>
      </c>
      <c r="C133" s="12" t="s">
        <v>19</v>
      </c>
      <c r="D133" s="11"/>
      <c r="E133" s="13" t="s">
        <v>24</v>
      </c>
      <c r="F133" s="62" t="s">
        <v>255</v>
      </c>
      <c r="G133" s="16" t="s">
        <v>22</v>
      </c>
      <c r="H133" s="15"/>
      <c r="I133" s="23"/>
      <c r="J133" s="23"/>
      <c r="K133" s="24"/>
      <c r="L133" s="24"/>
      <c r="M133" s="25">
        <f t="shared" si="3"/>
        <v>0</v>
      </c>
      <c r="N133" s="23"/>
      <c r="O133" s="24"/>
      <c r="P133" s="24"/>
      <c r="Q133" s="27">
        <f t="shared" si="4"/>
        <v>0</v>
      </c>
    </row>
    <row r="134" spans="1:17">
      <c r="A134" s="75">
        <v>123</v>
      </c>
      <c r="B134" s="11" t="s">
        <v>121</v>
      </c>
      <c r="C134" s="12" t="s">
        <v>19</v>
      </c>
      <c r="D134" s="11"/>
      <c r="E134" s="13" t="s">
        <v>30</v>
      </c>
      <c r="F134" s="62" t="s">
        <v>256</v>
      </c>
      <c r="G134" s="14" t="s">
        <v>21</v>
      </c>
      <c r="H134" s="15"/>
      <c r="I134" s="23"/>
      <c r="J134" s="23"/>
      <c r="K134" s="24"/>
      <c r="L134" s="24"/>
      <c r="M134" s="25">
        <f t="shared" si="3"/>
        <v>0</v>
      </c>
      <c r="N134" s="23"/>
      <c r="O134" s="24"/>
      <c r="P134" s="24"/>
      <c r="Q134" s="27">
        <f t="shared" si="4"/>
        <v>0</v>
      </c>
    </row>
    <row r="135" spans="1:17">
      <c r="A135" s="75">
        <v>124</v>
      </c>
      <c r="B135" s="11" t="s">
        <v>121</v>
      </c>
      <c r="C135" s="12" t="s">
        <v>19</v>
      </c>
      <c r="D135" s="11"/>
      <c r="E135" s="13" t="s">
        <v>30</v>
      </c>
      <c r="F135" s="62" t="s">
        <v>257</v>
      </c>
      <c r="G135" s="17" t="s">
        <v>31</v>
      </c>
      <c r="H135" s="15"/>
      <c r="I135" s="23"/>
      <c r="J135" s="23"/>
      <c r="K135" s="24"/>
      <c r="L135" s="24"/>
      <c r="M135" s="25">
        <f t="shared" si="3"/>
        <v>0</v>
      </c>
      <c r="N135" s="23"/>
      <c r="O135" s="24"/>
      <c r="P135" s="24"/>
      <c r="Q135" s="27">
        <f t="shared" si="4"/>
        <v>0</v>
      </c>
    </row>
    <row r="136" spans="1:17">
      <c r="A136" s="75">
        <v>125</v>
      </c>
      <c r="B136" s="11" t="s">
        <v>122</v>
      </c>
      <c r="C136" s="12" t="s">
        <v>19</v>
      </c>
      <c r="D136" s="11"/>
      <c r="E136" s="13" t="s">
        <v>58</v>
      </c>
      <c r="F136" s="62" t="s">
        <v>258</v>
      </c>
      <c r="G136" s="14" t="s">
        <v>21</v>
      </c>
      <c r="H136" s="15"/>
      <c r="I136" s="23"/>
      <c r="J136" s="23"/>
      <c r="K136" s="24"/>
      <c r="L136" s="24"/>
      <c r="M136" s="25">
        <f t="shared" si="3"/>
        <v>0</v>
      </c>
      <c r="N136" s="23"/>
      <c r="O136" s="24"/>
      <c r="P136" s="24"/>
      <c r="Q136" s="27">
        <f t="shared" si="4"/>
        <v>0</v>
      </c>
    </row>
    <row r="137" spans="1:17">
      <c r="A137" s="75">
        <v>126</v>
      </c>
      <c r="B137" s="11" t="s">
        <v>122</v>
      </c>
      <c r="C137" s="12" t="s">
        <v>19</v>
      </c>
      <c r="D137" s="11"/>
      <c r="E137" s="13" t="s">
        <v>58</v>
      </c>
      <c r="F137" s="62" t="s">
        <v>259</v>
      </c>
      <c r="G137" s="17" t="s">
        <v>31</v>
      </c>
      <c r="H137" s="15"/>
      <c r="I137" s="23"/>
      <c r="J137" s="23"/>
      <c r="K137" s="24"/>
      <c r="L137" s="24"/>
      <c r="M137" s="25">
        <f t="shared" si="3"/>
        <v>0</v>
      </c>
      <c r="N137" s="23"/>
      <c r="O137" s="24"/>
      <c r="P137" s="24"/>
      <c r="Q137" s="27">
        <f t="shared" si="4"/>
        <v>0</v>
      </c>
    </row>
    <row r="138" spans="1:17">
      <c r="A138" s="75">
        <v>127</v>
      </c>
      <c r="B138" s="11" t="s">
        <v>123</v>
      </c>
      <c r="C138" s="12" t="s">
        <v>19</v>
      </c>
      <c r="D138" s="11"/>
      <c r="E138" s="13" t="s">
        <v>124</v>
      </c>
      <c r="F138" s="62" t="s">
        <v>261</v>
      </c>
      <c r="G138" s="14" t="s">
        <v>21</v>
      </c>
      <c r="H138" s="15"/>
      <c r="I138" s="23"/>
      <c r="J138" s="23"/>
      <c r="K138" s="24"/>
      <c r="L138" s="24"/>
      <c r="M138" s="25">
        <f t="shared" si="3"/>
        <v>0</v>
      </c>
      <c r="N138" s="23"/>
      <c r="O138" s="24"/>
      <c r="P138" s="24"/>
      <c r="Q138" s="27">
        <f t="shared" si="4"/>
        <v>0</v>
      </c>
    </row>
    <row r="139" spans="1:17">
      <c r="A139" s="75">
        <v>128</v>
      </c>
      <c r="B139" s="11" t="s">
        <v>123</v>
      </c>
      <c r="C139" s="12" t="s">
        <v>19</v>
      </c>
      <c r="D139" s="11"/>
      <c r="E139" s="13" t="s">
        <v>124</v>
      </c>
      <c r="F139" s="62" t="s">
        <v>260</v>
      </c>
      <c r="G139" s="16" t="s">
        <v>22</v>
      </c>
      <c r="H139" s="15">
        <v>1</v>
      </c>
      <c r="I139" s="23"/>
      <c r="J139" s="23"/>
      <c r="K139" s="24"/>
      <c r="L139" s="24"/>
      <c r="M139" s="25">
        <f t="shared" si="3"/>
        <v>0</v>
      </c>
      <c r="N139" s="23"/>
      <c r="O139" s="24"/>
      <c r="P139" s="24"/>
      <c r="Q139" s="27">
        <f t="shared" si="4"/>
        <v>0</v>
      </c>
    </row>
    <row r="140" spans="1:17">
      <c r="A140" s="75">
        <v>129</v>
      </c>
      <c r="B140" s="11" t="s">
        <v>125</v>
      </c>
      <c r="C140" s="12" t="s">
        <v>19</v>
      </c>
      <c r="D140" s="11"/>
      <c r="E140" s="13" t="s">
        <v>61</v>
      </c>
      <c r="F140" s="62" t="s">
        <v>263</v>
      </c>
      <c r="G140" s="14" t="s">
        <v>21</v>
      </c>
      <c r="H140" s="15"/>
      <c r="I140" s="23"/>
      <c r="J140" s="23"/>
      <c r="K140" s="24"/>
      <c r="L140" s="24"/>
      <c r="M140" s="25">
        <f t="shared" si="3"/>
        <v>0</v>
      </c>
      <c r="N140" s="23"/>
      <c r="O140" s="24"/>
      <c r="P140" s="24"/>
      <c r="Q140" s="27">
        <f t="shared" si="4"/>
        <v>0</v>
      </c>
    </row>
    <row r="141" spans="1:17">
      <c r="A141" s="75">
        <v>130</v>
      </c>
      <c r="B141" s="11" t="s">
        <v>125</v>
      </c>
      <c r="C141" s="12" t="s">
        <v>19</v>
      </c>
      <c r="D141" s="11"/>
      <c r="E141" s="13" t="s">
        <v>61</v>
      </c>
      <c r="F141" s="62" t="s">
        <v>262</v>
      </c>
      <c r="G141" s="16" t="s">
        <v>22</v>
      </c>
      <c r="H141" s="15"/>
      <c r="I141" s="23"/>
      <c r="J141" s="23"/>
      <c r="K141" s="24"/>
      <c r="L141" s="24"/>
      <c r="M141" s="25">
        <f t="shared" si="3"/>
        <v>0</v>
      </c>
      <c r="N141" s="23"/>
      <c r="O141" s="24"/>
      <c r="P141" s="24"/>
      <c r="Q141" s="27">
        <f t="shared" si="4"/>
        <v>0</v>
      </c>
    </row>
    <row r="142" spans="1:17">
      <c r="A142" s="75">
        <v>131</v>
      </c>
      <c r="B142" s="11" t="s">
        <v>126</v>
      </c>
      <c r="C142" s="12" t="s">
        <v>19</v>
      </c>
      <c r="D142" s="11"/>
      <c r="E142" s="13" t="s">
        <v>24</v>
      </c>
      <c r="F142" s="62" t="s">
        <v>264</v>
      </c>
      <c r="G142" s="14" t="s">
        <v>21</v>
      </c>
      <c r="H142" s="15">
        <v>1</v>
      </c>
      <c r="I142" s="23"/>
      <c r="J142" s="23"/>
      <c r="K142" s="24"/>
      <c r="L142" s="24"/>
      <c r="M142" s="25">
        <f t="shared" ref="M142:M187" si="5">K142-L142</f>
        <v>0</v>
      </c>
      <c r="N142" s="23"/>
      <c r="O142" s="24"/>
      <c r="P142" s="24"/>
      <c r="Q142" s="27">
        <f t="shared" ref="Q142:Q187" si="6">O142-P142</f>
        <v>0</v>
      </c>
    </row>
    <row r="143" spans="1:17">
      <c r="A143" s="75">
        <v>132</v>
      </c>
      <c r="B143" s="11" t="s">
        <v>126</v>
      </c>
      <c r="C143" s="12" t="s">
        <v>19</v>
      </c>
      <c r="D143" s="11"/>
      <c r="E143" s="13" t="s">
        <v>24</v>
      </c>
      <c r="F143" s="62" t="s">
        <v>265</v>
      </c>
      <c r="G143" s="16" t="s">
        <v>22</v>
      </c>
      <c r="H143" s="15"/>
      <c r="I143" s="23"/>
      <c r="J143" s="23"/>
      <c r="K143" s="24"/>
      <c r="L143" s="24"/>
      <c r="M143" s="25">
        <f t="shared" si="5"/>
        <v>0</v>
      </c>
      <c r="N143" s="23"/>
      <c r="O143" s="24"/>
      <c r="P143" s="24"/>
      <c r="Q143" s="27">
        <f t="shared" si="6"/>
        <v>0</v>
      </c>
    </row>
    <row r="144" spans="1:17">
      <c r="A144" s="75">
        <v>133</v>
      </c>
      <c r="B144" s="11" t="s">
        <v>127</v>
      </c>
      <c r="C144" s="12" t="s">
        <v>19</v>
      </c>
      <c r="D144" s="11"/>
      <c r="E144" s="13" t="s">
        <v>26</v>
      </c>
      <c r="F144" s="62" t="s">
        <v>266</v>
      </c>
      <c r="G144" s="14" t="s">
        <v>21</v>
      </c>
      <c r="H144" s="15"/>
      <c r="I144" s="23"/>
      <c r="J144" s="23"/>
      <c r="K144" s="24"/>
      <c r="L144" s="24"/>
      <c r="M144" s="25">
        <f t="shared" si="5"/>
        <v>0</v>
      </c>
      <c r="N144" s="23"/>
      <c r="O144" s="24"/>
      <c r="P144" s="24"/>
      <c r="Q144" s="27">
        <f t="shared" si="6"/>
        <v>0</v>
      </c>
    </row>
    <row r="145" spans="1:17">
      <c r="A145" s="75">
        <v>134</v>
      </c>
      <c r="B145" s="11" t="s">
        <v>127</v>
      </c>
      <c r="C145" s="12" t="s">
        <v>19</v>
      </c>
      <c r="D145" s="11"/>
      <c r="E145" s="13" t="s">
        <v>26</v>
      </c>
      <c r="F145" s="62" t="s">
        <v>267</v>
      </c>
      <c r="G145" s="18" t="s">
        <v>33</v>
      </c>
      <c r="H145" s="15">
        <v>1</v>
      </c>
      <c r="I145" s="23"/>
      <c r="J145" s="23"/>
      <c r="K145" s="24"/>
      <c r="L145" s="24"/>
      <c r="M145" s="25">
        <f t="shared" si="5"/>
        <v>0</v>
      </c>
      <c r="N145" s="23"/>
      <c r="O145" s="24"/>
      <c r="P145" s="24"/>
      <c r="Q145" s="27">
        <f t="shared" si="6"/>
        <v>0</v>
      </c>
    </row>
    <row r="146" spans="1:17">
      <c r="A146" s="75">
        <v>135</v>
      </c>
      <c r="B146" s="11" t="s">
        <v>128</v>
      </c>
      <c r="C146" s="12" t="s">
        <v>19</v>
      </c>
      <c r="D146" s="11"/>
      <c r="E146" s="13" t="s">
        <v>26</v>
      </c>
      <c r="F146" s="69">
        <v>124</v>
      </c>
      <c r="G146" s="14" t="s">
        <v>21</v>
      </c>
      <c r="H146" s="15"/>
      <c r="I146" s="23"/>
      <c r="J146" s="23"/>
      <c r="K146" s="24"/>
      <c r="L146" s="24"/>
      <c r="M146" s="25">
        <f t="shared" si="5"/>
        <v>0</v>
      </c>
      <c r="N146" s="23"/>
      <c r="O146" s="24"/>
      <c r="P146" s="24"/>
      <c r="Q146" s="27">
        <f t="shared" si="6"/>
        <v>0</v>
      </c>
    </row>
    <row r="147" spans="1:17">
      <c r="A147" s="75">
        <v>136</v>
      </c>
      <c r="B147" s="11" t="s">
        <v>128</v>
      </c>
      <c r="C147" s="12" t="s">
        <v>19</v>
      </c>
      <c r="D147" s="11"/>
      <c r="E147" s="13" t="s">
        <v>26</v>
      </c>
      <c r="F147" s="65" t="s">
        <v>299</v>
      </c>
      <c r="G147" s="18" t="s">
        <v>33</v>
      </c>
      <c r="H147" s="15"/>
      <c r="I147" s="23"/>
      <c r="J147" s="23"/>
      <c r="K147" s="24"/>
      <c r="L147" s="24"/>
      <c r="M147" s="25">
        <f t="shared" si="5"/>
        <v>0</v>
      </c>
      <c r="N147" s="23"/>
      <c r="O147" s="24"/>
      <c r="P147" s="24"/>
      <c r="Q147" s="27">
        <f t="shared" si="6"/>
        <v>0</v>
      </c>
    </row>
    <row r="148" spans="1:17">
      <c r="A148" s="75">
        <v>137</v>
      </c>
      <c r="B148" s="11" t="s">
        <v>129</v>
      </c>
      <c r="C148" s="12" t="s">
        <v>19</v>
      </c>
      <c r="D148" s="11"/>
      <c r="E148" s="13" t="s">
        <v>26</v>
      </c>
      <c r="F148" s="63">
        <v>125</v>
      </c>
      <c r="G148" s="14" t="s">
        <v>21</v>
      </c>
      <c r="H148" s="15"/>
      <c r="I148" s="23"/>
      <c r="J148" s="23"/>
      <c r="K148" s="24"/>
      <c r="L148" s="24"/>
      <c r="M148" s="25">
        <f t="shared" si="5"/>
        <v>0</v>
      </c>
      <c r="N148" s="23"/>
      <c r="O148" s="24"/>
      <c r="P148" s="24"/>
      <c r="Q148" s="27">
        <f t="shared" si="6"/>
        <v>0</v>
      </c>
    </row>
    <row r="149" spans="1:17">
      <c r="A149" s="75">
        <v>138</v>
      </c>
      <c r="B149" s="11" t="s">
        <v>129</v>
      </c>
      <c r="C149" s="12" t="s">
        <v>19</v>
      </c>
      <c r="D149" s="11"/>
      <c r="E149" s="13" t="s">
        <v>26</v>
      </c>
      <c r="F149" s="62" t="s">
        <v>268</v>
      </c>
      <c r="G149" s="18" t="s">
        <v>33</v>
      </c>
      <c r="H149" s="15"/>
      <c r="I149" s="23"/>
      <c r="J149" s="23"/>
      <c r="K149" s="24"/>
      <c r="L149" s="24"/>
      <c r="M149" s="25">
        <f t="shared" si="5"/>
        <v>0</v>
      </c>
      <c r="N149" s="23"/>
      <c r="O149" s="24"/>
      <c r="P149" s="24"/>
      <c r="Q149" s="27">
        <f t="shared" si="6"/>
        <v>0</v>
      </c>
    </row>
    <row r="150" spans="1:17">
      <c r="A150" s="75">
        <v>139</v>
      </c>
      <c r="B150" s="11" t="s">
        <v>130</v>
      </c>
      <c r="C150" s="12" t="s">
        <v>19</v>
      </c>
      <c r="D150" s="11"/>
      <c r="E150" s="13" t="s">
        <v>26</v>
      </c>
      <c r="F150" s="63">
        <v>126</v>
      </c>
      <c r="G150" s="14" t="s">
        <v>21</v>
      </c>
      <c r="H150" s="15"/>
      <c r="I150" s="23"/>
      <c r="J150" s="23"/>
      <c r="K150" s="24"/>
      <c r="L150" s="24"/>
      <c r="M150" s="25">
        <f t="shared" si="5"/>
        <v>0</v>
      </c>
      <c r="N150" s="23"/>
      <c r="O150" s="24"/>
      <c r="P150" s="24"/>
      <c r="Q150" s="27">
        <f t="shared" si="6"/>
        <v>0</v>
      </c>
    </row>
    <row r="151" spans="1:17">
      <c r="A151" s="75">
        <v>140</v>
      </c>
      <c r="B151" s="11" t="s">
        <v>131</v>
      </c>
      <c r="C151" s="12" t="s">
        <v>19</v>
      </c>
      <c r="D151" s="11"/>
      <c r="E151" s="13" t="s">
        <v>26</v>
      </c>
      <c r="F151" s="63">
        <v>127</v>
      </c>
      <c r="G151" s="14" t="s">
        <v>21</v>
      </c>
      <c r="H151" s="15"/>
      <c r="I151" s="23"/>
      <c r="J151" s="23"/>
      <c r="K151" s="24"/>
      <c r="L151" s="24"/>
      <c r="M151" s="25">
        <f t="shared" si="5"/>
        <v>0</v>
      </c>
      <c r="N151" s="23"/>
      <c r="O151" s="24"/>
      <c r="P151" s="24"/>
      <c r="Q151" s="27">
        <f t="shared" si="6"/>
        <v>0</v>
      </c>
    </row>
    <row r="152" spans="1:17">
      <c r="A152" s="75">
        <v>141</v>
      </c>
      <c r="B152" s="11" t="s">
        <v>131</v>
      </c>
      <c r="C152" s="12" t="s">
        <v>19</v>
      </c>
      <c r="D152" s="11"/>
      <c r="E152" s="13" t="s">
        <v>26</v>
      </c>
      <c r="F152" s="62" t="s">
        <v>269</v>
      </c>
      <c r="G152" s="18" t="s">
        <v>33</v>
      </c>
      <c r="H152" s="15"/>
      <c r="I152" s="23"/>
      <c r="J152" s="23"/>
      <c r="K152" s="24"/>
      <c r="L152" s="24"/>
      <c r="M152" s="25">
        <f t="shared" si="5"/>
        <v>0</v>
      </c>
      <c r="N152" s="23"/>
      <c r="O152" s="24"/>
      <c r="P152" s="24"/>
      <c r="Q152" s="27">
        <f t="shared" si="6"/>
        <v>0</v>
      </c>
    </row>
    <row r="153" spans="1:17">
      <c r="A153" s="75">
        <v>142</v>
      </c>
      <c r="B153" s="11" t="s">
        <v>132</v>
      </c>
      <c r="C153" s="12" t="s">
        <v>19</v>
      </c>
      <c r="D153" s="11"/>
      <c r="E153" s="13" t="s">
        <v>26</v>
      </c>
      <c r="F153" s="63">
        <v>128</v>
      </c>
      <c r="G153" s="14" t="s">
        <v>21</v>
      </c>
      <c r="H153" s="15"/>
      <c r="I153" s="23"/>
      <c r="J153" s="23"/>
      <c r="K153" s="24"/>
      <c r="L153" s="24"/>
      <c r="M153" s="25">
        <f t="shared" si="5"/>
        <v>0</v>
      </c>
      <c r="N153" s="23"/>
      <c r="O153" s="24"/>
      <c r="P153" s="24"/>
      <c r="Q153" s="27">
        <f t="shared" si="6"/>
        <v>0</v>
      </c>
    </row>
    <row r="154" spans="1:17" s="2" customFormat="1" ht="12.75">
      <c r="A154" s="75">
        <v>143</v>
      </c>
      <c r="B154" s="11" t="s">
        <v>132</v>
      </c>
      <c r="C154" s="12" t="s">
        <v>19</v>
      </c>
      <c r="D154" s="11"/>
      <c r="E154" s="13" t="s">
        <v>26</v>
      </c>
      <c r="F154" s="62" t="s">
        <v>270</v>
      </c>
      <c r="G154" s="18" t="s">
        <v>33</v>
      </c>
      <c r="H154" s="15">
        <v>1</v>
      </c>
      <c r="I154" s="23"/>
      <c r="J154" s="23"/>
      <c r="K154" s="24"/>
      <c r="L154" s="24"/>
      <c r="M154" s="25">
        <f t="shared" si="5"/>
        <v>0</v>
      </c>
      <c r="N154" s="23"/>
      <c r="O154" s="24"/>
      <c r="P154" s="24"/>
      <c r="Q154" s="27">
        <f t="shared" si="6"/>
        <v>0</v>
      </c>
    </row>
    <row r="155" spans="1:17">
      <c r="A155" s="75">
        <v>144</v>
      </c>
      <c r="B155" s="11" t="s">
        <v>133</v>
      </c>
      <c r="C155" s="12" t="s">
        <v>19</v>
      </c>
      <c r="D155" s="11"/>
      <c r="E155" s="13" t="s">
        <v>30</v>
      </c>
      <c r="F155" s="62" t="s">
        <v>271</v>
      </c>
      <c r="G155" s="14" t="s">
        <v>21</v>
      </c>
      <c r="H155" s="15">
        <v>1</v>
      </c>
      <c r="I155" s="23"/>
      <c r="J155" s="23"/>
      <c r="K155" s="24"/>
      <c r="L155" s="24"/>
      <c r="M155" s="25">
        <f t="shared" si="5"/>
        <v>0</v>
      </c>
      <c r="N155" s="23"/>
      <c r="O155" s="24"/>
      <c r="P155" s="24"/>
      <c r="Q155" s="27">
        <f t="shared" si="6"/>
        <v>0</v>
      </c>
    </row>
    <row r="156" spans="1:17">
      <c r="A156" s="75">
        <v>145</v>
      </c>
      <c r="B156" s="11" t="s">
        <v>133</v>
      </c>
      <c r="C156" s="12" t="s">
        <v>19</v>
      </c>
      <c r="D156" s="11"/>
      <c r="E156" s="13" t="s">
        <v>30</v>
      </c>
      <c r="F156" s="62" t="s">
        <v>272</v>
      </c>
      <c r="G156" s="17" t="s">
        <v>31</v>
      </c>
      <c r="H156" s="15"/>
      <c r="I156" s="23"/>
      <c r="J156" s="23"/>
      <c r="K156" s="24"/>
      <c r="L156" s="24"/>
      <c r="M156" s="25">
        <f t="shared" si="5"/>
        <v>0</v>
      </c>
      <c r="N156" s="23"/>
      <c r="O156" s="24"/>
      <c r="P156" s="24"/>
      <c r="Q156" s="27">
        <f t="shared" si="6"/>
        <v>0</v>
      </c>
    </row>
    <row r="157" spans="1:17">
      <c r="A157" s="75">
        <v>146</v>
      </c>
      <c r="B157" s="11" t="s">
        <v>134</v>
      </c>
      <c r="C157" s="12" t="s">
        <v>19</v>
      </c>
      <c r="D157" s="11"/>
      <c r="E157" s="13" t="s">
        <v>52</v>
      </c>
      <c r="F157" s="62" t="s">
        <v>273</v>
      </c>
      <c r="G157" s="14" t="s">
        <v>21</v>
      </c>
      <c r="H157" s="15"/>
      <c r="I157" s="23"/>
      <c r="J157" s="23"/>
      <c r="K157" s="24"/>
      <c r="L157" s="24"/>
      <c r="M157" s="25">
        <f t="shared" si="5"/>
        <v>0</v>
      </c>
      <c r="N157" s="23"/>
      <c r="O157" s="24"/>
      <c r="P157" s="24"/>
      <c r="Q157" s="27">
        <f t="shared" si="6"/>
        <v>0</v>
      </c>
    </row>
    <row r="158" spans="1:17">
      <c r="A158" s="75">
        <v>147</v>
      </c>
      <c r="B158" s="11" t="s">
        <v>134</v>
      </c>
      <c r="C158" s="12" t="s">
        <v>19</v>
      </c>
      <c r="D158" s="11"/>
      <c r="E158" s="13" t="s">
        <v>52</v>
      </c>
      <c r="F158" s="62" t="s">
        <v>274</v>
      </c>
      <c r="G158" s="18" t="s">
        <v>33</v>
      </c>
      <c r="H158" s="15">
        <v>2</v>
      </c>
      <c r="I158" s="23"/>
      <c r="J158" s="23"/>
      <c r="K158" s="24"/>
      <c r="L158" s="24"/>
      <c r="M158" s="25">
        <f t="shared" si="5"/>
        <v>0</v>
      </c>
      <c r="N158" s="23"/>
      <c r="O158" s="24"/>
      <c r="P158" s="24"/>
      <c r="Q158" s="27">
        <f t="shared" si="6"/>
        <v>0</v>
      </c>
    </row>
    <row r="159" spans="1:17">
      <c r="A159" s="75">
        <v>148</v>
      </c>
      <c r="B159" s="11" t="s">
        <v>135</v>
      </c>
      <c r="C159" s="12" t="s">
        <v>19</v>
      </c>
      <c r="D159" s="11"/>
      <c r="E159" s="13" t="s">
        <v>26</v>
      </c>
      <c r="F159" s="63">
        <v>131</v>
      </c>
      <c r="G159" s="14" t="s">
        <v>21</v>
      </c>
      <c r="H159" s="15"/>
      <c r="I159" s="23"/>
      <c r="J159" s="23"/>
      <c r="K159" s="24"/>
      <c r="L159" s="24"/>
      <c r="M159" s="25">
        <f t="shared" si="5"/>
        <v>0</v>
      </c>
      <c r="N159" s="23"/>
      <c r="O159" s="24"/>
      <c r="P159" s="24"/>
      <c r="Q159" s="27">
        <f t="shared" si="6"/>
        <v>0</v>
      </c>
    </row>
    <row r="160" spans="1:17">
      <c r="A160" s="75">
        <v>149</v>
      </c>
      <c r="B160" s="11" t="s">
        <v>136</v>
      </c>
      <c r="C160" s="12" t="s">
        <v>19</v>
      </c>
      <c r="D160" s="11"/>
      <c r="E160" s="13" t="s">
        <v>26</v>
      </c>
      <c r="F160" s="67">
        <v>132</v>
      </c>
      <c r="G160" s="14" t="s">
        <v>21</v>
      </c>
      <c r="H160" s="15"/>
      <c r="I160" s="23"/>
      <c r="J160" s="23"/>
      <c r="K160" s="24"/>
      <c r="L160" s="24"/>
      <c r="M160" s="25">
        <f t="shared" si="5"/>
        <v>0</v>
      </c>
      <c r="N160" s="23"/>
      <c r="O160" s="24"/>
      <c r="P160" s="24"/>
      <c r="Q160" s="27">
        <f t="shared" si="6"/>
        <v>0</v>
      </c>
    </row>
    <row r="161" spans="1:17">
      <c r="A161" s="75">
        <v>150</v>
      </c>
      <c r="B161" s="11" t="s">
        <v>137</v>
      </c>
      <c r="C161" s="12" t="s">
        <v>19</v>
      </c>
      <c r="D161" s="11"/>
      <c r="E161" s="13" t="s">
        <v>26</v>
      </c>
      <c r="F161" s="62" t="s">
        <v>275</v>
      </c>
      <c r="G161" s="14" t="s">
        <v>21</v>
      </c>
      <c r="H161" s="15">
        <v>3</v>
      </c>
      <c r="I161" s="23"/>
      <c r="J161" s="23"/>
      <c r="K161" s="24"/>
      <c r="L161" s="24"/>
      <c r="M161" s="25">
        <f t="shared" si="5"/>
        <v>0</v>
      </c>
      <c r="N161" s="23"/>
      <c r="O161" s="24"/>
      <c r="P161" s="24"/>
      <c r="Q161" s="27">
        <f t="shared" si="6"/>
        <v>0</v>
      </c>
    </row>
    <row r="162" spans="1:17">
      <c r="A162" s="75">
        <v>151</v>
      </c>
      <c r="B162" s="29" t="s">
        <v>138</v>
      </c>
      <c r="C162" s="7" t="s">
        <v>19</v>
      </c>
      <c r="D162" s="7"/>
      <c r="E162" s="29" t="s">
        <v>35</v>
      </c>
      <c r="F162" s="62" t="s">
        <v>276</v>
      </c>
      <c r="G162" s="14" t="s">
        <v>21</v>
      </c>
      <c r="H162" s="15"/>
      <c r="I162" s="23"/>
      <c r="J162" s="23"/>
      <c r="K162" s="24"/>
      <c r="L162" s="24"/>
      <c r="M162" s="25">
        <f t="shared" si="5"/>
        <v>0</v>
      </c>
      <c r="N162" s="23"/>
      <c r="O162" s="24"/>
      <c r="P162" s="24"/>
      <c r="Q162" s="27">
        <f t="shared" si="6"/>
        <v>0</v>
      </c>
    </row>
    <row r="163" spans="1:17">
      <c r="A163" s="75">
        <v>152</v>
      </c>
      <c r="B163" s="29" t="s">
        <v>138</v>
      </c>
      <c r="C163" s="7" t="s">
        <v>19</v>
      </c>
      <c r="D163" s="29"/>
      <c r="E163" s="29" t="s">
        <v>35</v>
      </c>
      <c r="F163" s="62" t="s">
        <v>277</v>
      </c>
      <c r="G163" s="19" t="s">
        <v>36</v>
      </c>
      <c r="H163" s="15"/>
      <c r="I163" s="23"/>
      <c r="J163" s="23"/>
      <c r="K163" s="24"/>
      <c r="L163" s="24"/>
      <c r="M163" s="25">
        <f t="shared" si="5"/>
        <v>0</v>
      </c>
      <c r="N163" s="23"/>
      <c r="O163" s="24"/>
      <c r="P163" s="24"/>
      <c r="Q163" s="27">
        <f t="shared" si="6"/>
        <v>0</v>
      </c>
    </row>
    <row r="164" spans="1:17">
      <c r="A164" s="75">
        <v>153</v>
      </c>
      <c r="B164" s="29" t="s">
        <v>139</v>
      </c>
      <c r="C164" s="7" t="s">
        <v>19</v>
      </c>
      <c r="D164" s="29"/>
      <c r="E164" s="29" t="s">
        <v>104</v>
      </c>
      <c r="F164" s="62" t="s">
        <v>278</v>
      </c>
      <c r="G164" s="14" t="s">
        <v>21</v>
      </c>
      <c r="H164" s="15"/>
      <c r="I164" s="23"/>
      <c r="J164" s="23"/>
      <c r="K164" s="24"/>
      <c r="L164" s="24"/>
      <c r="M164" s="25">
        <f t="shared" si="5"/>
        <v>0</v>
      </c>
      <c r="N164" s="23"/>
      <c r="O164" s="24"/>
      <c r="P164" s="24"/>
      <c r="Q164" s="27">
        <f t="shared" si="6"/>
        <v>0</v>
      </c>
    </row>
    <row r="165" spans="1:17">
      <c r="A165" s="75">
        <v>154</v>
      </c>
      <c r="B165" s="29" t="s">
        <v>139</v>
      </c>
      <c r="C165" s="7" t="s">
        <v>19</v>
      </c>
      <c r="D165" s="29"/>
      <c r="E165" s="29" t="s">
        <v>104</v>
      </c>
      <c r="F165" s="62" t="s">
        <v>279</v>
      </c>
      <c r="G165" s="19" t="s">
        <v>36</v>
      </c>
      <c r="H165" s="15">
        <v>1</v>
      </c>
      <c r="I165" s="23"/>
      <c r="J165" s="23"/>
      <c r="K165" s="24"/>
      <c r="L165" s="24"/>
      <c r="M165" s="25">
        <f t="shared" si="5"/>
        <v>0</v>
      </c>
      <c r="N165" s="23"/>
      <c r="O165" s="24"/>
      <c r="P165" s="24"/>
      <c r="Q165" s="27">
        <f t="shared" si="6"/>
        <v>0</v>
      </c>
    </row>
    <row r="166" spans="1:17">
      <c r="A166" s="75">
        <v>155</v>
      </c>
      <c r="B166" s="29" t="s">
        <v>140</v>
      </c>
      <c r="C166" s="7" t="s">
        <v>19</v>
      </c>
      <c r="D166" s="29"/>
      <c r="E166" s="29" t="s">
        <v>104</v>
      </c>
      <c r="F166" s="62" t="s">
        <v>280</v>
      </c>
      <c r="G166" s="14" t="s">
        <v>21</v>
      </c>
      <c r="H166" s="15"/>
      <c r="I166" s="23"/>
      <c r="J166" s="23"/>
      <c r="K166" s="24"/>
      <c r="L166" s="24"/>
      <c r="M166" s="25">
        <f t="shared" si="5"/>
        <v>0</v>
      </c>
      <c r="N166" s="23"/>
      <c r="O166" s="24"/>
      <c r="P166" s="24"/>
      <c r="Q166" s="27">
        <f t="shared" si="6"/>
        <v>0</v>
      </c>
    </row>
    <row r="167" spans="1:17">
      <c r="A167" s="75">
        <v>156</v>
      </c>
      <c r="B167" s="29" t="s">
        <v>140</v>
      </c>
      <c r="C167" s="7" t="s">
        <v>19</v>
      </c>
      <c r="D167" s="29"/>
      <c r="E167" s="29" t="s">
        <v>104</v>
      </c>
      <c r="F167" s="62" t="s">
        <v>281</v>
      </c>
      <c r="G167" s="19" t="s">
        <v>36</v>
      </c>
      <c r="H167" s="15"/>
      <c r="I167" s="23"/>
      <c r="J167" s="23"/>
      <c r="K167" s="24"/>
      <c r="L167" s="24"/>
      <c r="M167" s="25">
        <f t="shared" si="5"/>
        <v>0</v>
      </c>
      <c r="N167" s="23"/>
      <c r="O167" s="24"/>
      <c r="P167" s="24"/>
      <c r="Q167" s="27">
        <f t="shared" si="6"/>
        <v>0</v>
      </c>
    </row>
    <row r="168" spans="1:17">
      <c r="A168" s="75">
        <v>157</v>
      </c>
      <c r="B168" s="29" t="s">
        <v>141</v>
      </c>
      <c r="C168" s="7" t="s">
        <v>19</v>
      </c>
      <c r="D168" s="29"/>
      <c r="E168" s="29" t="s">
        <v>26</v>
      </c>
      <c r="F168" s="62" t="s">
        <v>282</v>
      </c>
      <c r="G168" s="14" t="s">
        <v>21</v>
      </c>
      <c r="H168" s="15"/>
      <c r="I168" s="23"/>
      <c r="J168" s="23"/>
      <c r="K168" s="24"/>
      <c r="L168" s="24"/>
      <c r="M168" s="25">
        <f t="shared" si="5"/>
        <v>0</v>
      </c>
      <c r="N168" s="23"/>
      <c r="O168" s="24"/>
      <c r="P168" s="24"/>
      <c r="Q168" s="27">
        <f t="shared" si="6"/>
        <v>0</v>
      </c>
    </row>
    <row r="169" spans="1:17">
      <c r="A169" s="75">
        <v>158</v>
      </c>
      <c r="B169" s="29" t="s">
        <v>141</v>
      </c>
      <c r="C169" s="7" t="s">
        <v>19</v>
      </c>
      <c r="D169" s="29"/>
      <c r="E169" s="29" t="s">
        <v>26</v>
      </c>
      <c r="F169" s="61" t="s">
        <v>309</v>
      </c>
      <c r="G169" s="18" t="s">
        <v>33</v>
      </c>
      <c r="H169" s="15"/>
      <c r="I169" s="23"/>
      <c r="J169" s="23"/>
      <c r="K169" s="24"/>
      <c r="L169" s="24"/>
      <c r="M169" s="25">
        <f t="shared" si="5"/>
        <v>0</v>
      </c>
      <c r="N169" s="23"/>
      <c r="O169" s="24"/>
      <c r="P169" s="24"/>
      <c r="Q169" s="27">
        <f t="shared" si="6"/>
        <v>0</v>
      </c>
    </row>
    <row r="170" spans="1:17">
      <c r="A170" s="75">
        <v>159</v>
      </c>
      <c r="B170" s="29" t="s">
        <v>142</v>
      </c>
      <c r="C170" s="7" t="s">
        <v>19</v>
      </c>
      <c r="D170" s="29"/>
      <c r="E170" s="29" t="s">
        <v>26</v>
      </c>
      <c r="F170" s="62" t="s">
        <v>283</v>
      </c>
      <c r="G170" s="14" t="s">
        <v>21</v>
      </c>
      <c r="H170" s="15"/>
      <c r="I170" s="23"/>
      <c r="J170" s="23"/>
      <c r="K170" s="24"/>
      <c r="L170" s="24"/>
      <c r="M170" s="25">
        <f t="shared" si="5"/>
        <v>0</v>
      </c>
      <c r="N170" s="23"/>
      <c r="O170" s="24"/>
      <c r="P170" s="24"/>
      <c r="Q170" s="27">
        <f t="shared" si="6"/>
        <v>0</v>
      </c>
    </row>
    <row r="171" spans="1:17">
      <c r="A171" s="75">
        <v>160</v>
      </c>
      <c r="B171" s="29" t="s">
        <v>142</v>
      </c>
      <c r="C171" s="7" t="s">
        <v>19</v>
      </c>
      <c r="D171" s="29"/>
      <c r="E171" s="29" t="s">
        <v>26</v>
      </c>
      <c r="F171" s="64" t="s">
        <v>308</v>
      </c>
      <c r="G171" s="18" t="s">
        <v>33</v>
      </c>
      <c r="H171" s="15"/>
      <c r="I171" s="23"/>
      <c r="J171" s="23"/>
      <c r="K171" s="24"/>
      <c r="L171" s="24"/>
      <c r="M171" s="25">
        <f t="shared" si="5"/>
        <v>0</v>
      </c>
      <c r="N171" s="23"/>
      <c r="O171" s="24"/>
      <c r="P171" s="24"/>
      <c r="Q171" s="27">
        <f t="shared" si="6"/>
        <v>0</v>
      </c>
    </row>
    <row r="172" spans="1:17">
      <c r="A172" s="75">
        <v>161</v>
      </c>
      <c r="B172" s="29" t="s">
        <v>143</v>
      </c>
      <c r="C172" s="7" t="s">
        <v>19</v>
      </c>
      <c r="D172" s="29"/>
      <c r="E172" s="29" t="s">
        <v>35</v>
      </c>
      <c r="F172" s="62" t="s">
        <v>284</v>
      </c>
      <c r="G172" s="14" t="s">
        <v>21</v>
      </c>
      <c r="H172" s="15"/>
      <c r="I172" s="23"/>
      <c r="J172" s="23"/>
      <c r="K172" s="24"/>
      <c r="L172" s="24"/>
      <c r="M172" s="25">
        <f t="shared" si="5"/>
        <v>0</v>
      </c>
      <c r="N172" s="23"/>
      <c r="O172" s="24"/>
      <c r="P172" s="24"/>
      <c r="Q172" s="27">
        <f t="shared" si="6"/>
        <v>0</v>
      </c>
    </row>
    <row r="173" spans="1:17">
      <c r="A173" s="75">
        <v>162</v>
      </c>
      <c r="B173" s="30" t="s">
        <v>143</v>
      </c>
      <c r="C173" s="26" t="s">
        <v>19</v>
      </c>
      <c r="D173" s="30"/>
      <c r="E173" s="30" t="s">
        <v>35</v>
      </c>
      <c r="F173" s="62" t="s">
        <v>285</v>
      </c>
      <c r="G173" s="31" t="s">
        <v>36</v>
      </c>
      <c r="H173" s="15"/>
      <c r="I173" s="23"/>
      <c r="J173" s="23"/>
      <c r="K173" s="24"/>
      <c r="L173" s="24"/>
      <c r="M173" s="25">
        <f t="shared" si="5"/>
        <v>0</v>
      </c>
      <c r="N173" s="23"/>
      <c r="O173" s="24"/>
      <c r="P173" s="24"/>
      <c r="Q173" s="27">
        <f t="shared" si="6"/>
        <v>0</v>
      </c>
    </row>
    <row r="174" spans="1:17">
      <c r="A174" s="75">
        <v>163</v>
      </c>
      <c r="B174" s="30" t="s">
        <v>144</v>
      </c>
      <c r="C174" s="26" t="s">
        <v>19</v>
      </c>
      <c r="D174" s="30"/>
      <c r="E174" s="30" t="s">
        <v>26</v>
      </c>
      <c r="F174" s="63">
        <v>140</v>
      </c>
      <c r="G174" s="32" t="s">
        <v>21</v>
      </c>
      <c r="H174" s="15"/>
      <c r="I174" s="23"/>
      <c r="J174" s="23"/>
      <c r="K174" s="24"/>
      <c r="L174" s="24"/>
      <c r="M174" s="25">
        <f t="shared" si="5"/>
        <v>0</v>
      </c>
      <c r="N174" s="23"/>
      <c r="O174" s="24"/>
      <c r="P174" s="24"/>
      <c r="Q174" s="27">
        <f t="shared" si="6"/>
        <v>0</v>
      </c>
    </row>
    <row r="175" spans="1:17">
      <c r="A175" s="75">
        <v>164</v>
      </c>
      <c r="B175" s="30" t="s">
        <v>144</v>
      </c>
      <c r="C175" s="26" t="s">
        <v>19</v>
      </c>
      <c r="D175" s="30"/>
      <c r="E175" s="30" t="s">
        <v>26</v>
      </c>
      <c r="F175" s="64" t="s">
        <v>307</v>
      </c>
      <c r="G175" s="33" t="s">
        <v>33</v>
      </c>
      <c r="H175" s="15"/>
      <c r="I175" s="23"/>
      <c r="J175" s="23"/>
      <c r="K175" s="24"/>
      <c r="L175" s="24"/>
      <c r="M175" s="25">
        <f t="shared" si="5"/>
        <v>0</v>
      </c>
      <c r="N175" s="23"/>
      <c r="O175" s="24"/>
      <c r="P175" s="24"/>
      <c r="Q175" s="27">
        <f t="shared" si="6"/>
        <v>0</v>
      </c>
    </row>
    <row r="176" spans="1:17">
      <c r="A176" s="75">
        <v>165</v>
      </c>
      <c r="B176" s="30" t="s">
        <v>145</v>
      </c>
      <c r="C176" s="26" t="s">
        <v>19</v>
      </c>
      <c r="D176" s="30"/>
      <c r="E176" s="30" t="s">
        <v>146</v>
      </c>
      <c r="F176" s="63">
        <v>141</v>
      </c>
      <c r="G176" s="32" t="s">
        <v>21</v>
      </c>
      <c r="H176" s="15"/>
      <c r="I176" s="23"/>
      <c r="J176" s="23"/>
      <c r="K176" s="24"/>
      <c r="L176" s="24"/>
      <c r="M176" s="25">
        <f t="shared" si="5"/>
        <v>0</v>
      </c>
      <c r="N176" s="23"/>
      <c r="O176" s="24"/>
      <c r="P176" s="24"/>
      <c r="Q176" s="27">
        <f t="shared" si="6"/>
        <v>0</v>
      </c>
    </row>
    <row r="177" spans="1:17">
      <c r="A177" s="75">
        <v>166</v>
      </c>
      <c r="B177" s="30" t="s">
        <v>147</v>
      </c>
      <c r="C177" s="26" t="s">
        <v>19</v>
      </c>
      <c r="D177" s="30"/>
      <c r="E177" s="30" t="s">
        <v>26</v>
      </c>
      <c r="F177" s="62" t="s">
        <v>286</v>
      </c>
      <c r="G177" s="32" t="s">
        <v>21</v>
      </c>
      <c r="H177" s="15">
        <v>4</v>
      </c>
      <c r="I177" s="23"/>
      <c r="J177" s="23"/>
      <c r="K177" s="24"/>
      <c r="L177" s="24"/>
      <c r="M177" s="25">
        <f t="shared" si="5"/>
        <v>0</v>
      </c>
      <c r="N177" s="23"/>
      <c r="O177" s="24"/>
      <c r="P177" s="24"/>
      <c r="Q177" s="27">
        <f t="shared" si="6"/>
        <v>0</v>
      </c>
    </row>
    <row r="178" spans="1:17">
      <c r="A178" s="75">
        <v>167</v>
      </c>
      <c r="B178" s="30" t="s">
        <v>148</v>
      </c>
      <c r="C178" s="26" t="s">
        <v>19</v>
      </c>
      <c r="D178" s="30"/>
      <c r="E178" s="30" t="s">
        <v>26</v>
      </c>
      <c r="F178" s="62" t="s">
        <v>287</v>
      </c>
      <c r="G178" s="32" t="s">
        <v>21</v>
      </c>
      <c r="H178" s="15"/>
      <c r="I178" s="23"/>
      <c r="J178" s="23"/>
      <c r="K178" s="24"/>
      <c r="L178" s="24"/>
      <c r="M178" s="25">
        <f t="shared" si="5"/>
        <v>0</v>
      </c>
      <c r="N178" s="23"/>
      <c r="O178" s="24"/>
      <c r="P178" s="24"/>
      <c r="Q178" s="27">
        <f t="shared" si="6"/>
        <v>0</v>
      </c>
    </row>
    <row r="179" spans="1:17">
      <c r="A179" s="75">
        <v>168</v>
      </c>
      <c r="B179" s="30" t="s">
        <v>148</v>
      </c>
      <c r="C179" s="26" t="s">
        <v>19</v>
      </c>
      <c r="D179" s="30"/>
      <c r="E179" s="30" t="s">
        <v>26</v>
      </c>
      <c r="F179" s="20" t="s">
        <v>288</v>
      </c>
      <c r="G179" s="33" t="s">
        <v>33</v>
      </c>
      <c r="H179" s="15"/>
      <c r="I179" s="23"/>
      <c r="J179" s="23"/>
      <c r="K179" s="24"/>
      <c r="L179" s="24"/>
      <c r="M179" s="25">
        <f t="shared" si="5"/>
        <v>0</v>
      </c>
      <c r="N179" s="23"/>
      <c r="O179" s="24"/>
      <c r="P179" s="24"/>
      <c r="Q179" s="27">
        <f t="shared" si="6"/>
        <v>0</v>
      </c>
    </row>
    <row r="180" spans="1:17">
      <c r="A180" s="75">
        <v>169</v>
      </c>
      <c r="B180" s="34" t="s">
        <v>149</v>
      </c>
      <c r="C180" s="35" t="s">
        <v>19</v>
      </c>
      <c r="D180" s="34"/>
      <c r="E180" s="34" t="s">
        <v>26</v>
      </c>
      <c r="F180" s="68" t="s">
        <v>289</v>
      </c>
      <c r="G180" s="33" t="s">
        <v>33</v>
      </c>
      <c r="H180" s="15">
        <v>1</v>
      </c>
      <c r="I180" s="23"/>
      <c r="J180" s="23"/>
      <c r="K180" s="24"/>
      <c r="L180" s="24"/>
      <c r="M180" s="25">
        <f t="shared" si="5"/>
        <v>0</v>
      </c>
      <c r="N180" s="23"/>
      <c r="O180" s="24"/>
      <c r="P180" s="24"/>
      <c r="Q180" s="27">
        <f t="shared" si="6"/>
        <v>0</v>
      </c>
    </row>
    <row r="181" spans="1:17">
      <c r="A181" s="75">
        <v>170</v>
      </c>
      <c r="B181" s="30" t="s">
        <v>150</v>
      </c>
      <c r="C181" s="26" t="s">
        <v>19</v>
      </c>
      <c r="D181" s="30"/>
      <c r="E181" s="30" t="s">
        <v>26</v>
      </c>
      <c r="F181" s="28" t="s">
        <v>290</v>
      </c>
      <c r="G181" s="36" t="s">
        <v>21</v>
      </c>
      <c r="H181" s="15"/>
      <c r="I181" s="23"/>
      <c r="J181" s="23"/>
      <c r="K181" s="24"/>
      <c r="L181" s="24"/>
      <c r="M181" s="25">
        <f t="shared" si="5"/>
        <v>0</v>
      </c>
      <c r="N181" s="23"/>
      <c r="O181" s="24"/>
      <c r="P181" s="24"/>
      <c r="Q181" s="27">
        <f t="shared" si="6"/>
        <v>0</v>
      </c>
    </row>
    <row r="182" spans="1:17" ht="12.75" customHeight="1">
      <c r="A182" s="75">
        <v>171</v>
      </c>
      <c r="B182" s="30" t="s">
        <v>150</v>
      </c>
      <c r="C182" s="26" t="s">
        <v>19</v>
      </c>
      <c r="D182" s="26"/>
      <c r="E182" s="30" t="s">
        <v>26</v>
      </c>
      <c r="F182" s="28" t="s">
        <v>291</v>
      </c>
      <c r="G182" s="37" t="s">
        <v>31</v>
      </c>
      <c r="H182" s="15">
        <v>1</v>
      </c>
      <c r="I182" s="23"/>
      <c r="J182" s="23"/>
      <c r="K182" s="24"/>
      <c r="L182" s="24"/>
      <c r="M182" s="25">
        <f t="shared" si="5"/>
        <v>0</v>
      </c>
      <c r="N182" s="23"/>
      <c r="O182" s="24"/>
      <c r="P182" s="24"/>
      <c r="Q182" s="27">
        <f t="shared" si="6"/>
        <v>0</v>
      </c>
    </row>
    <row r="183" spans="1:17">
      <c r="A183" s="75">
        <v>172</v>
      </c>
      <c r="B183" s="30" t="s">
        <v>151</v>
      </c>
      <c r="C183" s="26" t="s">
        <v>19</v>
      </c>
      <c r="D183" s="26"/>
      <c r="E183" s="30" t="s">
        <v>26</v>
      </c>
      <c r="F183" s="28" t="s">
        <v>292</v>
      </c>
      <c r="G183" s="36" t="s">
        <v>21</v>
      </c>
      <c r="H183" s="15">
        <v>2</v>
      </c>
      <c r="I183" s="23"/>
      <c r="J183" s="23"/>
      <c r="K183" s="24"/>
      <c r="L183" s="24"/>
      <c r="M183" s="25">
        <f t="shared" si="5"/>
        <v>0</v>
      </c>
      <c r="N183" s="23"/>
      <c r="O183" s="24"/>
      <c r="P183" s="24"/>
      <c r="Q183" s="27">
        <f t="shared" si="6"/>
        <v>0</v>
      </c>
    </row>
    <row r="184" spans="1:17">
      <c r="A184" s="75">
        <v>173</v>
      </c>
      <c r="B184" s="30" t="s">
        <v>151</v>
      </c>
      <c r="C184" s="26" t="s">
        <v>19</v>
      </c>
      <c r="D184" s="26"/>
      <c r="E184" s="30" t="s">
        <v>26</v>
      </c>
      <c r="F184" s="28" t="s">
        <v>293</v>
      </c>
      <c r="G184" s="33" t="s">
        <v>33</v>
      </c>
      <c r="H184" s="15"/>
      <c r="I184" s="23"/>
      <c r="J184" s="23"/>
      <c r="K184" s="24"/>
      <c r="L184" s="24"/>
      <c r="M184" s="25">
        <f t="shared" si="5"/>
        <v>0</v>
      </c>
      <c r="N184" s="23"/>
      <c r="O184" s="24"/>
      <c r="P184" s="24"/>
      <c r="Q184" s="27">
        <f t="shared" si="6"/>
        <v>0</v>
      </c>
    </row>
    <row r="185" spans="1:17" ht="15" customHeight="1">
      <c r="A185" s="75">
        <v>174</v>
      </c>
      <c r="B185" s="30" t="s">
        <v>152</v>
      </c>
      <c r="C185" s="26" t="s">
        <v>19</v>
      </c>
      <c r="D185" s="26"/>
      <c r="E185" s="30" t="s">
        <v>26</v>
      </c>
      <c r="F185" s="28" t="s">
        <v>294</v>
      </c>
      <c r="G185" s="33" t="s">
        <v>33</v>
      </c>
      <c r="H185" s="15"/>
      <c r="I185" s="23"/>
      <c r="J185" s="23"/>
      <c r="K185" s="24"/>
      <c r="L185" s="24"/>
      <c r="M185" s="25">
        <f t="shared" si="5"/>
        <v>0</v>
      </c>
      <c r="N185" s="23"/>
      <c r="O185" s="24"/>
      <c r="P185" s="24"/>
      <c r="Q185" s="27">
        <f t="shared" si="6"/>
        <v>0</v>
      </c>
    </row>
    <row r="186" spans="1:17">
      <c r="A186" s="75">
        <v>175</v>
      </c>
      <c r="B186" s="30" t="s">
        <v>156</v>
      </c>
      <c r="C186" s="26" t="s">
        <v>19</v>
      </c>
      <c r="D186" s="26"/>
      <c r="E186" s="30" t="s">
        <v>26</v>
      </c>
      <c r="F186" s="28" t="s">
        <v>295</v>
      </c>
      <c r="G186" s="36" t="s">
        <v>21</v>
      </c>
      <c r="H186" s="15"/>
      <c r="I186" s="23"/>
      <c r="J186" s="23"/>
      <c r="K186" s="24"/>
      <c r="L186" s="24"/>
      <c r="M186" s="25">
        <f t="shared" si="5"/>
        <v>0</v>
      </c>
      <c r="N186" s="23"/>
      <c r="O186" s="24"/>
      <c r="P186" s="24"/>
      <c r="Q186" s="27">
        <f t="shared" si="6"/>
        <v>0</v>
      </c>
    </row>
    <row r="187" spans="1:17">
      <c r="A187" s="75">
        <v>176</v>
      </c>
      <c r="B187" s="30" t="s">
        <v>441</v>
      </c>
      <c r="C187" s="26" t="s">
        <v>19</v>
      </c>
      <c r="D187" s="26"/>
      <c r="E187" s="30" t="s">
        <v>26</v>
      </c>
      <c r="F187" s="28" t="s">
        <v>442</v>
      </c>
      <c r="G187" s="36" t="s">
        <v>21</v>
      </c>
      <c r="H187" s="79"/>
      <c r="I187" s="81"/>
      <c r="J187" s="81"/>
      <c r="K187" s="82"/>
      <c r="L187" s="82"/>
      <c r="M187" s="83">
        <f t="shared" si="5"/>
        <v>0</v>
      </c>
      <c r="N187" s="81"/>
      <c r="O187" s="82"/>
      <c r="P187" s="82"/>
      <c r="Q187" s="84">
        <f t="shared" si="6"/>
        <v>0</v>
      </c>
    </row>
    <row r="188" spans="1:17">
      <c r="A188" s="278" t="s">
        <v>153</v>
      </c>
      <c r="B188" s="279"/>
      <c r="C188" s="279"/>
      <c r="D188" s="279"/>
      <c r="E188" s="279"/>
      <c r="F188" s="279"/>
      <c r="G188" s="280"/>
      <c r="H188" s="38">
        <f t="shared" ref="H188:Q188" si="7">SUM(H10:H186)</f>
        <v>60</v>
      </c>
      <c r="I188" s="59">
        <f t="shared" si="7"/>
        <v>0</v>
      </c>
      <c r="J188" s="59">
        <f t="shared" si="7"/>
        <v>0</v>
      </c>
      <c r="K188" s="27">
        <f t="shared" si="7"/>
        <v>0</v>
      </c>
      <c r="L188" s="27">
        <f t="shared" si="7"/>
        <v>0</v>
      </c>
      <c r="M188" s="25">
        <f t="shared" si="7"/>
        <v>0</v>
      </c>
      <c r="N188" s="59">
        <f t="shared" si="7"/>
        <v>0</v>
      </c>
      <c r="O188" s="27">
        <f t="shared" si="7"/>
        <v>0</v>
      </c>
      <c r="P188" s="27">
        <f t="shared" si="7"/>
        <v>0</v>
      </c>
      <c r="Q188" s="27">
        <f t="shared" si="7"/>
        <v>0</v>
      </c>
    </row>
  </sheetData>
  <mergeCells count="8">
    <mergeCell ref="A188:G188"/>
    <mergeCell ref="O1:Q1"/>
    <mergeCell ref="A3:Q3"/>
    <mergeCell ref="A4:Q4"/>
    <mergeCell ref="A6:Q6"/>
    <mergeCell ref="B7:G7"/>
    <mergeCell ref="H7:M7"/>
    <mergeCell ref="N7:Q7"/>
  </mergeCells>
  <printOptions horizontalCentered="1"/>
  <pageMargins left="0.30902777777777801" right="0.30902777777777801" top="0.54791666666666705" bottom="0.54791666666666705" header="0.51041666666666696" footer="0.51041666666666696"/>
  <pageSetup paperSize="9" scale="53" firstPageNumber="0" fitToHeight="0" orientation="landscape" useFirstPageNumber="1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Q235"/>
  <sheetViews>
    <sheetView topLeftCell="A210" workbookViewId="0">
      <selection activeCell="A234" sqref="A227:XFD234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58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64">
        <v>2</v>
      </c>
      <c r="I10" s="258"/>
      <c r="J10" s="258"/>
      <c r="K10" s="260"/>
      <c r="L10" s="260"/>
      <c r="M10" s="259">
        <f t="shared" ref="M10:M74" si="1">K10-L10</f>
        <v>0</v>
      </c>
      <c r="N10" s="258"/>
      <c r="O10" s="260"/>
      <c r="P10" s="260"/>
      <c r="Q10" s="259">
        <f t="shared" ref="Q10:Q74" si="2">O10-P10</f>
        <v>0</v>
      </c>
    </row>
    <row r="11" spans="1:17" ht="15" customHeight="1">
      <c r="A11" s="258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64"/>
      <c r="I11" s="258"/>
      <c r="J11" s="258"/>
      <c r="K11" s="260"/>
      <c r="L11" s="260"/>
      <c r="M11" s="259">
        <f t="shared" si="1"/>
        <v>0</v>
      </c>
      <c r="N11" s="258"/>
      <c r="O11" s="260"/>
      <c r="P11" s="260"/>
      <c r="Q11" s="259">
        <f t="shared" si="2"/>
        <v>0</v>
      </c>
    </row>
    <row r="12" spans="1:17" ht="15" customHeight="1">
      <c r="A12" s="258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64"/>
      <c r="I12" s="258"/>
      <c r="J12" s="258"/>
      <c r="K12" s="260"/>
      <c r="L12" s="260"/>
      <c r="M12" s="259">
        <f t="shared" si="1"/>
        <v>0</v>
      </c>
      <c r="N12" s="258"/>
      <c r="O12" s="260"/>
      <c r="P12" s="260"/>
      <c r="Q12" s="259">
        <f t="shared" si="2"/>
        <v>0</v>
      </c>
    </row>
    <row r="13" spans="1:17" ht="15" customHeight="1">
      <c r="A13" s="258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64">
        <v>1</v>
      </c>
      <c r="I13" s="258"/>
      <c r="J13" s="258"/>
      <c r="K13" s="260"/>
      <c r="L13" s="260"/>
      <c r="M13" s="259">
        <f t="shared" si="1"/>
        <v>0</v>
      </c>
      <c r="N13" s="258"/>
      <c r="O13" s="260"/>
      <c r="P13" s="260"/>
      <c r="Q13" s="259">
        <f t="shared" si="2"/>
        <v>0</v>
      </c>
    </row>
    <row r="14" spans="1:17" ht="15" customHeight="1">
      <c r="A14" s="258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64">
        <v>1</v>
      </c>
      <c r="I14" s="258"/>
      <c r="J14" s="258"/>
      <c r="K14" s="260"/>
      <c r="L14" s="260"/>
      <c r="M14" s="259">
        <f t="shared" si="1"/>
        <v>0</v>
      </c>
      <c r="N14" s="258"/>
      <c r="O14" s="260"/>
      <c r="P14" s="260"/>
      <c r="Q14" s="259">
        <f t="shared" si="2"/>
        <v>0</v>
      </c>
    </row>
    <row r="15" spans="1:17" ht="15" customHeight="1">
      <c r="A15" s="258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64"/>
      <c r="I15" s="258"/>
      <c r="J15" s="258"/>
      <c r="K15" s="260"/>
      <c r="L15" s="260"/>
      <c r="M15" s="259">
        <f t="shared" si="1"/>
        <v>0</v>
      </c>
      <c r="N15" s="258"/>
      <c r="O15" s="260"/>
      <c r="P15" s="260"/>
      <c r="Q15" s="259">
        <f t="shared" si="2"/>
        <v>0</v>
      </c>
    </row>
    <row r="16" spans="1:17" ht="15" customHeight="1">
      <c r="A16" s="258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64">
        <v>1</v>
      </c>
      <c r="I16" s="258"/>
      <c r="J16" s="258"/>
      <c r="K16" s="260"/>
      <c r="L16" s="260"/>
      <c r="M16" s="259">
        <f t="shared" si="1"/>
        <v>0</v>
      </c>
      <c r="N16" s="258"/>
      <c r="O16" s="260"/>
      <c r="P16" s="260"/>
      <c r="Q16" s="259">
        <f t="shared" si="2"/>
        <v>0</v>
      </c>
    </row>
    <row r="17" spans="1:17" ht="15" customHeight="1">
      <c r="A17" s="258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64"/>
      <c r="I17" s="258"/>
      <c r="J17" s="258"/>
      <c r="K17" s="260"/>
      <c r="L17" s="260"/>
      <c r="M17" s="259">
        <f t="shared" si="1"/>
        <v>0</v>
      </c>
      <c r="N17" s="258"/>
      <c r="O17" s="260"/>
      <c r="P17" s="260"/>
      <c r="Q17" s="259">
        <f t="shared" si="2"/>
        <v>0</v>
      </c>
    </row>
    <row r="18" spans="1:17" ht="15" customHeight="1">
      <c r="A18" s="258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64">
        <v>1</v>
      </c>
      <c r="I18" s="258"/>
      <c r="J18" s="258"/>
      <c r="K18" s="260"/>
      <c r="L18" s="260"/>
      <c r="M18" s="259">
        <f t="shared" si="1"/>
        <v>0</v>
      </c>
      <c r="N18" s="258"/>
      <c r="O18" s="260"/>
      <c r="P18" s="260"/>
      <c r="Q18" s="259">
        <f t="shared" si="2"/>
        <v>0</v>
      </c>
    </row>
    <row r="19" spans="1:17" ht="15" customHeight="1">
      <c r="A19" s="258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64"/>
      <c r="I19" s="258"/>
      <c r="J19" s="258"/>
      <c r="K19" s="260"/>
      <c r="L19" s="260"/>
      <c r="M19" s="259">
        <f t="shared" si="1"/>
        <v>0</v>
      </c>
      <c r="N19" s="258"/>
      <c r="O19" s="260"/>
      <c r="P19" s="260"/>
      <c r="Q19" s="259">
        <f t="shared" si="2"/>
        <v>0</v>
      </c>
    </row>
    <row r="20" spans="1:17" ht="15" customHeight="1">
      <c r="A20" s="258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64"/>
      <c r="I20" s="258"/>
      <c r="J20" s="258"/>
      <c r="K20" s="260"/>
      <c r="L20" s="260"/>
      <c r="M20" s="259">
        <f t="shared" si="1"/>
        <v>0</v>
      </c>
      <c r="N20" s="258"/>
      <c r="O20" s="260"/>
      <c r="P20" s="260"/>
      <c r="Q20" s="259">
        <f t="shared" si="2"/>
        <v>0</v>
      </c>
    </row>
    <row r="21" spans="1:17" ht="15" customHeight="1">
      <c r="A21" s="258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64"/>
      <c r="I21" s="258"/>
      <c r="J21" s="258"/>
      <c r="K21" s="260"/>
      <c r="L21" s="260"/>
      <c r="M21" s="259">
        <f t="shared" si="1"/>
        <v>0</v>
      </c>
      <c r="N21" s="258"/>
      <c r="O21" s="260"/>
      <c r="P21" s="260"/>
      <c r="Q21" s="259">
        <f t="shared" si="2"/>
        <v>0</v>
      </c>
    </row>
    <row r="22" spans="1:17" ht="15" customHeight="1">
      <c r="A22" s="258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64"/>
      <c r="I22" s="258"/>
      <c r="J22" s="258"/>
      <c r="K22" s="260"/>
      <c r="L22" s="260"/>
      <c r="M22" s="259">
        <f t="shared" si="1"/>
        <v>0</v>
      </c>
      <c r="N22" s="258"/>
      <c r="O22" s="260"/>
      <c r="P22" s="260"/>
      <c r="Q22" s="259">
        <f t="shared" si="2"/>
        <v>0</v>
      </c>
    </row>
    <row r="23" spans="1:17" ht="15" customHeight="1">
      <c r="A23" s="258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64"/>
      <c r="I23" s="258"/>
      <c r="J23" s="258"/>
      <c r="K23" s="260"/>
      <c r="L23" s="260"/>
      <c r="M23" s="259">
        <f t="shared" si="1"/>
        <v>0</v>
      </c>
      <c r="N23" s="258"/>
      <c r="O23" s="260"/>
      <c r="P23" s="260"/>
      <c r="Q23" s="259">
        <f t="shared" si="2"/>
        <v>0</v>
      </c>
    </row>
    <row r="24" spans="1:17" ht="15" customHeight="1">
      <c r="A24" s="258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64"/>
      <c r="I24" s="258"/>
      <c r="J24" s="258"/>
      <c r="K24" s="260"/>
      <c r="L24" s="260"/>
      <c r="M24" s="259">
        <f t="shared" si="1"/>
        <v>0</v>
      </c>
      <c r="N24" s="258"/>
      <c r="O24" s="260"/>
      <c r="P24" s="260"/>
      <c r="Q24" s="259">
        <f t="shared" si="2"/>
        <v>0</v>
      </c>
    </row>
    <row r="25" spans="1:17" ht="15" customHeight="1">
      <c r="A25" s="258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64"/>
      <c r="I25" s="258"/>
      <c r="J25" s="258"/>
      <c r="K25" s="260"/>
      <c r="L25" s="260"/>
      <c r="M25" s="259">
        <f t="shared" si="1"/>
        <v>0</v>
      </c>
      <c r="N25" s="258"/>
      <c r="O25" s="260"/>
      <c r="P25" s="260"/>
      <c r="Q25" s="259">
        <f t="shared" si="2"/>
        <v>0</v>
      </c>
    </row>
    <row r="26" spans="1:17" ht="15" customHeight="1">
      <c r="A26" s="258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64">
        <v>1</v>
      </c>
      <c r="I26" s="258"/>
      <c r="J26" s="258"/>
      <c r="K26" s="260"/>
      <c r="L26" s="260"/>
      <c r="M26" s="259">
        <f t="shared" si="1"/>
        <v>0</v>
      </c>
      <c r="N26" s="258"/>
      <c r="O26" s="260"/>
      <c r="P26" s="260"/>
      <c r="Q26" s="259">
        <f t="shared" si="2"/>
        <v>0</v>
      </c>
    </row>
    <row r="27" spans="1:17" ht="15" customHeight="1">
      <c r="A27" s="258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64"/>
      <c r="I27" s="258"/>
      <c r="J27" s="258"/>
      <c r="K27" s="260"/>
      <c r="L27" s="260"/>
      <c r="M27" s="259">
        <f t="shared" si="1"/>
        <v>0</v>
      </c>
      <c r="N27" s="258"/>
      <c r="O27" s="260"/>
      <c r="P27" s="260"/>
      <c r="Q27" s="259">
        <f t="shared" si="2"/>
        <v>0</v>
      </c>
    </row>
    <row r="28" spans="1:17" ht="15" customHeight="1">
      <c r="A28" s="258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64">
        <v>2</v>
      </c>
      <c r="I28" s="258"/>
      <c r="J28" s="258"/>
      <c r="K28" s="260"/>
      <c r="L28" s="260"/>
      <c r="M28" s="259">
        <f t="shared" si="1"/>
        <v>0</v>
      </c>
      <c r="N28" s="258"/>
      <c r="O28" s="260"/>
      <c r="P28" s="260"/>
      <c r="Q28" s="259">
        <f t="shared" si="2"/>
        <v>0</v>
      </c>
    </row>
    <row r="29" spans="1:17" ht="15" customHeight="1">
      <c r="A29" s="258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64"/>
      <c r="I29" s="258"/>
      <c r="J29" s="258"/>
      <c r="K29" s="260"/>
      <c r="L29" s="260"/>
      <c r="M29" s="259">
        <f t="shared" si="1"/>
        <v>0</v>
      </c>
      <c r="N29" s="258"/>
      <c r="O29" s="260"/>
      <c r="P29" s="260"/>
      <c r="Q29" s="259">
        <f t="shared" si="2"/>
        <v>0</v>
      </c>
    </row>
    <row r="30" spans="1:17" ht="15" customHeight="1">
      <c r="A30" s="258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64"/>
      <c r="I30" s="258"/>
      <c r="J30" s="258"/>
      <c r="K30" s="260"/>
      <c r="L30" s="260"/>
      <c r="M30" s="259">
        <f t="shared" si="1"/>
        <v>0</v>
      </c>
      <c r="N30" s="258"/>
      <c r="O30" s="260"/>
      <c r="P30" s="260"/>
      <c r="Q30" s="259">
        <f t="shared" si="2"/>
        <v>0</v>
      </c>
    </row>
    <row r="31" spans="1:17" ht="15" customHeight="1">
      <c r="A31" s="258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64"/>
      <c r="I31" s="258"/>
      <c r="J31" s="258"/>
      <c r="K31" s="260"/>
      <c r="L31" s="260"/>
      <c r="M31" s="259">
        <f t="shared" si="1"/>
        <v>0</v>
      </c>
      <c r="N31" s="258"/>
      <c r="O31" s="260"/>
      <c r="P31" s="260"/>
      <c r="Q31" s="259">
        <f t="shared" si="2"/>
        <v>0</v>
      </c>
    </row>
    <row r="32" spans="1:17" ht="15" customHeight="1">
      <c r="A32" s="258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64"/>
      <c r="I32" s="258"/>
      <c r="J32" s="258"/>
      <c r="K32" s="260"/>
      <c r="L32" s="260"/>
      <c r="M32" s="259">
        <f t="shared" si="1"/>
        <v>0</v>
      </c>
      <c r="N32" s="258"/>
      <c r="O32" s="260"/>
      <c r="P32" s="260"/>
      <c r="Q32" s="259">
        <f t="shared" si="2"/>
        <v>0</v>
      </c>
    </row>
    <row r="33" spans="1:17" ht="15" customHeight="1">
      <c r="A33" s="258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64"/>
      <c r="I33" s="258"/>
      <c r="J33" s="258"/>
      <c r="K33" s="260"/>
      <c r="L33" s="260"/>
      <c r="M33" s="259">
        <f t="shared" si="1"/>
        <v>0</v>
      </c>
      <c r="N33" s="258"/>
      <c r="O33" s="260"/>
      <c r="P33" s="260"/>
      <c r="Q33" s="259">
        <f t="shared" si="2"/>
        <v>0</v>
      </c>
    </row>
    <row r="34" spans="1:17" ht="15" customHeight="1">
      <c r="A34" s="258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64"/>
      <c r="I34" s="258"/>
      <c r="J34" s="258"/>
      <c r="K34" s="260"/>
      <c r="L34" s="260"/>
      <c r="M34" s="259">
        <f t="shared" si="1"/>
        <v>0</v>
      </c>
      <c r="N34" s="258"/>
      <c r="O34" s="260"/>
      <c r="P34" s="260"/>
      <c r="Q34" s="259">
        <f t="shared" si="2"/>
        <v>0</v>
      </c>
    </row>
    <row r="35" spans="1:17" ht="15" customHeight="1">
      <c r="A35" s="258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64"/>
      <c r="I35" s="258"/>
      <c r="J35" s="258"/>
      <c r="K35" s="260"/>
      <c r="L35" s="260"/>
      <c r="M35" s="259">
        <f t="shared" si="1"/>
        <v>0</v>
      </c>
      <c r="N35" s="258"/>
      <c r="O35" s="260"/>
      <c r="P35" s="260"/>
      <c r="Q35" s="259">
        <f t="shared" si="2"/>
        <v>0</v>
      </c>
    </row>
    <row r="36" spans="1:17" ht="15" customHeight="1">
      <c r="A36" s="258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64">
        <v>3</v>
      </c>
      <c r="I36" s="258"/>
      <c r="J36" s="258"/>
      <c r="K36" s="260"/>
      <c r="L36" s="260"/>
      <c r="M36" s="259">
        <f t="shared" si="1"/>
        <v>0</v>
      </c>
      <c r="N36" s="258"/>
      <c r="O36" s="260"/>
      <c r="P36" s="260"/>
      <c r="Q36" s="259">
        <f t="shared" si="2"/>
        <v>0</v>
      </c>
    </row>
    <row r="37" spans="1:17" ht="15" customHeight="1">
      <c r="A37" s="258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64"/>
      <c r="I37" s="258"/>
      <c r="J37" s="258"/>
      <c r="K37" s="260"/>
      <c r="L37" s="260"/>
      <c r="M37" s="259">
        <f t="shared" si="1"/>
        <v>0</v>
      </c>
      <c r="N37" s="258"/>
      <c r="O37" s="260"/>
      <c r="P37" s="260"/>
      <c r="Q37" s="259">
        <f t="shared" si="2"/>
        <v>0</v>
      </c>
    </row>
    <row r="38" spans="1:17" ht="15" hidden="1" customHeight="1">
      <c r="A38" s="258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64"/>
      <c r="I38" s="258"/>
      <c r="J38" s="258"/>
      <c r="K38" s="260"/>
      <c r="L38" s="260"/>
      <c r="M38" s="259">
        <f t="shared" si="1"/>
        <v>0</v>
      </c>
      <c r="N38" s="258"/>
      <c r="O38" s="260"/>
      <c r="P38" s="260"/>
      <c r="Q38" s="259">
        <f t="shared" si="2"/>
        <v>0</v>
      </c>
    </row>
    <row r="39" spans="1:17" ht="15" customHeight="1">
      <c r="A39" s="258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64"/>
      <c r="I39" s="258"/>
      <c r="J39" s="258"/>
      <c r="K39" s="260"/>
      <c r="L39" s="260"/>
      <c r="M39" s="259">
        <f t="shared" si="1"/>
        <v>0</v>
      </c>
      <c r="N39" s="258"/>
      <c r="O39" s="260"/>
      <c r="P39" s="260"/>
      <c r="Q39" s="259">
        <f t="shared" si="2"/>
        <v>0</v>
      </c>
    </row>
    <row r="40" spans="1:17" ht="15" customHeight="1">
      <c r="A40" s="258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64">
        <v>2</v>
      </c>
      <c r="I40" s="258"/>
      <c r="J40" s="258"/>
      <c r="K40" s="260"/>
      <c r="L40" s="260"/>
      <c r="M40" s="259">
        <f t="shared" si="1"/>
        <v>0</v>
      </c>
      <c r="N40" s="258"/>
      <c r="O40" s="260"/>
      <c r="P40" s="260"/>
      <c r="Q40" s="259">
        <f t="shared" si="2"/>
        <v>0</v>
      </c>
    </row>
    <row r="41" spans="1:17" ht="15" customHeight="1">
      <c r="A41" s="258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64"/>
      <c r="I41" s="258"/>
      <c r="J41" s="258"/>
      <c r="K41" s="260"/>
      <c r="L41" s="260"/>
      <c r="M41" s="259">
        <f t="shared" si="1"/>
        <v>0</v>
      </c>
      <c r="N41" s="258"/>
      <c r="O41" s="260"/>
      <c r="P41" s="260"/>
      <c r="Q41" s="259">
        <f t="shared" si="2"/>
        <v>0</v>
      </c>
    </row>
    <row r="42" spans="1:17" ht="15" customHeight="1">
      <c r="A42" s="258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64"/>
      <c r="I42" s="258"/>
      <c r="J42" s="258"/>
      <c r="K42" s="260"/>
      <c r="L42" s="260"/>
      <c r="M42" s="259">
        <f t="shared" si="1"/>
        <v>0</v>
      </c>
      <c r="N42" s="258"/>
      <c r="O42" s="260"/>
      <c r="P42" s="260"/>
      <c r="Q42" s="259">
        <f t="shared" si="2"/>
        <v>0</v>
      </c>
    </row>
    <row r="43" spans="1:17" ht="15" customHeight="1">
      <c r="A43" s="258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64"/>
      <c r="I43" s="258"/>
      <c r="J43" s="258"/>
      <c r="K43" s="260"/>
      <c r="L43" s="260"/>
      <c r="M43" s="259">
        <f t="shared" si="1"/>
        <v>0</v>
      </c>
      <c r="N43" s="258"/>
      <c r="O43" s="260"/>
      <c r="P43" s="260"/>
      <c r="Q43" s="259">
        <f t="shared" si="2"/>
        <v>0</v>
      </c>
    </row>
    <row r="44" spans="1:17" ht="15" customHeight="1">
      <c r="A44" s="258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64">
        <v>1</v>
      </c>
      <c r="I44" s="258"/>
      <c r="J44" s="258"/>
      <c r="K44" s="260"/>
      <c r="L44" s="260"/>
      <c r="M44" s="259">
        <f t="shared" si="1"/>
        <v>0</v>
      </c>
      <c r="N44" s="258"/>
      <c r="O44" s="260"/>
      <c r="P44" s="260"/>
      <c r="Q44" s="259">
        <f t="shared" si="2"/>
        <v>0</v>
      </c>
    </row>
    <row r="45" spans="1:17" ht="15" customHeight="1">
      <c r="A45" s="258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64"/>
      <c r="I45" s="258"/>
      <c r="J45" s="258"/>
      <c r="K45" s="260"/>
      <c r="L45" s="260"/>
      <c r="M45" s="259">
        <f t="shared" si="1"/>
        <v>0</v>
      </c>
      <c r="N45" s="258"/>
      <c r="O45" s="260"/>
      <c r="P45" s="260"/>
      <c r="Q45" s="259">
        <f t="shared" si="2"/>
        <v>0</v>
      </c>
    </row>
    <row r="46" spans="1:17" ht="15" customHeight="1">
      <c r="A46" s="258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64"/>
      <c r="I46" s="258"/>
      <c r="J46" s="258"/>
      <c r="K46" s="260"/>
      <c r="L46" s="260"/>
      <c r="M46" s="259">
        <f t="shared" si="1"/>
        <v>0</v>
      </c>
      <c r="N46" s="258"/>
      <c r="O46" s="260"/>
      <c r="P46" s="260"/>
      <c r="Q46" s="259">
        <f t="shared" si="2"/>
        <v>0</v>
      </c>
    </row>
    <row r="47" spans="1:17" ht="15" customHeight="1">
      <c r="A47" s="258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64">
        <v>1</v>
      </c>
      <c r="I47" s="258"/>
      <c r="J47" s="258"/>
      <c r="K47" s="260"/>
      <c r="L47" s="260"/>
      <c r="M47" s="259">
        <f t="shared" si="1"/>
        <v>0</v>
      </c>
      <c r="N47" s="258"/>
      <c r="O47" s="260"/>
      <c r="P47" s="260"/>
      <c r="Q47" s="259">
        <f t="shared" si="2"/>
        <v>0</v>
      </c>
    </row>
    <row r="48" spans="1:17" ht="15" customHeight="1">
      <c r="A48" s="258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64"/>
      <c r="I48" s="258"/>
      <c r="J48" s="258"/>
      <c r="K48" s="260"/>
      <c r="L48" s="260"/>
      <c r="M48" s="259">
        <f t="shared" si="1"/>
        <v>0</v>
      </c>
      <c r="N48" s="258"/>
      <c r="O48" s="260"/>
      <c r="P48" s="260"/>
      <c r="Q48" s="259">
        <f t="shared" si="2"/>
        <v>0</v>
      </c>
    </row>
    <row r="49" spans="1:17" ht="15" customHeight="1">
      <c r="A49" s="258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64">
        <v>1</v>
      </c>
      <c r="I49" s="258"/>
      <c r="J49" s="258"/>
      <c r="K49" s="260"/>
      <c r="L49" s="260"/>
      <c r="M49" s="259">
        <f t="shared" si="1"/>
        <v>0</v>
      </c>
      <c r="N49" s="258"/>
      <c r="O49" s="260"/>
      <c r="P49" s="260"/>
      <c r="Q49" s="259">
        <f t="shared" si="2"/>
        <v>0</v>
      </c>
    </row>
    <row r="50" spans="1:17" ht="15" customHeight="1">
      <c r="A50" s="258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64"/>
      <c r="I50" s="258"/>
      <c r="J50" s="258"/>
      <c r="K50" s="260"/>
      <c r="L50" s="260"/>
      <c r="M50" s="259">
        <f t="shared" si="1"/>
        <v>0</v>
      </c>
      <c r="N50" s="258"/>
      <c r="O50" s="260"/>
      <c r="P50" s="260"/>
      <c r="Q50" s="259">
        <f t="shared" si="2"/>
        <v>0</v>
      </c>
    </row>
    <row r="51" spans="1:17" ht="15" customHeight="1">
      <c r="A51" s="258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64"/>
      <c r="I51" s="258"/>
      <c r="J51" s="258"/>
      <c r="K51" s="260"/>
      <c r="L51" s="260"/>
      <c r="M51" s="259">
        <f t="shared" si="1"/>
        <v>0</v>
      </c>
      <c r="N51" s="258"/>
      <c r="O51" s="260"/>
      <c r="P51" s="260"/>
      <c r="Q51" s="259">
        <f t="shared" si="2"/>
        <v>0</v>
      </c>
    </row>
    <row r="52" spans="1:17" ht="15" customHeight="1">
      <c r="A52" s="258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64"/>
      <c r="I52" s="258"/>
      <c r="J52" s="258"/>
      <c r="K52" s="260"/>
      <c r="L52" s="260"/>
      <c r="M52" s="259">
        <f t="shared" si="1"/>
        <v>0</v>
      </c>
      <c r="N52" s="258"/>
      <c r="O52" s="260"/>
      <c r="P52" s="260"/>
      <c r="Q52" s="259">
        <f t="shared" si="2"/>
        <v>0</v>
      </c>
    </row>
    <row r="53" spans="1:17" ht="15" customHeight="1">
      <c r="A53" s="258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64"/>
      <c r="I53" s="258"/>
      <c r="J53" s="258"/>
      <c r="K53" s="260"/>
      <c r="L53" s="260"/>
      <c r="M53" s="259">
        <f t="shared" si="1"/>
        <v>0</v>
      </c>
      <c r="N53" s="258"/>
      <c r="O53" s="260"/>
      <c r="P53" s="260"/>
      <c r="Q53" s="259">
        <f t="shared" si="2"/>
        <v>0</v>
      </c>
    </row>
    <row r="54" spans="1:17" ht="15" customHeight="1">
      <c r="A54" s="258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64"/>
      <c r="I54" s="258"/>
      <c r="J54" s="258"/>
      <c r="K54" s="260"/>
      <c r="L54" s="260"/>
      <c r="M54" s="259">
        <f t="shared" si="1"/>
        <v>0</v>
      </c>
      <c r="N54" s="258"/>
      <c r="O54" s="260"/>
      <c r="P54" s="260"/>
      <c r="Q54" s="259">
        <f t="shared" si="2"/>
        <v>0</v>
      </c>
    </row>
    <row r="55" spans="1:17" ht="15" customHeight="1">
      <c r="A55" s="258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64"/>
      <c r="I55" s="258"/>
      <c r="J55" s="258"/>
      <c r="K55" s="260"/>
      <c r="L55" s="260"/>
      <c r="M55" s="259">
        <f t="shared" si="1"/>
        <v>0</v>
      </c>
      <c r="N55" s="258"/>
      <c r="O55" s="260"/>
      <c r="P55" s="260"/>
      <c r="Q55" s="259">
        <f t="shared" si="2"/>
        <v>0</v>
      </c>
    </row>
    <row r="56" spans="1:17" ht="15" customHeight="1">
      <c r="A56" s="258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64"/>
      <c r="I56" s="258"/>
      <c r="J56" s="258"/>
      <c r="K56" s="260"/>
      <c r="L56" s="260"/>
      <c r="M56" s="259">
        <f t="shared" si="1"/>
        <v>0</v>
      </c>
      <c r="N56" s="258"/>
      <c r="O56" s="260"/>
      <c r="P56" s="260"/>
      <c r="Q56" s="259">
        <f t="shared" si="2"/>
        <v>0</v>
      </c>
    </row>
    <row r="57" spans="1:17" ht="15" customHeight="1">
      <c r="A57" s="258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64"/>
      <c r="I57" s="258"/>
      <c r="J57" s="258"/>
      <c r="K57" s="260"/>
      <c r="L57" s="260"/>
      <c r="M57" s="259">
        <f t="shared" si="1"/>
        <v>0</v>
      </c>
      <c r="N57" s="258"/>
      <c r="O57" s="260"/>
      <c r="P57" s="260"/>
      <c r="Q57" s="259">
        <f t="shared" si="2"/>
        <v>0</v>
      </c>
    </row>
    <row r="58" spans="1:17" ht="15" customHeight="1">
      <c r="A58" s="258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64"/>
      <c r="I58" s="258"/>
      <c r="J58" s="258"/>
      <c r="K58" s="260"/>
      <c r="L58" s="260"/>
      <c r="M58" s="259">
        <f t="shared" si="1"/>
        <v>0</v>
      </c>
      <c r="N58" s="258"/>
      <c r="O58" s="260"/>
      <c r="P58" s="260"/>
      <c r="Q58" s="259">
        <f t="shared" si="2"/>
        <v>0</v>
      </c>
    </row>
    <row r="59" spans="1:17" ht="15" customHeight="1">
      <c r="A59" s="258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64"/>
      <c r="I59" s="258"/>
      <c r="J59" s="258"/>
      <c r="K59" s="260"/>
      <c r="L59" s="260"/>
      <c r="M59" s="259">
        <f t="shared" si="1"/>
        <v>0</v>
      </c>
      <c r="N59" s="258"/>
      <c r="O59" s="260"/>
      <c r="P59" s="260"/>
      <c r="Q59" s="259">
        <f t="shared" si="2"/>
        <v>0</v>
      </c>
    </row>
    <row r="60" spans="1:17" ht="15" customHeight="1">
      <c r="A60" s="258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64"/>
      <c r="I60" s="258"/>
      <c r="J60" s="258"/>
      <c r="K60" s="260"/>
      <c r="L60" s="260"/>
      <c r="M60" s="259">
        <f t="shared" si="1"/>
        <v>0</v>
      </c>
      <c r="N60" s="258"/>
      <c r="O60" s="260"/>
      <c r="P60" s="260"/>
      <c r="Q60" s="259">
        <f t="shared" si="2"/>
        <v>0</v>
      </c>
    </row>
    <row r="61" spans="1:17" ht="15" customHeight="1">
      <c r="A61" s="258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64"/>
      <c r="I61" s="258"/>
      <c r="J61" s="258"/>
      <c r="K61" s="260"/>
      <c r="L61" s="260"/>
      <c r="M61" s="259">
        <f t="shared" si="1"/>
        <v>0</v>
      </c>
      <c r="N61" s="258"/>
      <c r="O61" s="260"/>
      <c r="P61" s="260"/>
      <c r="Q61" s="259">
        <f t="shared" si="2"/>
        <v>0</v>
      </c>
    </row>
    <row r="62" spans="1:17" ht="15" customHeight="1">
      <c r="A62" s="258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64"/>
      <c r="I62" s="258"/>
      <c r="J62" s="258"/>
      <c r="K62" s="260"/>
      <c r="L62" s="260"/>
      <c r="M62" s="259">
        <f t="shared" si="1"/>
        <v>0</v>
      </c>
      <c r="N62" s="258"/>
      <c r="O62" s="260"/>
      <c r="P62" s="260"/>
      <c r="Q62" s="259">
        <f t="shared" si="2"/>
        <v>0</v>
      </c>
    </row>
    <row r="63" spans="1:17" ht="15" customHeight="1">
      <c r="A63" s="258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64"/>
      <c r="I63" s="258"/>
      <c r="J63" s="258"/>
      <c r="K63" s="260"/>
      <c r="L63" s="260"/>
      <c r="M63" s="259">
        <f t="shared" si="1"/>
        <v>0</v>
      </c>
      <c r="N63" s="258"/>
      <c r="O63" s="260"/>
      <c r="P63" s="260"/>
      <c r="Q63" s="259">
        <f t="shared" si="2"/>
        <v>0</v>
      </c>
    </row>
    <row r="64" spans="1:17" ht="15" customHeight="1">
      <c r="A64" s="258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64"/>
      <c r="I64" s="258"/>
      <c r="J64" s="258"/>
      <c r="K64" s="260"/>
      <c r="L64" s="260"/>
      <c r="M64" s="259">
        <f t="shared" si="1"/>
        <v>0</v>
      </c>
      <c r="N64" s="258"/>
      <c r="O64" s="260"/>
      <c r="P64" s="260"/>
      <c r="Q64" s="259">
        <f t="shared" si="2"/>
        <v>0</v>
      </c>
    </row>
    <row r="65" spans="1:17" ht="15" customHeight="1">
      <c r="A65" s="258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64"/>
      <c r="I65" s="258"/>
      <c r="J65" s="258"/>
      <c r="K65" s="260"/>
      <c r="L65" s="260"/>
      <c r="M65" s="259">
        <f t="shared" si="1"/>
        <v>0</v>
      </c>
      <c r="N65" s="258"/>
      <c r="O65" s="260"/>
      <c r="P65" s="260"/>
      <c r="Q65" s="259">
        <f t="shared" si="2"/>
        <v>0</v>
      </c>
    </row>
    <row r="66" spans="1:17" ht="15" customHeight="1">
      <c r="A66" s="258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64"/>
      <c r="I66" s="258"/>
      <c r="J66" s="258"/>
      <c r="K66" s="260"/>
      <c r="L66" s="260"/>
      <c r="M66" s="259">
        <f t="shared" si="1"/>
        <v>0</v>
      </c>
      <c r="N66" s="258"/>
      <c r="O66" s="260"/>
      <c r="P66" s="260"/>
      <c r="Q66" s="259">
        <f t="shared" si="2"/>
        <v>0</v>
      </c>
    </row>
    <row r="67" spans="1:17" ht="15" customHeight="1">
      <c r="A67" s="258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64"/>
      <c r="I67" s="258"/>
      <c r="J67" s="258"/>
      <c r="K67" s="260"/>
      <c r="L67" s="260"/>
      <c r="M67" s="259">
        <f t="shared" si="1"/>
        <v>0</v>
      </c>
      <c r="N67" s="258"/>
      <c r="O67" s="260"/>
      <c r="P67" s="260"/>
      <c r="Q67" s="259">
        <f t="shared" si="2"/>
        <v>0</v>
      </c>
    </row>
    <row r="68" spans="1:17" ht="15" customHeight="1">
      <c r="A68" s="258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64"/>
      <c r="I68" s="258"/>
      <c r="J68" s="258"/>
      <c r="K68" s="260"/>
      <c r="L68" s="260"/>
      <c r="M68" s="259">
        <f t="shared" si="1"/>
        <v>0</v>
      </c>
      <c r="N68" s="258"/>
      <c r="O68" s="260"/>
      <c r="P68" s="260"/>
      <c r="Q68" s="259">
        <f t="shared" si="2"/>
        <v>0</v>
      </c>
    </row>
    <row r="69" spans="1:17" ht="15" customHeight="1">
      <c r="A69" s="258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64"/>
      <c r="I69" s="258"/>
      <c r="J69" s="258"/>
      <c r="K69" s="260"/>
      <c r="L69" s="260"/>
      <c r="M69" s="259">
        <f t="shared" si="1"/>
        <v>0</v>
      </c>
      <c r="N69" s="258"/>
      <c r="O69" s="260"/>
      <c r="P69" s="260"/>
      <c r="Q69" s="259">
        <f t="shared" si="2"/>
        <v>0</v>
      </c>
    </row>
    <row r="70" spans="1:17" ht="15" customHeight="1">
      <c r="A70" s="258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64"/>
      <c r="I70" s="258"/>
      <c r="J70" s="258"/>
      <c r="K70" s="260"/>
      <c r="L70" s="260"/>
      <c r="M70" s="259">
        <f t="shared" si="1"/>
        <v>0</v>
      </c>
      <c r="N70" s="258"/>
      <c r="O70" s="260"/>
      <c r="P70" s="260"/>
      <c r="Q70" s="259">
        <f t="shared" si="2"/>
        <v>0</v>
      </c>
    </row>
    <row r="71" spans="1:17" ht="15" customHeight="1">
      <c r="A71" s="258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64"/>
      <c r="I71" s="258"/>
      <c r="J71" s="258"/>
      <c r="K71" s="260"/>
      <c r="L71" s="260"/>
      <c r="M71" s="259">
        <f t="shared" si="1"/>
        <v>0</v>
      </c>
      <c r="N71" s="258"/>
      <c r="O71" s="260"/>
      <c r="P71" s="260"/>
      <c r="Q71" s="259">
        <f t="shared" si="2"/>
        <v>0</v>
      </c>
    </row>
    <row r="72" spans="1:17" ht="15" customHeight="1">
      <c r="A72" s="258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64"/>
      <c r="I72" s="258"/>
      <c r="J72" s="258"/>
      <c r="K72" s="260"/>
      <c r="L72" s="260"/>
      <c r="M72" s="259">
        <f t="shared" si="1"/>
        <v>0</v>
      </c>
      <c r="N72" s="258"/>
      <c r="O72" s="260"/>
      <c r="P72" s="260"/>
      <c r="Q72" s="259">
        <f t="shared" si="2"/>
        <v>0</v>
      </c>
    </row>
    <row r="73" spans="1:17" ht="15" customHeight="1">
      <c r="A73" s="258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64">
        <v>2</v>
      </c>
      <c r="I73" s="258"/>
      <c r="J73" s="258"/>
      <c r="K73" s="260"/>
      <c r="L73" s="260"/>
      <c r="M73" s="259">
        <f t="shared" si="1"/>
        <v>0</v>
      </c>
      <c r="N73" s="258"/>
      <c r="O73" s="260"/>
      <c r="P73" s="260"/>
      <c r="Q73" s="259">
        <f t="shared" si="2"/>
        <v>0</v>
      </c>
    </row>
    <row r="74" spans="1:17" ht="15" customHeight="1">
      <c r="A74" s="258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64"/>
      <c r="I74" s="258"/>
      <c r="J74" s="258"/>
      <c r="K74" s="260"/>
      <c r="L74" s="260"/>
      <c r="M74" s="259">
        <f t="shared" si="1"/>
        <v>0</v>
      </c>
      <c r="N74" s="258"/>
      <c r="O74" s="260"/>
      <c r="P74" s="260"/>
      <c r="Q74" s="259">
        <f t="shared" si="2"/>
        <v>0</v>
      </c>
    </row>
    <row r="75" spans="1:17" ht="15" customHeight="1">
      <c r="A75" s="258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64"/>
      <c r="I75" s="258"/>
      <c r="J75" s="258"/>
      <c r="K75" s="260"/>
      <c r="L75" s="260"/>
      <c r="M75" s="259">
        <f t="shared" ref="M75:M141" si="3">K75-L75</f>
        <v>0</v>
      </c>
      <c r="N75" s="258"/>
      <c r="O75" s="260"/>
      <c r="P75" s="260"/>
      <c r="Q75" s="259">
        <f t="shared" ref="Q75:Q141" si="4">O75-P75</f>
        <v>0</v>
      </c>
    </row>
    <row r="76" spans="1:17" ht="15" customHeight="1">
      <c r="A76" s="258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64"/>
      <c r="I76" s="258"/>
      <c r="J76" s="258"/>
      <c r="K76" s="260"/>
      <c r="L76" s="260"/>
      <c r="M76" s="259">
        <f t="shared" si="3"/>
        <v>0</v>
      </c>
      <c r="N76" s="258"/>
      <c r="O76" s="260"/>
      <c r="P76" s="260"/>
      <c r="Q76" s="259">
        <f t="shared" si="4"/>
        <v>0</v>
      </c>
    </row>
    <row r="77" spans="1:17" ht="15" customHeight="1">
      <c r="A77" s="258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64"/>
      <c r="I77" s="258"/>
      <c r="J77" s="258"/>
      <c r="K77" s="260"/>
      <c r="L77" s="260"/>
      <c r="M77" s="259">
        <f t="shared" si="3"/>
        <v>0</v>
      </c>
      <c r="N77" s="258"/>
      <c r="O77" s="260"/>
      <c r="P77" s="260"/>
      <c r="Q77" s="259">
        <f t="shared" si="4"/>
        <v>0</v>
      </c>
    </row>
    <row r="78" spans="1:17" ht="15" customHeight="1">
      <c r="A78" s="258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64"/>
      <c r="I78" s="258"/>
      <c r="J78" s="258"/>
      <c r="K78" s="260"/>
      <c r="L78" s="260"/>
      <c r="M78" s="259">
        <f t="shared" si="3"/>
        <v>0</v>
      </c>
      <c r="N78" s="258"/>
      <c r="O78" s="260"/>
      <c r="P78" s="260"/>
      <c r="Q78" s="259">
        <f t="shared" si="4"/>
        <v>0</v>
      </c>
    </row>
    <row r="79" spans="1:17" ht="15" customHeight="1">
      <c r="A79" s="258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64"/>
      <c r="I79" s="258"/>
      <c r="J79" s="258"/>
      <c r="K79" s="260"/>
      <c r="L79" s="260"/>
      <c r="M79" s="259">
        <f t="shared" si="3"/>
        <v>0</v>
      </c>
      <c r="N79" s="258"/>
      <c r="O79" s="260"/>
      <c r="P79" s="260"/>
      <c r="Q79" s="259">
        <f t="shared" si="4"/>
        <v>0</v>
      </c>
    </row>
    <row r="80" spans="1:17" ht="15" customHeight="1">
      <c r="A80" s="258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64"/>
      <c r="I80" s="258"/>
      <c r="J80" s="258"/>
      <c r="K80" s="260"/>
      <c r="L80" s="260"/>
      <c r="M80" s="259">
        <f t="shared" si="3"/>
        <v>0</v>
      </c>
      <c r="N80" s="258"/>
      <c r="O80" s="260"/>
      <c r="P80" s="260"/>
      <c r="Q80" s="259">
        <f t="shared" si="4"/>
        <v>0</v>
      </c>
    </row>
    <row r="81" spans="1:17" ht="15" customHeight="1">
      <c r="A81" s="258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64"/>
      <c r="I81" s="258"/>
      <c r="J81" s="258"/>
      <c r="K81" s="260"/>
      <c r="L81" s="260"/>
      <c r="M81" s="259">
        <f t="shared" si="3"/>
        <v>0</v>
      </c>
      <c r="N81" s="258"/>
      <c r="O81" s="260"/>
      <c r="P81" s="260"/>
      <c r="Q81" s="259">
        <f t="shared" si="4"/>
        <v>0</v>
      </c>
    </row>
    <row r="82" spans="1:17" ht="15" customHeight="1">
      <c r="A82" s="258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64"/>
      <c r="I82" s="258"/>
      <c r="J82" s="258"/>
      <c r="K82" s="260"/>
      <c r="L82" s="260"/>
      <c r="M82" s="259">
        <f t="shared" si="3"/>
        <v>0</v>
      </c>
      <c r="N82" s="258"/>
      <c r="O82" s="260"/>
      <c r="P82" s="260"/>
      <c r="Q82" s="259">
        <f t="shared" si="4"/>
        <v>0</v>
      </c>
    </row>
    <row r="83" spans="1:17" ht="15" customHeight="1">
      <c r="A83" s="258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64"/>
      <c r="I83" s="258"/>
      <c r="J83" s="258"/>
      <c r="K83" s="260"/>
      <c r="L83" s="260"/>
      <c r="M83" s="259">
        <f t="shared" si="3"/>
        <v>0</v>
      </c>
      <c r="N83" s="258"/>
      <c r="O83" s="260"/>
      <c r="P83" s="260"/>
      <c r="Q83" s="259">
        <f t="shared" si="4"/>
        <v>0</v>
      </c>
    </row>
    <row r="84" spans="1:17" ht="15" customHeight="1">
      <c r="A84" s="258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64"/>
      <c r="I84" s="258"/>
      <c r="J84" s="258"/>
      <c r="K84" s="260"/>
      <c r="L84" s="260"/>
      <c r="M84" s="259">
        <f t="shared" si="3"/>
        <v>0</v>
      </c>
      <c r="N84" s="258"/>
      <c r="O84" s="260"/>
      <c r="P84" s="260"/>
      <c r="Q84" s="259">
        <f t="shared" si="4"/>
        <v>0</v>
      </c>
    </row>
    <row r="85" spans="1:17" ht="15" customHeight="1">
      <c r="A85" s="258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64"/>
      <c r="I85" s="258"/>
      <c r="J85" s="258"/>
      <c r="K85" s="260"/>
      <c r="L85" s="260"/>
      <c r="M85" s="259">
        <f t="shared" si="3"/>
        <v>0</v>
      </c>
      <c r="N85" s="258"/>
      <c r="O85" s="260"/>
      <c r="P85" s="260"/>
      <c r="Q85" s="259">
        <f t="shared" si="4"/>
        <v>0</v>
      </c>
    </row>
    <row r="86" spans="1:17" ht="15" customHeight="1">
      <c r="A86" s="258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64">
        <v>1</v>
      </c>
      <c r="I86" s="258"/>
      <c r="J86" s="258"/>
      <c r="K86" s="260"/>
      <c r="L86" s="260"/>
      <c r="M86" s="259">
        <f t="shared" si="3"/>
        <v>0</v>
      </c>
      <c r="N86" s="258"/>
      <c r="O86" s="260"/>
      <c r="P86" s="260"/>
      <c r="Q86" s="259">
        <f t="shared" si="4"/>
        <v>0</v>
      </c>
    </row>
    <row r="87" spans="1:17" ht="15" customHeight="1">
      <c r="A87" s="258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64"/>
      <c r="I87" s="258"/>
      <c r="J87" s="258"/>
      <c r="K87" s="260"/>
      <c r="L87" s="260"/>
      <c r="M87" s="259">
        <f t="shared" si="3"/>
        <v>0</v>
      </c>
      <c r="N87" s="258"/>
      <c r="O87" s="260"/>
      <c r="P87" s="260"/>
      <c r="Q87" s="259">
        <f t="shared" si="4"/>
        <v>0</v>
      </c>
    </row>
    <row r="88" spans="1:17" ht="15" customHeight="1">
      <c r="A88" s="258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64"/>
      <c r="I88" s="258"/>
      <c r="J88" s="258"/>
      <c r="K88" s="260"/>
      <c r="L88" s="260"/>
      <c r="M88" s="259">
        <f t="shared" si="3"/>
        <v>0</v>
      </c>
      <c r="N88" s="258"/>
      <c r="O88" s="260"/>
      <c r="P88" s="260"/>
      <c r="Q88" s="259">
        <f t="shared" si="4"/>
        <v>0</v>
      </c>
    </row>
    <row r="89" spans="1:17" ht="15" customHeight="1">
      <c r="A89" s="258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64"/>
      <c r="I89" s="258"/>
      <c r="J89" s="258"/>
      <c r="K89" s="260"/>
      <c r="L89" s="260"/>
      <c r="M89" s="259">
        <f t="shared" si="3"/>
        <v>0</v>
      </c>
      <c r="N89" s="258"/>
      <c r="O89" s="260"/>
      <c r="P89" s="260"/>
      <c r="Q89" s="259">
        <f t="shared" si="4"/>
        <v>0</v>
      </c>
    </row>
    <row r="90" spans="1:17" ht="15" customHeight="1">
      <c r="A90" s="258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64"/>
      <c r="I90" s="258"/>
      <c r="J90" s="258"/>
      <c r="K90" s="260"/>
      <c r="L90" s="260"/>
      <c r="M90" s="259">
        <f t="shared" si="3"/>
        <v>0</v>
      </c>
      <c r="N90" s="258"/>
      <c r="O90" s="260"/>
      <c r="P90" s="260"/>
      <c r="Q90" s="259">
        <f t="shared" si="4"/>
        <v>0</v>
      </c>
    </row>
    <row r="91" spans="1:17" ht="15" customHeight="1">
      <c r="A91" s="258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64"/>
      <c r="I91" s="258"/>
      <c r="J91" s="258"/>
      <c r="K91" s="260"/>
      <c r="L91" s="260"/>
      <c r="M91" s="259">
        <f t="shared" si="3"/>
        <v>0</v>
      </c>
      <c r="N91" s="258"/>
      <c r="O91" s="260"/>
      <c r="P91" s="260"/>
      <c r="Q91" s="259">
        <f t="shared" si="4"/>
        <v>0</v>
      </c>
    </row>
    <row r="92" spans="1:17" ht="15" customHeight="1">
      <c r="A92" s="258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64"/>
      <c r="I92" s="258"/>
      <c r="J92" s="258"/>
      <c r="K92" s="260"/>
      <c r="L92" s="260"/>
      <c r="M92" s="259">
        <f t="shared" si="3"/>
        <v>0</v>
      </c>
      <c r="N92" s="258"/>
      <c r="O92" s="260"/>
      <c r="P92" s="260"/>
      <c r="Q92" s="259">
        <f t="shared" si="4"/>
        <v>0</v>
      </c>
    </row>
    <row r="93" spans="1:17" ht="15" customHeight="1">
      <c r="A93" s="258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64"/>
      <c r="I93" s="258"/>
      <c r="J93" s="258"/>
      <c r="K93" s="260"/>
      <c r="L93" s="260"/>
      <c r="M93" s="259">
        <f t="shared" si="3"/>
        <v>0</v>
      </c>
      <c r="N93" s="258"/>
      <c r="O93" s="260"/>
      <c r="P93" s="260"/>
      <c r="Q93" s="259">
        <f t="shared" si="4"/>
        <v>0</v>
      </c>
    </row>
    <row r="94" spans="1:17" ht="15" customHeight="1">
      <c r="A94" s="258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64"/>
      <c r="I94" s="258"/>
      <c r="J94" s="258"/>
      <c r="K94" s="260"/>
      <c r="L94" s="260"/>
      <c r="M94" s="259">
        <f t="shared" si="3"/>
        <v>0</v>
      </c>
      <c r="N94" s="258"/>
      <c r="O94" s="260"/>
      <c r="P94" s="260"/>
      <c r="Q94" s="259">
        <f t="shared" si="4"/>
        <v>0</v>
      </c>
    </row>
    <row r="95" spans="1:17" ht="15" customHeight="1">
      <c r="A95" s="258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64"/>
      <c r="I95" s="258"/>
      <c r="J95" s="258"/>
      <c r="K95" s="260"/>
      <c r="L95" s="260"/>
      <c r="M95" s="259">
        <f t="shared" si="3"/>
        <v>0</v>
      </c>
      <c r="N95" s="258"/>
      <c r="O95" s="260"/>
      <c r="P95" s="260"/>
      <c r="Q95" s="259">
        <f t="shared" si="4"/>
        <v>0</v>
      </c>
    </row>
    <row r="96" spans="1:17" ht="15" customHeight="1">
      <c r="A96" s="258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64"/>
      <c r="I96" s="258"/>
      <c r="J96" s="258"/>
      <c r="K96" s="260"/>
      <c r="L96" s="260"/>
      <c r="M96" s="259">
        <f t="shared" si="3"/>
        <v>0</v>
      </c>
      <c r="N96" s="258"/>
      <c r="O96" s="260"/>
      <c r="P96" s="260"/>
      <c r="Q96" s="259">
        <f t="shared" si="4"/>
        <v>0</v>
      </c>
    </row>
    <row r="97" spans="1:17" ht="15" customHeight="1">
      <c r="A97" s="258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64"/>
      <c r="I97" s="258"/>
      <c r="J97" s="258"/>
      <c r="K97" s="260"/>
      <c r="L97" s="260"/>
      <c r="M97" s="259">
        <f t="shared" si="3"/>
        <v>0</v>
      </c>
      <c r="N97" s="258"/>
      <c r="O97" s="260"/>
      <c r="P97" s="260"/>
      <c r="Q97" s="259">
        <f t="shared" si="4"/>
        <v>0</v>
      </c>
    </row>
    <row r="98" spans="1:17" ht="15" customHeight="1">
      <c r="A98" s="258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64"/>
      <c r="I98" s="258"/>
      <c r="J98" s="258"/>
      <c r="K98" s="260"/>
      <c r="L98" s="260"/>
      <c r="M98" s="259">
        <f t="shared" si="3"/>
        <v>0</v>
      </c>
      <c r="N98" s="258"/>
      <c r="O98" s="260"/>
      <c r="P98" s="260"/>
      <c r="Q98" s="259">
        <f t="shared" si="4"/>
        <v>0</v>
      </c>
    </row>
    <row r="99" spans="1:17" ht="15" customHeight="1">
      <c r="A99" s="258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64"/>
      <c r="I99" s="258"/>
      <c r="J99" s="258"/>
      <c r="K99" s="260"/>
      <c r="L99" s="260"/>
      <c r="M99" s="259">
        <f t="shared" si="3"/>
        <v>0</v>
      </c>
      <c r="N99" s="258"/>
      <c r="O99" s="260"/>
      <c r="P99" s="260"/>
      <c r="Q99" s="259">
        <f t="shared" si="4"/>
        <v>0</v>
      </c>
    </row>
    <row r="100" spans="1:17" ht="15" customHeight="1">
      <c r="A100" s="258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64"/>
      <c r="I100" s="258"/>
      <c r="J100" s="258"/>
      <c r="K100" s="260"/>
      <c r="L100" s="260"/>
      <c r="M100" s="259">
        <f t="shared" si="3"/>
        <v>0</v>
      </c>
      <c r="N100" s="258"/>
      <c r="O100" s="260"/>
      <c r="P100" s="260"/>
      <c r="Q100" s="259">
        <f t="shared" si="4"/>
        <v>0</v>
      </c>
    </row>
    <row r="101" spans="1:17" ht="15" customHeight="1">
      <c r="A101" s="258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64"/>
      <c r="I101" s="258"/>
      <c r="J101" s="258"/>
      <c r="K101" s="260"/>
      <c r="L101" s="260"/>
      <c r="M101" s="259">
        <f t="shared" si="3"/>
        <v>0</v>
      </c>
      <c r="N101" s="258"/>
      <c r="O101" s="260"/>
      <c r="P101" s="260"/>
      <c r="Q101" s="259">
        <f t="shared" si="4"/>
        <v>0</v>
      </c>
    </row>
    <row r="102" spans="1:17" ht="15" customHeight="1">
      <c r="A102" s="258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64"/>
      <c r="I102" s="258"/>
      <c r="J102" s="258"/>
      <c r="K102" s="260"/>
      <c r="L102" s="260"/>
      <c r="M102" s="259">
        <f t="shared" si="3"/>
        <v>0</v>
      </c>
      <c r="N102" s="258"/>
      <c r="O102" s="260"/>
      <c r="P102" s="260"/>
      <c r="Q102" s="259">
        <f t="shared" si="4"/>
        <v>0</v>
      </c>
    </row>
    <row r="103" spans="1:17" ht="15" customHeight="1">
      <c r="A103" s="258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64"/>
      <c r="I103" s="258"/>
      <c r="J103" s="258"/>
      <c r="K103" s="260"/>
      <c r="L103" s="260"/>
      <c r="M103" s="259">
        <f t="shared" si="3"/>
        <v>0</v>
      </c>
      <c r="N103" s="258"/>
      <c r="O103" s="260"/>
      <c r="P103" s="260"/>
      <c r="Q103" s="259">
        <f t="shared" si="4"/>
        <v>0</v>
      </c>
    </row>
    <row r="104" spans="1:17" ht="15" customHeight="1">
      <c r="A104" s="258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64"/>
      <c r="I104" s="258"/>
      <c r="J104" s="258"/>
      <c r="K104" s="260"/>
      <c r="L104" s="260"/>
      <c r="M104" s="259">
        <f t="shared" si="3"/>
        <v>0</v>
      </c>
      <c r="N104" s="258"/>
      <c r="O104" s="260"/>
      <c r="P104" s="260"/>
      <c r="Q104" s="259">
        <f t="shared" si="4"/>
        <v>0</v>
      </c>
    </row>
    <row r="105" spans="1:17" ht="15" customHeight="1">
      <c r="A105" s="258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64"/>
      <c r="I105" s="258"/>
      <c r="J105" s="258"/>
      <c r="K105" s="260"/>
      <c r="L105" s="260"/>
      <c r="M105" s="259">
        <f t="shared" si="3"/>
        <v>0</v>
      </c>
      <c r="N105" s="258"/>
      <c r="O105" s="260"/>
      <c r="P105" s="260"/>
      <c r="Q105" s="259">
        <f t="shared" si="4"/>
        <v>0</v>
      </c>
    </row>
    <row r="106" spans="1:17" ht="15" customHeight="1">
      <c r="A106" s="258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64"/>
      <c r="I106" s="258"/>
      <c r="J106" s="258"/>
      <c r="K106" s="260"/>
      <c r="L106" s="260"/>
      <c r="M106" s="259">
        <f t="shared" si="3"/>
        <v>0</v>
      </c>
      <c r="N106" s="258"/>
      <c r="O106" s="260"/>
      <c r="P106" s="260"/>
      <c r="Q106" s="259">
        <f t="shared" si="4"/>
        <v>0</v>
      </c>
    </row>
    <row r="107" spans="1:17" ht="15" customHeight="1">
      <c r="A107" s="258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64"/>
      <c r="I107" s="258"/>
      <c r="J107" s="258"/>
      <c r="K107" s="260"/>
      <c r="L107" s="260"/>
      <c r="M107" s="259">
        <f t="shared" si="3"/>
        <v>0</v>
      </c>
      <c r="N107" s="258"/>
      <c r="O107" s="260"/>
      <c r="P107" s="260"/>
      <c r="Q107" s="259">
        <f t="shared" si="4"/>
        <v>0</v>
      </c>
    </row>
    <row r="108" spans="1:17" ht="15" customHeight="1">
      <c r="A108" s="258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64">
        <v>1</v>
      </c>
      <c r="I108" s="258"/>
      <c r="J108" s="258"/>
      <c r="K108" s="260"/>
      <c r="L108" s="260"/>
      <c r="M108" s="259">
        <f t="shared" si="3"/>
        <v>0</v>
      </c>
      <c r="N108" s="258"/>
      <c r="O108" s="260"/>
      <c r="P108" s="260"/>
      <c r="Q108" s="259">
        <f t="shared" si="4"/>
        <v>0</v>
      </c>
    </row>
    <row r="109" spans="1:17" ht="15" customHeight="1">
      <c r="A109" s="258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64">
        <v>1</v>
      </c>
      <c r="I109" s="258"/>
      <c r="J109" s="258"/>
      <c r="K109" s="260"/>
      <c r="L109" s="260"/>
      <c r="M109" s="259">
        <f t="shared" si="3"/>
        <v>0</v>
      </c>
      <c r="N109" s="258"/>
      <c r="O109" s="260"/>
      <c r="P109" s="260"/>
      <c r="Q109" s="259">
        <f t="shared" si="4"/>
        <v>0</v>
      </c>
    </row>
    <row r="110" spans="1:17" ht="15" customHeight="1">
      <c r="A110" s="258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64"/>
      <c r="I110" s="258"/>
      <c r="J110" s="258"/>
      <c r="K110" s="260"/>
      <c r="L110" s="260"/>
      <c r="M110" s="259">
        <f t="shared" si="3"/>
        <v>0</v>
      </c>
      <c r="N110" s="258"/>
      <c r="O110" s="260"/>
      <c r="P110" s="260"/>
      <c r="Q110" s="259">
        <f t="shared" si="4"/>
        <v>0</v>
      </c>
    </row>
    <row r="111" spans="1:17" ht="15" customHeight="1">
      <c r="A111" s="258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64"/>
      <c r="I111" s="258"/>
      <c r="J111" s="258"/>
      <c r="K111" s="260"/>
      <c r="L111" s="260"/>
      <c r="M111" s="259">
        <f t="shared" si="3"/>
        <v>0</v>
      </c>
      <c r="N111" s="258"/>
      <c r="O111" s="260"/>
      <c r="P111" s="260"/>
      <c r="Q111" s="259">
        <f t="shared" si="4"/>
        <v>0</v>
      </c>
    </row>
    <row r="112" spans="1:17" ht="15" customHeight="1">
      <c r="A112" s="258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64">
        <v>1</v>
      </c>
      <c r="I112" s="258"/>
      <c r="J112" s="258"/>
      <c r="K112" s="260"/>
      <c r="L112" s="260"/>
      <c r="M112" s="259">
        <f t="shared" si="3"/>
        <v>0</v>
      </c>
      <c r="N112" s="258"/>
      <c r="O112" s="260"/>
      <c r="P112" s="260"/>
      <c r="Q112" s="259">
        <f t="shared" si="4"/>
        <v>0</v>
      </c>
    </row>
    <row r="113" spans="1:17" ht="15" customHeight="1">
      <c r="A113" s="258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64"/>
      <c r="I113" s="258"/>
      <c r="J113" s="258"/>
      <c r="K113" s="260"/>
      <c r="L113" s="260"/>
      <c r="M113" s="259">
        <f t="shared" si="3"/>
        <v>0</v>
      </c>
      <c r="N113" s="258"/>
      <c r="O113" s="260"/>
      <c r="P113" s="260"/>
      <c r="Q113" s="259">
        <f t="shared" si="4"/>
        <v>0</v>
      </c>
    </row>
    <row r="114" spans="1:17" ht="15" customHeight="1">
      <c r="A114" s="258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64"/>
      <c r="I114" s="258"/>
      <c r="J114" s="258"/>
      <c r="K114" s="260"/>
      <c r="L114" s="260"/>
      <c r="M114" s="259">
        <f t="shared" si="3"/>
        <v>0</v>
      </c>
      <c r="N114" s="258"/>
      <c r="O114" s="260"/>
      <c r="P114" s="260"/>
      <c r="Q114" s="259">
        <f t="shared" si="4"/>
        <v>0</v>
      </c>
    </row>
    <row r="115" spans="1:17" ht="15" customHeight="1">
      <c r="A115" s="258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64"/>
      <c r="I115" s="258"/>
      <c r="J115" s="258"/>
      <c r="K115" s="260"/>
      <c r="L115" s="260"/>
      <c r="M115" s="259">
        <f t="shared" si="3"/>
        <v>0</v>
      </c>
      <c r="N115" s="258"/>
      <c r="O115" s="260"/>
      <c r="P115" s="260"/>
      <c r="Q115" s="259">
        <f t="shared" si="4"/>
        <v>0</v>
      </c>
    </row>
    <row r="116" spans="1:17" ht="15" customHeight="1">
      <c r="A116" s="258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64"/>
      <c r="I116" s="258"/>
      <c r="J116" s="258"/>
      <c r="K116" s="260"/>
      <c r="L116" s="260"/>
      <c r="M116" s="259">
        <f t="shared" si="3"/>
        <v>0</v>
      </c>
      <c r="N116" s="258"/>
      <c r="O116" s="260"/>
      <c r="P116" s="260"/>
      <c r="Q116" s="259">
        <f t="shared" si="4"/>
        <v>0</v>
      </c>
    </row>
    <row r="117" spans="1:17" ht="15" customHeight="1">
      <c r="A117" s="258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64">
        <v>2</v>
      </c>
      <c r="I117" s="258"/>
      <c r="J117" s="258"/>
      <c r="K117" s="260"/>
      <c r="L117" s="260"/>
      <c r="M117" s="259">
        <f t="shared" si="3"/>
        <v>0</v>
      </c>
      <c r="N117" s="258"/>
      <c r="O117" s="260"/>
      <c r="P117" s="260"/>
      <c r="Q117" s="259">
        <f t="shared" si="4"/>
        <v>0</v>
      </c>
    </row>
    <row r="118" spans="1:17" ht="15" customHeight="1">
      <c r="A118" s="258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64">
        <v>1</v>
      </c>
      <c r="I118" s="258"/>
      <c r="J118" s="258"/>
      <c r="K118" s="260"/>
      <c r="L118" s="260"/>
      <c r="M118" s="259">
        <f t="shared" si="3"/>
        <v>0</v>
      </c>
      <c r="N118" s="258"/>
      <c r="O118" s="260"/>
      <c r="P118" s="260"/>
      <c r="Q118" s="259">
        <f t="shared" si="4"/>
        <v>0</v>
      </c>
    </row>
    <row r="119" spans="1:17" ht="15" customHeight="1">
      <c r="A119" s="258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64"/>
      <c r="I119" s="258"/>
      <c r="J119" s="258"/>
      <c r="K119" s="260"/>
      <c r="L119" s="260"/>
      <c r="M119" s="259">
        <f t="shared" si="3"/>
        <v>0</v>
      </c>
      <c r="N119" s="258"/>
      <c r="O119" s="260"/>
      <c r="P119" s="260"/>
      <c r="Q119" s="259">
        <f t="shared" si="4"/>
        <v>0</v>
      </c>
    </row>
    <row r="120" spans="1:17" ht="15" customHeight="1">
      <c r="A120" s="258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64"/>
      <c r="I120" s="258"/>
      <c r="J120" s="258"/>
      <c r="K120" s="260"/>
      <c r="L120" s="260"/>
      <c r="M120" s="259">
        <f t="shared" si="3"/>
        <v>0</v>
      </c>
      <c r="N120" s="258"/>
      <c r="O120" s="260"/>
      <c r="P120" s="260"/>
      <c r="Q120" s="259">
        <f t="shared" si="4"/>
        <v>0</v>
      </c>
    </row>
    <row r="121" spans="1:17" ht="15" customHeight="1">
      <c r="A121" s="258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64"/>
      <c r="I121" s="258"/>
      <c r="J121" s="258"/>
      <c r="K121" s="260"/>
      <c r="L121" s="260"/>
      <c r="M121" s="259">
        <f t="shared" si="3"/>
        <v>0</v>
      </c>
      <c r="N121" s="258"/>
      <c r="O121" s="260"/>
      <c r="P121" s="260"/>
      <c r="Q121" s="259">
        <f t="shared" si="4"/>
        <v>0</v>
      </c>
    </row>
    <row r="122" spans="1:17" ht="15" customHeight="1">
      <c r="A122" s="258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64"/>
      <c r="I122" s="258"/>
      <c r="J122" s="258"/>
      <c r="K122" s="260"/>
      <c r="L122" s="260"/>
      <c r="M122" s="259">
        <f t="shared" si="3"/>
        <v>0</v>
      </c>
      <c r="N122" s="258"/>
      <c r="O122" s="260"/>
      <c r="P122" s="260"/>
      <c r="Q122" s="259">
        <f t="shared" si="4"/>
        <v>0</v>
      </c>
    </row>
    <row r="123" spans="1:17" ht="15" customHeight="1">
      <c r="A123" s="258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64"/>
      <c r="I123" s="258"/>
      <c r="J123" s="258"/>
      <c r="K123" s="260"/>
      <c r="L123" s="260"/>
      <c r="M123" s="259">
        <f t="shared" si="3"/>
        <v>0</v>
      </c>
      <c r="N123" s="258"/>
      <c r="O123" s="260"/>
      <c r="P123" s="260"/>
      <c r="Q123" s="259">
        <f t="shared" si="4"/>
        <v>0</v>
      </c>
    </row>
    <row r="124" spans="1:17" ht="15" customHeight="1">
      <c r="A124" s="258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64">
        <v>1</v>
      </c>
      <c r="I124" s="258"/>
      <c r="J124" s="258"/>
      <c r="K124" s="260"/>
      <c r="L124" s="260"/>
      <c r="M124" s="259">
        <f t="shared" si="3"/>
        <v>0</v>
      </c>
      <c r="N124" s="258"/>
      <c r="O124" s="260"/>
      <c r="P124" s="260"/>
      <c r="Q124" s="259">
        <f t="shared" si="4"/>
        <v>0</v>
      </c>
    </row>
    <row r="125" spans="1:17" ht="15" customHeight="1">
      <c r="A125" s="258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64"/>
      <c r="I125" s="258"/>
      <c r="J125" s="258"/>
      <c r="K125" s="260"/>
      <c r="L125" s="260"/>
      <c r="M125" s="259">
        <f t="shared" si="3"/>
        <v>0</v>
      </c>
      <c r="N125" s="258"/>
      <c r="O125" s="260"/>
      <c r="P125" s="260"/>
      <c r="Q125" s="259">
        <f t="shared" si="4"/>
        <v>0</v>
      </c>
    </row>
    <row r="126" spans="1:17" ht="15" customHeight="1">
      <c r="A126" s="258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64"/>
      <c r="I126" s="258"/>
      <c r="J126" s="258"/>
      <c r="K126" s="260"/>
      <c r="L126" s="260"/>
      <c r="M126" s="259">
        <f t="shared" si="3"/>
        <v>0</v>
      </c>
      <c r="N126" s="258"/>
      <c r="O126" s="260"/>
      <c r="P126" s="260"/>
      <c r="Q126" s="259">
        <f t="shared" si="4"/>
        <v>0</v>
      </c>
    </row>
    <row r="127" spans="1:17" ht="15" customHeight="1">
      <c r="A127" s="258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64"/>
      <c r="I127" s="258"/>
      <c r="J127" s="258"/>
      <c r="K127" s="260"/>
      <c r="L127" s="260"/>
      <c r="M127" s="259">
        <f t="shared" si="3"/>
        <v>0</v>
      </c>
      <c r="N127" s="258"/>
      <c r="O127" s="260"/>
      <c r="P127" s="260"/>
      <c r="Q127" s="259">
        <f t="shared" si="4"/>
        <v>0</v>
      </c>
    </row>
    <row r="128" spans="1:17" ht="15" customHeight="1">
      <c r="A128" s="258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64"/>
      <c r="I128" s="258"/>
      <c r="J128" s="258"/>
      <c r="K128" s="260"/>
      <c r="L128" s="260"/>
      <c r="M128" s="259">
        <f t="shared" si="3"/>
        <v>0</v>
      </c>
      <c r="N128" s="258"/>
      <c r="O128" s="260"/>
      <c r="P128" s="260"/>
      <c r="Q128" s="259">
        <f t="shared" si="4"/>
        <v>0</v>
      </c>
    </row>
    <row r="129" spans="1:17" ht="15" customHeight="1">
      <c r="A129" s="258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64"/>
      <c r="I129" s="258"/>
      <c r="J129" s="258"/>
      <c r="K129" s="260"/>
      <c r="L129" s="260"/>
      <c r="M129" s="259">
        <f t="shared" si="3"/>
        <v>0</v>
      </c>
      <c r="N129" s="258"/>
      <c r="O129" s="260"/>
      <c r="P129" s="260"/>
      <c r="Q129" s="259">
        <f t="shared" si="4"/>
        <v>0</v>
      </c>
    </row>
    <row r="130" spans="1:17" ht="15" customHeight="1">
      <c r="A130" s="258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64">
        <v>2</v>
      </c>
      <c r="I130" s="258"/>
      <c r="J130" s="258"/>
      <c r="K130" s="260"/>
      <c r="L130" s="260"/>
      <c r="M130" s="259">
        <f t="shared" si="3"/>
        <v>0</v>
      </c>
      <c r="N130" s="258"/>
      <c r="O130" s="260"/>
      <c r="P130" s="260"/>
      <c r="Q130" s="259">
        <f t="shared" si="4"/>
        <v>0</v>
      </c>
    </row>
    <row r="131" spans="1:17" ht="15" customHeight="1">
      <c r="A131" s="258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64"/>
      <c r="I131" s="258"/>
      <c r="J131" s="258"/>
      <c r="K131" s="260"/>
      <c r="L131" s="260"/>
      <c r="M131" s="259">
        <f t="shared" si="3"/>
        <v>0</v>
      </c>
      <c r="N131" s="258"/>
      <c r="O131" s="260"/>
      <c r="P131" s="260"/>
      <c r="Q131" s="259">
        <f t="shared" si="4"/>
        <v>0</v>
      </c>
    </row>
    <row r="132" spans="1:17" ht="15" customHeight="1">
      <c r="A132" s="258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64"/>
      <c r="I132" s="258"/>
      <c r="J132" s="258"/>
      <c r="K132" s="260"/>
      <c r="L132" s="260"/>
      <c r="M132" s="259">
        <f t="shared" si="3"/>
        <v>0</v>
      </c>
      <c r="N132" s="258"/>
      <c r="O132" s="260"/>
      <c r="P132" s="260"/>
      <c r="Q132" s="259">
        <f t="shared" si="4"/>
        <v>0</v>
      </c>
    </row>
    <row r="133" spans="1:17" ht="15" customHeight="1">
      <c r="A133" s="258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64">
        <v>-1</v>
      </c>
      <c r="I133" s="258"/>
      <c r="J133" s="258"/>
      <c r="K133" s="260"/>
      <c r="L133" s="260"/>
      <c r="M133" s="259">
        <f t="shared" si="3"/>
        <v>0</v>
      </c>
      <c r="N133" s="258"/>
      <c r="O133" s="260"/>
      <c r="P133" s="260"/>
      <c r="Q133" s="259">
        <f t="shared" si="4"/>
        <v>0</v>
      </c>
    </row>
    <row r="134" spans="1:17" ht="15" customHeight="1">
      <c r="A134" s="258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64"/>
      <c r="I134" s="258"/>
      <c r="J134" s="258"/>
      <c r="K134" s="260"/>
      <c r="L134" s="260"/>
      <c r="M134" s="259">
        <f t="shared" si="3"/>
        <v>0</v>
      </c>
      <c r="N134" s="258"/>
      <c r="O134" s="260"/>
      <c r="P134" s="260"/>
      <c r="Q134" s="259">
        <f t="shared" si="4"/>
        <v>0</v>
      </c>
    </row>
    <row r="135" spans="1:17" ht="15" customHeight="1">
      <c r="A135" s="258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64"/>
      <c r="I135" s="258"/>
      <c r="J135" s="258"/>
      <c r="K135" s="260"/>
      <c r="L135" s="260"/>
      <c r="M135" s="259">
        <f t="shared" si="3"/>
        <v>0</v>
      </c>
      <c r="N135" s="258"/>
      <c r="O135" s="260"/>
      <c r="P135" s="260"/>
      <c r="Q135" s="259">
        <f t="shared" si="4"/>
        <v>0</v>
      </c>
    </row>
    <row r="136" spans="1:17" ht="15" customHeight="1">
      <c r="A136" s="258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64"/>
      <c r="I136" s="258"/>
      <c r="J136" s="258"/>
      <c r="K136" s="260"/>
      <c r="L136" s="260"/>
      <c r="M136" s="259">
        <f t="shared" si="3"/>
        <v>0</v>
      </c>
      <c r="N136" s="258"/>
      <c r="O136" s="260"/>
      <c r="P136" s="260"/>
      <c r="Q136" s="259">
        <f t="shared" si="4"/>
        <v>0</v>
      </c>
    </row>
    <row r="137" spans="1:17" ht="15" customHeight="1">
      <c r="A137" s="258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64"/>
      <c r="I137" s="258"/>
      <c r="J137" s="258"/>
      <c r="K137" s="260"/>
      <c r="L137" s="260"/>
      <c r="M137" s="259">
        <f t="shared" si="3"/>
        <v>0</v>
      </c>
      <c r="N137" s="258"/>
      <c r="O137" s="260"/>
      <c r="P137" s="260"/>
      <c r="Q137" s="259">
        <f t="shared" si="4"/>
        <v>0</v>
      </c>
    </row>
    <row r="138" spans="1:17" ht="15" customHeight="1">
      <c r="A138" s="258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64"/>
      <c r="I138" s="258"/>
      <c r="J138" s="258"/>
      <c r="K138" s="260"/>
      <c r="L138" s="260"/>
      <c r="M138" s="259">
        <f t="shared" si="3"/>
        <v>0</v>
      </c>
      <c r="N138" s="258"/>
      <c r="O138" s="260"/>
      <c r="P138" s="260"/>
      <c r="Q138" s="259">
        <f t="shared" si="4"/>
        <v>0</v>
      </c>
    </row>
    <row r="139" spans="1:17" ht="15" customHeight="1">
      <c r="A139" s="258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64"/>
      <c r="I139" s="258"/>
      <c r="J139" s="258"/>
      <c r="K139" s="260"/>
      <c r="L139" s="260"/>
      <c r="M139" s="259">
        <f t="shared" si="3"/>
        <v>0</v>
      </c>
      <c r="N139" s="258"/>
      <c r="O139" s="260"/>
      <c r="P139" s="260"/>
      <c r="Q139" s="259">
        <f t="shared" si="4"/>
        <v>0</v>
      </c>
    </row>
    <row r="140" spans="1:17" ht="15" customHeight="1">
      <c r="A140" s="258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64"/>
      <c r="I140" s="258"/>
      <c r="J140" s="258"/>
      <c r="K140" s="260"/>
      <c r="L140" s="260"/>
      <c r="M140" s="259">
        <f t="shared" si="3"/>
        <v>0</v>
      </c>
      <c r="N140" s="258"/>
      <c r="O140" s="260"/>
      <c r="P140" s="260"/>
      <c r="Q140" s="259">
        <f t="shared" si="4"/>
        <v>0</v>
      </c>
    </row>
    <row r="141" spans="1:17" ht="15" customHeight="1">
      <c r="A141" s="258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64"/>
      <c r="I141" s="258"/>
      <c r="J141" s="258"/>
      <c r="K141" s="260"/>
      <c r="L141" s="260"/>
      <c r="M141" s="259">
        <f t="shared" si="3"/>
        <v>0</v>
      </c>
      <c r="N141" s="258"/>
      <c r="O141" s="260"/>
      <c r="P141" s="260"/>
      <c r="Q141" s="259">
        <f t="shared" si="4"/>
        <v>0</v>
      </c>
    </row>
    <row r="142" spans="1:17" ht="15" customHeight="1">
      <c r="A142" s="258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64">
        <v>1</v>
      </c>
      <c r="I142" s="258"/>
      <c r="J142" s="258"/>
      <c r="K142" s="260"/>
      <c r="L142" s="260"/>
      <c r="M142" s="259">
        <f t="shared" ref="M142:M186" si="5">K142-L142</f>
        <v>0</v>
      </c>
      <c r="N142" s="258"/>
      <c r="O142" s="260"/>
      <c r="P142" s="260"/>
      <c r="Q142" s="259">
        <f t="shared" ref="Q142:Q186" si="6">O142-P142</f>
        <v>0</v>
      </c>
    </row>
    <row r="143" spans="1:17" ht="15" customHeight="1">
      <c r="A143" s="258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64"/>
      <c r="I143" s="258"/>
      <c r="J143" s="258"/>
      <c r="K143" s="260"/>
      <c r="L143" s="260"/>
      <c r="M143" s="259">
        <f t="shared" si="5"/>
        <v>0</v>
      </c>
      <c r="N143" s="258"/>
      <c r="O143" s="260"/>
      <c r="P143" s="260"/>
      <c r="Q143" s="259">
        <f t="shared" si="6"/>
        <v>0</v>
      </c>
    </row>
    <row r="144" spans="1:17" ht="15" customHeight="1">
      <c r="A144" s="258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64"/>
      <c r="I144" s="258"/>
      <c r="J144" s="258"/>
      <c r="K144" s="260"/>
      <c r="L144" s="260"/>
      <c r="M144" s="259">
        <f t="shared" si="5"/>
        <v>0</v>
      </c>
      <c r="N144" s="258"/>
      <c r="O144" s="260"/>
      <c r="P144" s="260"/>
      <c r="Q144" s="259">
        <f t="shared" si="6"/>
        <v>0</v>
      </c>
    </row>
    <row r="145" spans="1:17" ht="15" customHeight="1">
      <c r="A145" s="258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64"/>
      <c r="I145" s="258"/>
      <c r="J145" s="258"/>
      <c r="K145" s="260"/>
      <c r="L145" s="260"/>
      <c r="M145" s="259">
        <f t="shared" si="5"/>
        <v>0</v>
      </c>
      <c r="N145" s="258"/>
      <c r="O145" s="260"/>
      <c r="P145" s="260"/>
      <c r="Q145" s="259">
        <f t="shared" si="6"/>
        <v>0</v>
      </c>
    </row>
    <row r="146" spans="1:17" ht="15" customHeight="1">
      <c r="A146" s="258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64"/>
      <c r="I146" s="258"/>
      <c r="J146" s="258"/>
      <c r="K146" s="260"/>
      <c r="L146" s="260"/>
      <c r="M146" s="259">
        <f t="shared" si="5"/>
        <v>0</v>
      </c>
      <c r="N146" s="258"/>
      <c r="O146" s="260"/>
      <c r="P146" s="260"/>
      <c r="Q146" s="259">
        <f t="shared" si="6"/>
        <v>0</v>
      </c>
    </row>
    <row r="147" spans="1:17" ht="15" customHeight="1">
      <c r="A147" s="258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64"/>
      <c r="I147" s="258"/>
      <c r="J147" s="258"/>
      <c r="K147" s="260"/>
      <c r="L147" s="260"/>
      <c r="M147" s="259">
        <f t="shared" si="5"/>
        <v>0</v>
      </c>
      <c r="N147" s="258"/>
      <c r="O147" s="260"/>
      <c r="P147" s="260"/>
      <c r="Q147" s="259">
        <f t="shared" si="6"/>
        <v>0</v>
      </c>
    </row>
    <row r="148" spans="1:17" ht="15" customHeight="1">
      <c r="A148" s="258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64"/>
      <c r="I148" s="258"/>
      <c r="J148" s="258"/>
      <c r="K148" s="260"/>
      <c r="L148" s="260"/>
      <c r="M148" s="259">
        <f t="shared" si="5"/>
        <v>0</v>
      </c>
      <c r="N148" s="258"/>
      <c r="O148" s="260"/>
      <c r="P148" s="260"/>
      <c r="Q148" s="259">
        <f t="shared" si="6"/>
        <v>0</v>
      </c>
    </row>
    <row r="149" spans="1:17" ht="15" customHeight="1">
      <c r="A149" s="258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64"/>
      <c r="I149" s="258"/>
      <c r="J149" s="258"/>
      <c r="K149" s="260"/>
      <c r="L149" s="260"/>
      <c r="M149" s="259">
        <f t="shared" si="5"/>
        <v>0</v>
      </c>
      <c r="N149" s="258"/>
      <c r="O149" s="260"/>
      <c r="P149" s="260"/>
      <c r="Q149" s="259">
        <f t="shared" si="6"/>
        <v>0</v>
      </c>
    </row>
    <row r="150" spans="1:17" ht="15" customHeight="1">
      <c r="A150" s="258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64"/>
      <c r="I150" s="258"/>
      <c r="J150" s="258"/>
      <c r="K150" s="260"/>
      <c r="L150" s="260"/>
      <c r="M150" s="259">
        <f t="shared" si="5"/>
        <v>0</v>
      </c>
      <c r="N150" s="258"/>
      <c r="O150" s="260"/>
      <c r="P150" s="260"/>
      <c r="Q150" s="259">
        <f t="shared" si="6"/>
        <v>0</v>
      </c>
    </row>
    <row r="151" spans="1:17" ht="15" customHeight="1">
      <c r="A151" s="258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64"/>
      <c r="I151" s="258"/>
      <c r="J151" s="258"/>
      <c r="K151" s="260"/>
      <c r="L151" s="260"/>
      <c r="M151" s="259">
        <f t="shared" si="5"/>
        <v>0</v>
      </c>
      <c r="N151" s="258"/>
      <c r="O151" s="260"/>
      <c r="P151" s="260"/>
      <c r="Q151" s="259">
        <f t="shared" si="6"/>
        <v>0</v>
      </c>
    </row>
    <row r="152" spans="1:17" ht="15" customHeight="1">
      <c r="A152" s="258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64"/>
      <c r="I152" s="258"/>
      <c r="J152" s="258"/>
      <c r="K152" s="260"/>
      <c r="L152" s="260"/>
      <c r="M152" s="259">
        <f t="shared" si="5"/>
        <v>0</v>
      </c>
      <c r="N152" s="258"/>
      <c r="O152" s="260"/>
      <c r="P152" s="260"/>
      <c r="Q152" s="259">
        <f t="shared" si="6"/>
        <v>0</v>
      </c>
    </row>
    <row r="153" spans="1:17" ht="15" customHeight="1">
      <c r="A153" s="258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64"/>
      <c r="I153" s="258"/>
      <c r="J153" s="258"/>
      <c r="K153" s="260"/>
      <c r="L153" s="260"/>
      <c r="M153" s="259">
        <f t="shared" si="5"/>
        <v>0</v>
      </c>
      <c r="N153" s="258"/>
      <c r="O153" s="260"/>
      <c r="P153" s="260"/>
      <c r="Q153" s="259">
        <f t="shared" si="6"/>
        <v>0</v>
      </c>
    </row>
    <row r="154" spans="1:17" ht="15" customHeight="1">
      <c r="A154" s="258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64"/>
      <c r="I154" s="258"/>
      <c r="J154" s="258"/>
      <c r="K154" s="260"/>
      <c r="L154" s="260"/>
      <c r="M154" s="259">
        <f t="shared" si="5"/>
        <v>0</v>
      </c>
      <c r="N154" s="258"/>
      <c r="O154" s="260"/>
      <c r="P154" s="260"/>
      <c r="Q154" s="259">
        <f t="shared" si="6"/>
        <v>0</v>
      </c>
    </row>
    <row r="155" spans="1:17" ht="15" customHeight="1">
      <c r="A155" s="258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64"/>
      <c r="I155" s="258"/>
      <c r="J155" s="258"/>
      <c r="K155" s="260"/>
      <c r="L155" s="260"/>
      <c r="M155" s="259">
        <f t="shared" si="5"/>
        <v>0</v>
      </c>
      <c r="N155" s="258"/>
      <c r="O155" s="260"/>
      <c r="P155" s="260"/>
      <c r="Q155" s="259">
        <f t="shared" si="6"/>
        <v>0</v>
      </c>
    </row>
    <row r="156" spans="1:17" ht="15" customHeight="1">
      <c r="A156" s="258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64"/>
      <c r="I156" s="258"/>
      <c r="J156" s="258"/>
      <c r="K156" s="260"/>
      <c r="L156" s="260"/>
      <c r="M156" s="259">
        <f t="shared" si="5"/>
        <v>0</v>
      </c>
      <c r="N156" s="258"/>
      <c r="O156" s="260"/>
      <c r="P156" s="260"/>
      <c r="Q156" s="259">
        <f t="shared" si="6"/>
        <v>0</v>
      </c>
    </row>
    <row r="157" spans="1:17" ht="15" customHeight="1">
      <c r="A157" s="258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64"/>
      <c r="I157" s="258"/>
      <c r="J157" s="258"/>
      <c r="K157" s="260"/>
      <c r="L157" s="260"/>
      <c r="M157" s="259">
        <f t="shared" si="5"/>
        <v>0</v>
      </c>
      <c r="N157" s="258"/>
      <c r="O157" s="260"/>
      <c r="P157" s="260"/>
      <c r="Q157" s="259">
        <f t="shared" si="6"/>
        <v>0</v>
      </c>
    </row>
    <row r="158" spans="1:17" ht="15" customHeight="1">
      <c r="A158" s="258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64"/>
      <c r="I158" s="258"/>
      <c r="J158" s="258"/>
      <c r="K158" s="260"/>
      <c r="L158" s="260"/>
      <c r="M158" s="259">
        <f t="shared" si="5"/>
        <v>0</v>
      </c>
      <c r="N158" s="258"/>
      <c r="O158" s="260"/>
      <c r="P158" s="260"/>
      <c r="Q158" s="259">
        <f t="shared" si="6"/>
        <v>0</v>
      </c>
    </row>
    <row r="159" spans="1:17" ht="15" customHeight="1">
      <c r="A159" s="258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64"/>
      <c r="I159" s="258"/>
      <c r="J159" s="258"/>
      <c r="K159" s="260"/>
      <c r="L159" s="260"/>
      <c r="M159" s="259">
        <f t="shared" si="5"/>
        <v>0</v>
      </c>
      <c r="N159" s="258"/>
      <c r="O159" s="260"/>
      <c r="P159" s="260"/>
      <c r="Q159" s="259">
        <f t="shared" si="6"/>
        <v>0</v>
      </c>
    </row>
    <row r="160" spans="1:17" ht="15" customHeight="1">
      <c r="A160" s="258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64"/>
      <c r="I160" s="258"/>
      <c r="J160" s="258"/>
      <c r="K160" s="260"/>
      <c r="L160" s="260"/>
      <c r="M160" s="259">
        <f t="shared" si="5"/>
        <v>0</v>
      </c>
      <c r="N160" s="258"/>
      <c r="O160" s="260"/>
      <c r="P160" s="260"/>
      <c r="Q160" s="259">
        <f t="shared" si="6"/>
        <v>0</v>
      </c>
    </row>
    <row r="161" spans="1:17" ht="15" customHeight="1">
      <c r="A161" s="258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64">
        <v>2</v>
      </c>
      <c r="I161" s="258"/>
      <c r="J161" s="258"/>
      <c r="K161" s="260"/>
      <c r="L161" s="260"/>
      <c r="M161" s="259">
        <f t="shared" si="5"/>
        <v>0</v>
      </c>
      <c r="N161" s="258"/>
      <c r="O161" s="260"/>
      <c r="P161" s="260"/>
      <c r="Q161" s="259">
        <f t="shared" si="6"/>
        <v>0</v>
      </c>
    </row>
    <row r="162" spans="1:17" ht="15" customHeight="1">
      <c r="A162" s="258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64"/>
      <c r="I162" s="258"/>
      <c r="J162" s="258"/>
      <c r="K162" s="260"/>
      <c r="L162" s="260"/>
      <c r="M162" s="259">
        <f t="shared" si="5"/>
        <v>0</v>
      </c>
      <c r="N162" s="258"/>
      <c r="O162" s="260"/>
      <c r="P162" s="260"/>
      <c r="Q162" s="259">
        <f t="shared" si="6"/>
        <v>0</v>
      </c>
    </row>
    <row r="163" spans="1:17" ht="15" customHeight="1">
      <c r="A163" s="258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64"/>
      <c r="I163" s="258"/>
      <c r="J163" s="258"/>
      <c r="K163" s="260"/>
      <c r="L163" s="260"/>
      <c r="M163" s="259">
        <f t="shared" si="5"/>
        <v>0</v>
      </c>
      <c r="N163" s="258"/>
      <c r="O163" s="260"/>
      <c r="P163" s="260"/>
      <c r="Q163" s="259">
        <f t="shared" si="6"/>
        <v>0</v>
      </c>
    </row>
    <row r="164" spans="1:17" ht="15" customHeight="1">
      <c r="A164" s="258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64"/>
      <c r="I164" s="258"/>
      <c r="J164" s="258"/>
      <c r="K164" s="260"/>
      <c r="L164" s="260"/>
      <c r="M164" s="259">
        <f t="shared" si="5"/>
        <v>0</v>
      </c>
      <c r="N164" s="258"/>
      <c r="O164" s="260"/>
      <c r="P164" s="260"/>
      <c r="Q164" s="259">
        <f t="shared" si="6"/>
        <v>0</v>
      </c>
    </row>
    <row r="165" spans="1:17" ht="15" customHeight="1">
      <c r="A165" s="258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64"/>
      <c r="I165" s="258"/>
      <c r="J165" s="258"/>
      <c r="K165" s="260"/>
      <c r="L165" s="260"/>
      <c r="M165" s="259">
        <f t="shared" si="5"/>
        <v>0</v>
      </c>
      <c r="N165" s="258"/>
      <c r="O165" s="260"/>
      <c r="P165" s="260"/>
      <c r="Q165" s="259">
        <f t="shared" si="6"/>
        <v>0</v>
      </c>
    </row>
    <row r="166" spans="1:17" ht="15" customHeight="1">
      <c r="A166" s="258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64"/>
      <c r="I166" s="258"/>
      <c r="J166" s="258"/>
      <c r="K166" s="260"/>
      <c r="L166" s="260"/>
      <c r="M166" s="259">
        <f t="shared" si="5"/>
        <v>0</v>
      </c>
      <c r="N166" s="258"/>
      <c r="O166" s="260"/>
      <c r="P166" s="260"/>
      <c r="Q166" s="259">
        <f t="shared" si="6"/>
        <v>0</v>
      </c>
    </row>
    <row r="167" spans="1:17" ht="15" customHeight="1">
      <c r="A167" s="258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64"/>
      <c r="I167" s="258"/>
      <c r="J167" s="258"/>
      <c r="K167" s="260"/>
      <c r="L167" s="260"/>
      <c r="M167" s="259">
        <f t="shared" si="5"/>
        <v>0</v>
      </c>
      <c r="N167" s="258"/>
      <c r="O167" s="260"/>
      <c r="P167" s="260"/>
      <c r="Q167" s="259">
        <f t="shared" si="6"/>
        <v>0</v>
      </c>
    </row>
    <row r="168" spans="1:17" ht="15" customHeight="1">
      <c r="A168" s="258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64"/>
      <c r="I168" s="258"/>
      <c r="J168" s="258"/>
      <c r="K168" s="260"/>
      <c r="L168" s="260"/>
      <c r="M168" s="259">
        <f t="shared" si="5"/>
        <v>0</v>
      </c>
      <c r="N168" s="258"/>
      <c r="O168" s="260"/>
      <c r="P168" s="260"/>
      <c r="Q168" s="259">
        <f t="shared" si="6"/>
        <v>0</v>
      </c>
    </row>
    <row r="169" spans="1:17" ht="15" customHeight="1">
      <c r="A169" s="258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64"/>
      <c r="I169" s="258"/>
      <c r="J169" s="258"/>
      <c r="K169" s="260"/>
      <c r="L169" s="260"/>
      <c r="M169" s="259">
        <f t="shared" si="5"/>
        <v>0</v>
      </c>
      <c r="N169" s="258"/>
      <c r="O169" s="260"/>
      <c r="P169" s="260"/>
      <c r="Q169" s="259">
        <f t="shared" si="6"/>
        <v>0</v>
      </c>
    </row>
    <row r="170" spans="1:17" ht="15" customHeight="1">
      <c r="A170" s="258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64">
        <v>1</v>
      </c>
      <c r="I170" s="258"/>
      <c r="J170" s="258"/>
      <c r="K170" s="260"/>
      <c r="L170" s="260"/>
      <c r="M170" s="259">
        <f t="shared" si="5"/>
        <v>0</v>
      </c>
      <c r="N170" s="258"/>
      <c r="O170" s="260"/>
      <c r="P170" s="260"/>
      <c r="Q170" s="259">
        <f t="shared" si="6"/>
        <v>0</v>
      </c>
    </row>
    <row r="171" spans="1:17" ht="15" customHeight="1">
      <c r="A171" s="258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64"/>
      <c r="I171" s="258"/>
      <c r="J171" s="258"/>
      <c r="K171" s="260"/>
      <c r="L171" s="260"/>
      <c r="M171" s="259">
        <f t="shared" si="5"/>
        <v>0</v>
      </c>
      <c r="N171" s="258"/>
      <c r="O171" s="260"/>
      <c r="P171" s="260"/>
      <c r="Q171" s="259">
        <f t="shared" si="6"/>
        <v>0</v>
      </c>
    </row>
    <row r="172" spans="1:17" ht="15" customHeight="1">
      <c r="A172" s="258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64"/>
      <c r="I172" s="258"/>
      <c r="J172" s="258"/>
      <c r="K172" s="260"/>
      <c r="L172" s="260"/>
      <c r="M172" s="259">
        <f t="shared" si="5"/>
        <v>0</v>
      </c>
      <c r="N172" s="258"/>
      <c r="O172" s="260"/>
      <c r="P172" s="260"/>
      <c r="Q172" s="259">
        <f t="shared" si="6"/>
        <v>0</v>
      </c>
    </row>
    <row r="173" spans="1:17" ht="15" customHeight="1">
      <c r="A173" s="258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64"/>
      <c r="I173" s="258"/>
      <c r="J173" s="258"/>
      <c r="K173" s="260"/>
      <c r="L173" s="260"/>
      <c r="M173" s="259">
        <f t="shared" si="5"/>
        <v>0</v>
      </c>
      <c r="N173" s="258"/>
      <c r="O173" s="260"/>
      <c r="P173" s="260"/>
      <c r="Q173" s="259">
        <f t="shared" si="6"/>
        <v>0</v>
      </c>
    </row>
    <row r="174" spans="1:17" ht="51">
      <c r="A174" s="258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64"/>
      <c r="I174" s="258"/>
      <c r="J174" s="258"/>
      <c r="K174" s="260"/>
      <c r="L174" s="260"/>
      <c r="M174" s="259">
        <f t="shared" si="5"/>
        <v>0</v>
      </c>
      <c r="N174" s="258"/>
      <c r="O174" s="260"/>
      <c r="P174" s="260"/>
      <c r="Q174" s="259">
        <f t="shared" si="6"/>
        <v>0</v>
      </c>
    </row>
    <row r="175" spans="1:17" ht="51">
      <c r="A175" s="258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64"/>
      <c r="I175" s="258"/>
      <c r="J175" s="258"/>
      <c r="K175" s="260"/>
      <c r="L175" s="260"/>
      <c r="M175" s="259">
        <f t="shared" si="5"/>
        <v>0</v>
      </c>
      <c r="N175" s="258"/>
      <c r="O175" s="260"/>
      <c r="P175" s="260"/>
      <c r="Q175" s="259">
        <f t="shared" si="6"/>
        <v>0</v>
      </c>
    </row>
    <row r="176" spans="1:17" ht="15" customHeight="1">
      <c r="A176" s="258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64"/>
      <c r="I176" s="258"/>
      <c r="J176" s="258"/>
      <c r="K176" s="260"/>
      <c r="L176" s="260"/>
      <c r="M176" s="259">
        <f t="shared" si="5"/>
        <v>0</v>
      </c>
      <c r="N176" s="258"/>
      <c r="O176" s="260"/>
      <c r="P176" s="260"/>
      <c r="Q176" s="259">
        <f t="shared" si="6"/>
        <v>0</v>
      </c>
    </row>
    <row r="177" spans="1:17" ht="15" customHeight="1">
      <c r="A177" s="258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64"/>
      <c r="I177" s="258"/>
      <c r="J177" s="258"/>
      <c r="K177" s="260"/>
      <c r="L177" s="260"/>
      <c r="M177" s="259">
        <f t="shared" si="5"/>
        <v>0</v>
      </c>
      <c r="N177" s="258"/>
      <c r="O177" s="260"/>
      <c r="P177" s="260"/>
      <c r="Q177" s="259">
        <f t="shared" si="6"/>
        <v>0</v>
      </c>
    </row>
    <row r="178" spans="1:17" ht="15" customHeight="1">
      <c r="A178" s="258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64"/>
      <c r="I178" s="258"/>
      <c r="J178" s="258"/>
      <c r="K178" s="260"/>
      <c r="L178" s="260"/>
      <c r="M178" s="259">
        <f t="shared" si="5"/>
        <v>0</v>
      </c>
      <c r="N178" s="258"/>
      <c r="O178" s="260"/>
      <c r="P178" s="260"/>
      <c r="Q178" s="259">
        <f t="shared" si="6"/>
        <v>0</v>
      </c>
    </row>
    <row r="179" spans="1:17" ht="15" customHeight="1">
      <c r="A179" s="258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64"/>
      <c r="I179" s="258"/>
      <c r="J179" s="258"/>
      <c r="K179" s="260"/>
      <c r="L179" s="260"/>
      <c r="M179" s="259">
        <f t="shared" si="5"/>
        <v>0</v>
      </c>
      <c r="N179" s="258"/>
      <c r="O179" s="260"/>
      <c r="P179" s="260"/>
      <c r="Q179" s="259">
        <f t="shared" si="6"/>
        <v>0</v>
      </c>
    </row>
    <row r="180" spans="1:17" ht="15" customHeight="1">
      <c r="A180" s="258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64"/>
      <c r="I180" s="258"/>
      <c r="J180" s="258"/>
      <c r="K180" s="260"/>
      <c r="L180" s="260"/>
      <c r="M180" s="259">
        <f t="shared" si="5"/>
        <v>0</v>
      </c>
      <c r="N180" s="258"/>
      <c r="O180" s="260"/>
      <c r="P180" s="260"/>
      <c r="Q180" s="259">
        <f t="shared" si="6"/>
        <v>0</v>
      </c>
    </row>
    <row r="181" spans="1:17" ht="15" customHeight="1">
      <c r="A181" s="258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64"/>
      <c r="I181" s="258"/>
      <c r="J181" s="258"/>
      <c r="K181" s="260"/>
      <c r="L181" s="260"/>
      <c r="M181" s="259">
        <f t="shared" si="5"/>
        <v>0</v>
      </c>
      <c r="N181" s="258"/>
      <c r="O181" s="260"/>
      <c r="P181" s="260"/>
      <c r="Q181" s="259">
        <f t="shared" si="6"/>
        <v>0</v>
      </c>
    </row>
    <row r="182" spans="1:17" ht="15" customHeight="1">
      <c r="A182" s="258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64"/>
      <c r="I182" s="258"/>
      <c r="J182" s="258"/>
      <c r="K182" s="260"/>
      <c r="L182" s="260"/>
      <c r="M182" s="259">
        <f t="shared" si="5"/>
        <v>0</v>
      </c>
      <c r="N182" s="258"/>
      <c r="O182" s="260"/>
      <c r="P182" s="260"/>
      <c r="Q182" s="259">
        <f t="shared" si="6"/>
        <v>0</v>
      </c>
    </row>
    <row r="183" spans="1:17" ht="15" customHeight="1">
      <c r="A183" s="258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64"/>
      <c r="I183" s="258"/>
      <c r="J183" s="258"/>
      <c r="K183" s="260"/>
      <c r="L183" s="260"/>
      <c r="M183" s="259">
        <f t="shared" si="5"/>
        <v>0</v>
      </c>
      <c r="N183" s="258"/>
      <c r="O183" s="260"/>
      <c r="P183" s="260"/>
      <c r="Q183" s="259">
        <f t="shared" si="6"/>
        <v>0</v>
      </c>
    </row>
    <row r="184" spans="1:17" ht="15" customHeight="1">
      <c r="A184" s="258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64"/>
      <c r="I184" s="258"/>
      <c r="J184" s="258"/>
      <c r="K184" s="260"/>
      <c r="L184" s="260"/>
      <c r="M184" s="259">
        <f t="shared" si="5"/>
        <v>0</v>
      </c>
      <c r="N184" s="258"/>
      <c r="O184" s="260"/>
      <c r="P184" s="260"/>
      <c r="Q184" s="259">
        <f t="shared" si="6"/>
        <v>0</v>
      </c>
    </row>
    <row r="185" spans="1:17" ht="15" customHeight="1">
      <c r="A185" s="258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64"/>
      <c r="I185" s="258"/>
      <c r="J185" s="258"/>
      <c r="K185" s="260"/>
      <c r="L185" s="260"/>
      <c r="M185" s="259">
        <f t="shared" si="5"/>
        <v>0</v>
      </c>
      <c r="N185" s="258"/>
      <c r="O185" s="260"/>
      <c r="P185" s="260"/>
      <c r="Q185" s="259">
        <f t="shared" si="6"/>
        <v>0</v>
      </c>
    </row>
    <row r="186" spans="1:17">
      <c r="A186" s="258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64">
        <v>1</v>
      </c>
      <c r="I186" s="258"/>
      <c r="J186" s="258"/>
      <c r="K186" s="260"/>
      <c r="L186" s="260"/>
      <c r="M186" s="259">
        <f t="shared" si="5"/>
        <v>0</v>
      </c>
      <c r="N186" s="258"/>
      <c r="O186" s="260"/>
      <c r="P186" s="260"/>
      <c r="Q186" s="259">
        <f t="shared" si="6"/>
        <v>0</v>
      </c>
    </row>
    <row r="187" spans="1:17">
      <c r="A187" s="258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64"/>
      <c r="I187" s="258"/>
      <c r="J187" s="258"/>
      <c r="K187" s="260"/>
      <c r="L187" s="260"/>
      <c r="M187" s="259">
        <f>K187-L187</f>
        <v>0</v>
      </c>
      <c r="N187" s="258"/>
      <c r="O187" s="260"/>
      <c r="P187" s="260"/>
      <c r="Q187" s="259">
        <f>O187-P187</f>
        <v>0</v>
      </c>
    </row>
    <row r="188" spans="1:17">
      <c r="A188" s="258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64"/>
      <c r="I188" s="258"/>
      <c r="J188" s="258"/>
      <c r="K188" s="260"/>
      <c r="L188" s="260"/>
      <c r="M188" s="259">
        <f>K188-L188</f>
        <v>0</v>
      </c>
      <c r="N188" s="258"/>
      <c r="O188" s="260"/>
      <c r="P188" s="260"/>
      <c r="Q188" s="259">
        <f>O188-P188</f>
        <v>0</v>
      </c>
    </row>
    <row r="189" spans="1:17" ht="15" customHeight="1">
      <c r="A189" s="258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64"/>
      <c r="I189" s="258"/>
      <c r="J189" s="258"/>
      <c r="K189" s="260"/>
      <c r="L189" s="260"/>
      <c r="M189" s="259">
        <f t="shared" ref="M189:M234" si="7">K189-L189</f>
        <v>0</v>
      </c>
      <c r="N189" s="258"/>
      <c r="O189" s="260"/>
      <c r="P189" s="260"/>
      <c r="Q189" s="259">
        <f t="shared" ref="Q189:Q234" si="8">O189-P189</f>
        <v>0</v>
      </c>
    </row>
    <row r="190" spans="1:17" ht="15" customHeight="1">
      <c r="A190" s="258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64"/>
      <c r="I190" s="258"/>
      <c r="J190" s="258"/>
      <c r="K190" s="260"/>
      <c r="L190" s="260"/>
      <c r="M190" s="259">
        <f t="shared" si="7"/>
        <v>0</v>
      </c>
      <c r="N190" s="258"/>
      <c r="O190" s="260"/>
      <c r="P190" s="260"/>
      <c r="Q190" s="259">
        <f t="shared" si="8"/>
        <v>0</v>
      </c>
    </row>
    <row r="191" spans="1:17">
      <c r="A191" s="258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64"/>
      <c r="I191" s="258"/>
      <c r="J191" s="258"/>
      <c r="K191" s="260"/>
      <c r="L191" s="260"/>
      <c r="M191" s="259">
        <f t="shared" si="7"/>
        <v>0</v>
      </c>
      <c r="N191" s="258"/>
      <c r="O191" s="260"/>
      <c r="P191" s="260"/>
      <c r="Q191" s="259">
        <f t="shared" si="8"/>
        <v>0</v>
      </c>
    </row>
    <row r="192" spans="1:17">
      <c r="A192" s="258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64"/>
      <c r="I192" s="258"/>
      <c r="J192" s="258"/>
      <c r="K192" s="260"/>
      <c r="L192" s="260"/>
      <c r="M192" s="259">
        <f t="shared" si="7"/>
        <v>0</v>
      </c>
      <c r="N192" s="258"/>
      <c r="O192" s="260"/>
      <c r="P192" s="260"/>
      <c r="Q192" s="259">
        <f t="shared" si="8"/>
        <v>0</v>
      </c>
    </row>
    <row r="193" spans="1:17">
      <c r="A193" s="258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64"/>
      <c r="I193" s="258"/>
      <c r="J193" s="258"/>
      <c r="K193" s="260"/>
      <c r="L193" s="260"/>
      <c r="M193" s="259">
        <f t="shared" si="7"/>
        <v>0</v>
      </c>
      <c r="N193" s="258"/>
      <c r="O193" s="260"/>
      <c r="P193" s="260"/>
      <c r="Q193" s="259">
        <f t="shared" si="8"/>
        <v>0</v>
      </c>
    </row>
    <row r="194" spans="1:17">
      <c r="A194" s="258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64">
        <v>1</v>
      </c>
      <c r="I194" s="258"/>
      <c r="J194" s="258"/>
      <c r="K194" s="260"/>
      <c r="L194" s="260"/>
      <c r="M194" s="259">
        <f t="shared" si="7"/>
        <v>0</v>
      </c>
      <c r="N194" s="258"/>
      <c r="O194" s="260"/>
      <c r="P194" s="260"/>
      <c r="Q194" s="259">
        <f t="shared" si="8"/>
        <v>0</v>
      </c>
    </row>
    <row r="195" spans="1:17">
      <c r="A195" s="258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64">
        <v>1</v>
      </c>
      <c r="I195" s="258"/>
      <c r="J195" s="258"/>
      <c r="K195" s="260"/>
      <c r="L195" s="260"/>
      <c r="M195" s="259">
        <f t="shared" si="7"/>
        <v>0</v>
      </c>
      <c r="N195" s="258"/>
      <c r="O195" s="260"/>
      <c r="P195" s="260"/>
      <c r="Q195" s="259">
        <f t="shared" si="8"/>
        <v>0</v>
      </c>
    </row>
    <row r="196" spans="1:17">
      <c r="A196" s="258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64"/>
      <c r="I196" s="258"/>
      <c r="J196" s="258"/>
      <c r="K196" s="260"/>
      <c r="L196" s="260"/>
      <c r="M196" s="259">
        <f t="shared" si="7"/>
        <v>0</v>
      </c>
      <c r="N196" s="258"/>
      <c r="O196" s="260"/>
      <c r="P196" s="260"/>
      <c r="Q196" s="259">
        <f t="shared" si="8"/>
        <v>0</v>
      </c>
    </row>
    <row r="197" spans="1:17">
      <c r="A197" s="258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64">
        <v>1</v>
      </c>
      <c r="I197" s="258"/>
      <c r="J197" s="258"/>
      <c r="K197" s="260"/>
      <c r="L197" s="260"/>
      <c r="M197" s="259">
        <f t="shared" si="7"/>
        <v>0</v>
      </c>
      <c r="N197" s="258"/>
      <c r="O197" s="260"/>
      <c r="P197" s="260"/>
      <c r="Q197" s="259">
        <f t="shared" si="8"/>
        <v>0</v>
      </c>
    </row>
    <row r="198" spans="1:17">
      <c r="A198" s="258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64"/>
      <c r="I198" s="258"/>
      <c r="J198" s="258"/>
      <c r="K198" s="260"/>
      <c r="L198" s="260"/>
      <c r="M198" s="259">
        <f t="shared" si="7"/>
        <v>0</v>
      </c>
      <c r="N198" s="258"/>
      <c r="O198" s="260"/>
      <c r="P198" s="260"/>
      <c r="Q198" s="259">
        <f t="shared" si="8"/>
        <v>0</v>
      </c>
    </row>
    <row r="199" spans="1:17" ht="63.75">
      <c r="A199" s="258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64"/>
      <c r="I199" s="258"/>
      <c r="J199" s="258"/>
      <c r="K199" s="260"/>
      <c r="L199" s="260"/>
      <c r="M199" s="259">
        <f t="shared" si="7"/>
        <v>0</v>
      </c>
      <c r="N199" s="258"/>
      <c r="O199" s="260"/>
      <c r="P199" s="260"/>
      <c r="Q199" s="259">
        <f t="shared" si="8"/>
        <v>0</v>
      </c>
    </row>
    <row r="200" spans="1:17" ht="63.75">
      <c r="A200" s="258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64"/>
      <c r="I200" s="258"/>
      <c r="J200" s="258"/>
      <c r="K200" s="260"/>
      <c r="L200" s="260"/>
      <c r="M200" s="259">
        <f t="shared" si="7"/>
        <v>0</v>
      </c>
      <c r="N200" s="258"/>
      <c r="O200" s="260"/>
      <c r="P200" s="260"/>
      <c r="Q200" s="259">
        <f t="shared" si="8"/>
        <v>0</v>
      </c>
    </row>
    <row r="201" spans="1:17">
      <c r="A201" s="258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64"/>
      <c r="I201" s="258"/>
      <c r="J201" s="258"/>
      <c r="K201" s="260"/>
      <c r="L201" s="260"/>
      <c r="M201" s="259">
        <f t="shared" si="7"/>
        <v>0</v>
      </c>
      <c r="N201" s="258"/>
      <c r="O201" s="260"/>
      <c r="P201" s="260"/>
      <c r="Q201" s="259">
        <f t="shared" si="8"/>
        <v>0</v>
      </c>
    </row>
    <row r="202" spans="1:17">
      <c r="A202" s="258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64"/>
      <c r="I202" s="258"/>
      <c r="J202" s="258"/>
      <c r="K202" s="260"/>
      <c r="L202" s="260"/>
      <c r="M202" s="259">
        <f t="shared" si="7"/>
        <v>0</v>
      </c>
      <c r="N202" s="258"/>
      <c r="O202" s="260"/>
      <c r="P202" s="260"/>
      <c r="Q202" s="259">
        <f t="shared" si="8"/>
        <v>0</v>
      </c>
    </row>
    <row r="203" spans="1:17">
      <c r="A203" s="258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64"/>
      <c r="I203" s="258"/>
      <c r="J203" s="258"/>
      <c r="K203" s="260"/>
      <c r="L203" s="260"/>
      <c r="M203" s="259">
        <f t="shared" si="7"/>
        <v>0</v>
      </c>
      <c r="N203" s="258"/>
      <c r="O203" s="260"/>
      <c r="P203" s="260"/>
      <c r="Q203" s="259">
        <f t="shared" si="8"/>
        <v>0</v>
      </c>
    </row>
    <row r="204" spans="1:17" ht="15" customHeight="1">
      <c r="A204" s="258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64"/>
      <c r="I204" s="258"/>
      <c r="J204" s="258"/>
      <c r="K204" s="260"/>
      <c r="L204" s="260"/>
      <c r="M204" s="259">
        <f t="shared" si="7"/>
        <v>0</v>
      </c>
      <c r="N204" s="258"/>
      <c r="O204" s="260"/>
      <c r="P204" s="260"/>
      <c r="Q204" s="259">
        <f t="shared" si="8"/>
        <v>0</v>
      </c>
    </row>
    <row r="205" spans="1:17" ht="51">
      <c r="A205" s="258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64">
        <v>2</v>
      </c>
      <c r="I205" s="258"/>
      <c r="J205" s="258"/>
      <c r="K205" s="260"/>
      <c r="L205" s="260"/>
      <c r="M205" s="259">
        <f t="shared" si="7"/>
        <v>0</v>
      </c>
      <c r="N205" s="258"/>
      <c r="O205" s="260"/>
      <c r="P205" s="260"/>
      <c r="Q205" s="259">
        <f t="shared" si="8"/>
        <v>0</v>
      </c>
    </row>
    <row r="206" spans="1:17">
      <c r="A206" s="258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64"/>
      <c r="I206" s="258"/>
      <c r="J206" s="258"/>
      <c r="K206" s="260"/>
      <c r="L206" s="260"/>
      <c r="M206" s="259">
        <f t="shared" si="7"/>
        <v>0</v>
      </c>
      <c r="N206" s="258"/>
      <c r="O206" s="260"/>
      <c r="P206" s="260"/>
      <c r="Q206" s="259">
        <f t="shared" si="8"/>
        <v>0</v>
      </c>
    </row>
    <row r="207" spans="1:17">
      <c r="A207" s="258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64"/>
      <c r="I207" s="258"/>
      <c r="J207" s="258"/>
      <c r="K207" s="260"/>
      <c r="L207" s="260"/>
      <c r="M207" s="259">
        <f t="shared" si="7"/>
        <v>0</v>
      </c>
      <c r="N207" s="258"/>
      <c r="O207" s="260"/>
      <c r="P207" s="260"/>
      <c r="Q207" s="259">
        <f t="shared" si="8"/>
        <v>0</v>
      </c>
    </row>
    <row r="208" spans="1:17" ht="51">
      <c r="A208" s="258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64"/>
      <c r="I208" s="258"/>
      <c r="J208" s="258"/>
      <c r="K208" s="260"/>
      <c r="L208" s="260"/>
      <c r="M208" s="259">
        <f t="shared" si="7"/>
        <v>0</v>
      </c>
      <c r="N208" s="258"/>
      <c r="O208" s="260"/>
      <c r="P208" s="260"/>
      <c r="Q208" s="259">
        <f t="shared" si="8"/>
        <v>0</v>
      </c>
    </row>
    <row r="209" spans="1:17" ht="51">
      <c r="A209" s="258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64"/>
      <c r="I209" s="258"/>
      <c r="J209" s="258"/>
      <c r="K209" s="260"/>
      <c r="L209" s="260"/>
      <c r="M209" s="259">
        <f t="shared" si="7"/>
        <v>0</v>
      </c>
      <c r="N209" s="258"/>
      <c r="O209" s="260"/>
      <c r="P209" s="260"/>
      <c r="Q209" s="259">
        <f t="shared" si="8"/>
        <v>0</v>
      </c>
    </row>
    <row r="210" spans="1:17">
      <c r="A210" s="258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64">
        <v>1</v>
      </c>
      <c r="I210" s="258"/>
      <c r="J210" s="258"/>
      <c r="K210" s="260"/>
      <c r="L210" s="260"/>
      <c r="M210" s="259">
        <f t="shared" si="7"/>
        <v>0</v>
      </c>
      <c r="N210" s="258"/>
      <c r="O210" s="260"/>
      <c r="P210" s="260"/>
      <c r="Q210" s="259">
        <f t="shared" si="8"/>
        <v>0</v>
      </c>
    </row>
    <row r="211" spans="1:17">
      <c r="A211" s="258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64">
        <v>1</v>
      </c>
      <c r="I211" s="258"/>
      <c r="J211" s="258"/>
      <c r="K211" s="260"/>
      <c r="L211" s="260"/>
      <c r="M211" s="259">
        <f t="shared" si="7"/>
        <v>0</v>
      </c>
      <c r="N211" s="258"/>
      <c r="O211" s="260"/>
      <c r="P211" s="260"/>
      <c r="Q211" s="259">
        <f t="shared" si="8"/>
        <v>0</v>
      </c>
    </row>
    <row r="212" spans="1:17">
      <c r="A212" s="258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64">
        <v>1</v>
      </c>
      <c r="I212" s="258"/>
      <c r="J212" s="258"/>
      <c r="K212" s="260"/>
      <c r="L212" s="260"/>
      <c r="M212" s="259">
        <f t="shared" si="7"/>
        <v>0</v>
      </c>
      <c r="N212" s="258"/>
      <c r="O212" s="260"/>
      <c r="P212" s="260"/>
      <c r="Q212" s="259">
        <f t="shared" si="8"/>
        <v>0</v>
      </c>
    </row>
    <row r="213" spans="1:17">
      <c r="A213" s="258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64"/>
      <c r="I213" s="258"/>
      <c r="J213" s="258"/>
      <c r="K213" s="260"/>
      <c r="L213" s="260"/>
      <c r="M213" s="259">
        <f t="shared" si="7"/>
        <v>0</v>
      </c>
      <c r="N213" s="258"/>
      <c r="O213" s="260"/>
      <c r="P213" s="260"/>
      <c r="Q213" s="259">
        <f t="shared" si="8"/>
        <v>0</v>
      </c>
    </row>
    <row r="214" spans="1:17">
      <c r="A214" s="258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64">
        <v>1</v>
      </c>
      <c r="I214" s="258"/>
      <c r="J214" s="258"/>
      <c r="K214" s="260"/>
      <c r="L214" s="260"/>
      <c r="M214" s="259">
        <f t="shared" si="7"/>
        <v>0</v>
      </c>
      <c r="N214" s="258"/>
      <c r="O214" s="260"/>
      <c r="P214" s="260"/>
      <c r="Q214" s="259">
        <f t="shared" si="8"/>
        <v>0</v>
      </c>
    </row>
    <row r="215" spans="1:17">
      <c r="A215" s="258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64"/>
      <c r="I215" s="258"/>
      <c r="J215" s="258"/>
      <c r="K215" s="260"/>
      <c r="L215" s="260"/>
      <c r="M215" s="259">
        <f t="shared" si="7"/>
        <v>0</v>
      </c>
      <c r="N215" s="258"/>
      <c r="O215" s="260"/>
      <c r="P215" s="260"/>
      <c r="Q215" s="259">
        <f t="shared" si="8"/>
        <v>0</v>
      </c>
    </row>
    <row r="216" spans="1:17">
      <c r="A216" s="258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64"/>
      <c r="I216" s="258"/>
      <c r="J216" s="258"/>
      <c r="K216" s="260"/>
      <c r="L216" s="260"/>
      <c r="M216" s="259">
        <f t="shared" si="7"/>
        <v>0</v>
      </c>
      <c r="N216" s="258"/>
      <c r="O216" s="260"/>
      <c r="P216" s="260"/>
      <c r="Q216" s="259">
        <f t="shared" si="8"/>
        <v>0</v>
      </c>
    </row>
    <row r="217" spans="1:17">
      <c r="A217" s="258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64"/>
      <c r="I217" s="258"/>
      <c r="J217" s="258"/>
      <c r="K217" s="260"/>
      <c r="L217" s="260"/>
      <c r="M217" s="259">
        <f t="shared" si="7"/>
        <v>0</v>
      </c>
      <c r="N217" s="258"/>
      <c r="O217" s="260"/>
      <c r="P217" s="260"/>
      <c r="Q217" s="259">
        <f t="shared" si="8"/>
        <v>0</v>
      </c>
    </row>
    <row r="218" spans="1:17">
      <c r="A218" s="258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64"/>
      <c r="I218" s="258"/>
      <c r="J218" s="258"/>
      <c r="K218" s="260"/>
      <c r="L218" s="260"/>
      <c r="M218" s="259">
        <f t="shared" si="7"/>
        <v>0</v>
      </c>
      <c r="N218" s="258"/>
      <c r="O218" s="260"/>
      <c r="P218" s="260"/>
      <c r="Q218" s="259">
        <f t="shared" si="8"/>
        <v>0</v>
      </c>
    </row>
    <row r="219" spans="1:17">
      <c r="A219" s="258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64"/>
      <c r="I219" s="258"/>
      <c r="J219" s="258"/>
      <c r="K219" s="260"/>
      <c r="L219" s="260"/>
      <c r="M219" s="259">
        <f t="shared" si="7"/>
        <v>0</v>
      </c>
      <c r="N219" s="258"/>
      <c r="O219" s="260"/>
      <c r="P219" s="260"/>
      <c r="Q219" s="259">
        <f t="shared" si="8"/>
        <v>0</v>
      </c>
    </row>
    <row r="220" spans="1:17">
      <c r="A220" s="258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64"/>
      <c r="I220" s="258"/>
      <c r="J220" s="258"/>
      <c r="K220" s="260"/>
      <c r="L220" s="260"/>
      <c r="M220" s="259">
        <f t="shared" si="7"/>
        <v>0</v>
      </c>
      <c r="N220" s="258"/>
      <c r="O220" s="260"/>
      <c r="P220" s="260"/>
      <c r="Q220" s="259">
        <f t="shared" si="8"/>
        <v>0</v>
      </c>
    </row>
    <row r="221" spans="1:17">
      <c r="A221" s="258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64">
        <v>1</v>
      </c>
      <c r="I221" s="258"/>
      <c r="J221" s="258"/>
      <c r="K221" s="260"/>
      <c r="L221" s="260"/>
      <c r="M221" s="259">
        <f t="shared" si="7"/>
        <v>0</v>
      </c>
      <c r="N221" s="258"/>
      <c r="O221" s="260"/>
      <c r="P221" s="260"/>
      <c r="Q221" s="259">
        <f t="shared" si="8"/>
        <v>0</v>
      </c>
    </row>
    <row r="222" spans="1:17">
      <c r="A222" s="258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64"/>
      <c r="I222" s="258"/>
      <c r="J222" s="258"/>
      <c r="K222" s="260"/>
      <c r="L222" s="260"/>
      <c r="M222" s="259">
        <f t="shared" si="7"/>
        <v>0</v>
      </c>
      <c r="N222" s="258"/>
      <c r="O222" s="260"/>
      <c r="P222" s="260"/>
      <c r="Q222" s="259">
        <f t="shared" si="8"/>
        <v>0</v>
      </c>
    </row>
    <row r="223" spans="1:17">
      <c r="A223" s="258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64"/>
      <c r="I223" s="258"/>
      <c r="J223" s="258"/>
      <c r="K223" s="260"/>
      <c r="L223" s="260"/>
      <c r="M223" s="259">
        <f t="shared" si="7"/>
        <v>0</v>
      </c>
      <c r="N223" s="258"/>
      <c r="O223" s="260"/>
      <c r="P223" s="260"/>
      <c r="Q223" s="259">
        <f t="shared" si="8"/>
        <v>0</v>
      </c>
    </row>
    <row r="224" spans="1:17">
      <c r="A224" s="258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64">
        <v>2</v>
      </c>
      <c r="I224" s="258"/>
      <c r="J224" s="258"/>
      <c r="K224" s="260"/>
      <c r="L224" s="260"/>
      <c r="M224" s="259">
        <f t="shared" si="7"/>
        <v>0</v>
      </c>
      <c r="N224" s="258"/>
      <c r="O224" s="260"/>
      <c r="P224" s="260"/>
      <c r="Q224" s="259">
        <f t="shared" si="8"/>
        <v>0</v>
      </c>
    </row>
    <row r="225" spans="1:17">
      <c r="A225" s="258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64">
        <v>2</v>
      </c>
      <c r="I225" s="258"/>
      <c r="J225" s="258"/>
      <c r="K225" s="260"/>
      <c r="L225" s="260"/>
      <c r="M225" s="259">
        <f t="shared" si="7"/>
        <v>0</v>
      </c>
      <c r="N225" s="258"/>
      <c r="O225" s="260"/>
      <c r="P225" s="260"/>
      <c r="Q225" s="259">
        <f t="shared" si="8"/>
        <v>0</v>
      </c>
    </row>
    <row r="226" spans="1:17">
      <c r="A226" s="263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64">
        <v>3</v>
      </c>
      <c r="I226" s="263"/>
      <c r="J226" s="263"/>
      <c r="K226" s="260"/>
      <c r="L226" s="260"/>
      <c r="M226" s="259">
        <f t="shared" si="7"/>
        <v>0</v>
      </c>
      <c r="N226" s="263"/>
      <c r="O226" s="260"/>
      <c r="P226" s="260"/>
      <c r="Q226" s="259">
        <f t="shared" si="8"/>
        <v>0</v>
      </c>
    </row>
    <row r="227" spans="1:17" hidden="1">
      <c r="A227" s="270"/>
      <c r="B227" s="243" t="s">
        <v>567</v>
      </c>
      <c r="C227" s="203" t="s">
        <v>19</v>
      </c>
      <c r="D227" s="241"/>
      <c r="E227" s="217" t="s">
        <v>26</v>
      </c>
      <c r="F227" s="244"/>
      <c r="G227" s="210" t="s">
        <v>33</v>
      </c>
      <c r="H227" s="272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 hidden="1">
      <c r="A228" s="270"/>
      <c r="B228" s="243" t="s">
        <v>560</v>
      </c>
      <c r="C228" s="203" t="s">
        <v>19</v>
      </c>
      <c r="D228" s="241"/>
      <c r="E228" s="217" t="s">
        <v>104</v>
      </c>
      <c r="F228" s="244"/>
      <c r="G228" s="219" t="s">
        <v>21</v>
      </c>
      <c r="H228" s="272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 hidden="1">
      <c r="A229" s="270"/>
      <c r="B229" s="243" t="s">
        <v>560</v>
      </c>
      <c r="C229" s="203" t="s">
        <v>19</v>
      </c>
      <c r="D229" s="241"/>
      <c r="E229" s="217" t="s">
        <v>104</v>
      </c>
      <c r="F229" s="244"/>
      <c r="G229" s="211" t="s">
        <v>36</v>
      </c>
      <c r="H229" s="272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 hidden="1">
      <c r="A230" s="270"/>
      <c r="B230" s="243" t="s">
        <v>561</v>
      </c>
      <c r="C230" s="203" t="s">
        <v>19</v>
      </c>
      <c r="D230" s="241"/>
      <c r="E230" s="217" t="s">
        <v>26</v>
      </c>
      <c r="F230" s="244"/>
      <c r="G230" s="219" t="s">
        <v>21</v>
      </c>
      <c r="H230" s="272"/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 hidden="1">
      <c r="A231" s="270"/>
      <c r="B231" s="243" t="s">
        <v>561</v>
      </c>
      <c r="C231" s="203" t="s">
        <v>19</v>
      </c>
      <c r="D231" s="241"/>
      <c r="E231" s="217" t="s">
        <v>26</v>
      </c>
      <c r="F231" s="244"/>
      <c r="G231" s="210" t="s">
        <v>33</v>
      </c>
      <c r="H231" s="272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 hidden="1">
      <c r="A232" s="270"/>
      <c r="B232" s="243" t="s">
        <v>562</v>
      </c>
      <c r="C232" s="203" t="s">
        <v>19</v>
      </c>
      <c r="D232" s="241"/>
      <c r="E232" s="217" t="s">
        <v>26</v>
      </c>
      <c r="F232" s="244"/>
      <c r="G232" s="219" t="s">
        <v>21</v>
      </c>
      <c r="H232" s="272"/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 hidden="1">
      <c r="A233" s="161"/>
      <c r="B233" s="243" t="s">
        <v>562</v>
      </c>
      <c r="C233" s="203" t="s">
        <v>19</v>
      </c>
      <c r="D233" s="241"/>
      <c r="E233" s="217" t="s">
        <v>26</v>
      </c>
      <c r="F233" s="244"/>
      <c r="G233" s="210" t="s">
        <v>33</v>
      </c>
      <c r="H233" s="272"/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 hidden="1">
      <c r="A234" s="161"/>
      <c r="B234" s="243" t="s">
        <v>563</v>
      </c>
      <c r="C234" s="203" t="s">
        <v>19</v>
      </c>
      <c r="D234" s="241"/>
      <c r="E234" s="217" t="s">
        <v>104</v>
      </c>
      <c r="F234" s="244"/>
      <c r="G234" s="219" t="s">
        <v>21</v>
      </c>
      <c r="H234" s="272"/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>SUM(H10:H226)</f>
        <v>50</v>
      </c>
      <c r="I235" s="261">
        <f t="shared" ref="I235:Q235" si="9">SUM(I10:I226)</f>
        <v>0</v>
      </c>
      <c r="J235" s="261">
        <f t="shared" si="9"/>
        <v>0</v>
      </c>
      <c r="K235" s="259">
        <f t="shared" si="9"/>
        <v>0</v>
      </c>
      <c r="L235" s="259">
        <f t="shared" si="9"/>
        <v>0</v>
      </c>
      <c r="M235" s="259">
        <f t="shared" si="9"/>
        <v>0</v>
      </c>
      <c r="N235" s="261">
        <f t="shared" si="9"/>
        <v>0</v>
      </c>
      <c r="O235" s="259">
        <f t="shared" si="9"/>
        <v>0</v>
      </c>
      <c r="P235" s="259">
        <f t="shared" si="9"/>
        <v>0</v>
      </c>
      <c r="Q235" s="259">
        <f t="shared" si="9"/>
        <v>0</v>
      </c>
    </row>
  </sheetData>
  <autoFilter ref="A9:Q186" xr:uid="{00000000-0009-0000-0000-00001D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Q235"/>
  <sheetViews>
    <sheetView topLeftCell="A201" workbookViewId="0">
      <selection activeCell="P236" sqref="P236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58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67"/>
      <c r="I10" s="270">
        <v>2</v>
      </c>
      <c r="J10" s="270">
        <v>4</v>
      </c>
      <c r="K10" s="271">
        <v>18697.66</v>
      </c>
      <c r="L10" s="271">
        <v>18697.66</v>
      </c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58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67"/>
      <c r="I11" s="270"/>
      <c r="J11" s="270"/>
      <c r="K11" s="271"/>
      <c r="L11" s="271"/>
      <c r="M11" s="259">
        <f t="shared" si="1"/>
        <v>0</v>
      </c>
      <c r="N11" s="270"/>
      <c r="O11" s="271">
        <v>1233.4000000000001</v>
      </c>
      <c r="P11" s="271">
        <v>1233.4000000000001</v>
      </c>
      <c r="Q11" s="259">
        <f t="shared" si="2"/>
        <v>0</v>
      </c>
    </row>
    <row r="12" spans="1:17" ht="15" customHeight="1">
      <c r="A12" s="258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67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58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67"/>
      <c r="I13" s="270"/>
      <c r="J13" s="270"/>
      <c r="K13" s="271"/>
      <c r="L13" s="271">
        <v>1044.01</v>
      </c>
      <c r="M13" s="259">
        <f t="shared" si="1"/>
        <v>-1044.01</v>
      </c>
      <c r="N13" s="270"/>
      <c r="O13" s="271"/>
      <c r="P13" s="271"/>
      <c r="Q13" s="259">
        <f t="shared" si="2"/>
        <v>0</v>
      </c>
    </row>
    <row r="14" spans="1:17" ht="15" customHeight="1">
      <c r="A14" s="258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67"/>
      <c r="I14" s="270">
        <v>3</v>
      </c>
      <c r="J14" s="270">
        <v>3</v>
      </c>
      <c r="K14" s="271">
        <v>17880.72</v>
      </c>
      <c r="L14" s="271">
        <v>19043.64</v>
      </c>
      <c r="M14" s="259">
        <f t="shared" si="1"/>
        <v>-1162.9199999999983</v>
      </c>
      <c r="N14" s="270"/>
      <c r="O14" s="271"/>
      <c r="P14" s="271"/>
      <c r="Q14" s="259">
        <f t="shared" si="2"/>
        <v>0</v>
      </c>
    </row>
    <row r="15" spans="1:17" ht="15" customHeight="1">
      <c r="A15" s="258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67">
        <v>1</v>
      </c>
      <c r="I15" s="270"/>
      <c r="J15" s="270">
        <v>1</v>
      </c>
      <c r="K15" s="271">
        <v>2025.81</v>
      </c>
      <c r="L15" s="271">
        <v>9404.7099999999991</v>
      </c>
      <c r="M15" s="259">
        <f t="shared" si="1"/>
        <v>-7378.9</v>
      </c>
      <c r="N15" s="270">
        <v>1</v>
      </c>
      <c r="O15" s="271">
        <v>914.92</v>
      </c>
      <c r="P15" s="271">
        <v>914.92</v>
      </c>
      <c r="Q15" s="259">
        <f t="shared" si="2"/>
        <v>0</v>
      </c>
    </row>
    <row r="16" spans="1:17" ht="15" customHeight="1">
      <c r="A16" s="258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67"/>
      <c r="I16" s="270">
        <v>1</v>
      </c>
      <c r="J16" s="270">
        <v>1</v>
      </c>
      <c r="K16" s="271">
        <v>581.46</v>
      </c>
      <c r="L16" s="271">
        <v>581.46</v>
      </c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58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67">
        <v>1</v>
      </c>
      <c r="I17" s="270"/>
      <c r="J17" s="270"/>
      <c r="K17" s="271"/>
      <c r="L17" s="271"/>
      <c r="M17" s="259">
        <f t="shared" si="1"/>
        <v>0</v>
      </c>
      <c r="N17" s="270"/>
      <c r="O17" s="271">
        <v>6871.8</v>
      </c>
      <c r="P17" s="271">
        <v>6871.8</v>
      </c>
      <c r="Q17" s="259">
        <f t="shared" si="2"/>
        <v>0</v>
      </c>
    </row>
    <row r="18" spans="1:17" ht="15" customHeight="1">
      <c r="A18" s="258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67">
        <v>1</v>
      </c>
      <c r="I18" s="270">
        <v>12</v>
      </c>
      <c r="J18" s="270">
        <v>18</v>
      </c>
      <c r="K18" s="271">
        <v>39373.480000000003</v>
      </c>
      <c r="L18" s="271">
        <v>49435.21</v>
      </c>
      <c r="M18" s="259">
        <f t="shared" si="1"/>
        <v>-10061.729999999996</v>
      </c>
      <c r="N18" s="270">
        <v>3</v>
      </c>
      <c r="O18" s="271">
        <v>32310.61</v>
      </c>
      <c r="P18" s="271">
        <v>35037.660000000003</v>
      </c>
      <c r="Q18" s="259">
        <f t="shared" si="2"/>
        <v>-2727.0500000000029</v>
      </c>
    </row>
    <row r="19" spans="1:17" ht="15" customHeight="1">
      <c r="A19" s="258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67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58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67"/>
      <c r="I20" s="270">
        <v>2</v>
      </c>
      <c r="J20" s="270">
        <v>4</v>
      </c>
      <c r="K20" s="271">
        <v>10986.55</v>
      </c>
      <c r="L20" s="271">
        <v>10986.55</v>
      </c>
      <c r="M20" s="259">
        <f t="shared" si="1"/>
        <v>0</v>
      </c>
      <c r="N20" s="270">
        <v>2</v>
      </c>
      <c r="O20" s="271">
        <v>7715.39</v>
      </c>
      <c r="P20" s="271">
        <v>28451.59</v>
      </c>
      <c r="Q20" s="259">
        <f t="shared" si="2"/>
        <v>-20736.2</v>
      </c>
    </row>
    <row r="21" spans="1:17" ht="15" customHeight="1">
      <c r="A21" s="258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67"/>
      <c r="I21" s="270"/>
      <c r="J21" s="270"/>
      <c r="K21" s="271">
        <v>951.48</v>
      </c>
      <c r="L21" s="271"/>
      <c r="M21" s="259">
        <f t="shared" si="1"/>
        <v>951.48</v>
      </c>
      <c r="N21" s="270"/>
      <c r="O21" s="271">
        <v>10572</v>
      </c>
      <c r="P21" s="271"/>
      <c r="Q21" s="259">
        <f t="shared" si="2"/>
        <v>10572</v>
      </c>
    </row>
    <row r="22" spans="1:17" ht="15" customHeight="1">
      <c r="A22" s="258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67">
        <v>1</v>
      </c>
      <c r="I22" s="270">
        <v>3</v>
      </c>
      <c r="J22" s="270">
        <v>6</v>
      </c>
      <c r="K22" s="271">
        <v>16860.59</v>
      </c>
      <c r="L22" s="271">
        <v>16860.59</v>
      </c>
      <c r="M22" s="259">
        <f t="shared" si="1"/>
        <v>0</v>
      </c>
      <c r="N22" s="270">
        <v>3</v>
      </c>
      <c r="O22" s="271">
        <v>7746.21</v>
      </c>
      <c r="P22" s="271">
        <v>7746.21</v>
      </c>
      <c r="Q22" s="259">
        <f t="shared" si="2"/>
        <v>0</v>
      </c>
    </row>
    <row r="23" spans="1:17" ht="15" customHeight="1">
      <c r="A23" s="258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67"/>
      <c r="I23" s="270">
        <v>7</v>
      </c>
      <c r="J23" s="270">
        <v>8</v>
      </c>
      <c r="K23" s="271">
        <v>14624.6</v>
      </c>
      <c r="L23" s="271"/>
      <c r="M23" s="259">
        <f t="shared" si="1"/>
        <v>14624.6</v>
      </c>
      <c r="N23" s="270"/>
      <c r="O23" s="271"/>
      <c r="P23" s="271"/>
      <c r="Q23" s="259">
        <f t="shared" si="2"/>
        <v>0</v>
      </c>
    </row>
    <row r="24" spans="1:17" ht="15" customHeight="1">
      <c r="A24" s="258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67"/>
      <c r="I24" s="270">
        <v>4</v>
      </c>
      <c r="J24" s="270">
        <v>4</v>
      </c>
      <c r="K24" s="271">
        <v>3145.17</v>
      </c>
      <c r="L24" s="271">
        <v>3145.17</v>
      </c>
      <c r="M24" s="259">
        <f t="shared" si="1"/>
        <v>0</v>
      </c>
      <c r="N24" s="270">
        <v>2</v>
      </c>
      <c r="O24" s="271">
        <v>11455.61</v>
      </c>
      <c r="P24" s="271">
        <v>15537.92</v>
      </c>
      <c r="Q24" s="259">
        <f t="shared" si="2"/>
        <v>-4082.3099999999995</v>
      </c>
    </row>
    <row r="25" spans="1:17" ht="15" customHeight="1">
      <c r="A25" s="258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67"/>
      <c r="I25" s="270">
        <v>5</v>
      </c>
      <c r="J25" s="270">
        <v>5</v>
      </c>
      <c r="K25" s="271">
        <v>6835.06</v>
      </c>
      <c r="L25" s="271"/>
      <c r="M25" s="259">
        <f t="shared" si="1"/>
        <v>6835.06</v>
      </c>
      <c r="N25" s="270">
        <v>6</v>
      </c>
      <c r="O25" s="271">
        <v>13303.1</v>
      </c>
      <c r="P25" s="271"/>
      <c r="Q25" s="259">
        <f t="shared" si="2"/>
        <v>13303.1</v>
      </c>
    </row>
    <row r="26" spans="1:17" ht="15" customHeight="1">
      <c r="A26" s="258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67"/>
      <c r="I26" s="270">
        <v>2</v>
      </c>
      <c r="J26" s="270">
        <v>3</v>
      </c>
      <c r="K26" s="271">
        <v>3636.06</v>
      </c>
      <c r="L26" s="271">
        <v>3636.06</v>
      </c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customHeight="1">
      <c r="A27" s="258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67"/>
      <c r="I27" s="270"/>
      <c r="J27" s="270"/>
      <c r="K27" s="271"/>
      <c r="L27" s="271"/>
      <c r="M27" s="259">
        <f t="shared" si="1"/>
        <v>0</v>
      </c>
      <c r="N27" s="270"/>
      <c r="O27" s="271">
        <v>5109.8</v>
      </c>
      <c r="P27" s="271">
        <v>5109.8</v>
      </c>
      <c r="Q27" s="259">
        <f t="shared" si="2"/>
        <v>0</v>
      </c>
    </row>
    <row r="28" spans="1:17" ht="15" customHeight="1">
      <c r="A28" s="258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67"/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58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67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58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67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58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67">
        <v>1</v>
      </c>
      <c r="I31" s="270"/>
      <c r="J31" s="270">
        <v>1</v>
      </c>
      <c r="K31" s="271">
        <v>2558.42</v>
      </c>
      <c r="L31" s="271">
        <v>5480.26</v>
      </c>
      <c r="M31" s="259">
        <f t="shared" si="1"/>
        <v>-2921.84</v>
      </c>
      <c r="N31" s="270">
        <v>2</v>
      </c>
      <c r="O31" s="271">
        <v>19569.169999999998</v>
      </c>
      <c r="P31" s="271">
        <v>19569.169999999998</v>
      </c>
      <c r="Q31" s="259">
        <f t="shared" si="2"/>
        <v>0</v>
      </c>
    </row>
    <row r="32" spans="1:17" ht="15" customHeight="1">
      <c r="A32" s="258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67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58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67"/>
      <c r="I33" s="270">
        <v>2</v>
      </c>
      <c r="J33" s="270">
        <v>5</v>
      </c>
      <c r="K33" s="271">
        <v>9615</v>
      </c>
      <c r="L33" s="271">
        <v>18699.29</v>
      </c>
      <c r="M33" s="259">
        <f t="shared" si="1"/>
        <v>-9084.2900000000009</v>
      </c>
      <c r="N33" s="270">
        <v>1</v>
      </c>
      <c r="O33" s="271">
        <v>2862.64</v>
      </c>
      <c r="P33" s="271">
        <v>7682.06</v>
      </c>
      <c r="Q33" s="259">
        <f t="shared" si="2"/>
        <v>-4819.42</v>
      </c>
    </row>
    <row r="34" spans="1:17" ht="15" customHeight="1">
      <c r="A34" s="258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67"/>
      <c r="I34" s="270"/>
      <c r="J34" s="270"/>
      <c r="K34" s="271">
        <v>1585.8</v>
      </c>
      <c r="L34" s="271"/>
      <c r="M34" s="259">
        <f t="shared" si="1"/>
        <v>1585.8</v>
      </c>
      <c r="N34" s="270"/>
      <c r="O34" s="271">
        <v>5814.6</v>
      </c>
      <c r="P34" s="271"/>
      <c r="Q34" s="259">
        <f t="shared" si="2"/>
        <v>5814.6</v>
      </c>
    </row>
    <row r="35" spans="1:17" ht="15" customHeight="1">
      <c r="A35" s="258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67"/>
      <c r="I35" s="270"/>
      <c r="J35" s="270"/>
      <c r="K35" s="271"/>
      <c r="L35" s="271"/>
      <c r="M35" s="259">
        <f t="shared" si="1"/>
        <v>0</v>
      </c>
      <c r="N35" s="270">
        <v>1</v>
      </c>
      <c r="O35" s="271">
        <v>3037.34</v>
      </c>
      <c r="P35" s="271">
        <v>19603.03</v>
      </c>
      <c r="Q35" s="259">
        <f t="shared" si="2"/>
        <v>-16565.689999999999</v>
      </c>
    </row>
    <row r="36" spans="1:17" ht="15" customHeight="1">
      <c r="A36" s="258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67"/>
      <c r="I36" s="270">
        <v>3</v>
      </c>
      <c r="J36" s="270">
        <v>4</v>
      </c>
      <c r="K36" s="271">
        <v>8246.7199999999993</v>
      </c>
      <c r="L36" s="271">
        <v>11199.16</v>
      </c>
      <c r="M36" s="259">
        <f t="shared" si="1"/>
        <v>-2952.4400000000005</v>
      </c>
      <c r="N36" s="270"/>
      <c r="O36" s="271"/>
      <c r="P36" s="271"/>
      <c r="Q36" s="259">
        <f t="shared" si="2"/>
        <v>0</v>
      </c>
    </row>
    <row r="37" spans="1:17" ht="15" customHeight="1">
      <c r="A37" s="258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67"/>
      <c r="I37" s="270">
        <v>3</v>
      </c>
      <c r="J37" s="270">
        <v>4</v>
      </c>
      <c r="K37" s="271">
        <v>4914.41</v>
      </c>
      <c r="L37" s="271">
        <v>11424.94</v>
      </c>
      <c r="M37" s="259">
        <f t="shared" si="1"/>
        <v>-6510.5300000000007</v>
      </c>
      <c r="N37" s="270">
        <v>1</v>
      </c>
      <c r="O37" s="271">
        <v>2261.73</v>
      </c>
      <c r="P37" s="271">
        <v>2261.73</v>
      </c>
      <c r="Q37" s="259">
        <f t="shared" si="2"/>
        <v>0</v>
      </c>
    </row>
    <row r="38" spans="1:17" ht="15" hidden="1" customHeight="1">
      <c r="A38" s="258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67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58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67"/>
      <c r="I39" s="270">
        <v>3</v>
      </c>
      <c r="J39" s="270">
        <v>3</v>
      </c>
      <c r="K39" s="271">
        <v>4228.8</v>
      </c>
      <c r="L39" s="271"/>
      <c r="M39" s="259">
        <f t="shared" si="1"/>
        <v>4228.8</v>
      </c>
      <c r="N39" s="270">
        <v>1</v>
      </c>
      <c r="O39" s="271">
        <v>1057.2</v>
      </c>
      <c r="P39" s="271"/>
      <c r="Q39" s="259">
        <f t="shared" si="2"/>
        <v>1057.2</v>
      </c>
    </row>
    <row r="40" spans="1:17" ht="15" customHeight="1">
      <c r="A40" s="258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67"/>
      <c r="I40" s="270"/>
      <c r="J40" s="270"/>
      <c r="K40" s="271"/>
      <c r="L40" s="271"/>
      <c r="M40" s="259">
        <f t="shared" si="1"/>
        <v>0</v>
      </c>
      <c r="N40" s="270"/>
      <c r="O40" s="271"/>
      <c r="P40" s="271">
        <v>3572.56</v>
      </c>
      <c r="Q40" s="259">
        <f t="shared" si="2"/>
        <v>-3572.56</v>
      </c>
    </row>
    <row r="41" spans="1:17" ht="15" customHeight="1">
      <c r="A41" s="258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67"/>
      <c r="I41" s="270"/>
      <c r="J41" s="270"/>
      <c r="K41" s="271"/>
      <c r="L41" s="271"/>
      <c r="M41" s="259">
        <f t="shared" si="1"/>
        <v>0</v>
      </c>
      <c r="N41" s="270"/>
      <c r="O41" s="271">
        <v>1233.4000000000001</v>
      </c>
      <c r="P41" s="271">
        <v>1233.4000000000001</v>
      </c>
      <c r="Q41" s="259">
        <f t="shared" si="2"/>
        <v>0</v>
      </c>
    </row>
    <row r="42" spans="1:17" ht="15" customHeight="1">
      <c r="A42" s="258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67"/>
      <c r="I42" s="270">
        <v>1</v>
      </c>
      <c r="J42" s="270">
        <v>1</v>
      </c>
      <c r="K42" s="271">
        <v>639.61</v>
      </c>
      <c r="L42" s="271">
        <v>639.61</v>
      </c>
      <c r="M42" s="259">
        <f t="shared" si="1"/>
        <v>0</v>
      </c>
      <c r="N42" s="270">
        <v>2</v>
      </c>
      <c r="O42" s="271">
        <v>22036.03</v>
      </c>
      <c r="P42" s="271">
        <v>22036.03</v>
      </c>
      <c r="Q42" s="259">
        <f t="shared" si="2"/>
        <v>0</v>
      </c>
    </row>
    <row r="43" spans="1:17" ht="15" customHeight="1">
      <c r="A43" s="258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67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58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67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58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67"/>
      <c r="I45" s="270"/>
      <c r="J45" s="270"/>
      <c r="K45" s="271"/>
      <c r="L45" s="271"/>
      <c r="M45" s="259">
        <f t="shared" si="1"/>
        <v>0</v>
      </c>
      <c r="N45" s="270">
        <v>1</v>
      </c>
      <c r="O45" s="271">
        <v>2819.2</v>
      </c>
      <c r="P45" s="271">
        <v>2819.2</v>
      </c>
      <c r="Q45" s="259">
        <f t="shared" si="2"/>
        <v>0</v>
      </c>
    </row>
    <row r="46" spans="1:17" ht="15" customHeight="1">
      <c r="A46" s="258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67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58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67"/>
      <c r="I47" s="270">
        <v>2</v>
      </c>
      <c r="J47" s="270">
        <v>3</v>
      </c>
      <c r="K47" s="271">
        <v>5207.34</v>
      </c>
      <c r="L47" s="271">
        <v>5207.34</v>
      </c>
      <c r="M47" s="259">
        <f t="shared" si="1"/>
        <v>0</v>
      </c>
      <c r="N47" s="270">
        <v>3</v>
      </c>
      <c r="O47" s="271">
        <v>6848.2</v>
      </c>
      <c r="P47" s="271">
        <v>6848.2</v>
      </c>
      <c r="Q47" s="259">
        <f t="shared" si="2"/>
        <v>0</v>
      </c>
    </row>
    <row r="48" spans="1:17" ht="15" customHeight="1">
      <c r="A48" s="258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67"/>
      <c r="I48" s="270"/>
      <c r="J48" s="270"/>
      <c r="K48" s="271">
        <v>1233.4000000000001</v>
      </c>
      <c r="L48" s="271">
        <v>1233.4000000000001</v>
      </c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58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67"/>
      <c r="I49" s="270">
        <v>2</v>
      </c>
      <c r="J49" s="270">
        <v>2</v>
      </c>
      <c r="K49" s="271">
        <v>1922.34</v>
      </c>
      <c r="L49" s="271">
        <v>11861.98</v>
      </c>
      <c r="M49" s="259">
        <f t="shared" si="1"/>
        <v>-9939.64</v>
      </c>
      <c r="N49" s="270">
        <v>1</v>
      </c>
      <c r="O49" s="271">
        <v>2588.0300000000002</v>
      </c>
      <c r="P49" s="271">
        <v>10453.709999999999</v>
      </c>
      <c r="Q49" s="259">
        <f t="shared" si="2"/>
        <v>-7865.6799999999985</v>
      </c>
    </row>
    <row r="50" spans="1:17" ht="15" customHeight="1">
      <c r="A50" s="258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67"/>
      <c r="I50" s="270"/>
      <c r="J50" s="270">
        <v>4</v>
      </c>
      <c r="K50" s="271">
        <v>11751.47</v>
      </c>
      <c r="L50" s="271">
        <v>11751.47</v>
      </c>
      <c r="M50" s="259">
        <f t="shared" si="1"/>
        <v>0</v>
      </c>
      <c r="N50" s="270">
        <v>2</v>
      </c>
      <c r="O50" s="271">
        <v>3647.43</v>
      </c>
      <c r="P50" s="271">
        <v>3647.43</v>
      </c>
      <c r="Q50" s="259">
        <f t="shared" si="2"/>
        <v>0</v>
      </c>
    </row>
    <row r="51" spans="1:17" ht="15" customHeight="1">
      <c r="A51" s="258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67"/>
      <c r="I51" s="270"/>
      <c r="J51" s="270"/>
      <c r="K51" s="271">
        <v>2995.4</v>
      </c>
      <c r="L51" s="271">
        <v>2995.4</v>
      </c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58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67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58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67"/>
      <c r="I53" s="270">
        <v>1</v>
      </c>
      <c r="J53" s="270">
        <v>1</v>
      </c>
      <c r="K53" s="271">
        <v>1859.35</v>
      </c>
      <c r="L53" s="271">
        <v>1859.35</v>
      </c>
      <c r="M53" s="259">
        <f t="shared" si="1"/>
        <v>0</v>
      </c>
      <c r="N53" s="270">
        <v>1</v>
      </c>
      <c r="O53" s="271">
        <v>1317.98</v>
      </c>
      <c r="P53" s="271">
        <v>1317.98</v>
      </c>
      <c r="Q53" s="259">
        <f t="shared" si="2"/>
        <v>0</v>
      </c>
    </row>
    <row r="54" spans="1:17" ht="15" customHeight="1">
      <c r="A54" s="258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67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58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67"/>
      <c r="I55" s="270">
        <v>4</v>
      </c>
      <c r="J55" s="270">
        <v>5</v>
      </c>
      <c r="K55" s="271">
        <v>12688.55</v>
      </c>
      <c r="L55" s="271">
        <v>12688.55</v>
      </c>
      <c r="M55" s="259">
        <f t="shared" si="1"/>
        <v>0</v>
      </c>
      <c r="N55" s="270">
        <v>1</v>
      </c>
      <c r="O55" s="271">
        <v>984.25</v>
      </c>
      <c r="P55" s="271">
        <v>984.25</v>
      </c>
      <c r="Q55" s="259">
        <f t="shared" si="2"/>
        <v>0</v>
      </c>
    </row>
    <row r="56" spans="1:17" ht="15" customHeight="1">
      <c r="A56" s="258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67"/>
      <c r="I56" s="270">
        <v>4</v>
      </c>
      <c r="J56" s="270">
        <v>6</v>
      </c>
      <c r="K56" s="271">
        <v>15215.98</v>
      </c>
      <c r="L56" s="271">
        <v>15215.98</v>
      </c>
      <c r="M56" s="259">
        <f t="shared" si="1"/>
        <v>0</v>
      </c>
      <c r="N56" s="270">
        <v>3</v>
      </c>
      <c r="O56" s="271">
        <v>14014.92</v>
      </c>
      <c r="P56" s="271">
        <v>14014.92</v>
      </c>
      <c r="Q56" s="259">
        <f t="shared" si="2"/>
        <v>0</v>
      </c>
    </row>
    <row r="57" spans="1:17" ht="15" customHeight="1">
      <c r="A57" s="258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67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58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67"/>
      <c r="I58" s="270"/>
      <c r="J58" s="270"/>
      <c r="K58" s="271"/>
      <c r="L58" s="271"/>
      <c r="M58" s="259">
        <f t="shared" si="1"/>
        <v>0</v>
      </c>
      <c r="N58" s="270"/>
      <c r="O58" s="271"/>
      <c r="P58" s="271">
        <v>6708.65</v>
      </c>
      <c r="Q58" s="259">
        <f t="shared" si="2"/>
        <v>-6708.65</v>
      </c>
    </row>
    <row r="59" spans="1:17" ht="15" customHeight="1">
      <c r="A59" s="258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67">
        <v>3</v>
      </c>
      <c r="I59" s="270">
        <v>7</v>
      </c>
      <c r="J59" s="270">
        <v>10</v>
      </c>
      <c r="K59" s="271">
        <v>21275.439999999999</v>
      </c>
      <c r="L59" s="271">
        <v>22649.8</v>
      </c>
      <c r="M59" s="259">
        <f t="shared" si="1"/>
        <v>-1374.3600000000006</v>
      </c>
      <c r="N59" s="270">
        <v>2</v>
      </c>
      <c r="O59" s="271">
        <v>3743.63</v>
      </c>
      <c r="P59" s="271">
        <v>5252.93</v>
      </c>
      <c r="Q59" s="259">
        <f t="shared" si="2"/>
        <v>-1509.3000000000002</v>
      </c>
    </row>
    <row r="60" spans="1:17" ht="15" customHeight="1">
      <c r="A60" s="258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67"/>
      <c r="I60" s="270"/>
      <c r="J60" s="270"/>
      <c r="K60" s="271">
        <v>1446.02</v>
      </c>
      <c r="L60" s="271">
        <v>1446.02</v>
      </c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58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67"/>
      <c r="I61" s="270">
        <v>4</v>
      </c>
      <c r="J61" s="270">
        <v>7</v>
      </c>
      <c r="K61" s="271">
        <v>17133.740000000002</v>
      </c>
      <c r="L61" s="271">
        <v>17133.740000000002</v>
      </c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58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67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58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67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58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67"/>
      <c r="I64" s="270"/>
      <c r="J64" s="270"/>
      <c r="K64" s="271"/>
      <c r="L64" s="271"/>
      <c r="M64" s="259">
        <f t="shared" si="1"/>
        <v>0</v>
      </c>
      <c r="N64" s="270"/>
      <c r="O64" s="271"/>
      <c r="P64" s="271">
        <v>2176.9899999999998</v>
      </c>
      <c r="Q64" s="259">
        <f t="shared" si="2"/>
        <v>-2176.9899999999998</v>
      </c>
    </row>
    <row r="65" spans="1:17" ht="15" customHeight="1">
      <c r="A65" s="258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67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58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67"/>
      <c r="I66" s="270">
        <v>2</v>
      </c>
      <c r="J66" s="270">
        <v>2</v>
      </c>
      <c r="K66" s="271">
        <v>3660.82</v>
      </c>
      <c r="L66" s="271">
        <v>8938.01</v>
      </c>
      <c r="M66" s="259">
        <f t="shared" si="1"/>
        <v>-5277.1900000000005</v>
      </c>
      <c r="N66" s="270"/>
      <c r="O66" s="271"/>
      <c r="P66" s="271"/>
      <c r="Q66" s="259">
        <f t="shared" si="2"/>
        <v>0</v>
      </c>
    </row>
    <row r="67" spans="1:17" ht="15" customHeight="1">
      <c r="A67" s="258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67">
        <v>2</v>
      </c>
      <c r="I67" s="270"/>
      <c r="J67" s="270">
        <v>1</v>
      </c>
      <c r="K67" s="271">
        <v>6178.71</v>
      </c>
      <c r="L67" s="271">
        <v>11283.58</v>
      </c>
      <c r="M67" s="259">
        <f t="shared" si="1"/>
        <v>-5104.87</v>
      </c>
      <c r="N67" s="270"/>
      <c r="O67" s="271"/>
      <c r="P67" s="271">
        <v>629.03</v>
      </c>
      <c r="Q67" s="259">
        <f t="shared" si="2"/>
        <v>-629.03</v>
      </c>
    </row>
    <row r="68" spans="1:17" ht="15" customHeight="1">
      <c r="A68" s="258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67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58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67"/>
      <c r="I69" s="270">
        <v>4</v>
      </c>
      <c r="J69" s="270">
        <v>4</v>
      </c>
      <c r="K69" s="271">
        <v>16037</v>
      </c>
      <c r="L69" s="271">
        <v>21660.880000000001</v>
      </c>
      <c r="M69" s="259">
        <f t="shared" si="1"/>
        <v>-5623.880000000001</v>
      </c>
      <c r="N69" s="270"/>
      <c r="O69" s="271"/>
      <c r="P69" s="271"/>
      <c r="Q69" s="259">
        <f t="shared" si="2"/>
        <v>0</v>
      </c>
    </row>
    <row r="70" spans="1:17" ht="15" customHeight="1">
      <c r="A70" s="258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67"/>
      <c r="I70" s="270">
        <v>4</v>
      </c>
      <c r="J70" s="270">
        <v>7</v>
      </c>
      <c r="K70" s="271">
        <v>24321.69</v>
      </c>
      <c r="L70" s="271">
        <v>26985.87</v>
      </c>
      <c r="M70" s="259">
        <f t="shared" si="1"/>
        <v>-2664.1800000000003</v>
      </c>
      <c r="N70" s="270"/>
      <c r="O70" s="271"/>
      <c r="P70" s="271"/>
      <c r="Q70" s="259">
        <f t="shared" si="2"/>
        <v>0</v>
      </c>
    </row>
    <row r="71" spans="1:17" ht="15" customHeight="1">
      <c r="A71" s="258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67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58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67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58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67">
        <v>1</v>
      </c>
      <c r="I73" s="270">
        <v>16</v>
      </c>
      <c r="J73" s="270">
        <v>16</v>
      </c>
      <c r="K73" s="271">
        <v>17690.759999999998</v>
      </c>
      <c r="L73" s="271">
        <v>17690.759999999998</v>
      </c>
      <c r="M73" s="259">
        <f t="shared" si="1"/>
        <v>0</v>
      </c>
      <c r="N73" s="270"/>
      <c r="O73" s="271"/>
      <c r="P73" s="271"/>
      <c r="Q73" s="259">
        <f t="shared" si="2"/>
        <v>0</v>
      </c>
    </row>
    <row r="74" spans="1:17" ht="15" customHeight="1">
      <c r="A74" s="258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67"/>
      <c r="I74" s="270">
        <v>2</v>
      </c>
      <c r="J74" s="270">
        <v>2</v>
      </c>
      <c r="K74" s="271">
        <v>1762</v>
      </c>
      <c r="L74" s="271"/>
      <c r="M74" s="259">
        <f t="shared" si="1"/>
        <v>1762</v>
      </c>
      <c r="N74" s="270"/>
      <c r="O74" s="271"/>
      <c r="P74" s="271"/>
      <c r="Q74" s="259">
        <f t="shared" si="2"/>
        <v>0</v>
      </c>
    </row>
    <row r="75" spans="1:17" ht="15" customHeight="1">
      <c r="A75" s="258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67">
        <v>1</v>
      </c>
      <c r="I75" s="270">
        <v>4</v>
      </c>
      <c r="J75" s="270">
        <v>5</v>
      </c>
      <c r="K75" s="271">
        <v>18046.060000000001</v>
      </c>
      <c r="L75" s="271">
        <v>18046.060000000001</v>
      </c>
      <c r="M75" s="259">
        <f t="shared" ref="M75:M138" si="3">K75-L75</f>
        <v>0</v>
      </c>
      <c r="N75" s="270">
        <v>2</v>
      </c>
      <c r="O75" s="271">
        <v>11350.55</v>
      </c>
      <c r="P75" s="271">
        <v>11350.55</v>
      </c>
      <c r="Q75" s="259">
        <f t="shared" ref="Q75:Q138" si="4">O75-P75</f>
        <v>0</v>
      </c>
    </row>
    <row r="76" spans="1:17" ht="15" customHeight="1">
      <c r="A76" s="258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67"/>
      <c r="I76" s="270"/>
      <c r="J76" s="270"/>
      <c r="K76" s="271">
        <v>3700.2</v>
      </c>
      <c r="L76" s="271">
        <v>3700.2</v>
      </c>
      <c r="M76" s="259">
        <f t="shared" si="3"/>
        <v>0</v>
      </c>
      <c r="N76" s="270"/>
      <c r="O76" s="271">
        <v>5197.8999999999996</v>
      </c>
      <c r="P76" s="271">
        <v>5197.8999999999996</v>
      </c>
      <c r="Q76" s="259">
        <f t="shared" si="4"/>
        <v>0</v>
      </c>
    </row>
    <row r="77" spans="1:17" ht="15" customHeight="1">
      <c r="A77" s="258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67"/>
      <c r="I77" s="270">
        <v>3</v>
      </c>
      <c r="J77" s="270">
        <v>3</v>
      </c>
      <c r="K77" s="271">
        <v>1838.86</v>
      </c>
      <c r="L77" s="271">
        <v>1838.86</v>
      </c>
      <c r="M77" s="259">
        <f t="shared" si="3"/>
        <v>0</v>
      </c>
      <c r="N77" s="270">
        <v>1</v>
      </c>
      <c r="O77" s="271">
        <v>4702.74</v>
      </c>
      <c r="P77" s="271">
        <v>4702.74</v>
      </c>
      <c r="Q77" s="259">
        <f t="shared" si="4"/>
        <v>0</v>
      </c>
    </row>
    <row r="78" spans="1:17" ht="15" customHeight="1">
      <c r="A78" s="258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67"/>
      <c r="I78" s="270"/>
      <c r="J78" s="270"/>
      <c r="K78" s="271">
        <v>1938.2</v>
      </c>
      <c r="L78" s="271">
        <v>1938.2</v>
      </c>
      <c r="M78" s="259">
        <f t="shared" si="3"/>
        <v>0</v>
      </c>
      <c r="N78" s="270"/>
      <c r="O78" s="271">
        <v>5462.2</v>
      </c>
      <c r="P78" s="271">
        <v>5462.2</v>
      </c>
      <c r="Q78" s="259">
        <f t="shared" si="4"/>
        <v>0</v>
      </c>
    </row>
    <row r="79" spans="1:17" ht="15" customHeight="1">
      <c r="A79" s="258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67"/>
      <c r="I79" s="270">
        <v>1</v>
      </c>
      <c r="J79" s="270">
        <v>1</v>
      </c>
      <c r="K79" s="271">
        <v>1178.78</v>
      </c>
      <c r="L79" s="271">
        <v>1178.78</v>
      </c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58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67"/>
      <c r="I80" s="270">
        <v>5</v>
      </c>
      <c r="J80" s="270">
        <v>6</v>
      </c>
      <c r="K80" s="271">
        <v>10840.7</v>
      </c>
      <c r="L80" s="271">
        <v>11887.33</v>
      </c>
      <c r="M80" s="259">
        <f t="shared" si="3"/>
        <v>-1046.6299999999992</v>
      </c>
      <c r="N80" s="270">
        <v>2</v>
      </c>
      <c r="O80" s="271">
        <v>1555.96</v>
      </c>
      <c r="P80" s="271">
        <v>1555.96</v>
      </c>
      <c r="Q80" s="259">
        <f t="shared" si="4"/>
        <v>0</v>
      </c>
    </row>
    <row r="81" spans="1:17" ht="15" customHeight="1">
      <c r="A81" s="258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67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58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67">
        <v>2</v>
      </c>
      <c r="I82" s="270">
        <v>5</v>
      </c>
      <c r="J82" s="270">
        <v>5</v>
      </c>
      <c r="K82" s="271">
        <v>4572.3900000000003</v>
      </c>
      <c r="L82" s="271">
        <v>7188.96</v>
      </c>
      <c r="M82" s="259">
        <f t="shared" si="3"/>
        <v>-2616.5699999999997</v>
      </c>
      <c r="N82" s="270">
        <v>1</v>
      </c>
      <c r="O82" s="271">
        <v>9776.09</v>
      </c>
      <c r="P82" s="271">
        <v>9776.09</v>
      </c>
      <c r="Q82" s="259">
        <f t="shared" si="4"/>
        <v>0</v>
      </c>
    </row>
    <row r="83" spans="1:17" ht="15" customHeight="1">
      <c r="A83" s="258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67">
        <v>1</v>
      </c>
      <c r="I83" s="270"/>
      <c r="J83" s="270"/>
      <c r="K83" s="271">
        <v>1585.8</v>
      </c>
      <c r="L83" s="271"/>
      <c r="M83" s="259">
        <f t="shared" si="3"/>
        <v>1585.8</v>
      </c>
      <c r="N83" s="270"/>
      <c r="O83" s="271"/>
      <c r="P83" s="271"/>
      <c r="Q83" s="259">
        <f t="shared" si="4"/>
        <v>0</v>
      </c>
    </row>
    <row r="84" spans="1:17" ht="15" customHeight="1">
      <c r="A84" s="258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67"/>
      <c r="I84" s="270"/>
      <c r="J84" s="270"/>
      <c r="K84" s="271"/>
      <c r="L84" s="271"/>
      <c r="M84" s="259">
        <f t="shared" si="3"/>
        <v>0</v>
      </c>
      <c r="N84" s="270">
        <v>3</v>
      </c>
      <c r="O84" s="271">
        <v>11713.51</v>
      </c>
      <c r="P84" s="271">
        <v>11713.51</v>
      </c>
      <c r="Q84" s="259">
        <f t="shared" si="4"/>
        <v>0</v>
      </c>
    </row>
    <row r="85" spans="1:17" ht="15" customHeight="1">
      <c r="A85" s="258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67"/>
      <c r="I85" s="270"/>
      <c r="J85" s="270"/>
      <c r="K85" s="271"/>
      <c r="L85" s="271">
        <v>3025.18</v>
      </c>
      <c r="M85" s="259">
        <f t="shared" si="3"/>
        <v>-3025.18</v>
      </c>
      <c r="N85" s="270"/>
      <c r="O85" s="271"/>
      <c r="P85" s="271">
        <v>9147.2999999999993</v>
      </c>
      <c r="Q85" s="259">
        <f t="shared" si="4"/>
        <v>-9147.2999999999993</v>
      </c>
    </row>
    <row r="86" spans="1:17" ht="15" customHeight="1">
      <c r="A86" s="258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67">
        <v>1</v>
      </c>
      <c r="I86" s="270">
        <v>4</v>
      </c>
      <c r="J86" s="270">
        <v>4</v>
      </c>
      <c r="K86" s="271">
        <v>4376.8100000000004</v>
      </c>
      <c r="L86" s="271">
        <v>4376.8100000000004</v>
      </c>
      <c r="M86" s="259">
        <f t="shared" si="3"/>
        <v>0</v>
      </c>
      <c r="N86" s="270"/>
      <c r="O86" s="271"/>
      <c r="P86" s="271">
        <v>4837.17</v>
      </c>
      <c r="Q86" s="259">
        <f t="shared" si="4"/>
        <v>-4837.17</v>
      </c>
    </row>
    <row r="87" spans="1:17" ht="15" customHeight="1">
      <c r="A87" s="258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67"/>
      <c r="I87" s="270">
        <v>4</v>
      </c>
      <c r="J87" s="270">
        <v>4</v>
      </c>
      <c r="K87" s="271">
        <v>7048</v>
      </c>
      <c r="L87" s="271"/>
      <c r="M87" s="259">
        <f t="shared" si="3"/>
        <v>7048</v>
      </c>
      <c r="N87" s="270"/>
      <c r="O87" s="271"/>
      <c r="P87" s="271"/>
      <c r="Q87" s="259">
        <f t="shared" si="4"/>
        <v>0</v>
      </c>
    </row>
    <row r="88" spans="1:17" ht="15" customHeight="1">
      <c r="A88" s="258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67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58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67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58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67"/>
      <c r="I90" s="270">
        <v>4</v>
      </c>
      <c r="J90" s="270">
        <v>6</v>
      </c>
      <c r="K90" s="271">
        <v>7418.9</v>
      </c>
      <c r="L90" s="271"/>
      <c r="M90" s="259">
        <f t="shared" si="3"/>
        <v>7418.9</v>
      </c>
      <c r="N90" s="270">
        <v>2</v>
      </c>
      <c r="O90" s="271">
        <v>2529.65</v>
      </c>
      <c r="P90" s="271"/>
      <c r="Q90" s="259">
        <f t="shared" si="4"/>
        <v>2529.65</v>
      </c>
    </row>
    <row r="91" spans="1:17" ht="15" customHeight="1">
      <c r="A91" s="258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67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58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67"/>
      <c r="I92" s="270"/>
      <c r="J92" s="270">
        <v>1</v>
      </c>
      <c r="K92" s="271">
        <v>4898.7700000000004</v>
      </c>
      <c r="L92" s="271"/>
      <c r="M92" s="259">
        <f t="shared" si="3"/>
        <v>4898.7700000000004</v>
      </c>
      <c r="N92" s="270">
        <v>1</v>
      </c>
      <c r="O92" s="271">
        <v>1938.2</v>
      </c>
      <c r="P92" s="271"/>
      <c r="Q92" s="259">
        <f t="shared" si="4"/>
        <v>1938.2</v>
      </c>
    </row>
    <row r="93" spans="1:17" ht="15" customHeight="1">
      <c r="A93" s="258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67">
        <v>1</v>
      </c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58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67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58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67">
        <v>-1</v>
      </c>
      <c r="I95" s="270">
        <v>3</v>
      </c>
      <c r="J95" s="270">
        <v>6</v>
      </c>
      <c r="K95" s="271">
        <v>15055.58</v>
      </c>
      <c r="L95" s="271">
        <v>3638.88</v>
      </c>
      <c r="M95" s="259">
        <f t="shared" si="3"/>
        <v>11416.7</v>
      </c>
      <c r="N95" s="270">
        <v>2</v>
      </c>
      <c r="O95" s="271">
        <v>7985.86</v>
      </c>
      <c r="P95" s="271">
        <v>4650.8999999999996</v>
      </c>
      <c r="Q95" s="259">
        <f t="shared" si="4"/>
        <v>3334.96</v>
      </c>
    </row>
    <row r="96" spans="1:17" ht="15" customHeight="1">
      <c r="A96" s="258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67"/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58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67"/>
      <c r="I97" s="270">
        <v>8</v>
      </c>
      <c r="J97" s="270">
        <v>9</v>
      </c>
      <c r="K97" s="271">
        <v>18011.53</v>
      </c>
      <c r="L97" s="271"/>
      <c r="M97" s="259">
        <f t="shared" si="3"/>
        <v>18011.53</v>
      </c>
      <c r="N97" s="270">
        <v>3</v>
      </c>
      <c r="O97" s="271">
        <v>15383.86</v>
      </c>
      <c r="P97" s="271"/>
      <c r="Q97" s="259">
        <f t="shared" si="4"/>
        <v>15383.86</v>
      </c>
    </row>
    <row r="98" spans="1:17" ht="15" customHeight="1">
      <c r="A98" s="258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67"/>
      <c r="I98" s="270"/>
      <c r="J98" s="270"/>
      <c r="K98" s="271"/>
      <c r="L98" s="271"/>
      <c r="M98" s="259">
        <f t="shared" si="3"/>
        <v>0</v>
      </c>
      <c r="N98" s="270"/>
      <c r="O98" s="271">
        <v>264.3</v>
      </c>
      <c r="P98" s="271">
        <v>264.3</v>
      </c>
      <c r="Q98" s="259">
        <f t="shared" si="4"/>
        <v>0</v>
      </c>
    </row>
    <row r="99" spans="1:17" ht="15" customHeight="1">
      <c r="A99" s="258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67">
        <v>1</v>
      </c>
      <c r="I99" s="270">
        <v>5</v>
      </c>
      <c r="J99" s="270">
        <v>9</v>
      </c>
      <c r="K99" s="271">
        <v>42010.96</v>
      </c>
      <c r="L99" s="271">
        <v>1810.08</v>
      </c>
      <c r="M99" s="259">
        <f t="shared" si="3"/>
        <v>40200.879999999997</v>
      </c>
      <c r="N99" s="270"/>
      <c r="O99" s="271"/>
      <c r="P99" s="271"/>
      <c r="Q99" s="259">
        <f t="shared" si="4"/>
        <v>0</v>
      </c>
    </row>
    <row r="100" spans="1:17" ht="15" customHeight="1">
      <c r="A100" s="258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67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58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67"/>
      <c r="I101" s="270">
        <v>1</v>
      </c>
      <c r="J101" s="270">
        <v>2</v>
      </c>
      <c r="K101" s="271">
        <v>2114.4</v>
      </c>
      <c r="L101" s="271">
        <v>881</v>
      </c>
      <c r="M101" s="259">
        <f t="shared" si="3"/>
        <v>1233.4000000000001</v>
      </c>
      <c r="N101" s="270">
        <v>2</v>
      </c>
      <c r="O101" s="271">
        <v>13856.43</v>
      </c>
      <c r="P101" s="271">
        <v>6875.46</v>
      </c>
      <c r="Q101" s="259">
        <f t="shared" si="4"/>
        <v>6980.97</v>
      </c>
    </row>
    <row r="102" spans="1:17" ht="15" customHeight="1">
      <c r="A102" s="258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67">
        <v>1</v>
      </c>
      <c r="I102" s="270">
        <v>6</v>
      </c>
      <c r="J102" s="270">
        <v>8</v>
      </c>
      <c r="K102" s="271">
        <v>16002</v>
      </c>
      <c r="L102" s="271">
        <v>2577.35</v>
      </c>
      <c r="M102" s="259">
        <f t="shared" si="3"/>
        <v>13424.65</v>
      </c>
      <c r="N102" s="270">
        <v>3</v>
      </c>
      <c r="O102" s="271">
        <v>13724.6</v>
      </c>
      <c r="P102" s="271">
        <v>1490.39</v>
      </c>
      <c r="Q102" s="259">
        <f t="shared" si="4"/>
        <v>12234.210000000001</v>
      </c>
    </row>
    <row r="103" spans="1:17" ht="15" customHeight="1">
      <c r="A103" s="258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67"/>
      <c r="I103" s="270"/>
      <c r="J103" s="270"/>
      <c r="K103" s="271">
        <v>660.75</v>
      </c>
      <c r="L103" s="271">
        <v>660.75</v>
      </c>
      <c r="M103" s="259">
        <f t="shared" si="3"/>
        <v>0</v>
      </c>
      <c r="N103" s="270"/>
      <c r="O103" s="271">
        <v>11981.6</v>
      </c>
      <c r="P103" s="271">
        <v>11981.6</v>
      </c>
      <c r="Q103" s="259">
        <f t="shared" si="4"/>
        <v>0</v>
      </c>
    </row>
    <row r="104" spans="1:17" ht="15" customHeight="1">
      <c r="A104" s="258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67">
        <v>1</v>
      </c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58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67"/>
      <c r="I105" s="270">
        <v>1</v>
      </c>
      <c r="J105" s="270">
        <v>2</v>
      </c>
      <c r="K105" s="271">
        <v>5928.77</v>
      </c>
      <c r="L105" s="271"/>
      <c r="M105" s="259">
        <f t="shared" si="3"/>
        <v>5928.77</v>
      </c>
      <c r="N105" s="270"/>
      <c r="O105" s="271"/>
      <c r="P105" s="271"/>
      <c r="Q105" s="259">
        <f t="shared" si="4"/>
        <v>0</v>
      </c>
    </row>
    <row r="106" spans="1:17" ht="15" customHeight="1">
      <c r="A106" s="258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67"/>
      <c r="I106" s="270"/>
      <c r="J106" s="270"/>
      <c r="K106" s="271">
        <v>4757.3999999999996</v>
      </c>
      <c r="L106" s="271">
        <v>4757.3999999999996</v>
      </c>
      <c r="M106" s="259">
        <f t="shared" si="3"/>
        <v>0</v>
      </c>
      <c r="N106" s="270"/>
      <c r="O106" s="271">
        <v>1233.4000000000001</v>
      </c>
      <c r="P106" s="271">
        <v>1233.4000000000001</v>
      </c>
      <c r="Q106" s="259">
        <f t="shared" si="4"/>
        <v>0</v>
      </c>
    </row>
    <row r="107" spans="1:17" ht="15" customHeight="1">
      <c r="A107" s="258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67"/>
      <c r="I107" s="270">
        <v>3</v>
      </c>
      <c r="J107" s="270">
        <v>4</v>
      </c>
      <c r="K107" s="271">
        <v>5239.91</v>
      </c>
      <c r="L107" s="271">
        <v>264.3</v>
      </c>
      <c r="M107" s="259">
        <f t="shared" si="3"/>
        <v>4975.6099999999997</v>
      </c>
      <c r="N107" s="270"/>
      <c r="O107" s="271"/>
      <c r="P107" s="271"/>
      <c r="Q107" s="259">
        <f t="shared" si="4"/>
        <v>0</v>
      </c>
    </row>
    <row r="108" spans="1:17" ht="15" customHeight="1">
      <c r="A108" s="258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67">
        <v>-1</v>
      </c>
      <c r="I108" s="270"/>
      <c r="J108" s="270"/>
      <c r="K108" s="271"/>
      <c r="L108" s="271"/>
      <c r="M108" s="259">
        <f t="shared" si="3"/>
        <v>0</v>
      </c>
      <c r="N108" s="270">
        <v>3</v>
      </c>
      <c r="O108" s="271">
        <v>14448.4</v>
      </c>
      <c r="P108" s="271"/>
      <c r="Q108" s="259">
        <f t="shared" si="4"/>
        <v>14448.4</v>
      </c>
    </row>
    <row r="109" spans="1:17" ht="15" customHeight="1">
      <c r="A109" s="258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67"/>
      <c r="I109" s="270">
        <v>2</v>
      </c>
      <c r="J109" s="270">
        <v>3</v>
      </c>
      <c r="K109" s="271">
        <v>8971.4</v>
      </c>
      <c r="L109" s="271"/>
      <c r="M109" s="259">
        <f t="shared" si="3"/>
        <v>8971.4</v>
      </c>
      <c r="N109" s="270">
        <v>2</v>
      </c>
      <c r="O109" s="271">
        <v>17867.689999999999</v>
      </c>
      <c r="P109" s="271"/>
      <c r="Q109" s="259">
        <f t="shared" si="4"/>
        <v>17867.689999999999</v>
      </c>
    </row>
    <row r="110" spans="1:17" ht="15" customHeight="1">
      <c r="A110" s="258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67">
        <v>1</v>
      </c>
      <c r="I110" s="270">
        <v>3</v>
      </c>
      <c r="J110" s="270">
        <v>5</v>
      </c>
      <c r="K110" s="271">
        <v>8457.42</v>
      </c>
      <c r="L110" s="271">
        <v>2068.59</v>
      </c>
      <c r="M110" s="259">
        <f t="shared" si="3"/>
        <v>6388.83</v>
      </c>
      <c r="N110" s="270">
        <v>2</v>
      </c>
      <c r="O110" s="271">
        <v>3432.73</v>
      </c>
      <c r="P110" s="271"/>
      <c r="Q110" s="259">
        <f t="shared" si="4"/>
        <v>3432.73</v>
      </c>
    </row>
    <row r="111" spans="1:17" ht="15" customHeight="1">
      <c r="A111" s="258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67">
        <v>2</v>
      </c>
      <c r="I111" s="270">
        <v>6</v>
      </c>
      <c r="J111" s="270">
        <v>6</v>
      </c>
      <c r="K111" s="271">
        <v>8149.25</v>
      </c>
      <c r="L111" s="271"/>
      <c r="M111" s="259">
        <f t="shared" si="3"/>
        <v>8149.25</v>
      </c>
      <c r="N111" s="270">
        <v>6</v>
      </c>
      <c r="O111" s="271">
        <v>10924.4</v>
      </c>
      <c r="P111" s="271"/>
      <c r="Q111" s="259">
        <f t="shared" si="4"/>
        <v>10924.4</v>
      </c>
    </row>
    <row r="112" spans="1:17" ht="15" customHeight="1">
      <c r="A112" s="258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67"/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58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67"/>
      <c r="I113" s="270"/>
      <c r="J113" s="270"/>
      <c r="K113" s="271">
        <v>528.6</v>
      </c>
      <c r="L113" s="271">
        <v>528.6</v>
      </c>
      <c r="M113" s="259">
        <f t="shared" si="3"/>
        <v>0</v>
      </c>
      <c r="N113" s="270"/>
      <c r="O113" s="271">
        <v>9514.7999999999993</v>
      </c>
      <c r="P113" s="271">
        <v>9514.7999999999993</v>
      </c>
      <c r="Q113" s="259">
        <f t="shared" si="4"/>
        <v>0</v>
      </c>
    </row>
    <row r="114" spans="1:17" ht="15" customHeight="1">
      <c r="A114" s="258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67">
        <v>2</v>
      </c>
      <c r="I114" s="270">
        <v>2</v>
      </c>
      <c r="J114" s="270">
        <v>3</v>
      </c>
      <c r="K114" s="271">
        <v>4122.38</v>
      </c>
      <c r="L114" s="271">
        <v>2344.87</v>
      </c>
      <c r="M114" s="259">
        <f t="shared" si="3"/>
        <v>1777.5100000000002</v>
      </c>
      <c r="N114" s="270">
        <v>1</v>
      </c>
      <c r="O114" s="271">
        <v>1776.1</v>
      </c>
      <c r="P114" s="271"/>
      <c r="Q114" s="259">
        <f t="shared" si="4"/>
        <v>1776.1</v>
      </c>
    </row>
    <row r="115" spans="1:17" ht="15" customHeight="1">
      <c r="A115" s="258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67"/>
      <c r="I115" s="270">
        <v>3</v>
      </c>
      <c r="J115" s="270">
        <v>4</v>
      </c>
      <c r="K115" s="271">
        <v>11022.29</v>
      </c>
      <c r="L115" s="271"/>
      <c r="M115" s="259">
        <f t="shared" si="3"/>
        <v>11022.29</v>
      </c>
      <c r="N115" s="270"/>
      <c r="O115" s="271"/>
      <c r="P115" s="271"/>
      <c r="Q115" s="259">
        <f t="shared" si="4"/>
        <v>0</v>
      </c>
    </row>
    <row r="116" spans="1:17" ht="15" customHeight="1">
      <c r="A116" s="258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67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58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67"/>
      <c r="I117" s="270">
        <v>1</v>
      </c>
      <c r="J117" s="270">
        <v>1</v>
      </c>
      <c r="K117" s="271">
        <v>352.4</v>
      </c>
      <c r="L117" s="271">
        <v>264.3</v>
      </c>
      <c r="M117" s="259">
        <f t="shared" si="3"/>
        <v>88.099999999999966</v>
      </c>
      <c r="N117" s="270">
        <v>2</v>
      </c>
      <c r="O117" s="271">
        <v>6660.36</v>
      </c>
      <c r="P117" s="271"/>
      <c r="Q117" s="259">
        <f t="shared" si="4"/>
        <v>6660.36</v>
      </c>
    </row>
    <row r="118" spans="1:17" ht="15" customHeight="1">
      <c r="A118" s="258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67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58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67"/>
      <c r="I119" s="270"/>
      <c r="J119" s="270"/>
      <c r="K119" s="271"/>
      <c r="L119" s="271"/>
      <c r="M119" s="259">
        <f t="shared" si="3"/>
        <v>0</v>
      </c>
      <c r="N119" s="270">
        <v>1</v>
      </c>
      <c r="O119" s="271">
        <v>959.94</v>
      </c>
      <c r="P119" s="271">
        <v>5700.01</v>
      </c>
      <c r="Q119" s="259">
        <f t="shared" si="4"/>
        <v>-4740.07</v>
      </c>
    </row>
    <row r="120" spans="1:17" ht="15" customHeight="1">
      <c r="A120" s="258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67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58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67"/>
      <c r="I121" s="270">
        <v>8</v>
      </c>
      <c r="J121" s="270">
        <v>9</v>
      </c>
      <c r="K121" s="271">
        <v>26161.09</v>
      </c>
      <c r="L121" s="271"/>
      <c r="M121" s="259">
        <f t="shared" si="3"/>
        <v>26161.09</v>
      </c>
      <c r="N121" s="270">
        <v>2</v>
      </c>
      <c r="O121" s="271">
        <v>9627.81</v>
      </c>
      <c r="P121" s="271"/>
      <c r="Q121" s="259">
        <f t="shared" si="4"/>
        <v>9627.81</v>
      </c>
    </row>
    <row r="122" spans="1:17" ht="15" customHeight="1">
      <c r="A122" s="258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67"/>
      <c r="I122" s="270">
        <v>2</v>
      </c>
      <c r="J122" s="270">
        <v>2</v>
      </c>
      <c r="K122" s="271">
        <v>2459.0500000000002</v>
      </c>
      <c r="L122" s="271">
        <v>21641.88</v>
      </c>
      <c r="M122" s="259">
        <f t="shared" si="3"/>
        <v>-19182.830000000002</v>
      </c>
      <c r="N122" s="270">
        <v>2</v>
      </c>
      <c r="O122" s="271">
        <v>7083.24</v>
      </c>
      <c r="P122" s="271">
        <v>2372.36</v>
      </c>
      <c r="Q122" s="259">
        <f t="shared" si="4"/>
        <v>4710.8799999999992</v>
      </c>
    </row>
    <row r="123" spans="1:17" ht="15" customHeight="1">
      <c r="A123" s="258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67"/>
      <c r="I123" s="270">
        <v>2</v>
      </c>
      <c r="J123" s="270">
        <v>2</v>
      </c>
      <c r="K123" s="271">
        <v>5109.8</v>
      </c>
      <c r="L123" s="271"/>
      <c r="M123" s="259">
        <f t="shared" si="3"/>
        <v>5109.8</v>
      </c>
      <c r="N123" s="270">
        <v>3</v>
      </c>
      <c r="O123" s="271">
        <v>9149.06</v>
      </c>
      <c r="P123" s="271"/>
      <c r="Q123" s="259">
        <f t="shared" si="4"/>
        <v>9149.06</v>
      </c>
    </row>
    <row r="124" spans="1:17" ht="15" customHeight="1">
      <c r="A124" s="258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67">
        <v>1</v>
      </c>
      <c r="I124" s="270">
        <v>8</v>
      </c>
      <c r="J124" s="270">
        <v>11</v>
      </c>
      <c r="K124" s="271">
        <v>13680.55</v>
      </c>
      <c r="L124" s="271">
        <v>20003.150000000001</v>
      </c>
      <c r="M124" s="259">
        <f t="shared" si="3"/>
        <v>-6322.6000000000022</v>
      </c>
      <c r="N124" s="270">
        <v>2</v>
      </c>
      <c r="O124" s="271">
        <v>5332.08</v>
      </c>
      <c r="P124" s="271">
        <v>12029.7</v>
      </c>
      <c r="Q124" s="259">
        <f t="shared" si="4"/>
        <v>-6697.6200000000008</v>
      </c>
    </row>
    <row r="125" spans="1:17" ht="15" customHeight="1">
      <c r="A125" s="258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67">
        <v>1</v>
      </c>
      <c r="I125" s="270"/>
      <c r="J125" s="270"/>
      <c r="K125" s="271">
        <v>4052.6</v>
      </c>
      <c r="L125" s="271"/>
      <c r="M125" s="259">
        <f t="shared" si="3"/>
        <v>4052.6</v>
      </c>
      <c r="N125" s="270"/>
      <c r="O125" s="271">
        <v>3998.35</v>
      </c>
      <c r="P125" s="271"/>
      <c r="Q125" s="259">
        <f t="shared" si="4"/>
        <v>3998.35</v>
      </c>
    </row>
    <row r="126" spans="1:17" ht="15" customHeight="1">
      <c r="A126" s="258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67"/>
      <c r="I126" s="270">
        <v>2</v>
      </c>
      <c r="J126" s="270">
        <v>4</v>
      </c>
      <c r="K126" s="271">
        <v>3524</v>
      </c>
      <c r="L126" s="271"/>
      <c r="M126" s="259">
        <f t="shared" si="3"/>
        <v>3524</v>
      </c>
      <c r="N126" s="270"/>
      <c r="O126" s="271"/>
      <c r="P126" s="271"/>
      <c r="Q126" s="259">
        <f t="shared" si="4"/>
        <v>0</v>
      </c>
    </row>
    <row r="127" spans="1:17" ht="15" customHeight="1">
      <c r="A127" s="258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67"/>
      <c r="I127" s="270"/>
      <c r="J127" s="270"/>
      <c r="K127" s="271">
        <v>10027.799999999999</v>
      </c>
      <c r="L127" s="271">
        <v>10027.799999999999</v>
      </c>
      <c r="M127" s="259">
        <f t="shared" si="3"/>
        <v>0</v>
      </c>
      <c r="N127" s="270"/>
      <c r="O127" s="271"/>
      <c r="P127" s="271"/>
      <c r="Q127" s="259">
        <f t="shared" si="4"/>
        <v>0</v>
      </c>
    </row>
    <row r="128" spans="1:17" ht="15" customHeight="1">
      <c r="A128" s="258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67">
        <v>3</v>
      </c>
      <c r="I128" s="270">
        <v>1</v>
      </c>
      <c r="J128" s="270">
        <v>1</v>
      </c>
      <c r="K128" s="271">
        <v>581.46</v>
      </c>
      <c r="L128" s="271"/>
      <c r="M128" s="259">
        <f t="shared" si="3"/>
        <v>581.46</v>
      </c>
      <c r="N128" s="270"/>
      <c r="O128" s="271"/>
      <c r="P128" s="271"/>
      <c r="Q128" s="259">
        <f t="shared" si="4"/>
        <v>0</v>
      </c>
    </row>
    <row r="129" spans="1:17" ht="15" customHeight="1">
      <c r="A129" s="258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67"/>
      <c r="I129" s="270"/>
      <c r="J129" s="270"/>
      <c r="K129" s="271"/>
      <c r="L129" s="271"/>
      <c r="M129" s="259">
        <f t="shared" si="3"/>
        <v>0</v>
      </c>
      <c r="N129" s="270"/>
      <c r="O129" s="271">
        <v>528.6</v>
      </c>
      <c r="P129" s="271">
        <v>528.6</v>
      </c>
      <c r="Q129" s="259">
        <f t="shared" si="4"/>
        <v>0</v>
      </c>
    </row>
    <row r="130" spans="1:17" ht="15" customHeight="1">
      <c r="A130" s="258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67"/>
      <c r="I130" s="270">
        <v>5</v>
      </c>
      <c r="J130" s="270">
        <v>7</v>
      </c>
      <c r="K130" s="271">
        <v>17417.16</v>
      </c>
      <c r="L130" s="271"/>
      <c r="M130" s="259">
        <f t="shared" si="3"/>
        <v>17417.16</v>
      </c>
      <c r="N130" s="270">
        <v>1</v>
      </c>
      <c r="O130" s="271">
        <v>1704.21</v>
      </c>
      <c r="P130" s="271">
        <v>18650.53</v>
      </c>
      <c r="Q130" s="259">
        <f t="shared" si="4"/>
        <v>-16946.32</v>
      </c>
    </row>
    <row r="131" spans="1:17" ht="15" customHeight="1">
      <c r="A131" s="258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67"/>
      <c r="I131" s="270">
        <v>2</v>
      </c>
      <c r="J131" s="270">
        <v>2</v>
      </c>
      <c r="K131" s="271">
        <v>3347.8</v>
      </c>
      <c r="L131" s="271"/>
      <c r="M131" s="259">
        <f t="shared" si="3"/>
        <v>3347.8</v>
      </c>
      <c r="N131" s="270">
        <v>1</v>
      </c>
      <c r="O131" s="271">
        <v>1585.8</v>
      </c>
      <c r="P131" s="271"/>
      <c r="Q131" s="259">
        <f t="shared" si="4"/>
        <v>1585.8</v>
      </c>
    </row>
    <row r="132" spans="1:17" ht="15" customHeight="1">
      <c r="A132" s="258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67">
        <v>3</v>
      </c>
      <c r="I132" s="270">
        <v>15</v>
      </c>
      <c r="J132" s="270">
        <v>17</v>
      </c>
      <c r="K132" s="271">
        <v>26790.74</v>
      </c>
      <c r="L132" s="271">
        <v>5920.32</v>
      </c>
      <c r="M132" s="259">
        <f t="shared" si="3"/>
        <v>20870.420000000002</v>
      </c>
      <c r="N132" s="270">
        <v>5</v>
      </c>
      <c r="O132" s="271">
        <v>18378.36</v>
      </c>
      <c r="P132" s="271">
        <v>422.88</v>
      </c>
      <c r="Q132" s="259">
        <f t="shared" si="4"/>
        <v>17955.48</v>
      </c>
    </row>
    <row r="133" spans="1:17" ht="15" customHeight="1">
      <c r="A133" s="258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67"/>
      <c r="I133" s="270"/>
      <c r="J133" s="270"/>
      <c r="K133" s="271">
        <v>3347.8</v>
      </c>
      <c r="L133" s="271">
        <v>3347.8</v>
      </c>
      <c r="M133" s="259">
        <f t="shared" si="3"/>
        <v>0</v>
      </c>
      <c r="N133" s="270"/>
      <c r="O133" s="271"/>
      <c r="P133" s="271"/>
      <c r="Q133" s="259">
        <f t="shared" si="4"/>
        <v>0</v>
      </c>
    </row>
    <row r="134" spans="1:17" ht="15" customHeight="1">
      <c r="A134" s="258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67">
        <v>1</v>
      </c>
      <c r="I134" s="270">
        <v>6</v>
      </c>
      <c r="J134" s="270">
        <v>7</v>
      </c>
      <c r="K134" s="271">
        <v>6852.11</v>
      </c>
      <c r="L134" s="271"/>
      <c r="M134" s="259">
        <f t="shared" si="3"/>
        <v>6852.11</v>
      </c>
      <c r="N134" s="270">
        <v>3</v>
      </c>
      <c r="O134" s="271">
        <v>9135.7900000000009</v>
      </c>
      <c r="P134" s="271"/>
      <c r="Q134" s="259">
        <f t="shared" si="4"/>
        <v>9135.7900000000009</v>
      </c>
    </row>
    <row r="135" spans="1:17" ht="15" customHeight="1">
      <c r="A135" s="258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67"/>
      <c r="I135" s="270"/>
      <c r="J135" s="270"/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58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67">
        <v>1</v>
      </c>
      <c r="I136" s="270">
        <v>3</v>
      </c>
      <c r="J136" s="270">
        <v>3</v>
      </c>
      <c r="K136" s="271">
        <v>4866.1899999999996</v>
      </c>
      <c r="L136" s="271"/>
      <c r="M136" s="259">
        <f t="shared" si="3"/>
        <v>4866.1899999999996</v>
      </c>
      <c r="N136" s="270">
        <v>3</v>
      </c>
      <c r="O136" s="271">
        <v>5572.32</v>
      </c>
      <c r="P136" s="271"/>
      <c r="Q136" s="259">
        <f t="shared" si="4"/>
        <v>5572.32</v>
      </c>
    </row>
    <row r="137" spans="1:17" ht="15" customHeight="1">
      <c r="A137" s="258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67"/>
      <c r="I137" s="270"/>
      <c r="J137" s="270"/>
      <c r="K137" s="271"/>
      <c r="L137" s="271"/>
      <c r="M137" s="259">
        <f t="shared" si="3"/>
        <v>0</v>
      </c>
      <c r="N137" s="270"/>
      <c r="O137" s="271">
        <v>4405</v>
      </c>
      <c r="P137" s="271">
        <v>4405</v>
      </c>
      <c r="Q137" s="259">
        <f t="shared" si="4"/>
        <v>0</v>
      </c>
    </row>
    <row r="138" spans="1:17" ht="15" customHeight="1">
      <c r="A138" s="258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67"/>
      <c r="I138" s="270">
        <v>1</v>
      </c>
      <c r="J138" s="270">
        <v>1</v>
      </c>
      <c r="K138" s="271">
        <v>2163.0300000000002</v>
      </c>
      <c r="L138" s="271"/>
      <c r="M138" s="259">
        <f t="shared" si="3"/>
        <v>2163.0300000000002</v>
      </c>
      <c r="N138" s="270">
        <v>1</v>
      </c>
      <c r="O138" s="271">
        <v>7546.92</v>
      </c>
      <c r="P138" s="271"/>
      <c r="Q138" s="259">
        <f t="shared" si="4"/>
        <v>7546.92</v>
      </c>
    </row>
    <row r="139" spans="1:17" ht="15" customHeight="1">
      <c r="A139" s="258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67"/>
      <c r="I139" s="270"/>
      <c r="J139" s="270"/>
      <c r="K139" s="271"/>
      <c r="L139" s="271"/>
      <c r="M139" s="259">
        <f t="shared" ref="M139:M202" si="5">K139-L139</f>
        <v>0</v>
      </c>
      <c r="N139" s="270"/>
      <c r="O139" s="271"/>
      <c r="P139" s="271"/>
      <c r="Q139" s="259">
        <f t="shared" ref="Q139:Q202" si="6">O139-P139</f>
        <v>0</v>
      </c>
    </row>
    <row r="140" spans="1:17" ht="15" customHeight="1">
      <c r="A140" s="258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67"/>
      <c r="I140" s="270">
        <v>2</v>
      </c>
      <c r="J140" s="270">
        <v>2</v>
      </c>
      <c r="K140" s="271">
        <v>2716.5</v>
      </c>
      <c r="L140" s="271"/>
      <c r="M140" s="259">
        <f t="shared" si="5"/>
        <v>2716.5</v>
      </c>
      <c r="N140" s="270">
        <v>2</v>
      </c>
      <c r="O140" s="271">
        <v>10719.37</v>
      </c>
      <c r="P140" s="271"/>
      <c r="Q140" s="259">
        <f t="shared" si="6"/>
        <v>10719.37</v>
      </c>
    </row>
    <row r="141" spans="1:17" ht="15" customHeight="1">
      <c r="A141" s="258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67">
        <v>1</v>
      </c>
      <c r="I141" s="270"/>
      <c r="J141" s="270"/>
      <c r="K141" s="271"/>
      <c r="L141" s="271"/>
      <c r="M141" s="259">
        <f t="shared" si="5"/>
        <v>0</v>
      </c>
      <c r="N141" s="270"/>
      <c r="O141" s="271"/>
      <c r="P141" s="271"/>
      <c r="Q141" s="259">
        <f t="shared" si="6"/>
        <v>0</v>
      </c>
    </row>
    <row r="142" spans="1:17" ht="15" customHeight="1">
      <c r="A142" s="258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67"/>
      <c r="I142" s="270">
        <v>8</v>
      </c>
      <c r="J142" s="270">
        <v>11</v>
      </c>
      <c r="K142" s="271">
        <v>28882.23</v>
      </c>
      <c r="L142" s="271">
        <v>8616.7099999999991</v>
      </c>
      <c r="M142" s="259">
        <f t="shared" si="5"/>
        <v>20265.52</v>
      </c>
      <c r="N142" s="270">
        <v>2</v>
      </c>
      <c r="O142" s="271">
        <v>11417.76</v>
      </c>
      <c r="P142" s="271">
        <v>10815.16</v>
      </c>
      <c r="Q142" s="259">
        <f t="shared" si="6"/>
        <v>602.60000000000036</v>
      </c>
    </row>
    <row r="143" spans="1:17" ht="15" customHeight="1">
      <c r="A143" s="258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67"/>
      <c r="I143" s="270"/>
      <c r="J143" s="270"/>
      <c r="K143" s="271">
        <v>2114.4</v>
      </c>
      <c r="L143" s="271">
        <v>2114.4</v>
      </c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58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67"/>
      <c r="I144" s="270">
        <v>3</v>
      </c>
      <c r="J144" s="270">
        <v>3</v>
      </c>
      <c r="K144" s="271">
        <v>4604.72</v>
      </c>
      <c r="L144" s="271"/>
      <c r="M144" s="259">
        <f t="shared" si="5"/>
        <v>4604.72</v>
      </c>
      <c r="N144" s="270">
        <v>1</v>
      </c>
      <c r="O144" s="271">
        <v>2904.34</v>
      </c>
      <c r="P144" s="271">
        <v>845.76</v>
      </c>
      <c r="Q144" s="259">
        <f t="shared" si="6"/>
        <v>2058.58</v>
      </c>
    </row>
    <row r="145" spans="1:17" ht="15" customHeight="1">
      <c r="A145" s="258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67"/>
      <c r="I145" s="270"/>
      <c r="J145" s="270">
        <v>1</v>
      </c>
      <c r="K145" s="271">
        <v>1057.2</v>
      </c>
      <c r="L145" s="271"/>
      <c r="M145" s="259">
        <f t="shared" si="5"/>
        <v>1057.2</v>
      </c>
      <c r="N145" s="270"/>
      <c r="O145" s="271"/>
      <c r="P145" s="271"/>
      <c r="Q145" s="259">
        <f t="shared" si="6"/>
        <v>0</v>
      </c>
    </row>
    <row r="146" spans="1:17" ht="15" customHeight="1">
      <c r="A146" s="258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67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58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67"/>
      <c r="I147" s="270"/>
      <c r="J147" s="270"/>
      <c r="K147" s="271"/>
      <c r="L147" s="271"/>
      <c r="M147" s="259">
        <f t="shared" si="5"/>
        <v>0</v>
      </c>
      <c r="N147" s="270">
        <v>2</v>
      </c>
      <c r="O147" s="271">
        <v>2466.8000000000002</v>
      </c>
      <c r="P147" s="271"/>
      <c r="Q147" s="259">
        <f t="shared" si="6"/>
        <v>2466.8000000000002</v>
      </c>
    </row>
    <row r="148" spans="1:17" ht="15" customHeight="1">
      <c r="A148" s="258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67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58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67"/>
      <c r="I149" s="270"/>
      <c r="J149" s="270"/>
      <c r="K149" s="271"/>
      <c r="L149" s="271"/>
      <c r="M149" s="259">
        <f t="shared" si="5"/>
        <v>0</v>
      </c>
      <c r="N149" s="270">
        <v>1</v>
      </c>
      <c r="O149" s="271">
        <v>1982.25</v>
      </c>
      <c r="P149" s="271"/>
      <c r="Q149" s="259">
        <f t="shared" si="6"/>
        <v>1982.25</v>
      </c>
    </row>
    <row r="150" spans="1:17" ht="15" customHeight="1">
      <c r="A150" s="258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67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58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67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58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67"/>
      <c r="I152" s="270">
        <v>1</v>
      </c>
      <c r="J152" s="270">
        <v>1</v>
      </c>
      <c r="K152" s="271">
        <v>925.05</v>
      </c>
      <c r="L152" s="271"/>
      <c r="M152" s="259">
        <f t="shared" si="5"/>
        <v>925.05</v>
      </c>
      <c r="N152" s="270">
        <v>3</v>
      </c>
      <c r="O152" s="271">
        <v>8810</v>
      </c>
      <c r="P152" s="271"/>
      <c r="Q152" s="259">
        <f t="shared" si="6"/>
        <v>8810</v>
      </c>
    </row>
    <row r="153" spans="1:17" ht="15" customHeight="1">
      <c r="A153" s="258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67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58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67"/>
      <c r="I154" s="270">
        <v>3</v>
      </c>
      <c r="J154" s="270">
        <v>3</v>
      </c>
      <c r="K154" s="271">
        <v>5286</v>
      </c>
      <c r="L154" s="271"/>
      <c r="M154" s="259">
        <f t="shared" si="5"/>
        <v>5286</v>
      </c>
      <c r="N154" s="270">
        <v>2</v>
      </c>
      <c r="O154" s="271">
        <v>5462.2</v>
      </c>
      <c r="P154" s="271"/>
      <c r="Q154" s="259">
        <f t="shared" si="6"/>
        <v>5462.2</v>
      </c>
    </row>
    <row r="155" spans="1:17" ht="15" customHeight="1">
      <c r="A155" s="258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67"/>
      <c r="I155" s="270">
        <v>3</v>
      </c>
      <c r="J155" s="270">
        <v>4</v>
      </c>
      <c r="K155" s="271">
        <v>7929.21</v>
      </c>
      <c r="L155" s="271">
        <v>88.1</v>
      </c>
      <c r="M155" s="259">
        <f t="shared" si="5"/>
        <v>7841.11</v>
      </c>
      <c r="N155" s="270">
        <v>1</v>
      </c>
      <c r="O155" s="271">
        <v>15946.77</v>
      </c>
      <c r="P155" s="271">
        <v>8449</v>
      </c>
      <c r="Q155" s="259">
        <f t="shared" si="6"/>
        <v>7497.77</v>
      </c>
    </row>
    <row r="156" spans="1:17" ht="15" customHeight="1">
      <c r="A156" s="258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67"/>
      <c r="I156" s="270"/>
      <c r="J156" s="270"/>
      <c r="K156" s="271">
        <v>5990.8</v>
      </c>
      <c r="L156" s="271">
        <v>5990.8</v>
      </c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58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67"/>
      <c r="I157" s="270">
        <v>1</v>
      </c>
      <c r="J157" s="270">
        <v>2</v>
      </c>
      <c r="K157" s="271">
        <v>5115.97</v>
      </c>
      <c r="L157" s="271">
        <v>1453.65</v>
      </c>
      <c r="M157" s="259">
        <f t="shared" si="5"/>
        <v>3662.32</v>
      </c>
      <c r="N157" s="270"/>
      <c r="O157" s="271"/>
      <c r="P157" s="271">
        <v>10395.799999999999</v>
      </c>
      <c r="Q157" s="259">
        <f t="shared" si="6"/>
        <v>-10395.799999999999</v>
      </c>
    </row>
    <row r="158" spans="1:17" ht="15" customHeight="1">
      <c r="A158" s="258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67"/>
      <c r="I158" s="270">
        <v>1</v>
      </c>
      <c r="J158" s="270">
        <v>1</v>
      </c>
      <c r="K158" s="271">
        <v>1233.4000000000001</v>
      </c>
      <c r="L158" s="271"/>
      <c r="M158" s="259">
        <f t="shared" si="5"/>
        <v>1233.4000000000001</v>
      </c>
      <c r="N158" s="270">
        <v>4</v>
      </c>
      <c r="O158" s="271">
        <v>9514.7999999999993</v>
      </c>
      <c r="P158" s="271"/>
      <c r="Q158" s="259">
        <f t="shared" si="6"/>
        <v>9514.7999999999993</v>
      </c>
    </row>
    <row r="159" spans="1:17" ht="15" customHeight="1">
      <c r="A159" s="258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67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58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67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58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67"/>
      <c r="I161" s="270">
        <v>1</v>
      </c>
      <c r="J161" s="270">
        <v>3</v>
      </c>
      <c r="K161" s="271">
        <v>15518.16</v>
      </c>
      <c r="L161" s="271">
        <v>2163.0300000000002</v>
      </c>
      <c r="M161" s="259">
        <f t="shared" si="5"/>
        <v>13355.13</v>
      </c>
      <c r="N161" s="270">
        <v>1</v>
      </c>
      <c r="O161" s="271">
        <v>4771.2299999999996</v>
      </c>
      <c r="P161" s="271">
        <v>104.67</v>
      </c>
      <c r="Q161" s="259">
        <f t="shared" si="6"/>
        <v>4666.5599999999995</v>
      </c>
    </row>
    <row r="162" spans="1:17" ht="15" customHeight="1">
      <c r="A162" s="258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67">
        <v>1</v>
      </c>
      <c r="I162" s="270"/>
      <c r="J162" s="270"/>
      <c r="K162" s="271"/>
      <c r="L162" s="271">
        <v>2230.63</v>
      </c>
      <c r="M162" s="259">
        <f t="shared" si="5"/>
        <v>-2230.63</v>
      </c>
      <c r="N162" s="270"/>
      <c r="O162" s="271"/>
      <c r="P162" s="271">
        <v>6639.63</v>
      </c>
      <c r="Q162" s="259">
        <f t="shared" si="6"/>
        <v>-6639.63</v>
      </c>
    </row>
    <row r="163" spans="1:17" ht="15" customHeight="1">
      <c r="A163" s="258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67"/>
      <c r="I163" s="270"/>
      <c r="J163" s="270"/>
      <c r="K163" s="271"/>
      <c r="L163" s="271"/>
      <c r="M163" s="259">
        <f t="shared" si="5"/>
        <v>0</v>
      </c>
      <c r="N163" s="270"/>
      <c r="O163" s="271">
        <v>2643</v>
      </c>
      <c r="P163" s="271"/>
      <c r="Q163" s="259">
        <f t="shared" si="6"/>
        <v>2643</v>
      </c>
    </row>
    <row r="164" spans="1:17" ht="15" customHeight="1">
      <c r="A164" s="258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67"/>
      <c r="I164" s="270">
        <v>2</v>
      </c>
      <c r="J164" s="270">
        <v>2</v>
      </c>
      <c r="K164" s="271">
        <v>6607.5</v>
      </c>
      <c r="L164" s="271"/>
      <c r="M164" s="259">
        <f t="shared" si="5"/>
        <v>6607.5</v>
      </c>
      <c r="N164" s="270">
        <v>5</v>
      </c>
      <c r="O164" s="271">
        <v>9879.83</v>
      </c>
      <c r="P164" s="271"/>
      <c r="Q164" s="259">
        <f t="shared" si="6"/>
        <v>9879.83</v>
      </c>
    </row>
    <row r="165" spans="1:17" ht="15" customHeight="1">
      <c r="A165" s="258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67"/>
      <c r="I165" s="270"/>
      <c r="J165" s="270"/>
      <c r="K165" s="271">
        <v>1233.4000000000001</v>
      </c>
      <c r="L165" s="271"/>
      <c r="M165" s="259">
        <f t="shared" si="5"/>
        <v>1233.4000000000001</v>
      </c>
      <c r="N165" s="270"/>
      <c r="O165" s="271">
        <v>4581.2</v>
      </c>
      <c r="P165" s="271"/>
      <c r="Q165" s="259">
        <f t="shared" si="6"/>
        <v>4581.2</v>
      </c>
    </row>
    <row r="166" spans="1:17" ht="15" customHeight="1">
      <c r="A166" s="258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67">
        <v>1</v>
      </c>
      <c r="I166" s="270">
        <v>3</v>
      </c>
      <c r="J166" s="270">
        <v>3</v>
      </c>
      <c r="K166" s="271">
        <v>8810.7000000000007</v>
      </c>
      <c r="L166" s="271"/>
      <c r="M166" s="259">
        <f t="shared" si="5"/>
        <v>8810.7000000000007</v>
      </c>
      <c r="N166" s="270">
        <v>2</v>
      </c>
      <c r="O166" s="271">
        <v>13193.01</v>
      </c>
      <c r="P166" s="271"/>
      <c r="Q166" s="259">
        <f t="shared" si="6"/>
        <v>13193.01</v>
      </c>
    </row>
    <row r="167" spans="1:17" ht="15" customHeight="1">
      <c r="A167" s="258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67"/>
      <c r="I167" s="270"/>
      <c r="J167" s="270"/>
      <c r="K167" s="271"/>
      <c r="L167" s="271"/>
      <c r="M167" s="259">
        <f t="shared" si="5"/>
        <v>0</v>
      </c>
      <c r="N167" s="270"/>
      <c r="O167" s="271">
        <v>13391.2</v>
      </c>
      <c r="P167" s="271"/>
      <c r="Q167" s="259">
        <f t="shared" si="6"/>
        <v>13391.2</v>
      </c>
    </row>
    <row r="168" spans="1:17" ht="15" customHeight="1">
      <c r="A168" s="258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67"/>
      <c r="I168" s="270">
        <v>2</v>
      </c>
      <c r="J168" s="270">
        <v>2</v>
      </c>
      <c r="K168" s="271">
        <v>8322.3799999999992</v>
      </c>
      <c r="L168" s="271"/>
      <c r="M168" s="259">
        <f t="shared" si="5"/>
        <v>8322.3799999999992</v>
      </c>
      <c r="N168" s="270"/>
      <c r="O168" s="271"/>
      <c r="P168" s="271"/>
      <c r="Q168" s="259">
        <f t="shared" si="6"/>
        <v>0</v>
      </c>
    </row>
    <row r="169" spans="1:17" ht="15" customHeight="1">
      <c r="A169" s="258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67"/>
      <c r="I169" s="270"/>
      <c r="J169" s="270"/>
      <c r="K169" s="271"/>
      <c r="L169" s="271"/>
      <c r="M169" s="259">
        <f t="shared" si="5"/>
        <v>0</v>
      </c>
      <c r="N169" s="270">
        <v>2</v>
      </c>
      <c r="O169" s="271">
        <v>3964.5</v>
      </c>
      <c r="P169" s="271"/>
      <c r="Q169" s="259">
        <f t="shared" si="6"/>
        <v>3964.5</v>
      </c>
    </row>
    <row r="170" spans="1:17" ht="15" customHeight="1">
      <c r="A170" s="258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67"/>
      <c r="I170" s="270">
        <v>3</v>
      </c>
      <c r="J170" s="270">
        <v>6</v>
      </c>
      <c r="K170" s="271">
        <v>17807.27</v>
      </c>
      <c r="L170" s="271">
        <v>5818.83</v>
      </c>
      <c r="M170" s="259">
        <f t="shared" si="5"/>
        <v>11988.44</v>
      </c>
      <c r="N170" s="270"/>
      <c r="O170" s="271"/>
      <c r="P170" s="271"/>
      <c r="Q170" s="259">
        <f t="shared" si="6"/>
        <v>0</v>
      </c>
    </row>
    <row r="171" spans="1:17" ht="15" customHeight="1">
      <c r="A171" s="258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67"/>
      <c r="I171" s="270"/>
      <c r="J171" s="270"/>
      <c r="K171" s="271"/>
      <c r="L171" s="271"/>
      <c r="M171" s="259">
        <f t="shared" si="5"/>
        <v>0</v>
      </c>
      <c r="N171" s="270">
        <v>2</v>
      </c>
      <c r="O171" s="271">
        <v>5638.4</v>
      </c>
      <c r="P171" s="271"/>
      <c r="Q171" s="259">
        <f t="shared" si="6"/>
        <v>5638.4</v>
      </c>
    </row>
    <row r="172" spans="1:17" ht="15" customHeight="1">
      <c r="A172" s="258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67">
        <v>1</v>
      </c>
      <c r="I172" s="270">
        <v>2</v>
      </c>
      <c r="J172" s="270">
        <v>2</v>
      </c>
      <c r="K172" s="271">
        <v>4416.9799999999996</v>
      </c>
      <c r="L172" s="271"/>
      <c r="M172" s="259">
        <f t="shared" si="5"/>
        <v>4416.9799999999996</v>
      </c>
      <c r="N172" s="270">
        <v>1</v>
      </c>
      <c r="O172" s="271">
        <v>1347.93</v>
      </c>
      <c r="P172" s="271">
        <v>6531.69</v>
      </c>
      <c r="Q172" s="259">
        <f t="shared" si="6"/>
        <v>-5183.7599999999993</v>
      </c>
    </row>
    <row r="173" spans="1:17" ht="15" customHeight="1">
      <c r="A173" s="258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67"/>
      <c r="I173" s="270"/>
      <c r="J173" s="270"/>
      <c r="K173" s="271"/>
      <c r="L173" s="271"/>
      <c r="M173" s="259">
        <f t="shared" si="5"/>
        <v>0</v>
      </c>
      <c r="N173" s="270"/>
      <c r="O173" s="271">
        <v>5109.8</v>
      </c>
      <c r="P173" s="271"/>
      <c r="Q173" s="259">
        <f t="shared" si="6"/>
        <v>5109.8</v>
      </c>
    </row>
    <row r="174" spans="1:17" ht="51">
      <c r="A174" s="258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67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>
        <v>2995.4</v>
      </c>
      <c r="Q174" s="259">
        <f t="shared" si="6"/>
        <v>-2995.4</v>
      </c>
    </row>
    <row r="175" spans="1:17" ht="51">
      <c r="A175" s="258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67"/>
      <c r="I175" s="270">
        <v>1</v>
      </c>
      <c r="J175" s="270">
        <v>1</v>
      </c>
      <c r="K175" s="271">
        <v>1585.8</v>
      </c>
      <c r="L175" s="271"/>
      <c r="M175" s="259">
        <f t="shared" si="5"/>
        <v>1585.8</v>
      </c>
      <c r="N175" s="270">
        <v>3</v>
      </c>
      <c r="O175" s="271">
        <v>7576.6</v>
      </c>
      <c r="P175" s="271"/>
      <c r="Q175" s="259">
        <f t="shared" si="6"/>
        <v>7576.6</v>
      </c>
    </row>
    <row r="176" spans="1:17" ht="15" customHeight="1">
      <c r="A176" s="258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67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58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67"/>
      <c r="I177" s="270">
        <v>2</v>
      </c>
      <c r="J177" s="270">
        <v>4</v>
      </c>
      <c r="K177" s="271">
        <v>8368.81</v>
      </c>
      <c r="L177" s="271">
        <v>5129.04</v>
      </c>
      <c r="M177" s="259">
        <f t="shared" si="5"/>
        <v>3239.7699999999995</v>
      </c>
      <c r="N177" s="270">
        <v>1</v>
      </c>
      <c r="O177" s="271">
        <v>5843.18</v>
      </c>
      <c r="P177" s="271"/>
      <c r="Q177" s="259">
        <f t="shared" si="6"/>
        <v>5843.18</v>
      </c>
    </row>
    <row r="178" spans="1:17" ht="15" customHeight="1">
      <c r="A178" s="258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67">
        <v>1</v>
      </c>
      <c r="I178" s="270">
        <v>5</v>
      </c>
      <c r="J178" s="270">
        <v>5</v>
      </c>
      <c r="K178" s="271">
        <v>8764.19</v>
      </c>
      <c r="L178" s="271">
        <v>5354.72</v>
      </c>
      <c r="M178" s="259">
        <f t="shared" si="5"/>
        <v>3409.4700000000003</v>
      </c>
      <c r="N178" s="270"/>
      <c r="O178" s="271"/>
      <c r="P178" s="271">
        <v>1581.57</v>
      </c>
      <c r="Q178" s="259">
        <f t="shared" si="6"/>
        <v>-1581.57</v>
      </c>
    </row>
    <row r="179" spans="1:17" ht="15" customHeight="1">
      <c r="A179" s="258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67"/>
      <c r="I179" s="270">
        <v>1</v>
      </c>
      <c r="J179" s="270">
        <v>1</v>
      </c>
      <c r="K179" s="271">
        <v>1938.2</v>
      </c>
      <c r="L179" s="271"/>
      <c r="M179" s="259">
        <f t="shared" si="5"/>
        <v>1938.2</v>
      </c>
      <c r="N179" s="270">
        <v>1</v>
      </c>
      <c r="O179" s="271">
        <v>2290.6</v>
      </c>
      <c r="P179" s="271"/>
      <c r="Q179" s="259">
        <f t="shared" si="6"/>
        <v>2290.6</v>
      </c>
    </row>
    <row r="180" spans="1:17" ht="15" customHeight="1">
      <c r="A180" s="258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67"/>
      <c r="I180" s="270">
        <v>1</v>
      </c>
      <c r="J180" s="270">
        <v>1</v>
      </c>
      <c r="K180" s="271">
        <v>528.6</v>
      </c>
      <c r="L180" s="271"/>
      <c r="M180" s="259">
        <f t="shared" si="5"/>
        <v>528.6</v>
      </c>
      <c r="N180" s="270">
        <v>7</v>
      </c>
      <c r="O180" s="271">
        <v>15329.4</v>
      </c>
      <c r="P180" s="271"/>
      <c r="Q180" s="259">
        <f t="shared" si="6"/>
        <v>15329.4</v>
      </c>
    </row>
    <row r="181" spans="1:17" ht="15" customHeight="1">
      <c r="A181" s="258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67"/>
      <c r="I181" s="270">
        <v>4</v>
      </c>
      <c r="J181" s="270">
        <v>5</v>
      </c>
      <c r="K181" s="271">
        <v>10086.33</v>
      </c>
      <c r="L181" s="271"/>
      <c r="M181" s="259">
        <f t="shared" si="5"/>
        <v>10086.33</v>
      </c>
      <c r="N181" s="270">
        <v>2</v>
      </c>
      <c r="O181" s="271">
        <v>29724.1</v>
      </c>
      <c r="P181" s="271"/>
      <c r="Q181" s="259">
        <f t="shared" si="6"/>
        <v>29724.1</v>
      </c>
    </row>
    <row r="182" spans="1:17" ht="15" customHeight="1">
      <c r="A182" s="258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67"/>
      <c r="I182" s="270"/>
      <c r="J182" s="270"/>
      <c r="K182" s="271">
        <v>1938.2</v>
      </c>
      <c r="L182" s="271">
        <v>1938.2</v>
      </c>
      <c r="M182" s="259">
        <f t="shared" si="5"/>
        <v>0</v>
      </c>
      <c r="N182" s="270"/>
      <c r="O182" s="271">
        <v>6078.9</v>
      </c>
      <c r="P182" s="271">
        <v>6078.9</v>
      </c>
      <c r="Q182" s="259">
        <f t="shared" si="6"/>
        <v>0</v>
      </c>
    </row>
    <row r="183" spans="1:17" ht="15" customHeight="1">
      <c r="A183" s="258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67"/>
      <c r="I183" s="270">
        <v>3</v>
      </c>
      <c r="J183" s="270">
        <v>4</v>
      </c>
      <c r="K183" s="271">
        <v>7794.55</v>
      </c>
      <c r="L183" s="271"/>
      <c r="M183" s="259">
        <f t="shared" si="5"/>
        <v>7794.55</v>
      </c>
      <c r="N183" s="270"/>
      <c r="O183" s="271"/>
      <c r="P183" s="271"/>
      <c r="Q183" s="259">
        <f t="shared" si="6"/>
        <v>0</v>
      </c>
    </row>
    <row r="184" spans="1:17" ht="15" customHeight="1">
      <c r="A184" s="258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67"/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58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67">
        <v>1</v>
      </c>
      <c r="I185" s="270">
        <v>5</v>
      </c>
      <c r="J185" s="270">
        <v>5</v>
      </c>
      <c r="K185" s="271">
        <v>6343.2</v>
      </c>
      <c r="L185" s="271"/>
      <c r="M185" s="259">
        <f t="shared" si="5"/>
        <v>6343.2</v>
      </c>
      <c r="N185" s="270">
        <v>3</v>
      </c>
      <c r="O185" s="271">
        <v>3832.35</v>
      </c>
      <c r="P185" s="271"/>
      <c r="Q185" s="259">
        <f t="shared" si="6"/>
        <v>3832.35</v>
      </c>
    </row>
    <row r="186" spans="1:17">
      <c r="A186" s="258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67"/>
      <c r="I186" s="270"/>
      <c r="J186" s="270">
        <v>1</v>
      </c>
      <c r="K186" s="271">
        <v>1162.92</v>
      </c>
      <c r="L186" s="271">
        <v>4848.32</v>
      </c>
      <c r="M186" s="259">
        <f t="shared" si="5"/>
        <v>-3685.3999999999996</v>
      </c>
      <c r="N186" s="270"/>
      <c r="O186" s="271"/>
      <c r="P186" s="271"/>
      <c r="Q186" s="259">
        <f t="shared" si="6"/>
        <v>0</v>
      </c>
    </row>
    <row r="187" spans="1:17">
      <c r="A187" s="258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67"/>
      <c r="I187" s="270">
        <v>1</v>
      </c>
      <c r="J187" s="270">
        <v>3</v>
      </c>
      <c r="K187" s="271">
        <v>5590.12</v>
      </c>
      <c r="L187" s="271"/>
      <c r="M187" s="259">
        <f t="shared" si="5"/>
        <v>5590.12</v>
      </c>
      <c r="N187" s="270"/>
      <c r="O187" s="271"/>
      <c r="P187" s="271"/>
      <c r="Q187" s="259">
        <f t="shared" si="6"/>
        <v>0</v>
      </c>
    </row>
    <row r="188" spans="1:17">
      <c r="A188" s="258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67"/>
      <c r="I188" s="270"/>
      <c r="J188" s="270"/>
      <c r="K188" s="271"/>
      <c r="L188" s="271"/>
      <c r="M188" s="259">
        <f t="shared" si="5"/>
        <v>0</v>
      </c>
      <c r="N188" s="270"/>
      <c r="O188" s="271"/>
      <c r="P188" s="271"/>
      <c r="Q188" s="259">
        <f t="shared" si="6"/>
        <v>0</v>
      </c>
    </row>
    <row r="189" spans="1:17" ht="15" customHeight="1">
      <c r="A189" s="258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67">
        <v>1</v>
      </c>
      <c r="I189" s="270">
        <v>7</v>
      </c>
      <c r="J189" s="270">
        <v>8</v>
      </c>
      <c r="K189" s="271">
        <v>12453.46</v>
      </c>
      <c r="L189" s="271"/>
      <c r="M189" s="259">
        <f t="shared" si="5"/>
        <v>12453.46</v>
      </c>
      <c r="N189" s="270"/>
      <c r="O189" s="271"/>
      <c r="P189" s="271"/>
      <c r="Q189" s="259">
        <f t="shared" si="6"/>
        <v>0</v>
      </c>
    </row>
    <row r="190" spans="1:17" ht="15" customHeight="1">
      <c r="A190" s="258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67"/>
      <c r="I190" s="270"/>
      <c r="J190" s="270"/>
      <c r="K190" s="271"/>
      <c r="L190" s="271"/>
      <c r="M190" s="259">
        <f t="shared" si="5"/>
        <v>0</v>
      </c>
      <c r="N190" s="270"/>
      <c r="O190" s="271"/>
      <c r="P190" s="271"/>
      <c r="Q190" s="259">
        <f t="shared" si="6"/>
        <v>0</v>
      </c>
    </row>
    <row r="191" spans="1:17">
      <c r="A191" s="258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67">
        <v>2</v>
      </c>
      <c r="I191" s="270">
        <v>4</v>
      </c>
      <c r="J191" s="270">
        <v>5</v>
      </c>
      <c r="K191" s="271">
        <v>10836.62</v>
      </c>
      <c r="L191" s="271">
        <v>3924.33</v>
      </c>
      <c r="M191" s="259">
        <f t="shared" si="5"/>
        <v>6912.2900000000009</v>
      </c>
      <c r="N191" s="270"/>
      <c r="O191" s="271"/>
      <c r="P191" s="271"/>
      <c r="Q191" s="259">
        <f t="shared" si="6"/>
        <v>0</v>
      </c>
    </row>
    <row r="192" spans="1:17">
      <c r="A192" s="258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67"/>
      <c r="I192" s="270"/>
      <c r="J192" s="270"/>
      <c r="K192" s="271">
        <v>2114.4</v>
      </c>
      <c r="L192" s="271"/>
      <c r="M192" s="259">
        <f t="shared" si="5"/>
        <v>2114.4</v>
      </c>
      <c r="N192" s="270"/>
      <c r="O192" s="271"/>
      <c r="P192" s="271"/>
      <c r="Q192" s="259">
        <f t="shared" si="6"/>
        <v>0</v>
      </c>
    </row>
    <row r="193" spans="1:17">
      <c r="A193" s="258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67">
        <v>1</v>
      </c>
      <c r="I193" s="270">
        <v>1</v>
      </c>
      <c r="J193" s="270">
        <v>1</v>
      </c>
      <c r="K193" s="271">
        <v>2124.9699999999998</v>
      </c>
      <c r="L193" s="271"/>
      <c r="M193" s="259">
        <f t="shared" si="5"/>
        <v>2124.9699999999998</v>
      </c>
      <c r="N193" s="270"/>
      <c r="O193" s="271"/>
      <c r="P193" s="271"/>
      <c r="Q193" s="259">
        <f t="shared" si="6"/>
        <v>0</v>
      </c>
    </row>
    <row r="194" spans="1:17">
      <c r="A194" s="258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67"/>
      <c r="I194" s="270"/>
      <c r="J194" s="270"/>
      <c r="K194" s="271">
        <v>1585.8</v>
      </c>
      <c r="L194" s="271">
        <v>1585.8</v>
      </c>
      <c r="M194" s="259">
        <f t="shared" si="5"/>
        <v>0</v>
      </c>
      <c r="N194" s="270"/>
      <c r="O194" s="271"/>
      <c r="P194" s="271"/>
      <c r="Q194" s="259">
        <f t="shared" si="6"/>
        <v>0</v>
      </c>
    </row>
    <row r="195" spans="1:17">
      <c r="A195" s="258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67"/>
      <c r="I195" s="270"/>
      <c r="J195" s="270"/>
      <c r="K195" s="271"/>
      <c r="L195" s="271"/>
      <c r="M195" s="259">
        <f t="shared" si="5"/>
        <v>0</v>
      </c>
      <c r="N195" s="270"/>
      <c r="O195" s="271"/>
      <c r="P195" s="271"/>
      <c r="Q195" s="259">
        <f t="shared" si="6"/>
        <v>0</v>
      </c>
    </row>
    <row r="196" spans="1:17">
      <c r="A196" s="258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67"/>
      <c r="I196" s="270"/>
      <c r="J196" s="270"/>
      <c r="K196" s="271">
        <v>4757.3999999999996</v>
      </c>
      <c r="L196" s="271">
        <v>4757.3999999999996</v>
      </c>
      <c r="M196" s="259">
        <f t="shared" si="5"/>
        <v>0</v>
      </c>
      <c r="N196" s="270"/>
      <c r="O196" s="271"/>
      <c r="P196" s="271"/>
      <c r="Q196" s="259">
        <f t="shared" si="6"/>
        <v>0</v>
      </c>
    </row>
    <row r="197" spans="1:17">
      <c r="A197" s="258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67"/>
      <c r="I197" s="270">
        <v>5</v>
      </c>
      <c r="J197" s="270">
        <v>6</v>
      </c>
      <c r="K197" s="271">
        <v>7794.2</v>
      </c>
      <c r="L197" s="271"/>
      <c r="M197" s="259">
        <f t="shared" si="5"/>
        <v>7794.2</v>
      </c>
      <c r="N197" s="270"/>
      <c r="O197" s="271"/>
      <c r="P197" s="271"/>
      <c r="Q197" s="259">
        <f t="shared" si="6"/>
        <v>0</v>
      </c>
    </row>
    <row r="198" spans="1:17">
      <c r="A198" s="258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67"/>
      <c r="I198" s="270">
        <v>1</v>
      </c>
      <c r="J198" s="270">
        <v>1</v>
      </c>
      <c r="K198" s="271">
        <v>528.6</v>
      </c>
      <c r="L198" s="271"/>
      <c r="M198" s="259">
        <f t="shared" si="5"/>
        <v>528.6</v>
      </c>
      <c r="N198" s="270"/>
      <c r="O198" s="271"/>
      <c r="P198" s="271"/>
      <c r="Q198" s="259">
        <f t="shared" si="6"/>
        <v>0</v>
      </c>
    </row>
    <row r="199" spans="1:17" ht="63.75">
      <c r="A199" s="258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67"/>
      <c r="I199" s="270">
        <v>3</v>
      </c>
      <c r="J199" s="270">
        <v>3</v>
      </c>
      <c r="K199" s="271">
        <v>2022.78</v>
      </c>
      <c r="L199" s="271"/>
      <c r="M199" s="259">
        <f t="shared" si="5"/>
        <v>2022.78</v>
      </c>
      <c r="N199" s="270"/>
      <c r="O199" s="271"/>
      <c r="P199" s="271"/>
      <c r="Q199" s="259">
        <f t="shared" si="6"/>
        <v>0</v>
      </c>
    </row>
    <row r="200" spans="1:17" ht="63.75">
      <c r="A200" s="258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67"/>
      <c r="I200" s="270"/>
      <c r="J200" s="270"/>
      <c r="K200" s="271"/>
      <c r="L200" s="271"/>
      <c r="M200" s="259">
        <f t="shared" si="5"/>
        <v>0</v>
      </c>
      <c r="N200" s="270"/>
      <c r="O200" s="271"/>
      <c r="P200" s="271"/>
      <c r="Q200" s="259">
        <f t="shared" si="6"/>
        <v>0</v>
      </c>
    </row>
    <row r="201" spans="1:17">
      <c r="A201" s="258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67"/>
      <c r="I201" s="270">
        <v>1</v>
      </c>
      <c r="J201" s="270">
        <v>1</v>
      </c>
      <c r="K201" s="271">
        <v>1585.8</v>
      </c>
      <c r="L201" s="271"/>
      <c r="M201" s="259">
        <f t="shared" si="5"/>
        <v>1585.8</v>
      </c>
      <c r="N201" s="270"/>
      <c r="O201" s="271"/>
      <c r="P201" s="271"/>
      <c r="Q201" s="259">
        <f t="shared" si="6"/>
        <v>0</v>
      </c>
    </row>
    <row r="202" spans="1:17">
      <c r="A202" s="258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67"/>
      <c r="I202" s="270">
        <v>8</v>
      </c>
      <c r="J202" s="270">
        <v>8</v>
      </c>
      <c r="K202" s="271">
        <v>6812.78</v>
      </c>
      <c r="L202" s="271"/>
      <c r="M202" s="259">
        <f t="shared" si="5"/>
        <v>6812.78</v>
      </c>
      <c r="N202" s="270"/>
      <c r="O202" s="271"/>
      <c r="P202" s="271"/>
      <c r="Q202" s="259">
        <f t="shared" si="6"/>
        <v>0</v>
      </c>
    </row>
    <row r="203" spans="1:17">
      <c r="A203" s="258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67"/>
      <c r="I203" s="270">
        <v>2</v>
      </c>
      <c r="J203" s="270">
        <v>2</v>
      </c>
      <c r="K203" s="271">
        <v>1515.32</v>
      </c>
      <c r="L203" s="271"/>
      <c r="M203" s="259">
        <f t="shared" ref="M203:M226" si="7">K203-L203</f>
        <v>1515.32</v>
      </c>
      <c r="N203" s="270"/>
      <c r="O203" s="271"/>
      <c r="P203" s="271"/>
      <c r="Q203" s="259">
        <f t="shared" ref="Q203:Q226" si="8">O203-P203</f>
        <v>0</v>
      </c>
    </row>
    <row r="204" spans="1:17" ht="15" customHeight="1">
      <c r="A204" s="258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67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58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67"/>
      <c r="I205" s="270">
        <v>8</v>
      </c>
      <c r="J205" s="270">
        <v>9</v>
      </c>
      <c r="K205" s="271">
        <v>17351.39</v>
      </c>
      <c r="L205" s="271"/>
      <c r="M205" s="259">
        <f t="shared" si="7"/>
        <v>17351.39</v>
      </c>
      <c r="N205" s="270"/>
      <c r="O205" s="271"/>
      <c r="P205" s="271"/>
      <c r="Q205" s="259">
        <f t="shared" si="8"/>
        <v>0</v>
      </c>
    </row>
    <row r="206" spans="1:17">
      <c r="A206" s="258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67"/>
      <c r="I206" s="270"/>
      <c r="J206" s="270"/>
      <c r="K206" s="271"/>
      <c r="L206" s="271">
        <v>1473.3</v>
      </c>
      <c r="M206" s="259">
        <f t="shared" si="7"/>
        <v>-1473.3</v>
      </c>
      <c r="N206" s="270"/>
      <c r="O206" s="271"/>
      <c r="P206" s="271"/>
      <c r="Q206" s="259">
        <f t="shared" si="8"/>
        <v>0</v>
      </c>
    </row>
    <row r="207" spans="1:17">
      <c r="A207" s="258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67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58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67"/>
      <c r="I208" s="270">
        <v>3</v>
      </c>
      <c r="J208" s="270">
        <v>3</v>
      </c>
      <c r="K208" s="271">
        <v>4471.96</v>
      </c>
      <c r="L208" s="271"/>
      <c r="M208" s="259">
        <f t="shared" si="7"/>
        <v>4471.96</v>
      </c>
      <c r="N208" s="270"/>
      <c r="O208" s="271"/>
      <c r="P208" s="271"/>
      <c r="Q208" s="259">
        <f t="shared" si="8"/>
        <v>0</v>
      </c>
    </row>
    <row r="209" spans="1:17" ht="51">
      <c r="A209" s="258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67"/>
      <c r="I209" s="270">
        <v>2</v>
      </c>
      <c r="J209" s="270">
        <v>2</v>
      </c>
      <c r="K209" s="271">
        <v>3629.72</v>
      </c>
      <c r="L209" s="271"/>
      <c r="M209" s="259">
        <f t="shared" si="7"/>
        <v>3629.72</v>
      </c>
      <c r="N209" s="270"/>
      <c r="O209" s="271"/>
      <c r="P209" s="271"/>
      <c r="Q209" s="259">
        <f t="shared" si="8"/>
        <v>0</v>
      </c>
    </row>
    <row r="210" spans="1:17">
      <c r="A210" s="258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67"/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58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67"/>
      <c r="I211" s="270">
        <v>1</v>
      </c>
      <c r="J211" s="270">
        <v>1</v>
      </c>
      <c r="K211" s="271">
        <v>5638.4</v>
      </c>
      <c r="L211" s="271"/>
      <c r="M211" s="259">
        <f t="shared" si="7"/>
        <v>5638.4</v>
      </c>
      <c r="N211" s="270"/>
      <c r="O211" s="271"/>
      <c r="P211" s="271"/>
      <c r="Q211" s="259">
        <f t="shared" si="8"/>
        <v>0</v>
      </c>
    </row>
    <row r="212" spans="1:17">
      <c r="A212" s="258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67">
        <v>2</v>
      </c>
      <c r="I212" s="270">
        <v>7</v>
      </c>
      <c r="J212" s="270">
        <v>7</v>
      </c>
      <c r="K212" s="271">
        <v>8765.9500000000007</v>
      </c>
      <c r="L212" s="271"/>
      <c r="M212" s="259">
        <f t="shared" si="7"/>
        <v>8765.9500000000007</v>
      </c>
      <c r="N212" s="270"/>
      <c r="O212" s="271"/>
      <c r="P212" s="271"/>
      <c r="Q212" s="259">
        <f t="shared" si="8"/>
        <v>0</v>
      </c>
    </row>
    <row r="213" spans="1:17">
      <c r="A213" s="258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67"/>
      <c r="I213" s="270"/>
      <c r="J213" s="270"/>
      <c r="K213" s="271">
        <v>2915.16</v>
      </c>
      <c r="L213" s="271">
        <v>2915.16</v>
      </c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58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67">
        <v>1</v>
      </c>
      <c r="I214" s="270">
        <v>5</v>
      </c>
      <c r="J214" s="270">
        <v>5</v>
      </c>
      <c r="K214" s="271">
        <v>10623.27</v>
      </c>
      <c r="L214" s="271">
        <v>1453.65</v>
      </c>
      <c r="M214" s="259">
        <f t="shared" si="7"/>
        <v>9169.6200000000008</v>
      </c>
      <c r="N214" s="270"/>
      <c r="O214" s="271"/>
      <c r="P214" s="271"/>
      <c r="Q214" s="259">
        <f t="shared" si="8"/>
        <v>0</v>
      </c>
    </row>
    <row r="215" spans="1:17">
      <c r="A215" s="258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67"/>
      <c r="I215" s="270">
        <v>1</v>
      </c>
      <c r="J215" s="270">
        <v>1</v>
      </c>
      <c r="K215" s="271">
        <v>1938.2</v>
      </c>
      <c r="L215" s="271"/>
      <c r="M215" s="259">
        <f t="shared" si="7"/>
        <v>1938.2</v>
      </c>
      <c r="N215" s="270"/>
      <c r="O215" s="271"/>
      <c r="P215" s="271"/>
      <c r="Q215" s="259">
        <f t="shared" si="8"/>
        <v>0</v>
      </c>
    </row>
    <row r="216" spans="1:17">
      <c r="A216" s="258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67"/>
      <c r="I216" s="270"/>
      <c r="J216" s="270"/>
      <c r="K216" s="271"/>
      <c r="L216" s="271"/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>
      <c r="A217" s="258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67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58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67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58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67"/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58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67">
        <v>1</v>
      </c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58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67">
        <v>1</v>
      </c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58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67">
        <v>1</v>
      </c>
      <c r="I222" s="270">
        <v>2</v>
      </c>
      <c r="J222" s="270">
        <v>2</v>
      </c>
      <c r="K222" s="271">
        <v>792.9</v>
      </c>
      <c r="L222" s="271"/>
      <c r="M222" s="259">
        <f t="shared" si="7"/>
        <v>792.9</v>
      </c>
      <c r="N222" s="270"/>
      <c r="O222" s="271"/>
      <c r="P222" s="271"/>
      <c r="Q222" s="259">
        <f t="shared" si="8"/>
        <v>0</v>
      </c>
    </row>
    <row r="223" spans="1:17">
      <c r="A223" s="258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67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58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67"/>
      <c r="I224" s="270"/>
      <c r="J224" s="270"/>
      <c r="K224" s="271"/>
      <c r="L224" s="271"/>
      <c r="M224" s="259">
        <f t="shared" si="7"/>
        <v>0</v>
      </c>
      <c r="N224" s="270"/>
      <c r="O224" s="271"/>
      <c r="P224" s="271"/>
      <c r="Q224" s="259">
        <f t="shared" si="8"/>
        <v>0</v>
      </c>
    </row>
    <row r="225" spans="1:17">
      <c r="A225" s="258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67"/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63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67">
        <v>1</v>
      </c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 hidden="1">
      <c r="A227" s="270"/>
      <c r="B227" s="243" t="s">
        <v>567</v>
      </c>
      <c r="C227" s="203" t="s">
        <v>19</v>
      </c>
      <c r="D227" s="241"/>
      <c r="E227" s="217" t="s">
        <v>26</v>
      </c>
      <c r="F227" s="244"/>
      <c r="G227" s="210" t="s">
        <v>33</v>
      </c>
      <c r="H227" s="272"/>
      <c r="I227" s="270"/>
      <c r="J227" s="270"/>
      <c r="K227" s="271"/>
      <c r="L227" s="271"/>
      <c r="M227" s="259">
        <f t="shared" ref="M227:M234" si="9">K227-L227</f>
        <v>0</v>
      </c>
      <c r="N227" s="270"/>
      <c r="O227" s="271"/>
      <c r="P227" s="271"/>
      <c r="Q227" s="259">
        <f t="shared" ref="Q227:Q234" si="10">O227-P227</f>
        <v>0</v>
      </c>
    </row>
    <row r="228" spans="1:17" hidden="1">
      <c r="A228" s="270"/>
      <c r="B228" s="243" t="s">
        <v>560</v>
      </c>
      <c r="C228" s="203" t="s">
        <v>19</v>
      </c>
      <c r="D228" s="241"/>
      <c r="E228" s="217" t="s">
        <v>104</v>
      </c>
      <c r="F228" s="244"/>
      <c r="G228" s="219" t="s">
        <v>21</v>
      </c>
      <c r="H228" s="272"/>
      <c r="I228" s="270"/>
      <c r="J228" s="270"/>
      <c r="K228" s="271"/>
      <c r="L228" s="271"/>
      <c r="M228" s="259">
        <f t="shared" si="9"/>
        <v>0</v>
      </c>
      <c r="N228" s="270"/>
      <c r="O228" s="271"/>
      <c r="P228" s="271"/>
      <c r="Q228" s="259">
        <f t="shared" si="10"/>
        <v>0</v>
      </c>
    </row>
    <row r="229" spans="1:17" hidden="1">
      <c r="A229" s="270"/>
      <c r="B229" s="243" t="s">
        <v>560</v>
      </c>
      <c r="C229" s="203" t="s">
        <v>19</v>
      </c>
      <c r="D229" s="241"/>
      <c r="E229" s="217" t="s">
        <v>104</v>
      </c>
      <c r="F229" s="244"/>
      <c r="G229" s="211" t="s">
        <v>36</v>
      </c>
      <c r="H229" s="272"/>
      <c r="I229" s="270"/>
      <c r="J229" s="270"/>
      <c r="K229" s="271"/>
      <c r="L229" s="271"/>
      <c r="M229" s="259">
        <f t="shared" si="9"/>
        <v>0</v>
      </c>
      <c r="N229" s="270"/>
      <c r="O229" s="271"/>
      <c r="P229" s="271"/>
      <c r="Q229" s="259">
        <f t="shared" si="10"/>
        <v>0</v>
      </c>
    </row>
    <row r="230" spans="1:17" hidden="1">
      <c r="A230" s="270"/>
      <c r="B230" s="243" t="s">
        <v>561</v>
      </c>
      <c r="C230" s="203" t="s">
        <v>19</v>
      </c>
      <c r="D230" s="241"/>
      <c r="E230" s="217" t="s">
        <v>26</v>
      </c>
      <c r="F230" s="244"/>
      <c r="G230" s="219" t="s">
        <v>21</v>
      </c>
      <c r="H230" s="272"/>
      <c r="I230" s="270"/>
      <c r="J230" s="270"/>
      <c r="K230" s="271"/>
      <c r="L230" s="271"/>
      <c r="M230" s="259">
        <f t="shared" si="9"/>
        <v>0</v>
      </c>
      <c r="N230" s="270"/>
      <c r="O230" s="271"/>
      <c r="P230" s="271"/>
      <c r="Q230" s="259">
        <f t="shared" si="10"/>
        <v>0</v>
      </c>
    </row>
    <row r="231" spans="1:17" hidden="1">
      <c r="A231" s="270"/>
      <c r="B231" s="243" t="s">
        <v>561</v>
      </c>
      <c r="C231" s="203" t="s">
        <v>19</v>
      </c>
      <c r="D231" s="241"/>
      <c r="E231" s="217" t="s">
        <v>26</v>
      </c>
      <c r="F231" s="244"/>
      <c r="G231" s="210" t="s">
        <v>33</v>
      </c>
      <c r="H231" s="272"/>
      <c r="I231" s="270"/>
      <c r="J231" s="270"/>
      <c r="K231" s="271"/>
      <c r="L231" s="271"/>
      <c r="M231" s="259">
        <f t="shared" si="9"/>
        <v>0</v>
      </c>
      <c r="N231" s="270"/>
      <c r="O231" s="271"/>
      <c r="P231" s="271"/>
      <c r="Q231" s="259">
        <f t="shared" si="10"/>
        <v>0</v>
      </c>
    </row>
    <row r="232" spans="1:17" hidden="1">
      <c r="A232" s="270"/>
      <c r="B232" s="243" t="s">
        <v>562</v>
      </c>
      <c r="C232" s="203" t="s">
        <v>19</v>
      </c>
      <c r="D232" s="241"/>
      <c r="E232" s="217" t="s">
        <v>26</v>
      </c>
      <c r="F232" s="244"/>
      <c r="G232" s="219" t="s">
        <v>21</v>
      </c>
      <c r="H232" s="272"/>
      <c r="I232" s="270"/>
      <c r="J232" s="270"/>
      <c r="K232" s="271"/>
      <c r="L232" s="271"/>
      <c r="M232" s="259">
        <f t="shared" si="9"/>
        <v>0</v>
      </c>
      <c r="N232" s="270"/>
      <c r="O232" s="271"/>
      <c r="P232" s="271"/>
      <c r="Q232" s="259">
        <f t="shared" si="10"/>
        <v>0</v>
      </c>
    </row>
    <row r="233" spans="1:17" hidden="1">
      <c r="A233" s="270"/>
      <c r="B233" s="243" t="s">
        <v>562</v>
      </c>
      <c r="C233" s="203" t="s">
        <v>19</v>
      </c>
      <c r="D233" s="241"/>
      <c r="E233" s="217" t="s">
        <v>26</v>
      </c>
      <c r="F233" s="244"/>
      <c r="G233" s="210" t="s">
        <v>33</v>
      </c>
      <c r="H233" s="272"/>
      <c r="I233" s="270"/>
      <c r="J233" s="270"/>
      <c r="K233" s="271"/>
      <c r="L233" s="271"/>
      <c r="M233" s="259">
        <f t="shared" si="9"/>
        <v>0</v>
      </c>
      <c r="N233" s="270"/>
      <c r="O233" s="271"/>
      <c r="P233" s="271"/>
      <c r="Q233" s="259">
        <f t="shared" si="10"/>
        <v>0</v>
      </c>
    </row>
    <row r="234" spans="1:17" hidden="1">
      <c r="A234" s="270"/>
      <c r="B234" s="243" t="s">
        <v>563</v>
      </c>
      <c r="C234" s="203" t="s">
        <v>19</v>
      </c>
      <c r="D234" s="241"/>
      <c r="E234" s="217" t="s">
        <v>104</v>
      </c>
      <c r="F234" s="244"/>
      <c r="G234" s="219" t="s">
        <v>21</v>
      </c>
      <c r="H234" s="272"/>
      <c r="I234" s="270"/>
      <c r="J234" s="270"/>
      <c r="K234" s="271"/>
      <c r="L234" s="271"/>
      <c r="M234" s="259">
        <f t="shared" si="9"/>
        <v>0</v>
      </c>
      <c r="N234" s="270"/>
      <c r="O234" s="271"/>
      <c r="P234" s="271"/>
      <c r="Q234" s="259">
        <f t="shared" si="10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>SUM(H10:H226)</f>
        <v>50</v>
      </c>
      <c r="I235" s="257">
        <f t="shared" ref="I235:Q235" si="11">SUM(I10:I226)</f>
        <v>353</v>
      </c>
      <c r="J235" s="257">
        <f t="shared" si="11"/>
        <v>449</v>
      </c>
      <c r="K235" s="259">
        <f t="shared" si="11"/>
        <v>971908.97000000032</v>
      </c>
      <c r="L235" s="259">
        <f t="shared" si="11"/>
        <v>566653.9700000002</v>
      </c>
      <c r="M235" s="259">
        <f t="shared" si="11"/>
        <v>405255</v>
      </c>
      <c r="N235" s="257">
        <f t="shared" si="11"/>
        <v>149</v>
      </c>
      <c r="O235" s="259">
        <f t="shared" si="11"/>
        <v>663776.91999999993</v>
      </c>
      <c r="P235" s="259">
        <f t="shared" si="11"/>
        <v>430015.50000000006</v>
      </c>
      <c r="Q235" s="259">
        <f t="shared" si="11"/>
        <v>233761.42</v>
      </c>
    </row>
  </sheetData>
  <autoFilter ref="A9:Q186" xr:uid="{00000000-0009-0000-0000-00001E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Q235"/>
  <sheetViews>
    <sheetView topLeftCell="A219" workbookViewId="0">
      <selection activeCell="A234" sqref="A227:XFD234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58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2">
        <v>1</v>
      </c>
      <c r="I10" s="268"/>
      <c r="J10" s="268"/>
      <c r="K10" s="269"/>
      <c r="L10" s="269"/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58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2"/>
      <c r="I11" s="268"/>
      <c r="J11" s="268"/>
      <c r="K11" s="269"/>
      <c r="L11" s="269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58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2"/>
      <c r="I12" s="268"/>
      <c r="J12" s="268"/>
      <c r="K12" s="269"/>
      <c r="L12" s="269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58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2"/>
      <c r="I13" s="268"/>
      <c r="J13" s="268"/>
      <c r="K13" s="269"/>
      <c r="L13" s="269"/>
      <c r="M13" s="259">
        <f t="shared" si="1"/>
        <v>0</v>
      </c>
      <c r="N13" s="270"/>
      <c r="O13" s="271"/>
      <c r="P13" s="271"/>
      <c r="Q13" s="259">
        <f t="shared" si="2"/>
        <v>0</v>
      </c>
    </row>
    <row r="14" spans="1:17" ht="15" customHeight="1">
      <c r="A14" s="258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2"/>
      <c r="I14" s="268">
        <v>1</v>
      </c>
      <c r="J14" s="268">
        <v>1</v>
      </c>
      <c r="K14" s="269">
        <v>1546.68</v>
      </c>
      <c r="L14" s="269"/>
      <c r="M14" s="259">
        <f t="shared" si="1"/>
        <v>1546.68</v>
      </c>
      <c r="N14" s="270"/>
      <c r="O14" s="271"/>
      <c r="P14" s="271"/>
      <c r="Q14" s="259">
        <f t="shared" si="2"/>
        <v>0</v>
      </c>
    </row>
    <row r="15" spans="1:17" ht="15" customHeight="1">
      <c r="A15" s="258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2"/>
      <c r="I15" s="268"/>
      <c r="J15" s="268"/>
      <c r="K15" s="269"/>
      <c r="L15" s="269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58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2">
        <v>1</v>
      </c>
      <c r="I16" s="268"/>
      <c r="J16" s="268"/>
      <c r="K16" s="269"/>
      <c r="L16" s="269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58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2"/>
      <c r="I17" s="268"/>
      <c r="J17" s="268"/>
      <c r="K17" s="269"/>
      <c r="L17" s="269"/>
      <c r="M17" s="259">
        <f t="shared" si="1"/>
        <v>0</v>
      </c>
      <c r="N17" s="270"/>
      <c r="O17" s="271">
        <v>6519.4</v>
      </c>
      <c r="P17" s="271">
        <v>6519.4</v>
      </c>
      <c r="Q17" s="259">
        <f t="shared" si="2"/>
        <v>0</v>
      </c>
    </row>
    <row r="18" spans="1:17" ht="15" customHeight="1">
      <c r="A18" s="258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2">
        <v>2</v>
      </c>
      <c r="I18" s="268">
        <v>1</v>
      </c>
      <c r="J18" s="268">
        <v>1</v>
      </c>
      <c r="K18" s="269">
        <v>872.19</v>
      </c>
      <c r="L18" s="269"/>
      <c r="M18" s="259">
        <f t="shared" si="1"/>
        <v>872.19</v>
      </c>
      <c r="N18" s="270">
        <v>1</v>
      </c>
      <c r="O18" s="271">
        <v>1198.1600000000001</v>
      </c>
      <c r="P18" s="271"/>
      <c r="Q18" s="259">
        <f t="shared" si="2"/>
        <v>1198.1600000000001</v>
      </c>
    </row>
    <row r="19" spans="1:17" ht="15" customHeight="1">
      <c r="A19" s="258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2"/>
      <c r="I19" s="268"/>
      <c r="J19" s="268"/>
      <c r="K19" s="269"/>
      <c r="L19" s="269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58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2"/>
      <c r="I20" s="268"/>
      <c r="J20" s="268"/>
      <c r="K20" s="269"/>
      <c r="L20" s="269"/>
      <c r="M20" s="259">
        <f t="shared" si="1"/>
        <v>0</v>
      </c>
      <c r="N20" s="270"/>
      <c r="O20" s="271"/>
      <c r="P20" s="271"/>
      <c r="Q20" s="259">
        <f t="shared" si="2"/>
        <v>0</v>
      </c>
    </row>
    <row r="21" spans="1:17" ht="15" customHeight="1">
      <c r="A21" s="258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2"/>
      <c r="I21" s="268"/>
      <c r="J21" s="268"/>
      <c r="K21" s="269"/>
      <c r="L21" s="269">
        <v>951.48</v>
      </c>
      <c r="M21" s="259">
        <f t="shared" si="1"/>
        <v>-951.48</v>
      </c>
      <c r="N21" s="270"/>
      <c r="O21" s="271"/>
      <c r="P21" s="271">
        <v>10572</v>
      </c>
      <c r="Q21" s="259">
        <f t="shared" si="2"/>
        <v>-10572</v>
      </c>
    </row>
    <row r="22" spans="1:17" ht="15" customHeight="1">
      <c r="A22" s="258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2"/>
      <c r="I22" s="268">
        <v>3</v>
      </c>
      <c r="J22" s="268">
        <v>3</v>
      </c>
      <c r="K22" s="269">
        <v>4997.32</v>
      </c>
      <c r="L22" s="269"/>
      <c r="M22" s="259">
        <f t="shared" si="1"/>
        <v>4997.32</v>
      </c>
      <c r="N22" s="270"/>
      <c r="O22" s="271"/>
      <c r="P22" s="271"/>
      <c r="Q22" s="259">
        <f t="shared" si="2"/>
        <v>0</v>
      </c>
    </row>
    <row r="23" spans="1:17" ht="15" customHeight="1">
      <c r="A23" s="258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2"/>
      <c r="I23" s="268">
        <v>1</v>
      </c>
      <c r="J23" s="268">
        <v>2</v>
      </c>
      <c r="K23" s="269">
        <v>5990.8</v>
      </c>
      <c r="L23" s="269">
        <v>14624.6</v>
      </c>
      <c r="M23" s="259">
        <f t="shared" si="1"/>
        <v>-8633.7999999999993</v>
      </c>
      <c r="N23" s="270"/>
      <c r="O23" s="271"/>
      <c r="P23" s="271"/>
      <c r="Q23" s="259">
        <f t="shared" si="2"/>
        <v>0</v>
      </c>
    </row>
    <row r="24" spans="1:17" ht="15" customHeight="1">
      <c r="A24" s="258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2"/>
      <c r="I24" s="268">
        <v>1</v>
      </c>
      <c r="J24" s="268">
        <v>1</v>
      </c>
      <c r="K24" s="269">
        <v>1392.02</v>
      </c>
      <c r="L24" s="269"/>
      <c r="M24" s="259">
        <f t="shared" si="1"/>
        <v>1392.02</v>
      </c>
      <c r="N24" s="270">
        <v>1</v>
      </c>
      <c r="O24" s="271">
        <v>2124.9699999999998</v>
      </c>
      <c r="P24" s="271"/>
      <c r="Q24" s="259">
        <f t="shared" si="2"/>
        <v>2124.9699999999998</v>
      </c>
    </row>
    <row r="25" spans="1:17" ht="15" customHeight="1">
      <c r="A25" s="258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2"/>
      <c r="I25" s="268"/>
      <c r="J25" s="268"/>
      <c r="K25" s="269"/>
      <c r="L25" s="269">
        <v>6835.06</v>
      </c>
      <c r="M25" s="259">
        <f t="shared" si="1"/>
        <v>-6835.06</v>
      </c>
      <c r="N25" s="270">
        <v>3</v>
      </c>
      <c r="O25" s="271">
        <v>6519.4</v>
      </c>
      <c r="P25" s="271">
        <v>13088.12</v>
      </c>
      <c r="Q25" s="259">
        <f t="shared" si="2"/>
        <v>-6568.7200000000012</v>
      </c>
    </row>
    <row r="26" spans="1:17" ht="15" customHeight="1">
      <c r="A26" s="258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2"/>
      <c r="I26" s="268"/>
      <c r="J26" s="268"/>
      <c r="K26" s="269"/>
      <c r="L26" s="269"/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customHeight="1">
      <c r="A27" s="258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2"/>
      <c r="I27" s="268"/>
      <c r="J27" s="268"/>
      <c r="K27" s="269"/>
      <c r="L27" s="269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58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2"/>
      <c r="I28" s="268"/>
      <c r="J28" s="268"/>
      <c r="K28" s="269"/>
      <c r="L28" s="269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58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2"/>
      <c r="I29" s="268"/>
      <c r="J29" s="268"/>
      <c r="K29" s="269"/>
      <c r="L29" s="269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58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2"/>
      <c r="I30" s="268"/>
      <c r="J30" s="268"/>
      <c r="K30" s="269"/>
      <c r="L30" s="269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58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2">
        <v>1</v>
      </c>
      <c r="I31" s="268"/>
      <c r="J31" s="268"/>
      <c r="K31" s="269"/>
      <c r="L31" s="269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58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2">
        <v>1</v>
      </c>
      <c r="I32" s="268"/>
      <c r="J32" s="268"/>
      <c r="K32" s="269"/>
      <c r="L32" s="269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58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2"/>
      <c r="I33" s="268">
        <v>2</v>
      </c>
      <c r="J33" s="268">
        <v>3</v>
      </c>
      <c r="K33" s="269">
        <v>18743.29</v>
      </c>
      <c r="L33" s="269"/>
      <c r="M33" s="259">
        <f t="shared" si="1"/>
        <v>18743.29</v>
      </c>
      <c r="N33" s="270"/>
      <c r="O33" s="271"/>
      <c r="P33" s="271"/>
      <c r="Q33" s="259">
        <f t="shared" si="2"/>
        <v>0</v>
      </c>
    </row>
    <row r="34" spans="1:17" ht="15" customHeight="1">
      <c r="A34" s="258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2"/>
      <c r="I34" s="268"/>
      <c r="J34" s="268"/>
      <c r="K34" s="269"/>
      <c r="L34" s="269">
        <v>1585.8</v>
      </c>
      <c r="M34" s="259">
        <f t="shared" si="1"/>
        <v>-1585.8</v>
      </c>
      <c r="N34" s="270"/>
      <c r="O34" s="271"/>
      <c r="P34" s="271">
        <v>5814.6</v>
      </c>
      <c r="Q34" s="259">
        <f t="shared" si="2"/>
        <v>-5814.6</v>
      </c>
    </row>
    <row r="35" spans="1:17" ht="15" customHeight="1">
      <c r="A35" s="258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2"/>
      <c r="I35" s="268">
        <v>1</v>
      </c>
      <c r="J35" s="268">
        <v>1</v>
      </c>
      <c r="K35" s="269">
        <v>528.6</v>
      </c>
      <c r="L35" s="269"/>
      <c r="M35" s="259">
        <f t="shared" si="1"/>
        <v>528.6</v>
      </c>
      <c r="N35" s="270">
        <v>2</v>
      </c>
      <c r="O35" s="271">
        <v>4170.6499999999996</v>
      </c>
      <c r="P35" s="271"/>
      <c r="Q35" s="259">
        <f t="shared" si="2"/>
        <v>4170.6499999999996</v>
      </c>
    </row>
    <row r="36" spans="1:17" ht="15" customHeight="1">
      <c r="A36" s="258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2">
        <v>6</v>
      </c>
      <c r="I36" s="268"/>
      <c r="J36" s="268"/>
      <c r="K36" s="269"/>
      <c r="L36" s="269"/>
      <c r="M36" s="259">
        <f t="shared" si="1"/>
        <v>0</v>
      </c>
      <c r="N36" s="270"/>
      <c r="O36" s="271"/>
      <c r="P36" s="271"/>
      <c r="Q36" s="259">
        <f t="shared" si="2"/>
        <v>0</v>
      </c>
    </row>
    <row r="37" spans="1:17" ht="15" customHeight="1">
      <c r="A37" s="258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2"/>
      <c r="I37" s="268">
        <v>1</v>
      </c>
      <c r="J37" s="268">
        <v>2</v>
      </c>
      <c r="K37" s="269">
        <v>9173.7099999999991</v>
      </c>
      <c r="L37" s="269"/>
      <c r="M37" s="259">
        <f t="shared" si="1"/>
        <v>9173.7099999999991</v>
      </c>
      <c r="N37" s="270"/>
      <c r="O37" s="271"/>
      <c r="P37" s="271"/>
      <c r="Q37" s="259">
        <f t="shared" si="2"/>
        <v>0</v>
      </c>
    </row>
    <row r="38" spans="1:17" ht="15" hidden="1" customHeight="1">
      <c r="A38" s="258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2"/>
      <c r="I38" s="268"/>
      <c r="J38" s="268"/>
      <c r="K38" s="269"/>
      <c r="L38" s="269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58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2"/>
      <c r="I39" s="268">
        <v>1</v>
      </c>
      <c r="J39" s="268">
        <v>1</v>
      </c>
      <c r="K39" s="269">
        <v>528.6</v>
      </c>
      <c r="L39" s="269">
        <v>4228.8</v>
      </c>
      <c r="M39" s="259">
        <f t="shared" si="1"/>
        <v>-3700.2000000000003</v>
      </c>
      <c r="N39" s="270"/>
      <c r="O39" s="271"/>
      <c r="P39" s="271">
        <v>1057.2</v>
      </c>
      <c r="Q39" s="259">
        <f t="shared" si="2"/>
        <v>-1057.2</v>
      </c>
    </row>
    <row r="40" spans="1:17" ht="15" customHeight="1">
      <c r="A40" s="258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2"/>
      <c r="I40" s="268"/>
      <c r="J40" s="268"/>
      <c r="K40" s="269"/>
      <c r="L40" s="269"/>
      <c r="M40" s="259">
        <f t="shared" si="1"/>
        <v>0</v>
      </c>
      <c r="N40" s="270"/>
      <c r="O40" s="271"/>
      <c r="P40" s="271"/>
      <c r="Q40" s="259">
        <f t="shared" si="2"/>
        <v>0</v>
      </c>
    </row>
    <row r="41" spans="1:17" ht="15" customHeight="1">
      <c r="A41" s="258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2"/>
      <c r="I41" s="268"/>
      <c r="J41" s="268"/>
      <c r="K41" s="269"/>
      <c r="L41" s="269"/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58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2"/>
      <c r="I42" s="268">
        <v>1</v>
      </c>
      <c r="J42" s="268">
        <v>1</v>
      </c>
      <c r="K42" s="269">
        <v>2141.1799999999998</v>
      </c>
      <c r="L42" s="269"/>
      <c r="M42" s="259">
        <f t="shared" si="1"/>
        <v>2141.1799999999998</v>
      </c>
      <c r="N42" s="270"/>
      <c r="O42" s="271"/>
      <c r="P42" s="271"/>
      <c r="Q42" s="259">
        <f t="shared" si="2"/>
        <v>0</v>
      </c>
    </row>
    <row r="43" spans="1:17" ht="15" customHeight="1">
      <c r="A43" s="258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2"/>
      <c r="I43" s="268"/>
      <c r="J43" s="268"/>
      <c r="K43" s="269"/>
      <c r="L43" s="269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58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2"/>
      <c r="I44" s="268"/>
      <c r="J44" s="268"/>
      <c r="K44" s="269"/>
      <c r="L44" s="269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58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2"/>
      <c r="I45" s="268"/>
      <c r="J45" s="268"/>
      <c r="K45" s="269"/>
      <c r="L45" s="269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58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2"/>
      <c r="I46" s="268"/>
      <c r="J46" s="268"/>
      <c r="K46" s="269"/>
      <c r="L46" s="269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58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2"/>
      <c r="I47" s="268"/>
      <c r="J47" s="268"/>
      <c r="K47" s="269"/>
      <c r="L47" s="269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58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2"/>
      <c r="I48" s="268"/>
      <c r="J48" s="268"/>
      <c r="K48" s="269">
        <v>4052.6</v>
      </c>
      <c r="L48" s="269">
        <v>4052.6</v>
      </c>
      <c r="M48" s="259">
        <f t="shared" si="1"/>
        <v>0</v>
      </c>
      <c r="N48" s="270"/>
      <c r="O48" s="271">
        <v>2643</v>
      </c>
      <c r="P48" s="271">
        <v>2643</v>
      </c>
      <c r="Q48" s="259">
        <f t="shared" si="2"/>
        <v>0</v>
      </c>
    </row>
    <row r="49" spans="1:17" ht="15" customHeight="1">
      <c r="A49" s="258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2"/>
      <c r="I49" s="268">
        <v>1</v>
      </c>
      <c r="J49" s="268">
        <v>1</v>
      </c>
      <c r="K49" s="269">
        <v>729.04</v>
      </c>
      <c r="L49" s="269"/>
      <c r="M49" s="259">
        <f t="shared" si="1"/>
        <v>729.04</v>
      </c>
      <c r="N49" s="270"/>
      <c r="O49" s="271"/>
      <c r="P49" s="271"/>
      <c r="Q49" s="259">
        <f t="shared" si="2"/>
        <v>0</v>
      </c>
    </row>
    <row r="50" spans="1:17" ht="15" customHeight="1">
      <c r="A50" s="258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2">
        <v>1</v>
      </c>
      <c r="I50" s="268"/>
      <c r="J50" s="268"/>
      <c r="K50" s="269"/>
      <c r="L50" s="269"/>
      <c r="M50" s="259">
        <f t="shared" si="1"/>
        <v>0</v>
      </c>
      <c r="N50" s="270"/>
      <c r="O50" s="271"/>
      <c r="P50" s="271"/>
      <c r="Q50" s="259">
        <f t="shared" si="2"/>
        <v>0</v>
      </c>
    </row>
    <row r="51" spans="1:17" ht="15" customHeight="1">
      <c r="A51" s="258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2"/>
      <c r="I51" s="268"/>
      <c r="J51" s="268"/>
      <c r="K51" s="269"/>
      <c r="L51" s="269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58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2"/>
      <c r="I52" s="268"/>
      <c r="J52" s="268"/>
      <c r="K52" s="269"/>
      <c r="L52" s="269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58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2"/>
      <c r="I53" s="268"/>
      <c r="J53" s="268">
        <v>1</v>
      </c>
      <c r="K53" s="269">
        <v>5064.5200000000004</v>
      </c>
      <c r="L53" s="269"/>
      <c r="M53" s="259">
        <f t="shared" si="1"/>
        <v>5064.5200000000004</v>
      </c>
      <c r="N53" s="270"/>
      <c r="O53" s="271"/>
      <c r="P53" s="271"/>
      <c r="Q53" s="259">
        <f t="shared" si="2"/>
        <v>0</v>
      </c>
    </row>
    <row r="54" spans="1:17" ht="15" customHeight="1">
      <c r="A54" s="258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2"/>
      <c r="I54" s="268"/>
      <c r="J54" s="268"/>
      <c r="K54" s="269"/>
      <c r="L54" s="269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58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2"/>
      <c r="I55" s="268">
        <v>2</v>
      </c>
      <c r="J55" s="268">
        <v>3</v>
      </c>
      <c r="K55" s="269">
        <v>11075.93</v>
      </c>
      <c r="L55" s="269"/>
      <c r="M55" s="259">
        <f t="shared" si="1"/>
        <v>11075.93</v>
      </c>
      <c r="N55" s="270">
        <v>3</v>
      </c>
      <c r="O55" s="271">
        <v>61681.919999999998</v>
      </c>
      <c r="P55" s="271"/>
      <c r="Q55" s="259">
        <f t="shared" si="2"/>
        <v>61681.919999999998</v>
      </c>
    </row>
    <row r="56" spans="1:17" ht="15" customHeight="1">
      <c r="A56" s="258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2">
        <v>1</v>
      </c>
      <c r="I56" s="268">
        <v>2</v>
      </c>
      <c r="J56" s="268">
        <v>2</v>
      </c>
      <c r="K56" s="269">
        <v>1826.27</v>
      </c>
      <c r="L56" s="269"/>
      <c r="M56" s="259">
        <f t="shared" si="1"/>
        <v>1826.27</v>
      </c>
      <c r="N56" s="270"/>
      <c r="O56" s="271"/>
      <c r="P56" s="271"/>
      <c r="Q56" s="259">
        <f t="shared" si="2"/>
        <v>0</v>
      </c>
    </row>
    <row r="57" spans="1:17" ht="15" customHeight="1">
      <c r="A57" s="258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2"/>
      <c r="I57" s="268"/>
      <c r="J57" s="268"/>
      <c r="K57" s="269"/>
      <c r="L57" s="269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58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2"/>
      <c r="I58" s="268"/>
      <c r="J58" s="268"/>
      <c r="K58" s="269"/>
      <c r="L58" s="269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58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2">
        <v>1</v>
      </c>
      <c r="I59" s="268">
        <v>1</v>
      </c>
      <c r="J59" s="268">
        <v>3</v>
      </c>
      <c r="K59" s="269">
        <v>5203.2700000000004</v>
      </c>
      <c r="L59" s="269"/>
      <c r="M59" s="259">
        <f t="shared" si="1"/>
        <v>5203.2700000000004</v>
      </c>
      <c r="N59" s="270"/>
      <c r="O59" s="271"/>
      <c r="P59" s="271"/>
      <c r="Q59" s="259">
        <f t="shared" si="2"/>
        <v>0</v>
      </c>
    </row>
    <row r="60" spans="1:17" ht="15" customHeight="1">
      <c r="A60" s="258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2"/>
      <c r="I60" s="268"/>
      <c r="J60" s="268"/>
      <c r="K60" s="269"/>
      <c r="L60" s="269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58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2"/>
      <c r="I61" s="268"/>
      <c r="J61" s="268"/>
      <c r="K61" s="269"/>
      <c r="L61" s="269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58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2"/>
      <c r="I62" s="268"/>
      <c r="J62" s="268"/>
      <c r="K62" s="269"/>
      <c r="L62" s="269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58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2"/>
      <c r="I63" s="268"/>
      <c r="J63" s="268"/>
      <c r="K63" s="269"/>
      <c r="L63" s="269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58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2"/>
      <c r="I64" s="268"/>
      <c r="J64" s="268"/>
      <c r="K64" s="269"/>
      <c r="L64" s="269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58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2"/>
      <c r="I65" s="268"/>
      <c r="J65" s="268"/>
      <c r="K65" s="269"/>
      <c r="L65" s="269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58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2"/>
      <c r="I66" s="268">
        <v>3</v>
      </c>
      <c r="J66" s="268">
        <v>3</v>
      </c>
      <c r="K66" s="269">
        <v>2854.44</v>
      </c>
      <c r="L66" s="269"/>
      <c r="M66" s="259">
        <f t="shared" si="1"/>
        <v>2854.44</v>
      </c>
      <c r="N66" s="270"/>
      <c r="O66" s="271"/>
      <c r="P66" s="271"/>
      <c r="Q66" s="259">
        <f t="shared" si="2"/>
        <v>0</v>
      </c>
    </row>
    <row r="67" spans="1:17" ht="15" customHeight="1">
      <c r="A67" s="258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2">
        <v>2</v>
      </c>
      <c r="I67" s="268">
        <v>3</v>
      </c>
      <c r="J67" s="268">
        <v>5</v>
      </c>
      <c r="K67" s="269">
        <v>8455.83</v>
      </c>
      <c r="L67" s="269"/>
      <c r="M67" s="259">
        <f t="shared" si="1"/>
        <v>8455.83</v>
      </c>
      <c r="N67" s="270"/>
      <c r="O67" s="271"/>
      <c r="P67" s="271"/>
      <c r="Q67" s="259">
        <f t="shared" si="2"/>
        <v>0</v>
      </c>
    </row>
    <row r="68" spans="1:17" ht="15" customHeight="1">
      <c r="A68" s="258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2"/>
      <c r="I68" s="268"/>
      <c r="J68" s="268"/>
      <c r="K68" s="269"/>
      <c r="L68" s="269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58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2"/>
      <c r="I69" s="268">
        <v>1</v>
      </c>
      <c r="J69" s="268">
        <v>1</v>
      </c>
      <c r="K69" s="269">
        <v>883.68</v>
      </c>
      <c r="L69" s="269"/>
      <c r="M69" s="259">
        <f t="shared" si="1"/>
        <v>883.68</v>
      </c>
      <c r="N69" s="270"/>
      <c r="O69" s="271"/>
      <c r="P69" s="271"/>
      <c r="Q69" s="259">
        <f t="shared" si="2"/>
        <v>0</v>
      </c>
    </row>
    <row r="70" spans="1:17" ht="15" customHeight="1">
      <c r="A70" s="258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2">
        <v>2</v>
      </c>
      <c r="I70" s="268">
        <v>1</v>
      </c>
      <c r="J70" s="268">
        <v>2</v>
      </c>
      <c r="K70" s="269">
        <v>2638.16</v>
      </c>
      <c r="L70" s="269"/>
      <c r="M70" s="259">
        <f t="shared" si="1"/>
        <v>2638.16</v>
      </c>
      <c r="N70" s="270">
        <v>1</v>
      </c>
      <c r="O70" s="271">
        <v>10805.7</v>
      </c>
      <c r="P70" s="271"/>
      <c r="Q70" s="259">
        <f t="shared" si="2"/>
        <v>10805.7</v>
      </c>
    </row>
    <row r="71" spans="1:17" ht="15" customHeight="1">
      <c r="A71" s="258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2"/>
      <c r="I71" s="268"/>
      <c r="J71" s="268"/>
      <c r="K71" s="269">
        <v>2466.8000000000002</v>
      </c>
      <c r="L71" s="269">
        <v>2466.8000000000002</v>
      </c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58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2"/>
      <c r="I72" s="268"/>
      <c r="J72" s="268"/>
      <c r="K72" s="269"/>
      <c r="L72" s="269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58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2"/>
      <c r="I73" s="268"/>
      <c r="J73" s="268"/>
      <c r="K73" s="269"/>
      <c r="L73" s="269"/>
      <c r="M73" s="259">
        <f t="shared" si="1"/>
        <v>0</v>
      </c>
      <c r="N73" s="270">
        <v>1</v>
      </c>
      <c r="O73" s="271">
        <v>11523.36</v>
      </c>
      <c r="P73" s="271"/>
      <c r="Q73" s="259">
        <f t="shared" si="2"/>
        <v>11523.36</v>
      </c>
    </row>
    <row r="74" spans="1:17" ht="15" customHeight="1">
      <c r="A74" s="258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2"/>
      <c r="I74" s="268"/>
      <c r="J74" s="268"/>
      <c r="K74" s="269"/>
      <c r="L74" s="269">
        <v>1762</v>
      </c>
      <c r="M74" s="259">
        <f t="shared" si="1"/>
        <v>-1762</v>
      </c>
      <c r="N74" s="270"/>
      <c r="O74" s="271"/>
      <c r="P74" s="271"/>
      <c r="Q74" s="259">
        <f t="shared" si="2"/>
        <v>0</v>
      </c>
    </row>
    <row r="75" spans="1:17" ht="15" customHeight="1">
      <c r="A75" s="258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2"/>
      <c r="I75" s="268"/>
      <c r="J75" s="268"/>
      <c r="K75" s="269"/>
      <c r="L75" s="269"/>
      <c r="M75" s="259">
        <f t="shared" ref="M75:M141" si="3">K75-L75</f>
        <v>0</v>
      </c>
      <c r="N75" s="270">
        <v>1</v>
      </c>
      <c r="O75" s="271">
        <v>21322.240000000002</v>
      </c>
      <c r="P75" s="271"/>
      <c r="Q75" s="259">
        <f t="shared" ref="Q75:Q141" si="4">O75-P75</f>
        <v>21322.240000000002</v>
      </c>
    </row>
    <row r="76" spans="1:17" ht="15" customHeight="1">
      <c r="A76" s="258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2"/>
      <c r="I76" s="268"/>
      <c r="J76" s="268"/>
      <c r="K76" s="269">
        <v>12730.45</v>
      </c>
      <c r="L76" s="269">
        <v>12730.45</v>
      </c>
      <c r="M76" s="259">
        <f t="shared" si="3"/>
        <v>0</v>
      </c>
      <c r="N76" s="270"/>
      <c r="O76" s="271"/>
      <c r="P76" s="271"/>
      <c r="Q76" s="259">
        <f t="shared" si="4"/>
        <v>0</v>
      </c>
    </row>
    <row r="77" spans="1:17" ht="15" customHeight="1">
      <c r="A77" s="258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2">
        <v>1</v>
      </c>
      <c r="I77" s="268"/>
      <c r="J77" s="268"/>
      <c r="K77" s="269"/>
      <c r="L77" s="269"/>
      <c r="M77" s="259">
        <f t="shared" si="3"/>
        <v>0</v>
      </c>
      <c r="N77" s="270"/>
      <c r="O77" s="271"/>
      <c r="P77" s="271"/>
      <c r="Q77" s="259">
        <f t="shared" si="4"/>
        <v>0</v>
      </c>
    </row>
    <row r="78" spans="1:17" ht="15" customHeight="1">
      <c r="A78" s="258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2">
        <v>1</v>
      </c>
      <c r="I78" s="268"/>
      <c r="J78" s="268"/>
      <c r="K78" s="269">
        <v>4933.6000000000004</v>
      </c>
      <c r="L78" s="269">
        <v>4933.6000000000004</v>
      </c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58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2"/>
      <c r="I79" s="268"/>
      <c r="J79" s="268"/>
      <c r="K79" s="269"/>
      <c r="L79" s="269"/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58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2"/>
      <c r="I80" s="268">
        <v>2</v>
      </c>
      <c r="J80" s="268">
        <v>2</v>
      </c>
      <c r="K80" s="269">
        <v>2907.86</v>
      </c>
      <c r="L80" s="269"/>
      <c r="M80" s="259">
        <f t="shared" si="3"/>
        <v>2907.86</v>
      </c>
      <c r="N80" s="270"/>
      <c r="O80" s="271"/>
      <c r="P80" s="271"/>
      <c r="Q80" s="259">
        <f t="shared" si="4"/>
        <v>0</v>
      </c>
    </row>
    <row r="81" spans="1:17" ht="15" customHeight="1">
      <c r="A81" s="258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2"/>
      <c r="I81" s="268"/>
      <c r="J81" s="268"/>
      <c r="K81" s="269"/>
      <c r="L81" s="269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58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2">
        <v>2</v>
      </c>
      <c r="I82" s="268"/>
      <c r="J82" s="268">
        <v>1</v>
      </c>
      <c r="K82" s="269">
        <v>2549.9699999999998</v>
      </c>
      <c r="L82" s="269"/>
      <c r="M82" s="259">
        <f t="shared" si="3"/>
        <v>2549.9699999999998</v>
      </c>
      <c r="N82" s="270"/>
      <c r="O82" s="271"/>
      <c r="P82" s="271"/>
      <c r="Q82" s="259">
        <f t="shared" si="4"/>
        <v>0</v>
      </c>
    </row>
    <row r="83" spans="1:17" ht="15" customHeight="1">
      <c r="A83" s="258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2"/>
      <c r="I83" s="268"/>
      <c r="J83" s="268"/>
      <c r="K83" s="269"/>
      <c r="L83" s="269">
        <v>1585.8</v>
      </c>
      <c r="M83" s="259">
        <f t="shared" si="3"/>
        <v>-1585.8</v>
      </c>
      <c r="N83" s="270"/>
      <c r="O83" s="271"/>
      <c r="P83" s="271"/>
      <c r="Q83" s="259">
        <f t="shared" si="4"/>
        <v>0</v>
      </c>
    </row>
    <row r="84" spans="1:17" ht="15" customHeight="1">
      <c r="A84" s="258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2"/>
      <c r="I84" s="268"/>
      <c r="J84" s="268"/>
      <c r="K84" s="269"/>
      <c r="L84" s="269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58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2">
        <v>1</v>
      </c>
      <c r="I85" s="268">
        <v>3</v>
      </c>
      <c r="J85" s="268">
        <v>5</v>
      </c>
      <c r="K85" s="269">
        <v>9448.73</v>
      </c>
      <c r="L85" s="269"/>
      <c r="M85" s="259">
        <f t="shared" si="3"/>
        <v>9448.73</v>
      </c>
      <c r="N85" s="270"/>
      <c r="O85" s="271"/>
      <c r="P85" s="271"/>
      <c r="Q85" s="259">
        <f t="shared" si="4"/>
        <v>0</v>
      </c>
    </row>
    <row r="86" spans="1:17" ht="15" customHeight="1">
      <c r="A86" s="258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2"/>
      <c r="I86" s="268">
        <v>1</v>
      </c>
      <c r="J86" s="268">
        <v>2</v>
      </c>
      <c r="K86" s="269">
        <v>4994.92</v>
      </c>
      <c r="L86" s="269"/>
      <c r="M86" s="259">
        <f t="shared" si="3"/>
        <v>4994.92</v>
      </c>
      <c r="N86" s="270"/>
      <c r="O86" s="271"/>
      <c r="P86" s="271"/>
      <c r="Q86" s="259">
        <f t="shared" si="4"/>
        <v>0</v>
      </c>
    </row>
    <row r="87" spans="1:17" ht="15" customHeight="1">
      <c r="A87" s="258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2"/>
      <c r="I87" s="268">
        <v>1</v>
      </c>
      <c r="J87" s="268">
        <v>1</v>
      </c>
      <c r="K87" s="269">
        <v>528.6</v>
      </c>
      <c r="L87" s="269">
        <v>7048</v>
      </c>
      <c r="M87" s="259">
        <f t="shared" si="3"/>
        <v>-6519.4</v>
      </c>
      <c r="N87" s="270">
        <v>1</v>
      </c>
      <c r="O87" s="271">
        <v>2643</v>
      </c>
      <c r="P87" s="271"/>
      <c r="Q87" s="259">
        <f t="shared" si="4"/>
        <v>2643</v>
      </c>
    </row>
    <row r="88" spans="1:17" ht="15" customHeight="1">
      <c r="A88" s="258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2"/>
      <c r="I88" s="268"/>
      <c r="J88" s="268"/>
      <c r="K88" s="269"/>
      <c r="L88" s="269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58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2"/>
      <c r="I89" s="268"/>
      <c r="J89" s="268"/>
      <c r="K89" s="269"/>
      <c r="L89" s="269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58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2"/>
      <c r="I90" s="268"/>
      <c r="J90" s="268"/>
      <c r="K90" s="269"/>
      <c r="L90" s="269">
        <v>7418.9</v>
      </c>
      <c r="M90" s="259">
        <f t="shared" si="3"/>
        <v>-7418.9</v>
      </c>
      <c r="N90" s="270"/>
      <c r="O90" s="271"/>
      <c r="P90" s="271">
        <v>2529.65</v>
      </c>
      <c r="Q90" s="259">
        <f t="shared" si="4"/>
        <v>-2529.65</v>
      </c>
    </row>
    <row r="91" spans="1:17" ht="15" customHeight="1">
      <c r="A91" s="258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2"/>
      <c r="I91" s="268"/>
      <c r="J91" s="268"/>
      <c r="K91" s="269"/>
      <c r="L91" s="269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58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2"/>
      <c r="I92" s="268"/>
      <c r="J92" s="268"/>
      <c r="K92" s="269"/>
      <c r="L92" s="269">
        <v>4898.7700000000004</v>
      </c>
      <c r="M92" s="259">
        <f t="shared" si="3"/>
        <v>-4898.7700000000004</v>
      </c>
      <c r="N92" s="270"/>
      <c r="O92" s="271"/>
      <c r="P92" s="271">
        <v>1938.2</v>
      </c>
      <c r="Q92" s="259">
        <f t="shared" si="4"/>
        <v>-1938.2</v>
      </c>
    </row>
    <row r="93" spans="1:17" ht="15" customHeight="1">
      <c r="A93" s="258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2"/>
      <c r="I93" s="268"/>
      <c r="J93" s="268"/>
      <c r="K93" s="269"/>
      <c r="L93" s="269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58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2"/>
      <c r="I94" s="268"/>
      <c r="J94" s="268"/>
      <c r="K94" s="269">
        <v>1656.9</v>
      </c>
      <c r="L94" s="269">
        <v>1656.9</v>
      </c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58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2"/>
      <c r="I95" s="268"/>
      <c r="J95" s="268"/>
      <c r="K95" s="269"/>
      <c r="L95" s="269">
        <v>15055.58</v>
      </c>
      <c r="M95" s="259">
        <f t="shared" si="3"/>
        <v>-15055.58</v>
      </c>
      <c r="N95" s="270"/>
      <c r="O95" s="271"/>
      <c r="P95" s="271">
        <v>7985.86</v>
      </c>
      <c r="Q95" s="259">
        <f t="shared" si="4"/>
        <v>-7985.86</v>
      </c>
    </row>
    <row r="96" spans="1:17" ht="15" customHeight="1">
      <c r="A96" s="258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2"/>
      <c r="I96" s="268"/>
      <c r="J96" s="268"/>
      <c r="K96" s="269"/>
      <c r="L96" s="269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58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2">
        <v>2</v>
      </c>
      <c r="I97" s="268">
        <v>2</v>
      </c>
      <c r="J97" s="268">
        <v>3</v>
      </c>
      <c r="K97" s="269">
        <v>5284.81</v>
      </c>
      <c r="L97" s="269">
        <v>18011.53</v>
      </c>
      <c r="M97" s="259">
        <f t="shared" si="3"/>
        <v>-12726.719999999998</v>
      </c>
      <c r="N97" s="270"/>
      <c r="O97" s="271"/>
      <c r="P97" s="271">
        <v>15383.86</v>
      </c>
      <c r="Q97" s="259">
        <f t="shared" si="4"/>
        <v>-15383.86</v>
      </c>
    </row>
    <row r="98" spans="1:17" ht="15" customHeight="1">
      <c r="A98" s="258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2"/>
      <c r="I98" s="268"/>
      <c r="J98" s="268"/>
      <c r="K98" s="269">
        <v>1233.4000000000001</v>
      </c>
      <c r="L98" s="269">
        <v>1233.4000000000001</v>
      </c>
      <c r="M98" s="259">
        <f t="shared" si="3"/>
        <v>0</v>
      </c>
      <c r="N98" s="270"/>
      <c r="O98" s="271">
        <v>5462.2</v>
      </c>
      <c r="P98" s="271">
        <v>5462.2</v>
      </c>
      <c r="Q98" s="259">
        <f t="shared" si="4"/>
        <v>0</v>
      </c>
    </row>
    <row r="99" spans="1:17" ht="15" customHeight="1">
      <c r="A99" s="258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2"/>
      <c r="I99" s="268"/>
      <c r="J99" s="268"/>
      <c r="K99" s="269"/>
      <c r="L99" s="269">
        <v>42010.96</v>
      </c>
      <c r="M99" s="259">
        <f t="shared" si="3"/>
        <v>-42010.96</v>
      </c>
      <c r="N99" s="270"/>
      <c r="O99" s="271"/>
      <c r="P99" s="271"/>
      <c r="Q99" s="259">
        <f t="shared" si="4"/>
        <v>0</v>
      </c>
    </row>
    <row r="100" spans="1:17" ht="15" customHeight="1">
      <c r="A100" s="258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2"/>
      <c r="I100" s="268"/>
      <c r="J100" s="268"/>
      <c r="K100" s="269"/>
      <c r="L100" s="269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58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2"/>
      <c r="I101" s="268">
        <v>4</v>
      </c>
      <c r="J101" s="268">
        <v>4</v>
      </c>
      <c r="K101" s="269">
        <v>6527.47</v>
      </c>
      <c r="L101" s="269">
        <v>2114.4</v>
      </c>
      <c r="M101" s="259">
        <f t="shared" si="3"/>
        <v>4413.07</v>
      </c>
      <c r="N101" s="270"/>
      <c r="O101" s="271"/>
      <c r="P101" s="271">
        <v>13856.43</v>
      </c>
      <c r="Q101" s="259">
        <f t="shared" si="4"/>
        <v>-13856.43</v>
      </c>
    </row>
    <row r="102" spans="1:17" ht="15" customHeight="1">
      <c r="A102" s="258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2">
        <v>1</v>
      </c>
      <c r="I102" s="268">
        <v>5</v>
      </c>
      <c r="J102" s="268">
        <v>7</v>
      </c>
      <c r="K102" s="269">
        <v>14514.71</v>
      </c>
      <c r="L102" s="269">
        <v>16002</v>
      </c>
      <c r="M102" s="259">
        <f t="shared" si="3"/>
        <v>-1487.2900000000009</v>
      </c>
      <c r="N102" s="270"/>
      <c r="O102" s="271"/>
      <c r="P102" s="271">
        <v>13724.6</v>
      </c>
      <c r="Q102" s="259">
        <f t="shared" si="4"/>
        <v>-13724.6</v>
      </c>
    </row>
    <row r="103" spans="1:17" ht="15" customHeight="1">
      <c r="A103" s="258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2"/>
      <c r="I103" s="268"/>
      <c r="J103" s="268"/>
      <c r="K103" s="269">
        <v>5990.8</v>
      </c>
      <c r="L103" s="269">
        <v>5990.8</v>
      </c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58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2"/>
      <c r="I104" s="268">
        <v>4</v>
      </c>
      <c r="J104" s="268">
        <v>4</v>
      </c>
      <c r="K104" s="269">
        <v>4434.95</v>
      </c>
      <c r="L104" s="269"/>
      <c r="M104" s="259">
        <f t="shared" si="3"/>
        <v>4434.95</v>
      </c>
      <c r="N104" s="270">
        <v>2</v>
      </c>
      <c r="O104" s="271">
        <v>11412.21</v>
      </c>
      <c r="P104" s="271"/>
      <c r="Q104" s="259">
        <f t="shared" si="4"/>
        <v>11412.21</v>
      </c>
    </row>
    <row r="105" spans="1:17" ht="15" customHeight="1">
      <c r="A105" s="258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2">
        <v>1</v>
      </c>
      <c r="I105" s="268"/>
      <c r="J105" s="268"/>
      <c r="K105" s="269"/>
      <c r="L105" s="269">
        <v>5928.77</v>
      </c>
      <c r="M105" s="259">
        <f t="shared" si="3"/>
        <v>-5928.77</v>
      </c>
      <c r="N105" s="270"/>
      <c r="O105" s="271"/>
      <c r="P105" s="271"/>
      <c r="Q105" s="259">
        <f t="shared" si="4"/>
        <v>0</v>
      </c>
    </row>
    <row r="106" spans="1:17" ht="15" customHeight="1">
      <c r="A106" s="258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2"/>
      <c r="I106" s="268"/>
      <c r="J106" s="268"/>
      <c r="K106" s="269">
        <v>1938.2</v>
      </c>
      <c r="L106" s="269">
        <v>1938.2</v>
      </c>
      <c r="M106" s="259">
        <f t="shared" si="3"/>
        <v>0</v>
      </c>
      <c r="N106" s="270"/>
      <c r="O106" s="271">
        <v>6167</v>
      </c>
      <c r="P106" s="271">
        <v>6167</v>
      </c>
      <c r="Q106" s="259">
        <f t="shared" si="4"/>
        <v>0</v>
      </c>
    </row>
    <row r="107" spans="1:17" ht="15" customHeight="1">
      <c r="A107" s="258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2"/>
      <c r="I107" s="268"/>
      <c r="J107" s="268">
        <v>1</v>
      </c>
      <c r="K107" s="269">
        <v>1744.38</v>
      </c>
      <c r="L107" s="269">
        <v>5239.91</v>
      </c>
      <c r="M107" s="259">
        <f t="shared" si="3"/>
        <v>-3495.5299999999997</v>
      </c>
      <c r="N107" s="270"/>
      <c r="O107" s="271"/>
      <c r="P107" s="271"/>
      <c r="Q107" s="259">
        <f t="shared" si="4"/>
        <v>0</v>
      </c>
    </row>
    <row r="108" spans="1:17" ht="15" customHeight="1">
      <c r="A108" s="258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2"/>
      <c r="I108" s="268"/>
      <c r="J108" s="268"/>
      <c r="K108" s="269"/>
      <c r="L108" s="269"/>
      <c r="M108" s="259">
        <f t="shared" si="3"/>
        <v>0</v>
      </c>
      <c r="N108" s="270"/>
      <c r="O108" s="271"/>
      <c r="P108" s="271">
        <v>14448.4</v>
      </c>
      <c r="Q108" s="259">
        <f t="shared" si="4"/>
        <v>-14448.4</v>
      </c>
    </row>
    <row r="109" spans="1:17" ht="15" customHeight="1">
      <c r="A109" s="258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2"/>
      <c r="I109" s="268"/>
      <c r="J109" s="268"/>
      <c r="K109" s="269"/>
      <c r="L109" s="269">
        <v>8971.4</v>
      </c>
      <c r="M109" s="259">
        <f t="shared" si="3"/>
        <v>-8971.4</v>
      </c>
      <c r="N109" s="270"/>
      <c r="O109" s="271"/>
      <c r="P109" s="271">
        <v>17867.689999999999</v>
      </c>
      <c r="Q109" s="259">
        <f t="shared" si="4"/>
        <v>-17867.689999999999</v>
      </c>
    </row>
    <row r="110" spans="1:17" ht="15" customHeight="1">
      <c r="A110" s="258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2">
        <v>2</v>
      </c>
      <c r="I110" s="268">
        <v>1</v>
      </c>
      <c r="J110" s="268">
        <v>1</v>
      </c>
      <c r="K110" s="269">
        <v>697.75</v>
      </c>
      <c r="L110" s="269">
        <v>8457.42</v>
      </c>
      <c r="M110" s="259">
        <f t="shared" si="3"/>
        <v>-7759.67</v>
      </c>
      <c r="N110" s="270">
        <v>1</v>
      </c>
      <c r="O110" s="271">
        <v>3058.48</v>
      </c>
      <c r="P110" s="271">
        <v>3432.73</v>
      </c>
      <c r="Q110" s="259">
        <f t="shared" si="4"/>
        <v>-374.25</v>
      </c>
    </row>
    <row r="111" spans="1:17" ht="15" customHeight="1">
      <c r="A111" s="258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2"/>
      <c r="I111" s="268">
        <v>2</v>
      </c>
      <c r="J111" s="268">
        <v>2</v>
      </c>
      <c r="K111" s="269">
        <v>3171.6</v>
      </c>
      <c r="L111" s="269">
        <v>8149.25</v>
      </c>
      <c r="M111" s="259">
        <f t="shared" si="3"/>
        <v>-4977.6499999999996</v>
      </c>
      <c r="N111" s="270">
        <v>2</v>
      </c>
      <c r="O111" s="271">
        <v>3171.6</v>
      </c>
      <c r="P111" s="271">
        <v>10924.4</v>
      </c>
      <c r="Q111" s="259">
        <f t="shared" si="4"/>
        <v>-7752.7999999999993</v>
      </c>
    </row>
    <row r="112" spans="1:17" ht="15" customHeight="1">
      <c r="A112" s="258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2"/>
      <c r="I112" s="268"/>
      <c r="J112" s="268"/>
      <c r="K112" s="269"/>
      <c r="L112" s="269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58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2"/>
      <c r="I113" s="268"/>
      <c r="J113" s="268"/>
      <c r="K113" s="269">
        <v>2114.4</v>
      </c>
      <c r="L113" s="269">
        <v>2114.4</v>
      </c>
      <c r="M113" s="259">
        <f t="shared" si="3"/>
        <v>0</v>
      </c>
      <c r="N113" s="270"/>
      <c r="O113" s="271">
        <v>1938.2</v>
      </c>
      <c r="P113" s="271">
        <v>1938.2</v>
      </c>
      <c r="Q113" s="259">
        <f t="shared" si="4"/>
        <v>0</v>
      </c>
    </row>
    <row r="114" spans="1:17" ht="15" customHeight="1">
      <c r="A114" s="258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2"/>
      <c r="I114" s="268"/>
      <c r="J114" s="268"/>
      <c r="K114" s="269"/>
      <c r="L114" s="269">
        <v>4122.38</v>
      </c>
      <c r="M114" s="259">
        <f t="shared" si="3"/>
        <v>-4122.38</v>
      </c>
      <c r="N114" s="270"/>
      <c r="O114" s="271"/>
      <c r="P114" s="271">
        <v>1776.1</v>
      </c>
      <c r="Q114" s="259">
        <f t="shared" si="4"/>
        <v>-1776.1</v>
      </c>
    </row>
    <row r="115" spans="1:17" ht="15" customHeight="1">
      <c r="A115" s="258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2">
        <v>1</v>
      </c>
      <c r="I115" s="268"/>
      <c r="J115" s="268"/>
      <c r="K115" s="269"/>
      <c r="L115" s="269">
        <v>11022.29</v>
      </c>
      <c r="M115" s="259">
        <f t="shared" si="3"/>
        <v>-11022.29</v>
      </c>
      <c r="N115" s="270"/>
      <c r="O115" s="271"/>
      <c r="P115" s="271"/>
      <c r="Q115" s="259">
        <f t="shared" si="4"/>
        <v>0</v>
      </c>
    </row>
    <row r="116" spans="1:17" ht="15" customHeight="1">
      <c r="A116" s="258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2"/>
      <c r="I116" s="268"/>
      <c r="J116" s="268"/>
      <c r="K116" s="269"/>
      <c r="L116" s="269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58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2"/>
      <c r="I117" s="268"/>
      <c r="J117" s="268"/>
      <c r="K117" s="269"/>
      <c r="L117" s="269">
        <v>352.4</v>
      </c>
      <c r="M117" s="259">
        <f t="shared" si="3"/>
        <v>-352.4</v>
      </c>
      <c r="N117" s="270">
        <v>1</v>
      </c>
      <c r="O117" s="271">
        <v>2130.2600000000002</v>
      </c>
      <c r="P117" s="271">
        <v>6660.36</v>
      </c>
      <c r="Q117" s="259">
        <f t="shared" si="4"/>
        <v>-4530.0999999999995</v>
      </c>
    </row>
    <row r="118" spans="1:17" ht="15" customHeight="1">
      <c r="A118" s="258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2"/>
      <c r="I118" s="268"/>
      <c r="J118" s="268"/>
      <c r="K118" s="269"/>
      <c r="L118" s="269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58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2"/>
      <c r="I119" s="268">
        <v>1</v>
      </c>
      <c r="J119" s="268">
        <v>1</v>
      </c>
      <c r="K119" s="269">
        <v>4655.2700000000004</v>
      </c>
      <c r="L119" s="269"/>
      <c r="M119" s="259">
        <f t="shared" si="3"/>
        <v>4655.2700000000004</v>
      </c>
      <c r="N119" s="270"/>
      <c r="O119" s="271"/>
      <c r="P119" s="271">
        <v>959.94</v>
      </c>
      <c r="Q119" s="259">
        <f t="shared" si="4"/>
        <v>-959.94</v>
      </c>
    </row>
    <row r="120" spans="1:17" ht="15" customHeight="1">
      <c r="A120" s="258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2"/>
      <c r="I120" s="268"/>
      <c r="J120" s="268"/>
      <c r="K120" s="269"/>
      <c r="L120" s="269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58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2"/>
      <c r="I121" s="268">
        <v>3</v>
      </c>
      <c r="J121" s="268">
        <v>3</v>
      </c>
      <c r="K121" s="269">
        <v>3882.67</v>
      </c>
      <c r="L121" s="269">
        <v>26161.09</v>
      </c>
      <c r="M121" s="259">
        <f t="shared" si="3"/>
        <v>-22278.42</v>
      </c>
      <c r="N121" s="270">
        <v>1</v>
      </c>
      <c r="O121" s="271">
        <v>625.94000000000005</v>
      </c>
      <c r="P121" s="271">
        <v>9627.81</v>
      </c>
      <c r="Q121" s="259">
        <f t="shared" si="4"/>
        <v>-9001.869999999999</v>
      </c>
    </row>
    <row r="122" spans="1:17" ht="15" customHeight="1">
      <c r="A122" s="258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2"/>
      <c r="I122" s="268">
        <v>4</v>
      </c>
      <c r="J122" s="268">
        <v>4</v>
      </c>
      <c r="K122" s="269">
        <v>7321.1</v>
      </c>
      <c r="L122" s="269">
        <v>2459.0500000000002</v>
      </c>
      <c r="M122" s="259">
        <f t="shared" si="3"/>
        <v>4862.05</v>
      </c>
      <c r="N122" s="270"/>
      <c r="O122" s="271"/>
      <c r="P122" s="271">
        <v>7083.24</v>
      </c>
      <c r="Q122" s="259">
        <f t="shared" si="4"/>
        <v>-7083.24</v>
      </c>
    </row>
    <row r="123" spans="1:17" ht="15" customHeight="1">
      <c r="A123" s="258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2"/>
      <c r="I123" s="268"/>
      <c r="J123" s="268"/>
      <c r="K123" s="269"/>
      <c r="L123" s="269">
        <v>5109.8</v>
      </c>
      <c r="M123" s="259">
        <f t="shared" si="3"/>
        <v>-5109.8</v>
      </c>
      <c r="N123" s="270">
        <v>1</v>
      </c>
      <c r="O123" s="271">
        <v>4933.6000000000004</v>
      </c>
      <c r="P123" s="271">
        <v>9149.06</v>
      </c>
      <c r="Q123" s="259">
        <f t="shared" si="4"/>
        <v>-4215.4599999999991</v>
      </c>
    </row>
    <row r="124" spans="1:17" ht="15" customHeight="1">
      <c r="A124" s="258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2">
        <v>1</v>
      </c>
      <c r="I124" s="268">
        <v>5</v>
      </c>
      <c r="J124" s="268">
        <v>6</v>
      </c>
      <c r="K124" s="269">
        <v>7784.04</v>
      </c>
      <c r="L124" s="269">
        <v>13680.55</v>
      </c>
      <c r="M124" s="259">
        <f t="shared" si="3"/>
        <v>-5896.5099999999993</v>
      </c>
      <c r="N124" s="270"/>
      <c r="O124" s="271"/>
      <c r="P124" s="271">
        <v>5332.08</v>
      </c>
      <c r="Q124" s="259">
        <f t="shared" si="4"/>
        <v>-5332.08</v>
      </c>
    </row>
    <row r="125" spans="1:17" ht="15" customHeight="1">
      <c r="A125" s="258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2"/>
      <c r="I125" s="268"/>
      <c r="J125" s="268"/>
      <c r="K125" s="269"/>
      <c r="L125" s="269">
        <v>4052.6</v>
      </c>
      <c r="M125" s="259">
        <f t="shared" si="3"/>
        <v>-4052.6</v>
      </c>
      <c r="N125" s="270"/>
      <c r="O125" s="271"/>
      <c r="P125" s="271">
        <v>3998.35</v>
      </c>
      <c r="Q125" s="259">
        <f t="shared" si="4"/>
        <v>-3998.35</v>
      </c>
    </row>
    <row r="126" spans="1:17" ht="15" customHeight="1">
      <c r="A126" s="258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2">
        <v>2</v>
      </c>
      <c r="I126" s="268"/>
      <c r="J126" s="268"/>
      <c r="K126" s="269"/>
      <c r="L126" s="269">
        <v>3524</v>
      </c>
      <c r="M126" s="259">
        <f t="shared" si="3"/>
        <v>-3524</v>
      </c>
      <c r="N126" s="270">
        <v>2</v>
      </c>
      <c r="O126" s="271">
        <v>12199.84</v>
      </c>
      <c r="P126" s="271"/>
      <c r="Q126" s="259">
        <f t="shared" si="4"/>
        <v>12199.84</v>
      </c>
    </row>
    <row r="127" spans="1:17" ht="15" customHeight="1">
      <c r="A127" s="258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2"/>
      <c r="I127" s="268"/>
      <c r="J127" s="268"/>
      <c r="K127" s="269">
        <v>7224.2</v>
      </c>
      <c r="L127" s="269">
        <v>7224.2</v>
      </c>
      <c r="M127" s="259">
        <f t="shared" si="3"/>
        <v>0</v>
      </c>
      <c r="N127" s="270"/>
      <c r="O127" s="271"/>
      <c r="P127" s="271"/>
      <c r="Q127" s="259">
        <f t="shared" si="4"/>
        <v>0</v>
      </c>
    </row>
    <row r="128" spans="1:17" ht="15" customHeight="1">
      <c r="A128" s="258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2"/>
      <c r="I128" s="268"/>
      <c r="J128" s="268"/>
      <c r="K128" s="269"/>
      <c r="L128" s="269">
        <v>581.46</v>
      </c>
      <c r="M128" s="259">
        <f t="shared" si="3"/>
        <v>-581.46</v>
      </c>
      <c r="N128" s="270"/>
      <c r="O128" s="271"/>
      <c r="P128" s="271"/>
      <c r="Q128" s="259">
        <f t="shared" si="4"/>
        <v>0</v>
      </c>
    </row>
    <row r="129" spans="1:17" ht="15" customHeight="1">
      <c r="A129" s="258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2"/>
      <c r="I129" s="268"/>
      <c r="J129" s="268"/>
      <c r="K129" s="269">
        <v>1902.96</v>
      </c>
      <c r="L129" s="269">
        <v>1902.96</v>
      </c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58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2">
        <v>7</v>
      </c>
      <c r="I130" s="268">
        <v>3</v>
      </c>
      <c r="J130" s="268">
        <v>4</v>
      </c>
      <c r="K130" s="269">
        <v>5615.05</v>
      </c>
      <c r="L130" s="269">
        <v>17417.16</v>
      </c>
      <c r="M130" s="259">
        <f t="shared" si="3"/>
        <v>-11802.11</v>
      </c>
      <c r="N130" s="270"/>
      <c r="O130" s="271"/>
      <c r="P130" s="271">
        <v>1704.21</v>
      </c>
      <c r="Q130" s="259">
        <f t="shared" si="4"/>
        <v>-1704.21</v>
      </c>
    </row>
    <row r="131" spans="1:17" ht="15" customHeight="1">
      <c r="A131" s="258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2"/>
      <c r="I131" s="268"/>
      <c r="J131" s="268"/>
      <c r="K131" s="269"/>
      <c r="L131" s="269">
        <v>3347.8</v>
      </c>
      <c r="M131" s="259">
        <f t="shared" si="3"/>
        <v>-3347.8</v>
      </c>
      <c r="N131" s="270"/>
      <c r="O131" s="271"/>
      <c r="P131" s="271">
        <v>1585.8</v>
      </c>
      <c r="Q131" s="259">
        <f t="shared" si="4"/>
        <v>-1585.8</v>
      </c>
    </row>
    <row r="132" spans="1:17" ht="15" customHeight="1">
      <c r="A132" s="258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2"/>
      <c r="I132" s="268">
        <v>7</v>
      </c>
      <c r="J132" s="268">
        <v>7</v>
      </c>
      <c r="K132" s="269">
        <v>10572</v>
      </c>
      <c r="L132" s="269">
        <v>26790.74</v>
      </c>
      <c r="M132" s="259">
        <f t="shared" si="3"/>
        <v>-16218.740000000002</v>
      </c>
      <c r="N132" s="270">
        <v>3</v>
      </c>
      <c r="O132" s="271">
        <v>11002.43</v>
      </c>
      <c r="P132" s="271">
        <v>18378.36</v>
      </c>
      <c r="Q132" s="259">
        <f t="shared" si="4"/>
        <v>-7375.93</v>
      </c>
    </row>
    <row r="133" spans="1:17" ht="15" customHeight="1">
      <c r="A133" s="258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2"/>
      <c r="I133" s="268"/>
      <c r="J133" s="268"/>
      <c r="K133" s="269">
        <v>3347.8</v>
      </c>
      <c r="L133" s="269">
        <v>3347.8</v>
      </c>
      <c r="M133" s="259">
        <f t="shared" si="3"/>
        <v>0</v>
      </c>
      <c r="N133" s="270"/>
      <c r="O133" s="271"/>
      <c r="P133" s="271"/>
      <c r="Q133" s="259">
        <f t="shared" si="4"/>
        <v>0</v>
      </c>
    </row>
    <row r="134" spans="1:17" ht="15" customHeight="1">
      <c r="A134" s="258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2"/>
      <c r="I134" s="268"/>
      <c r="J134" s="268"/>
      <c r="K134" s="269"/>
      <c r="L134" s="269">
        <v>6852.11</v>
      </c>
      <c r="M134" s="259">
        <f t="shared" si="3"/>
        <v>-6852.11</v>
      </c>
      <c r="N134" s="270">
        <v>1</v>
      </c>
      <c r="O134" s="271">
        <v>18022.05</v>
      </c>
      <c r="P134" s="271">
        <v>9135.7900000000009</v>
      </c>
      <c r="Q134" s="259">
        <f t="shared" si="4"/>
        <v>8886.2599999999984</v>
      </c>
    </row>
    <row r="135" spans="1:17" ht="15" customHeight="1">
      <c r="A135" s="258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2"/>
      <c r="I135" s="268"/>
      <c r="J135" s="268"/>
      <c r="K135" s="269"/>
      <c r="L135" s="269"/>
      <c r="M135" s="259">
        <f t="shared" si="3"/>
        <v>0</v>
      </c>
      <c r="N135" s="270"/>
      <c r="O135" s="271">
        <v>5065.75</v>
      </c>
      <c r="P135" s="271">
        <v>5065.75</v>
      </c>
      <c r="Q135" s="259">
        <f t="shared" si="4"/>
        <v>0</v>
      </c>
    </row>
    <row r="136" spans="1:17" ht="15" customHeight="1">
      <c r="A136" s="258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2"/>
      <c r="I136" s="268">
        <v>2</v>
      </c>
      <c r="J136" s="268">
        <v>2</v>
      </c>
      <c r="K136" s="269">
        <v>2546.77</v>
      </c>
      <c r="L136" s="269">
        <v>4866.1899999999996</v>
      </c>
      <c r="M136" s="259">
        <f t="shared" si="3"/>
        <v>-2319.4199999999996</v>
      </c>
      <c r="N136" s="270"/>
      <c r="O136" s="271"/>
      <c r="P136" s="271">
        <v>5572.32</v>
      </c>
      <c r="Q136" s="259">
        <f t="shared" si="4"/>
        <v>-5572.32</v>
      </c>
    </row>
    <row r="137" spans="1:17" ht="15" customHeight="1">
      <c r="A137" s="258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2"/>
      <c r="I137" s="268"/>
      <c r="J137" s="268"/>
      <c r="K137" s="269">
        <v>1233.4000000000001</v>
      </c>
      <c r="L137" s="269">
        <v>1233.4000000000001</v>
      </c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58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2"/>
      <c r="I138" s="268"/>
      <c r="J138" s="268"/>
      <c r="K138" s="269"/>
      <c r="L138" s="269">
        <v>2163.0300000000002</v>
      </c>
      <c r="M138" s="259">
        <f t="shared" si="3"/>
        <v>-2163.0300000000002</v>
      </c>
      <c r="N138" s="270"/>
      <c r="O138" s="271"/>
      <c r="P138" s="271">
        <v>7546.92</v>
      </c>
      <c r="Q138" s="259">
        <f t="shared" si="4"/>
        <v>-7546.92</v>
      </c>
    </row>
    <row r="139" spans="1:17" ht="15" customHeight="1">
      <c r="A139" s="258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2"/>
      <c r="I139" s="268"/>
      <c r="J139" s="268"/>
      <c r="K139" s="269">
        <v>3171.6</v>
      </c>
      <c r="L139" s="269">
        <v>3171.6</v>
      </c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58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2">
        <v>1</v>
      </c>
      <c r="I140" s="268">
        <v>2</v>
      </c>
      <c r="J140" s="268">
        <v>2</v>
      </c>
      <c r="K140" s="269">
        <v>9869.02</v>
      </c>
      <c r="L140" s="269">
        <v>2716.5</v>
      </c>
      <c r="M140" s="259">
        <f t="shared" si="3"/>
        <v>7152.52</v>
      </c>
      <c r="N140" s="270">
        <v>1</v>
      </c>
      <c r="O140" s="271">
        <v>8716.35</v>
      </c>
      <c r="P140" s="271">
        <v>10719.37</v>
      </c>
      <c r="Q140" s="259">
        <f t="shared" si="4"/>
        <v>-2003.0200000000004</v>
      </c>
    </row>
    <row r="141" spans="1:17" ht="15" customHeight="1">
      <c r="A141" s="258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2"/>
      <c r="I141" s="268"/>
      <c r="J141" s="268"/>
      <c r="K141" s="269">
        <v>3066.5</v>
      </c>
      <c r="L141" s="269">
        <v>3066.5</v>
      </c>
      <c r="M141" s="259">
        <f t="shared" si="3"/>
        <v>0</v>
      </c>
      <c r="N141" s="270"/>
      <c r="O141" s="271">
        <v>528.6</v>
      </c>
      <c r="P141" s="271">
        <v>528.6</v>
      </c>
      <c r="Q141" s="259">
        <f t="shared" si="4"/>
        <v>0</v>
      </c>
    </row>
    <row r="142" spans="1:17" ht="15" customHeight="1">
      <c r="A142" s="258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2">
        <v>3</v>
      </c>
      <c r="I142" s="268">
        <v>2</v>
      </c>
      <c r="J142" s="268">
        <v>3</v>
      </c>
      <c r="K142" s="269">
        <v>5227.92</v>
      </c>
      <c r="L142" s="269">
        <v>26767.83</v>
      </c>
      <c r="M142" s="259">
        <f t="shared" ref="M142:M186" si="5">K142-L142</f>
        <v>-21539.910000000003</v>
      </c>
      <c r="N142" s="270">
        <v>4</v>
      </c>
      <c r="O142" s="271">
        <v>18585.36</v>
      </c>
      <c r="P142" s="271">
        <v>422.88</v>
      </c>
      <c r="Q142" s="259">
        <f t="shared" ref="Q142:Q186" si="6">O142-P142</f>
        <v>18162.48</v>
      </c>
    </row>
    <row r="143" spans="1:17" ht="15" customHeight="1">
      <c r="A143" s="258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2"/>
      <c r="I143" s="268"/>
      <c r="J143" s="268"/>
      <c r="K143" s="269">
        <v>10572</v>
      </c>
      <c r="L143" s="269">
        <v>10572</v>
      </c>
      <c r="M143" s="259">
        <f t="shared" si="5"/>
        <v>0</v>
      </c>
      <c r="N143" s="270"/>
      <c r="O143" s="271">
        <v>1938.2</v>
      </c>
      <c r="P143" s="271">
        <v>1938.2</v>
      </c>
      <c r="Q143" s="259">
        <f t="shared" si="6"/>
        <v>0</v>
      </c>
    </row>
    <row r="144" spans="1:17" ht="15" customHeight="1">
      <c r="A144" s="258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2"/>
      <c r="I144" s="268">
        <v>1</v>
      </c>
      <c r="J144" s="268">
        <v>1</v>
      </c>
      <c r="K144" s="269">
        <v>599.08000000000004</v>
      </c>
      <c r="L144" s="269">
        <v>4604.72</v>
      </c>
      <c r="M144" s="259">
        <f t="shared" si="5"/>
        <v>-4005.6400000000003</v>
      </c>
      <c r="N144" s="270"/>
      <c r="O144" s="271"/>
      <c r="P144" s="271">
        <v>2904.34</v>
      </c>
      <c r="Q144" s="259">
        <f t="shared" si="6"/>
        <v>-2904.34</v>
      </c>
    </row>
    <row r="145" spans="1:17" ht="15" customHeight="1">
      <c r="A145" s="258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2"/>
      <c r="I145" s="268"/>
      <c r="J145" s="268"/>
      <c r="K145" s="269"/>
      <c r="L145" s="269">
        <v>1057.2</v>
      </c>
      <c r="M145" s="259">
        <f t="shared" si="5"/>
        <v>-1057.2</v>
      </c>
      <c r="N145" s="270"/>
      <c r="O145" s="271"/>
      <c r="P145" s="271"/>
      <c r="Q145" s="259">
        <f t="shared" si="6"/>
        <v>0</v>
      </c>
    </row>
    <row r="146" spans="1:17" ht="15" customHeight="1">
      <c r="A146" s="258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2"/>
      <c r="I146" s="268"/>
      <c r="J146" s="268"/>
      <c r="K146" s="269"/>
      <c r="L146" s="269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58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2"/>
      <c r="I147" s="268"/>
      <c r="J147" s="268"/>
      <c r="K147" s="269"/>
      <c r="L147" s="269"/>
      <c r="M147" s="259">
        <f t="shared" si="5"/>
        <v>0</v>
      </c>
      <c r="N147" s="270">
        <v>1</v>
      </c>
      <c r="O147" s="271">
        <v>6343.2</v>
      </c>
      <c r="P147" s="271">
        <v>2466.8000000000002</v>
      </c>
      <c r="Q147" s="259">
        <f t="shared" si="6"/>
        <v>3876.3999999999996</v>
      </c>
    </row>
    <row r="148" spans="1:17" ht="15" customHeight="1">
      <c r="A148" s="258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2"/>
      <c r="I148" s="268"/>
      <c r="J148" s="268"/>
      <c r="K148" s="269"/>
      <c r="L148" s="269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58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2"/>
      <c r="I149" s="268"/>
      <c r="J149" s="268"/>
      <c r="K149" s="269"/>
      <c r="L149" s="269"/>
      <c r="M149" s="259">
        <f t="shared" si="5"/>
        <v>0</v>
      </c>
      <c r="N149" s="270"/>
      <c r="O149" s="271"/>
      <c r="P149" s="271">
        <v>1982.25</v>
      </c>
      <c r="Q149" s="259">
        <f t="shared" si="6"/>
        <v>-1982.25</v>
      </c>
    </row>
    <row r="150" spans="1:17" ht="15" customHeight="1">
      <c r="A150" s="258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2"/>
      <c r="I150" s="268"/>
      <c r="J150" s="268"/>
      <c r="K150" s="269"/>
      <c r="L150" s="269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58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2"/>
      <c r="I151" s="268"/>
      <c r="J151" s="268"/>
      <c r="K151" s="269"/>
      <c r="L151" s="269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58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2"/>
      <c r="I152" s="268"/>
      <c r="J152" s="268"/>
      <c r="K152" s="269"/>
      <c r="L152" s="269">
        <v>925.05</v>
      </c>
      <c r="M152" s="259">
        <f t="shared" si="5"/>
        <v>-925.05</v>
      </c>
      <c r="N152" s="270"/>
      <c r="O152" s="271"/>
      <c r="P152" s="271">
        <v>8810</v>
      </c>
      <c r="Q152" s="259">
        <f t="shared" si="6"/>
        <v>-8810</v>
      </c>
    </row>
    <row r="153" spans="1:17" ht="15" customHeight="1">
      <c r="A153" s="258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2"/>
      <c r="I153" s="268"/>
      <c r="J153" s="268"/>
      <c r="K153" s="269"/>
      <c r="L153" s="269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58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2"/>
      <c r="I154" s="268">
        <v>1</v>
      </c>
      <c r="J154" s="268">
        <v>1</v>
      </c>
      <c r="K154" s="269">
        <v>3805.92</v>
      </c>
      <c r="L154" s="269">
        <v>5286</v>
      </c>
      <c r="M154" s="259">
        <f t="shared" si="5"/>
        <v>-1480.08</v>
      </c>
      <c r="N154" s="270">
        <v>1</v>
      </c>
      <c r="O154" s="271">
        <v>1233.4000000000001</v>
      </c>
      <c r="P154" s="271">
        <v>5462.2</v>
      </c>
      <c r="Q154" s="259">
        <f t="shared" si="6"/>
        <v>-4228.7999999999993</v>
      </c>
    </row>
    <row r="155" spans="1:17" ht="15" customHeight="1">
      <c r="A155" s="258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2"/>
      <c r="I155" s="268"/>
      <c r="J155" s="268"/>
      <c r="K155" s="269"/>
      <c r="L155" s="269">
        <v>7929.21</v>
      </c>
      <c r="M155" s="259">
        <f t="shared" si="5"/>
        <v>-7929.21</v>
      </c>
      <c r="N155" s="270"/>
      <c r="O155" s="271"/>
      <c r="P155" s="271">
        <v>15946.77</v>
      </c>
      <c r="Q155" s="259">
        <f t="shared" si="6"/>
        <v>-15946.77</v>
      </c>
    </row>
    <row r="156" spans="1:17" ht="15" customHeight="1">
      <c r="A156" s="258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2"/>
      <c r="I156" s="268"/>
      <c r="J156" s="268"/>
      <c r="K156" s="269"/>
      <c r="L156" s="269"/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58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2"/>
      <c r="I157" s="268"/>
      <c r="J157" s="268"/>
      <c r="K157" s="269"/>
      <c r="L157" s="269">
        <v>5115.97</v>
      </c>
      <c r="M157" s="259">
        <f t="shared" si="5"/>
        <v>-5115.97</v>
      </c>
      <c r="N157" s="270"/>
      <c r="O157" s="271"/>
      <c r="P157" s="271"/>
      <c r="Q157" s="259">
        <f t="shared" si="6"/>
        <v>0</v>
      </c>
    </row>
    <row r="158" spans="1:17" ht="15" customHeight="1">
      <c r="A158" s="258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2"/>
      <c r="I158" s="268"/>
      <c r="J158" s="268"/>
      <c r="K158" s="269"/>
      <c r="L158" s="269">
        <v>1233.4000000000001</v>
      </c>
      <c r="M158" s="259">
        <f t="shared" si="5"/>
        <v>-1233.4000000000001</v>
      </c>
      <c r="N158" s="270">
        <v>2</v>
      </c>
      <c r="O158" s="271">
        <v>6167</v>
      </c>
      <c r="P158" s="271">
        <v>9514.7999999999993</v>
      </c>
      <c r="Q158" s="259">
        <f t="shared" si="6"/>
        <v>-3347.7999999999993</v>
      </c>
    </row>
    <row r="159" spans="1:17" ht="15" customHeight="1">
      <c r="A159" s="258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2"/>
      <c r="I159" s="268"/>
      <c r="J159" s="268"/>
      <c r="K159" s="269"/>
      <c r="L159" s="269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58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2"/>
      <c r="I160" s="268"/>
      <c r="J160" s="268"/>
      <c r="K160" s="269"/>
      <c r="L160" s="269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58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2"/>
      <c r="I161" s="268">
        <v>12</v>
      </c>
      <c r="J161" s="268">
        <v>15</v>
      </c>
      <c r="K161" s="269">
        <v>28071.7</v>
      </c>
      <c r="L161" s="269">
        <v>15518.16</v>
      </c>
      <c r="M161" s="259">
        <f t="shared" si="5"/>
        <v>12553.54</v>
      </c>
      <c r="N161" s="270"/>
      <c r="O161" s="271"/>
      <c r="P161" s="271">
        <v>4771.2299999999996</v>
      </c>
      <c r="Q161" s="259">
        <f t="shared" si="6"/>
        <v>-4771.2299999999996</v>
      </c>
    </row>
    <row r="162" spans="1:17" ht="15" customHeight="1">
      <c r="A162" s="258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2"/>
      <c r="I162" s="268"/>
      <c r="J162" s="268"/>
      <c r="K162" s="269"/>
      <c r="L162" s="269"/>
      <c r="M162" s="259">
        <f t="shared" si="5"/>
        <v>0</v>
      </c>
      <c r="N162" s="270">
        <v>1</v>
      </c>
      <c r="O162" s="271">
        <v>4807.71</v>
      </c>
      <c r="P162" s="271"/>
      <c r="Q162" s="259">
        <f t="shared" si="6"/>
        <v>4807.71</v>
      </c>
    </row>
    <row r="163" spans="1:17" ht="15" customHeight="1">
      <c r="A163" s="258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2">
        <v>1</v>
      </c>
      <c r="I163" s="268"/>
      <c r="J163" s="268"/>
      <c r="K163" s="269"/>
      <c r="L163" s="269"/>
      <c r="M163" s="259">
        <f t="shared" si="5"/>
        <v>0</v>
      </c>
      <c r="N163" s="270"/>
      <c r="O163" s="271"/>
      <c r="P163" s="271">
        <v>2643</v>
      </c>
      <c r="Q163" s="259">
        <f t="shared" si="6"/>
        <v>-2643</v>
      </c>
    </row>
    <row r="164" spans="1:17" ht="15" customHeight="1">
      <c r="A164" s="258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2"/>
      <c r="I164" s="268"/>
      <c r="J164" s="268"/>
      <c r="K164" s="269"/>
      <c r="L164" s="269">
        <v>6607.5</v>
      </c>
      <c r="M164" s="259">
        <f t="shared" si="5"/>
        <v>-6607.5</v>
      </c>
      <c r="N164" s="270">
        <v>1</v>
      </c>
      <c r="O164" s="271">
        <v>1519.62</v>
      </c>
      <c r="P164" s="271">
        <v>9879.83</v>
      </c>
      <c r="Q164" s="259">
        <f t="shared" si="6"/>
        <v>-8360.2099999999991</v>
      </c>
    </row>
    <row r="165" spans="1:17" ht="15" customHeight="1">
      <c r="A165" s="258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2"/>
      <c r="I165" s="268"/>
      <c r="J165" s="268"/>
      <c r="K165" s="269"/>
      <c r="L165" s="269">
        <v>1233.4000000000001</v>
      </c>
      <c r="M165" s="259">
        <f t="shared" si="5"/>
        <v>-1233.4000000000001</v>
      </c>
      <c r="N165" s="270"/>
      <c r="O165" s="271"/>
      <c r="P165" s="271">
        <v>4581.2</v>
      </c>
      <c r="Q165" s="259">
        <f t="shared" si="6"/>
        <v>-4581.2</v>
      </c>
    </row>
    <row r="166" spans="1:17" ht="15" customHeight="1">
      <c r="A166" s="258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2">
        <v>1</v>
      </c>
      <c r="I166" s="268">
        <v>1</v>
      </c>
      <c r="J166" s="268">
        <v>1</v>
      </c>
      <c r="K166" s="269">
        <v>2015.73</v>
      </c>
      <c r="L166" s="269">
        <v>8810.7000000000007</v>
      </c>
      <c r="M166" s="259">
        <f t="shared" si="5"/>
        <v>-6794.9700000000012</v>
      </c>
      <c r="N166" s="270"/>
      <c r="O166" s="271"/>
      <c r="P166" s="271">
        <v>13193.01</v>
      </c>
      <c r="Q166" s="259">
        <f t="shared" si="6"/>
        <v>-13193.01</v>
      </c>
    </row>
    <row r="167" spans="1:17" ht="15" customHeight="1">
      <c r="A167" s="258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2"/>
      <c r="I167" s="268"/>
      <c r="J167" s="268"/>
      <c r="K167" s="269"/>
      <c r="L167" s="269"/>
      <c r="M167" s="259">
        <f t="shared" si="5"/>
        <v>0</v>
      </c>
      <c r="N167" s="270"/>
      <c r="O167" s="271"/>
      <c r="P167" s="271">
        <v>13391.2</v>
      </c>
      <c r="Q167" s="259">
        <f t="shared" si="6"/>
        <v>-13391.2</v>
      </c>
    </row>
    <row r="168" spans="1:17" ht="15" customHeight="1">
      <c r="A168" s="258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2"/>
      <c r="I168" s="268">
        <v>2</v>
      </c>
      <c r="J168" s="268">
        <v>2</v>
      </c>
      <c r="K168" s="269">
        <v>1502.12</v>
      </c>
      <c r="L168" s="269"/>
      <c r="M168" s="259">
        <f t="shared" si="5"/>
        <v>1502.12</v>
      </c>
      <c r="N168" s="270">
        <v>1</v>
      </c>
      <c r="O168" s="271">
        <v>3357.54</v>
      </c>
      <c r="P168" s="271"/>
      <c r="Q168" s="259">
        <f t="shared" si="6"/>
        <v>3357.54</v>
      </c>
    </row>
    <row r="169" spans="1:17" ht="15" customHeight="1">
      <c r="A169" s="258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2"/>
      <c r="I169" s="268"/>
      <c r="J169" s="268"/>
      <c r="K169" s="269"/>
      <c r="L169" s="269"/>
      <c r="M169" s="259">
        <f t="shared" si="5"/>
        <v>0</v>
      </c>
      <c r="N169" s="270"/>
      <c r="O169" s="271"/>
      <c r="P169" s="271">
        <v>3964.5</v>
      </c>
      <c r="Q169" s="259">
        <f t="shared" si="6"/>
        <v>-3964.5</v>
      </c>
    </row>
    <row r="170" spans="1:17" ht="15" customHeight="1">
      <c r="A170" s="258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2">
        <v>1</v>
      </c>
      <c r="I170" s="268">
        <v>4</v>
      </c>
      <c r="J170" s="268">
        <v>4</v>
      </c>
      <c r="K170" s="269">
        <v>3337.74</v>
      </c>
      <c r="L170" s="269"/>
      <c r="M170" s="259">
        <f t="shared" si="5"/>
        <v>3337.74</v>
      </c>
      <c r="N170" s="270">
        <v>1</v>
      </c>
      <c r="O170" s="271">
        <v>3120.68</v>
      </c>
      <c r="P170" s="271"/>
      <c r="Q170" s="259">
        <f t="shared" si="6"/>
        <v>3120.68</v>
      </c>
    </row>
    <row r="171" spans="1:17" ht="15" customHeight="1">
      <c r="A171" s="258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2"/>
      <c r="I171" s="268"/>
      <c r="J171" s="268"/>
      <c r="K171" s="269"/>
      <c r="L171" s="269"/>
      <c r="M171" s="259">
        <f t="shared" si="5"/>
        <v>0</v>
      </c>
      <c r="N171" s="270"/>
      <c r="O171" s="271"/>
      <c r="P171" s="271">
        <v>5638.4</v>
      </c>
      <c r="Q171" s="259">
        <f t="shared" si="6"/>
        <v>-5638.4</v>
      </c>
    </row>
    <row r="172" spans="1:17" ht="15" customHeight="1">
      <c r="A172" s="258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2"/>
      <c r="I172" s="268"/>
      <c r="J172" s="268"/>
      <c r="K172" s="269"/>
      <c r="L172" s="269"/>
      <c r="M172" s="259">
        <f t="shared" si="5"/>
        <v>0</v>
      </c>
      <c r="N172" s="270"/>
      <c r="O172" s="271"/>
      <c r="P172" s="271"/>
      <c r="Q172" s="259">
        <f t="shared" si="6"/>
        <v>0</v>
      </c>
    </row>
    <row r="173" spans="1:17" ht="15" customHeight="1">
      <c r="A173" s="258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2"/>
      <c r="I173" s="268"/>
      <c r="J173" s="268"/>
      <c r="K173" s="269"/>
      <c r="L173" s="269"/>
      <c r="M173" s="259">
        <f t="shared" si="5"/>
        <v>0</v>
      </c>
      <c r="N173" s="270"/>
      <c r="O173" s="271"/>
      <c r="P173" s="271">
        <v>5109.8</v>
      </c>
      <c r="Q173" s="259">
        <f t="shared" si="6"/>
        <v>-5109.8</v>
      </c>
    </row>
    <row r="174" spans="1:17" ht="51">
      <c r="A174" s="258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2"/>
      <c r="I174" s="268"/>
      <c r="J174" s="268"/>
      <c r="K174" s="269"/>
      <c r="L174" s="269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58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2"/>
      <c r="I175" s="268"/>
      <c r="J175" s="268"/>
      <c r="K175" s="269"/>
      <c r="L175" s="269">
        <v>1585.8</v>
      </c>
      <c r="M175" s="259">
        <f t="shared" si="5"/>
        <v>-1585.8</v>
      </c>
      <c r="N175" s="270">
        <v>1</v>
      </c>
      <c r="O175" s="271">
        <v>5891.2</v>
      </c>
      <c r="P175" s="271">
        <v>7576.6</v>
      </c>
      <c r="Q175" s="259">
        <f t="shared" si="6"/>
        <v>-1685.4000000000005</v>
      </c>
    </row>
    <row r="176" spans="1:17" ht="15" customHeight="1">
      <c r="A176" s="258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2"/>
      <c r="I176" s="268"/>
      <c r="J176" s="268"/>
      <c r="K176" s="269"/>
      <c r="L176" s="269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58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2"/>
      <c r="I177" s="268"/>
      <c r="J177" s="268"/>
      <c r="K177" s="269"/>
      <c r="L177" s="269"/>
      <c r="M177" s="259">
        <f t="shared" si="5"/>
        <v>0</v>
      </c>
      <c r="N177" s="270"/>
      <c r="O177" s="271"/>
      <c r="P177" s="271"/>
      <c r="Q177" s="259">
        <f t="shared" si="6"/>
        <v>0</v>
      </c>
    </row>
    <row r="178" spans="1:17" ht="15" customHeight="1">
      <c r="A178" s="258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2"/>
      <c r="I178" s="268"/>
      <c r="J178" s="268"/>
      <c r="K178" s="269"/>
      <c r="L178" s="269"/>
      <c r="M178" s="259">
        <f t="shared" si="5"/>
        <v>0</v>
      </c>
      <c r="N178" s="270"/>
      <c r="O178" s="271"/>
      <c r="P178" s="271"/>
      <c r="Q178" s="259">
        <f t="shared" si="6"/>
        <v>0</v>
      </c>
    </row>
    <row r="179" spans="1:17" ht="15" customHeight="1">
      <c r="A179" s="258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2"/>
      <c r="I179" s="268"/>
      <c r="J179" s="268"/>
      <c r="K179" s="269"/>
      <c r="L179" s="269">
        <v>1938.2</v>
      </c>
      <c r="M179" s="259">
        <f t="shared" si="5"/>
        <v>-1938.2</v>
      </c>
      <c r="N179" s="270"/>
      <c r="O179" s="271"/>
      <c r="P179" s="271">
        <v>2290.6</v>
      </c>
      <c r="Q179" s="259">
        <f t="shared" si="6"/>
        <v>-2290.6</v>
      </c>
    </row>
    <row r="180" spans="1:17" ht="15" customHeight="1">
      <c r="A180" s="258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2"/>
      <c r="I180" s="268">
        <v>3</v>
      </c>
      <c r="J180" s="268">
        <v>3</v>
      </c>
      <c r="K180" s="269">
        <v>5814.6</v>
      </c>
      <c r="L180" s="269">
        <v>528.6</v>
      </c>
      <c r="M180" s="259">
        <f t="shared" si="5"/>
        <v>5286</v>
      </c>
      <c r="N180" s="270">
        <v>5</v>
      </c>
      <c r="O180" s="271">
        <v>13919.8</v>
      </c>
      <c r="P180" s="271">
        <v>15329.4</v>
      </c>
      <c r="Q180" s="259">
        <f t="shared" si="6"/>
        <v>-1409.6000000000004</v>
      </c>
    </row>
    <row r="181" spans="1:17" ht="15" customHeight="1">
      <c r="A181" s="258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2"/>
      <c r="I181" s="268">
        <v>1</v>
      </c>
      <c r="J181" s="268">
        <v>2</v>
      </c>
      <c r="K181" s="269">
        <v>7871.25</v>
      </c>
      <c r="L181" s="269"/>
      <c r="M181" s="259">
        <f t="shared" si="5"/>
        <v>7871.25</v>
      </c>
      <c r="N181" s="270"/>
      <c r="O181" s="271"/>
      <c r="P181" s="271"/>
      <c r="Q181" s="259">
        <f t="shared" si="6"/>
        <v>0</v>
      </c>
    </row>
    <row r="182" spans="1:17" ht="15" customHeight="1">
      <c r="A182" s="258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2"/>
      <c r="I182" s="268"/>
      <c r="J182" s="268"/>
      <c r="K182" s="269">
        <v>1233.4000000000001</v>
      </c>
      <c r="L182" s="269">
        <v>1233.4000000000001</v>
      </c>
      <c r="M182" s="259">
        <f t="shared" si="5"/>
        <v>0</v>
      </c>
      <c r="N182" s="270"/>
      <c r="O182" s="271"/>
      <c r="P182" s="271"/>
      <c r="Q182" s="259">
        <f t="shared" si="6"/>
        <v>0</v>
      </c>
    </row>
    <row r="183" spans="1:17" ht="15" customHeight="1">
      <c r="A183" s="258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2"/>
      <c r="I183" s="268"/>
      <c r="J183" s="268">
        <v>2</v>
      </c>
      <c r="K183" s="269">
        <v>1805.64</v>
      </c>
      <c r="L183" s="269"/>
      <c r="M183" s="259">
        <f t="shared" si="5"/>
        <v>1805.64</v>
      </c>
      <c r="N183" s="270"/>
      <c r="O183" s="271"/>
      <c r="P183" s="271"/>
      <c r="Q183" s="259">
        <f t="shared" si="6"/>
        <v>0</v>
      </c>
    </row>
    <row r="184" spans="1:17" ht="15" customHeight="1">
      <c r="A184" s="258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2"/>
      <c r="I184" s="268"/>
      <c r="J184" s="268"/>
      <c r="K184" s="269"/>
      <c r="L184" s="269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58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2"/>
      <c r="I185" s="268"/>
      <c r="J185" s="268"/>
      <c r="K185" s="269"/>
      <c r="L185" s="269">
        <v>6343.2</v>
      </c>
      <c r="M185" s="259">
        <f t="shared" si="5"/>
        <v>-6343.2</v>
      </c>
      <c r="N185" s="270">
        <v>2</v>
      </c>
      <c r="O185" s="271">
        <v>5638.4</v>
      </c>
      <c r="P185" s="271">
        <v>3832.35</v>
      </c>
      <c r="Q185" s="259">
        <f t="shared" si="6"/>
        <v>1806.0499999999997</v>
      </c>
    </row>
    <row r="186" spans="1:17">
      <c r="A186" s="258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2">
        <v>1</v>
      </c>
      <c r="I186" s="268"/>
      <c r="J186" s="268"/>
      <c r="K186" s="269"/>
      <c r="L186" s="269"/>
      <c r="M186" s="259">
        <f t="shared" si="5"/>
        <v>0</v>
      </c>
      <c r="N186" s="270"/>
      <c r="O186" s="271"/>
      <c r="P186" s="271"/>
      <c r="Q186" s="259">
        <f t="shared" si="6"/>
        <v>0</v>
      </c>
    </row>
    <row r="187" spans="1:17">
      <c r="A187" s="258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2"/>
      <c r="I187" s="268">
        <v>1</v>
      </c>
      <c r="J187" s="268">
        <v>1</v>
      </c>
      <c r="K187" s="269">
        <v>1374.36</v>
      </c>
      <c r="L187" s="269"/>
      <c r="M187" s="259">
        <f>K187-L187</f>
        <v>1374.36</v>
      </c>
      <c r="N187" s="270"/>
      <c r="O187" s="271"/>
      <c r="P187" s="271"/>
      <c r="Q187" s="259">
        <f>O187-P187</f>
        <v>0</v>
      </c>
    </row>
    <row r="188" spans="1:17">
      <c r="A188" s="258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2"/>
      <c r="I188" s="268"/>
      <c r="J188" s="268"/>
      <c r="K188" s="269"/>
      <c r="L188" s="269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58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2">
        <v>1</v>
      </c>
      <c r="I189" s="268"/>
      <c r="J189" s="268"/>
      <c r="K189" s="269"/>
      <c r="L189" s="269"/>
      <c r="M189" s="259">
        <f t="shared" ref="M189:M234" si="7">K189-L189</f>
        <v>0</v>
      </c>
      <c r="N189" s="270"/>
      <c r="O189" s="271"/>
      <c r="P189" s="271"/>
      <c r="Q189" s="259">
        <f t="shared" ref="Q189:Q234" si="8">O189-P189</f>
        <v>0</v>
      </c>
    </row>
    <row r="190" spans="1:17" ht="15" customHeight="1">
      <c r="A190" s="258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2"/>
      <c r="I190" s="268"/>
      <c r="J190" s="268"/>
      <c r="K190" s="269"/>
      <c r="L190" s="269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58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2"/>
      <c r="I191" s="268">
        <v>1</v>
      </c>
      <c r="J191" s="268">
        <v>1</v>
      </c>
      <c r="K191" s="269">
        <v>1958.82</v>
      </c>
      <c r="L191" s="269"/>
      <c r="M191" s="259">
        <f t="shared" si="7"/>
        <v>1958.82</v>
      </c>
      <c r="N191" s="270"/>
      <c r="O191" s="271"/>
      <c r="P191" s="271"/>
      <c r="Q191" s="259">
        <f t="shared" si="8"/>
        <v>0</v>
      </c>
    </row>
    <row r="192" spans="1:17">
      <c r="A192" s="258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2"/>
      <c r="I192" s="268"/>
      <c r="J192" s="268"/>
      <c r="K192" s="269"/>
      <c r="L192" s="269">
        <v>2114.4</v>
      </c>
      <c r="M192" s="259">
        <f t="shared" si="7"/>
        <v>-2114.4</v>
      </c>
      <c r="N192" s="270"/>
      <c r="O192" s="271"/>
      <c r="P192" s="271"/>
      <c r="Q192" s="259">
        <f t="shared" si="8"/>
        <v>0</v>
      </c>
    </row>
    <row r="193" spans="1:17">
      <c r="A193" s="258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2">
        <v>1</v>
      </c>
      <c r="I193" s="268"/>
      <c r="J193" s="268"/>
      <c r="K193" s="269"/>
      <c r="L193" s="269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58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2"/>
      <c r="I194" s="268"/>
      <c r="J194" s="268"/>
      <c r="K194" s="269"/>
      <c r="L194" s="269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58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2">
        <v>1</v>
      </c>
      <c r="I195" s="268">
        <v>1</v>
      </c>
      <c r="J195" s="268">
        <v>1</v>
      </c>
      <c r="K195" s="269">
        <v>1139.1199999999999</v>
      </c>
      <c r="L195" s="269"/>
      <c r="M195" s="259">
        <f t="shared" si="7"/>
        <v>1139.1199999999999</v>
      </c>
      <c r="N195" s="270"/>
      <c r="O195" s="271"/>
      <c r="P195" s="271"/>
      <c r="Q195" s="259">
        <f t="shared" si="8"/>
        <v>0</v>
      </c>
    </row>
    <row r="196" spans="1:17">
      <c r="A196" s="258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2"/>
      <c r="I196" s="268"/>
      <c r="J196" s="268"/>
      <c r="K196" s="269"/>
      <c r="L196" s="269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58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2"/>
      <c r="I197" s="268"/>
      <c r="J197" s="268"/>
      <c r="K197" s="269"/>
      <c r="L197" s="269"/>
      <c r="M197" s="259">
        <f t="shared" si="7"/>
        <v>0</v>
      </c>
      <c r="N197" s="270"/>
      <c r="O197" s="271"/>
      <c r="P197" s="271"/>
      <c r="Q197" s="259">
        <f t="shared" si="8"/>
        <v>0</v>
      </c>
    </row>
    <row r="198" spans="1:17">
      <c r="A198" s="258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2"/>
      <c r="I198" s="268">
        <v>2</v>
      </c>
      <c r="J198" s="268">
        <v>2</v>
      </c>
      <c r="K198" s="269">
        <v>5814.6</v>
      </c>
      <c r="L198" s="269">
        <v>528.6</v>
      </c>
      <c r="M198" s="259">
        <f t="shared" si="7"/>
        <v>5286</v>
      </c>
      <c r="N198" s="270"/>
      <c r="O198" s="271"/>
      <c r="P198" s="271"/>
      <c r="Q198" s="259">
        <f t="shared" si="8"/>
        <v>0</v>
      </c>
    </row>
    <row r="199" spans="1:17" ht="63.75">
      <c r="A199" s="258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2"/>
      <c r="I199" s="268"/>
      <c r="J199" s="268"/>
      <c r="K199" s="269"/>
      <c r="L199" s="269"/>
      <c r="M199" s="259">
        <f t="shared" si="7"/>
        <v>0</v>
      </c>
      <c r="N199" s="270"/>
      <c r="O199" s="271"/>
      <c r="P199" s="271"/>
      <c r="Q199" s="259">
        <f t="shared" si="8"/>
        <v>0</v>
      </c>
    </row>
    <row r="200" spans="1:17" ht="63.75">
      <c r="A200" s="258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2"/>
      <c r="I200" s="268"/>
      <c r="J200" s="268"/>
      <c r="K200" s="269">
        <v>3700.2</v>
      </c>
      <c r="L200" s="269">
        <v>3700.2</v>
      </c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58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2"/>
      <c r="I201" s="268"/>
      <c r="J201" s="268"/>
      <c r="K201" s="269"/>
      <c r="L201" s="269">
        <v>1585.8</v>
      </c>
      <c r="M201" s="259">
        <f t="shared" si="7"/>
        <v>-1585.8</v>
      </c>
      <c r="N201" s="270"/>
      <c r="O201" s="271"/>
      <c r="P201" s="271"/>
      <c r="Q201" s="259">
        <f t="shared" si="8"/>
        <v>0</v>
      </c>
    </row>
    <row r="202" spans="1:17">
      <c r="A202" s="258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2"/>
      <c r="I202" s="268"/>
      <c r="J202" s="268"/>
      <c r="K202" s="269"/>
      <c r="L202" s="269"/>
      <c r="M202" s="259">
        <f t="shared" si="7"/>
        <v>0</v>
      </c>
      <c r="N202" s="270"/>
      <c r="O202" s="271"/>
      <c r="P202" s="271"/>
      <c r="Q202" s="259">
        <f t="shared" si="8"/>
        <v>0</v>
      </c>
    </row>
    <row r="203" spans="1:17">
      <c r="A203" s="258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2">
        <v>1</v>
      </c>
      <c r="I203" s="268"/>
      <c r="J203" s="268"/>
      <c r="K203" s="269"/>
      <c r="L203" s="269">
        <v>1515.32</v>
      </c>
      <c r="M203" s="259">
        <f t="shared" si="7"/>
        <v>-1515.32</v>
      </c>
      <c r="N203" s="270"/>
      <c r="O203" s="271"/>
      <c r="P203" s="271"/>
      <c r="Q203" s="259">
        <f t="shared" si="8"/>
        <v>0</v>
      </c>
    </row>
    <row r="204" spans="1:17" ht="15" customHeight="1">
      <c r="A204" s="258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2"/>
      <c r="I204" s="268"/>
      <c r="J204" s="268"/>
      <c r="K204" s="269"/>
      <c r="L204" s="269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58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2"/>
      <c r="I205" s="268">
        <v>1</v>
      </c>
      <c r="J205" s="268">
        <v>1</v>
      </c>
      <c r="K205" s="269">
        <v>2445.92</v>
      </c>
      <c r="L205" s="269"/>
      <c r="M205" s="259">
        <f t="shared" si="7"/>
        <v>2445.92</v>
      </c>
      <c r="N205" s="270"/>
      <c r="O205" s="271"/>
      <c r="P205" s="271"/>
      <c r="Q205" s="259">
        <f t="shared" si="8"/>
        <v>0</v>
      </c>
    </row>
    <row r="206" spans="1:17">
      <c r="A206" s="258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2">
        <v>3</v>
      </c>
      <c r="I206" s="268"/>
      <c r="J206" s="268"/>
      <c r="K206" s="269"/>
      <c r="L206" s="269"/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>
      <c r="A207" s="258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2"/>
      <c r="I207" s="268"/>
      <c r="J207" s="268"/>
      <c r="K207" s="269"/>
      <c r="L207" s="269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58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2">
        <v>1</v>
      </c>
      <c r="I208" s="268"/>
      <c r="J208" s="268"/>
      <c r="K208" s="269"/>
      <c r="L208" s="269"/>
      <c r="M208" s="259">
        <f t="shared" si="7"/>
        <v>0</v>
      </c>
      <c r="N208" s="270"/>
      <c r="O208" s="271"/>
      <c r="P208" s="271"/>
      <c r="Q208" s="259">
        <f t="shared" si="8"/>
        <v>0</v>
      </c>
    </row>
    <row r="209" spans="1:17" ht="51">
      <c r="A209" s="258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2">
        <v>1</v>
      </c>
      <c r="I209" s="268"/>
      <c r="J209" s="268"/>
      <c r="K209" s="269"/>
      <c r="L209" s="269">
        <v>3629.72</v>
      </c>
      <c r="M209" s="259">
        <f t="shared" si="7"/>
        <v>-3629.72</v>
      </c>
      <c r="N209" s="270"/>
      <c r="O209" s="271"/>
      <c r="P209" s="271"/>
      <c r="Q209" s="259">
        <f t="shared" si="8"/>
        <v>0</v>
      </c>
    </row>
    <row r="210" spans="1:17">
      <c r="A210" s="258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2"/>
      <c r="I210" s="268"/>
      <c r="J210" s="268"/>
      <c r="K210" s="269"/>
      <c r="L210" s="269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58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2"/>
      <c r="I211" s="268"/>
      <c r="J211" s="268"/>
      <c r="K211" s="269"/>
      <c r="L211" s="269">
        <v>5638.4</v>
      </c>
      <c r="M211" s="259">
        <f t="shared" si="7"/>
        <v>-5638.4</v>
      </c>
      <c r="N211" s="270"/>
      <c r="O211" s="271"/>
      <c r="P211" s="271"/>
      <c r="Q211" s="259">
        <f t="shared" si="8"/>
        <v>0</v>
      </c>
    </row>
    <row r="212" spans="1:17">
      <c r="A212" s="258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2">
        <v>7</v>
      </c>
      <c r="I212" s="268"/>
      <c r="J212" s="268"/>
      <c r="K212" s="269"/>
      <c r="L212" s="269"/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>
      <c r="A213" s="258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2"/>
      <c r="I213" s="268"/>
      <c r="J213" s="268"/>
      <c r="K213" s="269">
        <v>398.9</v>
      </c>
      <c r="L213" s="269">
        <v>398.9</v>
      </c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58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2">
        <v>1</v>
      </c>
      <c r="I214" s="268">
        <v>1</v>
      </c>
      <c r="J214" s="268">
        <v>2</v>
      </c>
      <c r="K214" s="269">
        <v>4863.75</v>
      </c>
      <c r="L214" s="269"/>
      <c r="M214" s="259">
        <f t="shared" si="7"/>
        <v>4863.75</v>
      </c>
      <c r="N214" s="270"/>
      <c r="O214" s="271"/>
      <c r="P214" s="271"/>
      <c r="Q214" s="259">
        <f t="shared" si="8"/>
        <v>0</v>
      </c>
    </row>
    <row r="215" spans="1:17">
      <c r="A215" s="258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2"/>
      <c r="I215" s="268">
        <v>1</v>
      </c>
      <c r="J215" s="268">
        <v>1</v>
      </c>
      <c r="K215" s="269">
        <v>2413.91</v>
      </c>
      <c r="L215" s="269">
        <v>1938.2</v>
      </c>
      <c r="M215" s="259">
        <f t="shared" si="7"/>
        <v>475.70999999999981</v>
      </c>
      <c r="N215" s="270"/>
      <c r="O215" s="271"/>
      <c r="P215" s="271"/>
      <c r="Q215" s="259">
        <f t="shared" si="8"/>
        <v>0</v>
      </c>
    </row>
    <row r="216" spans="1:17">
      <c r="A216" s="258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2">
        <v>4</v>
      </c>
      <c r="I216" s="268"/>
      <c r="J216" s="268"/>
      <c r="K216" s="269"/>
      <c r="L216" s="269"/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>
      <c r="A217" s="258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2"/>
      <c r="I217" s="268"/>
      <c r="J217" s="268"/>
      <c r="K217" s="269"/>
      <c r="L217" s="269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58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2"/>
      <c r="I218" s="268"/>
      <c r="J218" s="268"/>
      <c r="K218" s="269"/>
      <c r="L218" s="269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58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2"/>
      <c r="I219" s="268"/>
      <c r="J219" s="268"/>
      <c r="K219" s="269"/>
      <c r="L219" s="269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58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2"/>
      <c r="I220" s="268">
        <v>1</v>
      </c>
      <c r="J220" s="268">
        <v>1</v>
      </c>
      <c r="K220" s="269">
        <v>2537.2800000000002</v>
      </c>
      <c r="L220" s="269"/>
      <c r="M220" s="259">
        <f t="shared" si="7"/>
        <v>2537.2800000000002</v>
      </c>
      <c r="N220" s="270"/>
      <c r="O220" s="271"/>
      <c r="P220" s="271"/>
      <c r="Q220" s="259">
        <f t="shared" si="8"/>
        <v>0</v>
      </c>
    </row>
    <row r="221" spans="1:17">
      <c r="A221" s="258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2"/>
      <c r="I221" s="268"/>
      <c r="J221" s="268"/>
      <c r="K221" s="269"/>
      <c r="L221" s="269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58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2"/>
      <c r="I222" s="268"/>
      <c r="J222" s="268"/>
      <c r="K222" s="269"/>
      <c r="L222" s="269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58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2"/>
      <c r="I223" s="268"/>
      <c r="J223" s="268"/>
      <c r="K223" s="269"/>
      <c r="L223" s="269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58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2"/>
      <c r="I224" s="268"/>
      <c r="J224" s="268"/>
      <c r="K224" s="269"/>
      <c r="L224" s="269"/>
      <c r="M224" s="259">
        <f t="shared" si="7"/>
        <v>0</v>
      </c>
      <c r="N224" s="270"/>
      <c r="O224" s="271"/>
      <c r="P224" s="271"/>
      <c r="Q224" s="259">
        <f t="shared" si="8"/>
        <v>0</v>
      </c>
    </row>
    <row r="225" spans="1:17">
      <c r="A225" s="258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2">
        <v>1</v>
      </c>
      <c r="I225" s="268">
        <v>3</v>
      </c>
      <c r="J225" s="268">
        <v>3</v>
      </c>
      <c r="K225" s="269">
        <v>4050.2</v>
      </c>
      <c r="L225" s="269"/>
      <c r="M225" s="259">
        <f t="shared" si="7"/>
        <v>4050.2</v>
      </c>
      <c r="N225" s="270"/>
      <c r="O225" s="271"/>
      <c r="P225" s="271"/>
      <c r="Q225" s="259">
        <f t="shared" si="8"/>
        <v>0</v>
      </c>
    </row>
    <row r="226" spans="1:17">
      <c r="A226" s="263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2">
        <v>3</v>
      </c>
      <c r="I226" s="268"/>
      <c r="J226" s="268"/>
      <c r="K226" s="269"/>
      <c r="L226" s="269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 hidden="1">
      <c r="A227" s="270"/>
      <c r="B227" s="243" t="s">
        <v>567</v>
      </c>
      <c r="C227" s="203" t="s">
        <v>19</v>
      </c>
      <c r="D227" s="241"/>
      <c r="E227" s="217" t="s">
        <v>26</v>
      </c>
      <c r="F227" s="244"/>
      <c r="G227" s="210" t="s">
        <v>33</v>
      </c>
      <c r="H227" s="272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 hidden="1">
      <c r="A228" s="270"/>
      <c r="B228" s="243" t="s">
        <v>560</v>
      </c>
      <c r="C228" s="203" t="s">
        <v>19</v>
      </c>
      <c r="D228" s="241"/>
      <c r="E228" s="217" t="s">
        <v>104</v>
      </c>
      <c r="F228" s="244"/>
      <c r="G228" s="219" t="s">
        <v>21</v>
      </c>
      <c r="H228" s="272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 hidden="1">
      <c r="A229" s="270"/>
      <c r="B229" s="243" t="s">
        <v>560</v>
      </c>
      <c r="C229" s="203" t="s">
        <v>19</v>
      </c>
      <c r="D229" s="241"/>
      <c r="E229" s="217" t="s">
        <v>104</v>
      </c>
      <c r="F229" s="244"/>
      <c r="G229" s="211" t="s">
        <v>36</v>
      </c>
      <c r="H229" s="272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 hidden="1">
      <c r="A230" s="270"/>
      <c r="B230" s="243" t="s">
        <v>561</v>
      </c>
      <c r="C230" s="203" t="s">
        <v>19</v>
      </c>
      <c r="D230" s="241"/>
      <c r="E230" s="217" t="s">
        <v>26</v>
      </c>
      <c r="F230" s="244"/>
      <c r="G230" s="219" t="s">
        <v>21</v>
      </c>
      <c r="H230" s="272"/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 hidden="1">
      <c r="A231" s="270"/>
      <c r="B231" s="243" t="s">
        <v>561</v>
      </c>
      <c r="C231" s="203" t="s">
        <v>19</v>
      </c>
      <c r="D231" s="241"/>
      <c r="E231" s="217" t="s">
        <v>26</v>
      </c>
      <c r="F231" s="244"/>
      <c r="G231" s="210" t="s">
        <v>33</v>
      </c>
      <c r="H231" s="272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 hidden="1">
      <c r="A232" s="270"/>
      <c r="B232" s="243" t="s">
        <v>562</v>
      </c>
      <c r="C232" s="203" t="s">
        <v>19</v>
      </c>
      <c r="D232" s="241"/>
      <c r="E232" s="217" t="s">
        <v>26</v>
      </c>
      <c r="F232" s="244"/>
      <c r="G232" s="219" t="s">
        <v>21</v>
      </c>
      <c r="H232" s="272"/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 hidden="1">
      <c r="A233" s="270"/>
      <c r="B233" s="243" t="s">
        <v>562</v>
      </c>
      <c r="C233" s="203" t="s">
        <v>19</v>
      </c>
      <c r="D233" s="241"/>
      <c r="E233" s="217" t="s">
        <v>26</v>
      </c>
      <c r="F233" s="244"/>
      <c r="G233" s="210" t="s">
        <v>33</v>
      </c>
      <c r="H233" s="272"/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 hidden="1">
      <c r="A234" s="270"/>
      <c r="B234" s="243" t="s">
        <v>563</v>
      </c>
      <c r="C234" s="203" t="s">
        <v>19</v>
      </c>
      <c r="D234" s="241"/>
      <c r="E234" s="217" t="s">
        <v>104</v>
      </c>
      <c r="F234" s="244"/>
      <c r="G234" s="219" t="s">
        <v>21</v>
      </c>
      <c r="H234" s="272"/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>SUM(H10:H226)</f>
        <v>74</v>
      </c>
      <c r="I235" s="261">
        <f t="shared" ref="I235:Q235" si="9">SUM(I10:I226)</f>
        <v>118</v>
      </c>
      <c r="J235" s="261">
        <f t="shared" si="9"/>
        <v>146</v>
      </c>
      <c r="K235" s="259">
        <f t="shared" si="9"/>
        <v>353314.97</v>
      </c>
      <c r="L235" s="259">
        <f t="shared" si="9"/>
        <v>501503.07</v>
      </c>
      <c r="M235" s="259">
        <f t="shared" si="9"/>
        <v>-148188.09999999998</v>
      </c>
      <c r="N235" s="261">
        <f t="shared" si="9"/>
        <v>49</v>
      </c>
      <c r="O235" s="259">
        <f t="shared" si="9"/>
        <v>298108.42000000004</v>
      </c>
      <c r="P235" s="259">
        <f t="shared" si="9"/>
        <v>401826.96</v>
      </c>
      <c r="Q235" s="259">
        <f t="shared" si="9"/>
        <v>-103718.54</v>
      </c>
    </row>
  </sheetData>
  <autoFilter ref="A9:Q186" xr:uid="{00000000-0009-0000-0000-00001F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Q235"/>
  <sheetViews>
    <sheetView topLeftCell="A210" workbookViewId="0">
      <selection activeCell="A228" sqref="A228:XFD234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66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2"/>
      <c r="I10" s="270"/>
      <c r="J10" s="270"/>
      <c r="K10" s="271"/>
      <c r="L10" s="271"/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66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2"/>
      <c r="I11" s="270"/>
      <c r="J11" s="270"/>
      <c r="K11" s="271"/>
      <c r="L11" s="271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66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2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66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2"/>
      <c r="I13" s="270">
        <v>1</v>
      </c>
      <c r="J13" s="270">
        <v>1</v>
      </c>
      <c r="K13" s="271">
        <v>3157.5</v>
      </c>
      <c r="L13" s="271"/>
      <c r="M13" s="259">
        <f t="shared" si="1"/>
        <v>3157.5</v>
      </c>
      <c r="N13" s="270"/>
      <c r="O13" s="271"/>
      <c r="P13" s="271"/>
      <c r="Q13" s="259">
        <f t="shared" si="2"/>
        <v>0</v>
      </c>
    </row>
    <row r="14" spans="1:17" ht="15" customHeight="1">
      <c r="A14" s="266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2">
        <v>1</v>
      </c>
      <c r="I14" s="270"/>
      <c r="J14" s="270"/>
      <c r="K14" s="271"/>
      <c r="L14" s="271"/>
      <c r="M14" s="259">
        <f t="shared" si="1"/>
        <v>0</v>
      </c>
      <c r="N14" s="270"/>
      <c r="O14" s="271"/>
      <c r="P14" s="271"/>
      <c r="Q14" s="259">
        <f t="shared" si="2"/>
        <v>0</v>
      </c>
    </row>
    <row r="15" spans="1:17" ht="15" customHeight="1">
      <c r="A15" s="266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2"/>
      <c r="I15" s="270"/>
      <c r="J15" s="270"/>
      <c r="K15" s="271"/>
      <c r="L15" s="271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66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2"/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66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2"/>
      <c r="I17" s="270"/>
      <c r="J17" s="270"/>
      <c r="K17" s="271"/>
      <c r="L17" s="271"/>
      <c r="M17" s="259">
        <f t="shared" si="1"/>
        <v>0</v>
      </c>
      <c r="N17" s="270"/>
      <c r="O17" s="271"/>
      <c r="P17" s="271"/>
      <c r="Q17" s="259">
        <f t="shared" si="2"/>
        <v>0</v>
      </c>
    </row>
    <row r="18" spans="1:17" ht="15" customHeight="1">
      <c r="A18" s="266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2">
        <v>2</v>
      </c>
      <c r="I18" s="270"/>
      <c r="J18" s="270"/>
      <c r="K18" s="271"/>
      <c r="L18" s="271"/>
      <c r="M18" s="259">
        <f t="shared" si="1"/>
        <v>0</v>
      </c>
      <c r="N18" s="270"/>
      <c r="O18" s="271"/>
      <c r="P18" s="271"/>
      <c r="Q18" s="259">
        <f t="shared" si="2"/>
        <v>0</v>
      </c>
    </row>
    <row r="19" spans="1:17" ht="15" customHeight="1">
      <c r="A19" s="266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2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66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2"/>
      <c r="I20" s="270"/>
      <c r="J20" s="270"/>
      <c r="K20" s="271"/>
      <c r="L20" s="271"/>
      <c r="M20" s="259">
        <f t="shared" si="1"/>
        <v>0</v>
      </c>
      <c r="N20" s="270"/>
      <c r="O20" s="271"/>
      <c r="P20" s="271"/>
      <c r="Q20" s="259">
        <f t="shared" si="2"/>
        <v>0</v>
      </c>
    </row>
    <row r="21" spans="1:17" ht="15" customHeight="1">
      <c r="A21" s="266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2"/>
      <c r="I21" s="270"/>
      <c r="J21" s="270"/>
      <c r="K21" s="271"/>
      <c r="L21" s="271"/>
      <c r="M21" s="259">
        <f t="shared" si="1"/>
        <v>0</v>
      </c>
      <c r="N21" s="270"/>
      <c r="O21" s="271"/>
      <c r="P21" s="271"/>
      <c r="Q21" s="259">
        <f t="shared" si="2"/>
        <v>0</v>
      </c>
    </row>
    <row r="22" spans="1:17" ht="15" customHeight="1">
      <c r="A22" s="266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2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66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2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66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2"/>
      <c r="I24" s="270"/>
      <c r="J24" s="270"/>
      <c r="K24" s="271"/>
      <c r="L24" s="271"/>
      <c r="M24" s="259">
        <f t="shared" si="1"/>
        <v>0</v>
      </c>
      <c r="N24" s="270"/>
      <c r="O24" s="271"/>
      <c r="P24" s="271"/>
      <c r="Q24" s="259">
        <f t="shared" si="2"/>
        <v>0</v>
      </c>
    </row>
    <row r="25" spans="1:17" ht="15" customHeight="1">
      <c r="A25" s="266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2"/>
      <c r="I25" s="270"/>
      <c r="J25" s="270"/>
      <c r="K25" s="271"/>
      <c r="L25" s="271"/>
      <c r="M25" s="259">
        <f t="shared" si="1"/>
        <v>0</v>
      </c>
      <c r="N25" s="270"/>
      <c r="O25" s="271"/>
      <c r="P25" s="271"/>
      <c r="Q25" s="259">
        <f t="shared" si="2"/>
        <v>0</v>
      </c>
    </row>
    <row r="26" spans="1:17" ht="15" customHeight="1">
      <c r="A26" s="266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2"/>
      <c r="I26" s="270"/>
      <c r="J26" s="270"/>
      <c r="K26" s="271"/>
      <c r="L26" s="271"/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customHeight="1">
      <c r="A27" s="266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2"/>
      <c r="I27" s="270"/>
      <c r="J27" s="270"/>
      <c r="K27" s="271"/>
      <c r="L27" s="271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66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2"/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66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2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66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2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66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2"/>
      <c r="I31" s="270"/>
      <c r="J31" s="270"/>
      <c r="K31" s="271"/>
      <c r="L31" s="271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66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2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66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2"/>
      <c r="I33" s="270"/>
      <c r="J33" s="270"/>
      <c r="K33" s="271"/>
      <c r="L33" s="271"/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66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2"/>
      <c r="I34" s="270"/>
      <c r="J34" s="270"/>
      <c r="K34" s="271"/>
      <c r="L34" s="271"/>
      <c r="M34" s="259">
        <f t="shared" si="1"/>
        <v>0</v>
      </c>
      <c r="N34" s="270"/>
      <c r="O34" s="271"/>
      <c r="P34" s="271"/>
      <c r="Q34" s="259">
        <f t="shared" si="2"/>
        <v>0</v>
      </c>
    </row>
    <row r="35" spans="1:17" ht="15" customHeight="1">
      <c r="A35" s="266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2"/>
      <c r="I35" s="270"/>
      <c r="J35" s="270"/>
      <c r="K35" s="271"/>
      <c r="L35" s="271"/>
      <c r="M35" s="259">
        <f t="shared" si="1"/>
        <v>0</v>
      </c>
      <c r="N35" s="270"/>
      <c r="O35" s="271"/>
      <c r="P35" s="271"/>
      <c r="Q35" s="259">
        <f t="shared" si="2"/>
        <v>0</v>
      </c>
    </row>
    <row r="36" spans="1:17" ht="15" customHeight="1">
      <c r="A36" s="266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2">
        <v>1</v>
      </c>
      <c r="I36" s="270"/>
      <c r="J36" s="270"/>
      <c r="K36" s="271"/>
      <c r="L36" s="271"/>
      <c r="M36" s="259">
        <f t="shared" si="1"/>
        <v>0</v>
      </c>
      <c r="N36" s="270"/>
      <c r="O36" s="271"/>
      <c r="P36" s="271"/>
      <c r="Q36" s="259">
        <f t="shared" si="2"/>
        <v>0</v>
      </c>
    </row>
    <row r="37" spans="1:17" ht="15" customHeight="1">
      <c r="A37" s="266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2">
        <v>1</v>
      </c>
      <c r="I37" s="270"/>
      <c r="J37" s="270"/>
      <c r="K37" s="271"/>
      <c r="L37" s="271"/>
      <c r="M37" s="259">
        <f t="shared" si="1"/>
        <v>0</v>
      </c>
      <c r="N37" s="270"/>
      <c r="O37" s="271"/>
      <c r="P37" s="271"/>
      <c r="Q37" s="259">
        <f t="shared" si="2"/>
        <v>0</v>
      </c>
    </row>
    <row r="38" spans="1:17" ht="15" hidden="1" customHeight="1">
      <c r="A38" s="266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2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66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2"/>
      <c r="I39" s="270"/>
      <c r="J39" s="270"/>
      <c r="K39" s="271"/>
      <c r="L39" s="271"/>
      <c r="M39" s="259">
        <f t="shared" si="1"/>
        <v>0</v>
      </c>
      <c r="N39" s="270"/>
      <c r="O39" s="271"/>
      <c r="P39" s="271"/>
      <c r="Q39" s="259">
        <f t="shared" si="2"/>
        <v>0</v>
      </c>
    </row>
    <row r="40" spans="1:17" ht="15" customHeight="1">
      <c r="A40" s="266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2"/>
      <c r="I40" s="270"/>
      <c r="J40" s="270"/>
      <c r="K40" s="271"/>
      <c r="L40" s="271"/>
      <c r="M40" s="259">
        <f t="shared" si="1"/>
        <v>0</v>
      </c>
      <c r="N40" s="270"/>
      <c r="O40" s="271"/>
      <c r="P40" s="271"/>
      <c r="Q40" s="259">
        <f t="shared" si="2"/>
        <v>0</v>
      </c>
    </row>
    <row r="41" spans="1:17" ht="15" customHeight="1">
      <c r="A41" s="266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2"/>
      <c r="I41" s="270"/>
      <c r="J41" s="270"/>
      <c r="K41" s="271"/>
      <c r="L41" s="271"/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66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2"/>
      <c r="I42" s="270"/>
      <c r="J42" s="270"/>
      <c r="K42" s="271"/>
      <c r="L42" s="271"/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customHeight="1">
      <c r="A43" s="266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2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66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2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66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2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66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2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66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2"/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66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2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66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2"/>
      <c r="I49" s="270"/>
      <c r="J49" s="270"/>
      <c r="K49" s="271"/>
      <c r="L49" s="271"/>
      <c r="M49" s="259">
        <f t="shared" si="1"/>
        <v>0</v>
      </c>
      <c r="N49" s="270"/>
      <c r="O49" s="271"/>
      <c r="P49" s="271"/>
      <c r="Q49" s="259">
        <f t="shared" si="2"/>
        <v>0</v>
      </c>
    </row>
    <row r="50" spans="1:17" ht="15" customHeight="1">
      <c r="A50" s="266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2"/>
      <c r="I50" s="270"/>
      <c r="J50" s="270"/>
      <c r="K50" s="271"/>
      <c r="L50" s="271"/>
      <c r="M50" s="259">
        <f t="shared" si="1"/>
        <v>0</v>
      </c>
      <c r="N50" s="270"/>
      <c r="O50" s="271"/>
      <c r="P50" s="271"/>
      <c r="Q50" s="259">
        <f t="shared" si="2"/>
        <v>0</v>
      </c>
    </row>
    <row r="51" spans="1:17" ht="15" customHeight="1">
      <c r="A51" s="266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2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66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2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66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2">
        <v>1</v>
      </c>
      <c r="I53" s="270"/>
      <c r="J53" s="270"/>
      <c r="K53" s="271"/>
      <c r="L53" s="271"/>
      <c r="M53" s="259">
        <f t="shared" si="1"/>
        <v>0</v>
      </c>
      <c r="N53" s="270"/>
      <c r="O53" s="271"/>
      <c r="P53" s="271"/>
      <c r="Q53" s="259">
        <f t="shared" si="2"/>
        <v>0</v>
      </c>
    </row>
    <row r="54" spans="1:17" ht="15" customHeight="1">
      <c r="A54" s="266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2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66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2"/>
      <c r="I55" s="270"/>
      <c r="J55" s="270">
        <v>-1</v>
      </c>
      <c r="K55" s="271">
        <v>-1162.92</v>
      </c>
      <c r="L55" s="271">
        <v>2702.91</v>
      </c>
      <c r="M55" s="259">
        <f t="shared" si="1"/>
        <v>-3865.83</v>
      </c>
      <c r="N55" s="270"/>
      <c r="O55" s="271"/>
      <c r="P55" s="271">
        <v>422.88</v>
      </c>
      <c r="Q55" s="259">
        <f t="shared" si="2"/>
        <v>-422.88</v>
      </c>
    </row>
    <row r="56" spans="1:17" ht="15" customHeight="1">
      <c r="A56" s="266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2"/>
      <c r="I56" s="270"/>
      <c r="J56" s="270"/>
      <c r="K56" s="271"/>
      <c r="L56" s="271"/>
      <c r="M56" s="259">
        <f t="shared" si="1"/>
        <v>0</v>
      </c>
      <c r="N56" s="270"/>
      <c r="O56" s="271"/>
      <c r="P56" s="271"/>
      <c r="Q56" s="259">
        <f t="shared" si="2"/>
        <v>0</v>
      </c>
    </row>
    <row r="57" spans="1:17" ht="15" customHeight="1">
      <c r="A57" s="266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2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66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2"/>
      <c r="I58" s="270"/>
      <c r="J58" s="270"/>
      <c r="K58" s="271"/>
      <c r="L58" s="271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66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2"/>
      <c r="I59" s="270"/>
      <c r="J59" s="270"/>
      <c r="K59" s="271"/>
      <c r="L59" s="271"/>
      <c r="M59" s="259">
        <f t="shared" si="1"/>
        <v>0</v>
      </c>
      <c r="N59" s="270"/>
      <c r="O59" s="271"/>
      <c r="P59" s="271"/>
      <c r="Q59" s="259">
        <f t="shared" si="2"/>
        <v>0</v>
      </c>
    </row>
    <row r="60" spans="1:17" ht="15" customHeight="1">
      <c r="A60" s="266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2"/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66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2">
        <v>1</v>
      </c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66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2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66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2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66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2"/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66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2">
        <v>1</v>
      </c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66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2">
        <v>1</v>
      </c>
      <c r="I66" s="270"/>
      <c r="J66" s="270"/>
      <c r="K66" s="271"/>
      <c r="L66" s="271"/>
      <c r="M66" s="259">
        <f t="shared" si="1"/>
        <v>0</v>
      </c>
      <c r="N66" s="270"/>
      <c r="O66" s="271"/>
      <c r="P66" s="271"/>
      <c r="Q66" s="259">
        <f t="shared" si="2"/>
        <v>0</v>
      </c>
    </row>
    <row r="67" spans="1:17" ht="15" customHeight="1">
      <c r="A67" s="266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2">
        <v>1</v>
      </c>
      <c r="I67" s="270"/>
      <c r="J67" s="270"/>
      <c r="K67" s="271"/>
      <c r="L67" s="271"/>
      <c r="M67" s="259">
        <f t="shared" si="1"/>
        <v>0</v>
      </c>
      <c r="N67" s="270"/>
      <c r="O67" s="271"/>
      <c r="P67" s="271"/>
      <c r="Q67" s="259">
        <f t="shared" si="2"/>
        <v>0</v>
      </c>
    </row>
    <row r="68" spans="1:17" ht="15" customHeight="1">
      <c r="A68" s="266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2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66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2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66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2"/>
      <c r="I70" s="270"/>
      <c r="J70" s="270"/>
      <c r="K70" s="271"/>
      <c r="L70" s="271"/>
      <c r="M70" s="259">
        <f t="shared" si="1"/>
        <v>0</v>
      </c>
      <c r="N70" s="270"/>
      <c r="O70" s="271"/>
      <c r="P70" s="271"/>
      <c r="Q70" s="259">
        <f t="shared" si="2"/>
        <v>0</v>
      </c>
    </row>
    <row r="71" spans="1:17" ht="15" customHeight="1">
      <c r="A71" s="266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2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66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2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66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2">
        <v>-2</v>
      </c>
      <c r="I73" s="270">
        <v>1</v>
      </c>
      <c r="J73" s="270">
        <v>1</v>
      </c>
      <c r="K73" s="271">
        <v>264.3</v>
      </c>
      <c r="L73" s="271"/>
      <c r="M73" s="259">
        <f t="shared" si="1"/>
        <v>264.3</v>
      </c>
      <c r="N73" s="270">
        <v>1</v>
      </c>
      <c r="O73" s="271">
        <v>4711.3100000000004</v>
      </c>
      <c r="P73" s="271"/>
      <c r="Q73" s="259">
        <f t="shared" si="2"/>
        <v>4711.3100000000004</v>
      </c>
    </row>
    <row r="74" spans="1:17" ht="15" customHeight="1">
      <c r="A74" s="266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2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66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2">
        <v>1</v>
      </c>
      <c r="I75" s="270"/>
      <c r="J75" s="270"/>
      <c r="K75" s="271"/>
      <c r="L75" s="271"/>
      <c r="M75" s="259">
        <f t="shared" ref="M75:M141" si="3">K75-L75</f>
        <v>0</v>
      </c>
      <c r="N75" s="270"/>
      <c r="O75" s="271"/>
      <c r="P75" s="271"/>
      <c r="Q75" s="259">
        <f t="shared" ref="Q75:Q141" si="4">O75-P75</f>
        <v>0</v>
      </c>
    </row>
    <row r="76" spans="1:17" ht="15" customHeight="1">
      <c r="A76" s="266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2"/>
      <c r="I76" s="270"/>
      <c r="J76" s="270"/>
      <c r="K76" s="271"/>
      <c r="L76" s="271"/>
      <c r="M76" s="259">
        <f t="shared" si="3"/>
        <v>0</v>
      </c>
      <c r="N76" s="270"/>
      <c r="O76" s="271"/>
      <c r="P76" s="271"/>
      <c r="Q76" s="259">
        <f t="shared" si="4"/>
        <v>0</v>
      </c>
    </row>
    <row r="77" spans="1:17" ht="15" customHeight="1">
      <c r="A77" s="266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2"/>
      <c r="I77" s="270"/>
      <c r="J77" s="270"/>
      <c r="K77" s="271"/>
      <c r="L77" s="271"/>
      <c r="M77" s="259">
        <f t="shared" si="3"/>
        <v>0</v>
      </c>
      <c r="N77" s="270"/>
      <c r="O77" s="271"/>
      <c r="P77" s="271"/>
      <c r="Q77" s="259">
        <f t="shared" si="4"/>
        <v>0</v>
      </c>
    </row>
    <row r="78" spans="1:17" ht="15" customHeight="1">
      <c r="A78" s="266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2"/>
      <c r="I78" s="270"/>
      <c r="J78" s="270"/>
      <c r="K78" s="271"/>
      <c r="L78" s="271"/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66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2">
        <v>5</v>
      </c>
      <c r="I79" s="270"/>
      <c r="J79" s="270"/>
      <c r="K79" s="271"/>
      <c r="L79" s="271"/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66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2">
        <v>1</v>
      </c>
      <c r="I80" s="270">
        <v>1</v>
      </c>
      <c r="J80" s="270">
        <v>1</v>
      </c>
      <c r="K80" s="271">
        <v>3009.81</v>
      </c>
      <c r="L80" s="271"/>
      <c r="M80" s="259">
        <f t="shared" si="3"/>
        <v>3009.81</v>
      </c>
      <c r="N80" s="270"/>
      <c r="O80" s="271"/>
      <c r="P80" s="271"/>
      <c r="Q80" s="259">
        <f t="shared" si="4"/>
        <v>0</v>
      </c>
    </row>
    <row r="81" spans="1:17" ht="15" customHeight="1">
      <c r="A81" s="266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2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66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2">
        <v>1</v>
      </c>
      <c r="I82" s="270"/>
      <c r="J82" s="270">
        <v>1</v>
      </c>
      <c r="K82" s="271">
        <v>3636.06</v>
      </c>
      <c r="L82" s="271"/>
      <c r="M82" s="259">
        <f t="shared" si="3"/>
        <v>3636.06</v>
      </c>
      <c r="N82" s="270"/>
      <c r="O82" s="271"/>
      <c r="P82" s="271"/>
      <c r="Q82" s="259">
        <f t="shared" si="4"/>
        <v>0</v>
      </c>
    </row>
    <row r="83" spans="1:17" ht="15" customHeight="1">
      <c r="A83" s="266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2"/>
      <c r="I83" s="270"/>
      <c r="J83" s="270"/>
      <c r="K83" s="271"/>
      <c r="L83" s="271"/>
      <c r="M83" s="259">
        <f t="shared" si="3"/>
        <v>0</v>
      </c>
      <c r="N83" s="270"/>
      <c r="O83" s="271"/>
      <c r="P83" s="271"/>
      <c r="Q83" s="259">
        <f t="shared" si="4"/>
        <v>0</v>
      </c>
    </row>
    <row r="84" spans="1:17" ht="15" customHeight="1">
      <c r="A84" s="266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2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66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2">
        <v>1</v>
      </c>
      <c r="I85" s="270"/>
      <c r="J85" s="270"/>
      <c r="K85" s="271"/>
      <c r="L85" s="271"/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66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2"/>
      <c r="I86" s="270"/>
      <c r="J86" s="270"/>
      <c r="K86" s="271"/>
      <c r="L86" s="271">
        <v>697.75</v>
      </c>
      <c r="M86" s="259">
        <f t="shared" si="3"/>
        <v>-697.75</v>
      </c>
      <c r="N86" s="270"/>
      <c r="O86" s="271"/>
      <c r="P86" s="271"/>
      <c r="Q86" s="259">
        <f t="shared" si="4"/>
        <v>0</v>
      </c>
    </row>
    <row r="87" spans="1:17" ht="15" customHeight="1">
      <c r="A87" s="266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2"/>
      <c r="I87" s="270"/>
      <c r="J87" s="270"/>
      <c r="K87" s="271"/>
      <c r="L87" s="271"/>
      <c r="M87" s="259">
        <f t="shared" si="3"/>
        <v>0</v>
      </c>
      <c r="N87" s="270"/>
      <c r="O87" s="271"/>
      <c r="P87" s="271"/>
      <c r="Q87" s="259">
        <f t="shared" si="4"/>
        <v>0</v>
      </c>
    </row>
    <row r="88" spans="1:17" ht="15" customHeight="1">
      <c r="A88" s="266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2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66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2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66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2">
        <v>1</v>
      </c>
      <c r="I90" s="270"/>
      <c r="J90" s="270"/>
      <c r="K90" s="271"/>
      <c r="L90" s="271"/>
      <c r="M90" s="259">
        <f t="shared" si="3"/>
        <v>0</v>
      </c>
      <c r="N90" s="270"/>
      <c r="O90" s="271"/>
      <c r="P90" s="271"/>
      <c r="Q90" s="259">
        <f t="shared" si="4"/>
        <v>0</v>
      </c>
    </row>
    <row r="91" spans="1:17" ht="15" customHeight="1">
      <c r="A91" s="266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2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66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2">
        <v>1</v>
      </c>
      <c r="I92" s="270"/>
      <c r="J92" s="270"/>
      <c r="K92" s="271"/>
      <c r="L92" s="271"/>
      <c r="M92" s="259">
        <f t="shared" si="3"/>
        <v>0</v>
      </c>
      <c r="N92" s="270"/>
      <c r="O92" s="271"/>
      <c r="P92" s="271"/>
      <c r="Q92" s="259">
        <f t="shared" si="4"/>
        <v>0</v>
      </c>
    </row>
    <row r="93" spans="1:17" ht="15" customHeight="1">
      <c r="A93" s="266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2"/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66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2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66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2"/>
      <c r="I95" s="270"/>
      <c r="J95" s="270"/>
      <c r="K95" s="271"/>
      <c r="L95" s="271"/>
      <c r="M95" s="259">
        <f t="shared" si="3"/>
        <v>0</v>
      </c>
      <c r="N95" s="270">
        <v>1</v>
      </c>
      <c r="O95" s="271">
        <v>845.76</v>
      </c>
      <c r="P95" s="271"/>
      <c r="Q95" s="259">
        <f t="shared" si="4"/>
        <v>845.76</v>
      </c>
    </row>
    <row r="96" spans="1:17" ht="15" customHeight="1">
      <c r="A96" s="266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2"/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66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2">
        <v>2</v>
      </c>
      <c r="I97" s="270">
        <v>1</v>
      </c>
      <c r="J97" s="270">
        <v>1</v>
      </c>
      <c r="K97" s="271">
        <v>2461.56</v>
      </c>
      <c r="L97" s="271"/>
      <c r="M97" s="259">
        <f t="shared" si="3"/>
        <v>2461.56</v>
      </c>
      <c r="N97" s="270"/>
      <c r="O97" s="271"/>
      <c r="P97" s="271"/>
      <c r="Q97" s="259">
        <f t="shared" si="4"/>
        <v>0</v>
      </c>
    </row>
    <row r="98" spans="1:17" ht="15" customHeight="1">
      <c r="A98" s="266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2"/>
      <c r="I98" s="270"/>
      <c r="J98" s="270"/>
      <c r="K98" s="271"/>
      <c r="L98" s="271"/>
      <c r="M98" s="259">
        <f t="shared" si="3"/>
        <v>0</v>
      </c>
      <c r="N98" s="270"/>
      <c r="O98" s="271"/>
      <c r="P98" s="271"/>
      <c r="Q98" s="259">
        <f t="shared" si="4"/>
        <v>0</v>
      </c>
    </row>
    <row r="99" spans="1:17" ht="15" customHeight="1">
      <c r="A99" s="266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2"/>
      <c r="I99" s="270"/>
      <c r="J99" s="270"/>
      <c r="K99" s="271"/>
      <c r="L99" s="271"/>
      <c r="M99" s="259">
        <f t="shared" si="3"/>
        <v>0</v>
      </c>
      <c r="N99" s="270"/>
      <c r="O99" s="271"/>
      <c r="P99" s="271"/>
      <c r="Q99" s="259">
        <f t="shared" si="4"/>
        <v>0</v>
      </c>
    </row>
    <row r="100" spans="1:17" ht="15" customHeight="1">
      <c r="A100" s="266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2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66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2"/>
      <c r="I101" s="270"/>
      <c r="J101" s="270"/>
      <c r="K101" s="271"/>
      <c r="L101" s="271"/>
      <c r="M101" s="259">
        <f t="shared" si="3"/>
        <v>0</v>
      </c>
      <c r="N101" s="270"/>
      <c r="O101" s="271"/>
      <c r="P101" s="271"/>
      <c r="Q101" s="259">
        <f t="shared" si="4"/>
        <v>0</v>
      </c>
    </row>
    <row r="102" spans="1:17" ht="15" customHeight="1">
      <c r="A102" s="266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2"/>
      <c r="I102" s="270"/>
      <c r="J102" s="270"/>
      <c r="K102" s="271"/>
      <c r="L102" s="271"/>
      <c r="M102" s="259">
        <f t="shared" si="3"/>
        <v>0</v>
      </c>
      <c r="N102" s="270"/>
      <c r="O102" s="271"/>
      <c r="P102" s="271"/>
      <c r="Q102" s="259">
        <f t="shared" si="4"/>
        <v>0</v>
      </c>
    </row>
    <row r="103" spans="1:17" ht="15" customHeight="1">
      <c r="A103" s="266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2"/>
      <c r="I103" s="270"/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66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2"/>
      <c r="I104" s="270"/>
      <c r="J104" s="270"/>
      <c r="K104" s="271"/>
      <c r="L104" s="271">
        <v>4434.95</v>
      </c>
      <c r="M104" s="259">
        <f t="shared" si="3"/>
        <v>-4434.95</v>
      </c>
      <c r="N104" s="270"/>
      <c r="O104" s="271"/>
      <c r="P104" s="271">
        <v>599.08000000000004</v>
      </c>
      <c r="Q104" s="259">
        <f t="shared" si="4"/>
        <v>-599.08000000000004</v>
      </c>
    </row>
    <row r="105" spans="1:17" ht="15" customHeight="1">
      <c r="A105" s="266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2"/>
      <c r="I105" s="270"/>
      <c r="J105" s="270"/>
      <c r="K105" s="271"/>
      <c r="L105" s="271"/>
      <c r="M105" s="259">
        <f t="shared" si="3"/>
        <v>0</v>
      </c>
      <c r="N105" s="270"/>
      <c r="O105" s="271"/>
      <c r="P105" s="271"/>
      <c r="Q105" s="259">
        <f t="shared" si="4"/>
        <v>0</v>
      </c>
    </row>
    <row r="106" spans="1:17" ht="15" customHeight="1">
      <c r="A106" s="266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2"/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66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2">
        <v>1</v>
      </c>
      <c r="I107" s="270"/>
      <c r="J107" s="270"/>
      <c r="K107" s="271"/>
      <c r="L107" s="271"/>
      <c r="M107" s="259">
        <f t="shared" si="3"/>
        <v>0</v>
      </c>
      <c r="N107" s="270"/>
      <c r="O107" s="271"/>
      <c r="P107" s="271"/>
      <c r="Q107" s="259">
        <f t="shared" si="4"/>
        <v>0</v>
      </c>
    </row>
    <row r="108" spans="1:17" ht="15" customHeight="1">
      <c r="A108" s="266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2"/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66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2"/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66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2"/>
      <c r="I110" s="270"/>
      <c r="J110" s="270"/>
      <c r="K110" s="271"/>
      <c r="L110" s="271"/>
      <c r="M110" s="259">
        <f t="shared" si="3"/>
        <v>0</v>
      </c>
      <c r="N110" s="270"/>
      <c r="O110" s="271"/>
      <c r="P110" s="271"/>
      <c r="Q110" s="259">
        <f t="shared" si="4"/>
        <v>0</v>
      </c>
    </row>
    <row r="111" spans="1:17" ht="15" customHeight="1">
      <c r="A111" s="266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2"/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66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2">
        <v>1</v>
      </c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66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2"/>
      <c r="I113" s="270"/>
      <c r="J113" s="270"/>
      <c r="K113" s="271"/>
      <c r="L113" s="271"/>
      <c r="M113" s="259">
        <f t="shared" si="3"/>
        <v>0</v>
      </c>
      <c r="N113" s="270"/>
      <c r="O113" s="271"/>
      <c r="P113" s="271"/>
      <c r="Q113" s="259">
        <f t="shared" si="4"/>
        <v>0</v>
      </c>
    </row>
    <row r="114" spans="1:17" ht="15" customHeight="1">
      <c r="A114" s="266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2">
        <v>1</v>
      </c>
      <c r="I114" s="270"/>
      <c r="J114" s="270"/>
      <c r="K114" s="271"/>
      <c r="L114" s="271"/>
      <c r="M114" s="259">
        <f t="shared" si="3"/>
        <v>0</v>
      </c>
      <c r="N114" s="270"/>
      <c r="O114" s="271"/>
      <c r="P114" s="271"/>
      <c r="Q114" s="259">
        <f t="shared" si="4"/>
        <v>0</v>
      </c>
    </row>
    <row r="115" spans="1:17" ht="15" customHeight="1">
      <c r="A115" s="266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2"/>
      <c r="I115" s="270"/>
      <c r="J115" s="270"/>
      <c r="K115" s="271"/>
      <c r="L115" s="271"/>
      <c r="M115" s="259">
        <f t="shared" si="3"/>
        <v>0</v>
      </c>
      <c r="N115" s="270"/>
      <c r="O115" s="271"/>
      <c r="P115" s="271"/>
      <c r="Q115" s="259">
        <f t="shared" si="4"/>
        <v>0</v>
      </c>
    </row>
    <row r="116" spans="1:17" ht="15" customHeight="1">
      <c r="A116" s="266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2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66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2"/>
      <c r="I117" s="270"/>
      <c r="J117" s="270"/>
      <c r="K117" s="271"/>
      <c r="L117" s="271"/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66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2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66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2"/>
      <c r="I119" s="270"/>
      <c r="J119" s="270"/>
      <c r="K119" s="271"/>
      <c r="L119" s="271"/>
      <c r="M119" s="259">
        <f t="shared" si="3"/>
        <v>0</v>
      </c>
      <c r="N119" s="270"/>
      <c r="O119" s="271"/>
      <c r="P119" s="271"/>
      <c r="Q119" s="259">
        <f t="shared" si="4"/>
        <v>0</v>
      </c>
    </row>
    <row r="120" spans="1:17" ht="15" customHeight="1">
      <c r="A120" s="266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2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66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2"/>
      <c r="I121" s="270"/>
      <c r="J121" s="270"/>
      <c r="K121" s="271"/>
      <c r="L121" s="271"/>
      <c r="M121" s="259">
        <f t="shared" si="3"/>
        <v>0</v>
      </c>
      <c r="N121" s="270"/>
      <c r="O121" s="271"/>
      <c r="P121" s="271"/>
      <c r="Q121" s="259">
        <f t="shared" si="4"/>
        <v>0</v>
      </c>
    </row>
    <row r="122" spans="1:17" ht="15" customHeight="1">
      <c r="A122" s="266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2"/>
      <c r="I122" s="270"/>
      <c r="J122" s="270"/>
      <c r="K122" s="271"/>
      <c r="L122" s="271"/>
      <c r="M122" s="259">
        <f t="shared" si="3"/>
        <v>0</v>
      </c>
      <c r="N122" s="270"/>
      <c r="O122" s="271"/>
      <c r="P122" s="271"/>
      <c r="Q122" s="259">
        <f t="shared" si="4"/>
        <v>0</v>
      </c>
    </row>
    <row r="123" spans="1:17" ht="15" customHeight="1">
      <c r="A123" s="266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2"/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66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2">
        <v>1</v>
      </c>
      <c r="I124" s="270">
        <v>1</v>
      </c>
      <c r="J124" s="270">
        <v>1</v>
      </c>
      <c r="K124" s="271">
        <v>2784.03</v>
      </c>
      <c r="L124" s="271"/>
      <c r="M124" s="259">
        <f t="shared" si="3"/>
        <v>2784.03</v>
      </c>
      <c r="N124" s="270"/>
      <c r="O124" s="271"/>
      <c r="P124" s="271"/>
      <c r="Q124" s="259">
        <f t="shared" si="4"/>
        <v>0</v>
      </c>
    </row>
    <row r="125" spans="1:17" ht="15" customHeight="1">
      <c r="A125" s="266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2"/>
      <c r="I125" s="270"/>
      <c r="J125" s="270"/>
      <c r="K125" s="271"/>
      <c r="L125" s="271"/>
      <c r="M125" s="259">
        <f t="shared" si="3"/>
        <v>0</v>
      </c>
      <c r="N125" s="270"/>
      <c r="O125" s="271"/>
      <c r="P125" s="271"/>
      <c r="Q125" s="259">
        <f t="shared" si="4"/>
        <v>0</v>
      </c>
    </row>
    <row r="126" spans="1:17" ht="15" customHeight="1">
      <c r="A126" s="266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2">
        <v>1</v>
      </c>
      <c r="I126" s="270"/>
      <c r="J126" s="270"/>
      <c r="K126" s="271"/>
      <c r="L126" s="271"/>
      <c r="M126" s="259">
        <f t="shared" si="3"/>
        <v>0</v>
      </c>
      <c r="N126" s="270"/>
      <c r="O126" s="271"/>
      <c r="P126" s="271"/>
      <c r="Q126" s="259">
        <f t="shared" si="4"/>
        <v>0</v>
      </c>
    </row>
    <row r="127" spans="1:17" ht="15" customHeight="1">
      <c r="A127" s="266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2"/>
      <c r="I127" s="270"/>
      <c r="J127" s="270"/>
      <c r="K127" s="271"/>
      <c r="L127" s="271"/>
      <c r="M127" s="259">
        <f t="shared" si="3"/>
        <v>0</v>
      </c>
      <c r="N127" s="270"/>
      <c r="O127" s="271"/>
      <c r="P127" s="271"/>
      <c r="Q127" s="259">
        <f t="shared" si="4"/>
        <v>0</v>
      </c>
    </row>
    <row r="128" spans="1:17" ht="15" customHeight="1">
      <c r="A128" s="266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2"/>
      <c r="I128" s="270"/>
      <c r="J128" s="270"/>
      <c r="K128" s="271"/>
      <c r="L128" s="271"/>
      <c r="M128" s="259">
        <f t="shared" si="3"/>
        <v>0</v>
      </c>
      <c r="N128" s="270"/>
      <c r="O128" s="271"/>
      <c r="P128" s="271"/>
      <c r="Q128" s="259">
        <f t="shared" si="4"/>
        <v>0</v>
      </c>
    </row>
    <row r="129" spans="1:17" ht="15" customHeight="1">
      <c r="A129" s="266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2"/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66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2"/>
      <c r="I130" s="270"/>
      <c r="J130" s="270"/>
      <c r="K130" s="271"/>
      <c r="L130" s="271"/>
      <c r="M130" s="259">
        <f t="shared" si="3"/>
        <v>0</v>
      </c>
      <c r="N130" s="270"/>
      <c r="O130" s="271"/>
      <c r="P130" s="271"/>
      <c r="Q130" s="259">
        <f t="shared" si="4"/>
        <v>0</v>
      </c>
    </row>
    <row r="131" spans="1:17" ht="15" customHeight="1">
      <c r="A131" s="266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2"/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/>
      <c r="Q131" s="259">
        <f t="shared" si="4"/>
        <v>0</v>
      </c>
    </row>
    <row r="132" spans="1:17" ht="15" customHeight="1">
      <c r="A132" s="266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2">
        <v>2</v>
      </c>
      <c r="I132" s="270"/>
      <c r="J132" s="270"/>
      <c r="K132" s="271"/>
      <c r="L132" s="271"/>
      <c r="M132" s="259">
        <f t="shared" si="3"/>
        <v>0</v>
      </c>
      <c r="N132" s="270"/>
      <c r="O132" s="271"/>
      <c r="P132" s="271"/>
      <c r="Q132" s="259">
        <f t="shared" si="4"/>
        <v>0</v>
      </c>
    </row>
    <row r="133" spans="1:17" ht="15" customHeight="1">
      <c r="A133" s="266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2">
        <v>1</v>
      </c>
      <c r="I133" s="270"/>
      <c r="J133" s="270"/>
      <c r="K133" s="271"/>
      <c r="L133" s="271"/>
      <c r="M133" s="259">
        <f t="shared" si="3"/>
        <v>0</v>
      </c>
      <c r="N133" s="270"/>
      <c r="O133" s="271"/>
      <c r="P133" s="271"/>
      <c r="Q133" s="259">
        <f t="shared" si="4"/>
        <v>0</v>
      </c>
    </row>
    <row r="134" spans="1:17" ht="15" customHeight="1">
      <c r="A134" s="266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2"/>
      <c r="I134" s="270"/>
      <c r="J134" s="270"/>
      <c r="K134" s="271"/>
      <c r="L134" s="271"/>
      <c r="M134" s="259">
        <f t="shared" si="3"/>
        <v>0</v>
      </c>
      <c r="N134" s="270"/>
      <c r="O134" s="271"/>
      <c r="P134" s="271"/>
      <c r="Q134" s="259">
        <f t="shared" si="4"/>
        <v>0</v>
      </c>
    </row>
    <row r="135" spans="1:17" ht="15" customHeight="1">
      <c r="A135" s="266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2"/>
      <c r="I135" s="270"/>
      <c r="J135" s="270"/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66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2">
        <v>2</v>
      </c>
      <c r="I136" s="270"/>
      <c r="J136" s="270"/>
      <c r="K136" s="271"/>
      <c r="L136" s="271"/>
      <c r="M136" s="259">
        <f t="shared" si="3"/>
        <v>0</v>
      </c>
      <c r="N136" s="270"/>
      <c r="O136" s="271"/>
      <c r="P136" s="271"/>
      <c r="Q136" s="259">
        <f t="shared" si="4"/>
        <v>0</v>
      </c>
    </row>
    <row r="137" spans="1:17" ht="15" customHeight="1">
      <c r="A137" s="266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2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66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2"/>
      <c r="I138" s="270"/>
      <c r="J138" s="270"/>
      <c r="K138" s="271"/>
      <c r="L138" s="271"/>
      <c r="M138" s="259">
        <f t="shared" si="3"/>
        <v>0</v>
      </c>
      <c r="N138" s="270"/>
      <c r="O138" s="271"/>
      <c r="P138" s="271"/>
      <c r="Q138" s="259">
        <f t="shared" si="4"/>
        <v>0</v>
      </c>
    </row>
    <row r="139" spans="1:17" ht="15" customHeight="1">
      <c r="A139" s="266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2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66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2"/>
      <c r="I140" s="270"/>
      <c r="J140" s="270"/>
      <c r="K140" s="271"/>
      <c r="L140" s="271"/>
      <c r="M140" s="259">
        <f t="shared" si="3"/>
        <v>0</v>
      </c>
      <c r="N140" s="270"/>
      <c r="O140" s="271"/>
      <c r="P140" s="271"/>
      <c r="Q140" s="259">
        <f t="shared" si="4"/>
        <v>0</v>
      </c>
    </row>
    <row r="141" spans="1:17" ht="15" customHeight="1">
      <c r="A141" s="266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2"/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66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2">
        <v>1</v>
      </c>
      <c r="I142" s="270"/>
      <c r="J142" s="270"/>
      <c r="K142" s="271"/>
      <c r="L142" s="271">
        <v>2114.4</v>
      </c>
      <c r="M142" s="259">
        <f t="shared" ref="M142:M186" si="5">K142-L142</f>
        <v>-2114.4</v>
      </c>
      <c r="N142" s="270"/>
      <c r="O142" s="271"/>
      <c r="P142" s="271">
        <v>10994.88</v>
      </c>
      <c r="Q142" s="259">
        <f t="shared" ref="Q142:Q186" si="6">O142-P142</f>
        <v>-10994.88</v>
      </c>
    </row>
    <row r="143" spans="1:17" ht="15" customHeight="1">
      <c r="A143" s="266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2"/>
      <c r="I143" s="270"/>
      <c r="J143" s="270"/>
      <c r="K143" s="271"/>
      <c r="L143" s="271"/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66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2"/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66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2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66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2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66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2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66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2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66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2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66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2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66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2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66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2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66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2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66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2"/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66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2">
        <v>2</v>
      </c>
      <c r="I155" s="270"/>
      <c r="J155" s="270"/>
      <c r="K155" s="271"/>
      <c r="L155" s="271"/>
      <c r="M155" s="259">
        <f t="shared" si="5"/>
        <v>0</v>
      </c>
      <c r="N155" s="270"/>
      <c r="O155" s="271"/>
      <c r="P155" s="271"/>
      <c r="Q155" s="259">
        <f t="shared" si="6"/>
        <v>0</v>
      </c>
    </row>
    <row r="156" spans="1:17" ht="15" customHeight="1">
      <c r="A156" s="266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2"/>
      <c r="I156" s="270"/>
      <c r="J156" s="270"/>
      <c r="K156" s="271"/>
      <c r="L156" s="271"/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66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2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66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2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66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2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66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2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66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2">
        <v>1</v>
      </c>
      <c r="I161" s="270"/>
      <c r="J161" s="270"/>
      <c r="K161" s="271"/>
      <c r="L161" s="271"/>
      <c r="M161" s="259">
        <f t="shared" si="5"/>
        <v>0</v>
      </c>
      <c r="N161" s="270"/>
      <c r="O161" s="271"/>
      <c r="P161" s="271"/>
      <c r="Q161" s="259">
        <f t="shared" si="6"/>
        <v>0</v>
      </c>
    </row>
    <row r="162" spans="1:17" ht="15" customHeight="1">
      <c r="A162" s="266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2"/>
      <c r="I162" s="270"/>
      <c r="J162" s="270"/>
      <c r="K162" s="271"/>
      <c r="L162" s="271"/>
      <c r="M162" s="259">
        <f t="shared" si="5"/>
        <v>0</v>
      </c>
      <c r="N162" s="270"/>
      <c r="O162" s="271"/>
      <c r="P162" s="271"/>
      <c r="Q162" s="259">
        <f t="shared" si="6"/>
        <v>0</v>
      </c>
    </row>
    <row r="163" spans="1:17" ht="15" customHeight="1">
      <c r="A163" s="266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2"/>
      <c r="I163" s="270"/>
      <c r="J163" s="270"/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66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2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66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2">
        <v>-1</v>
      </c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66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2">
        <v>1</v>
      </c>
      <c r="I166" s="270"/>
      <c r="J166" s="270"/>
      <c r="K166" s="271"/>
      <c r="L166" s="271"/>
      <c r="M166" s="259">
        <f t="shared" si="5"/>
        <v>0</v>
      </c>
      <c r="N166" s="270"/>
      <c r="O166" s="271"/>
      <c r="P166" s="271"/>
      <c r="Q166" s="259">
        <f t="shared" si="6"/>
        <v>0</v>
      </c>
    </row>
    <row r="167" spans="1:17" ht="15" customHeight="1">
      <c r="A167" s="266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2">
        <v>2</v>
      </c>
      <c r="I167" s="270"/>
      <c r="J167" s="270"/>
      <c r="K167" s="271"/>
      <c r="L167" s="271"/>
      <c r="M167" s="259">
        <f t="shared" si="5"/>
        <v>0</v>
      </c>
      <c r="N167" s="270"/>
      <c r="O167" s="271"/>
      <c r="P167" s="271"/>
      <c r="Q167" s="259">
        <f t="shared" si="6"/>
        <v>0</v>
      </c>
    </row>
    <row r="168" spans="1:17" ht="15" customHeight="1">
      <c r="A168" s="266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2"/>
      <c r="I168" s="270"/>
      <c r="J168" s="270"/>
      <c r="K168" s="271"/>
      <c r="L168" s="271">
        <v>8322.3799999999992</v>
      </c>
      <c r="M168" s="259">
        <f t="shared" si="5"/>
        <v>-8322.3799999999992</v>
      </c>
      <c r="N168" s="270"/>
      <c r="O168" s="271"/>
      <c r="P168" s="271"/>
      <c r="Q168" s="259">
        <f t="shared" si="6"/>
        <v>0</v>
      </c>
    </row>
    <row r="169" spans="1:17" ht="15" customHeight="1">
      <c r="A169" s="266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2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66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2"/>
      <c r="I170" s="270"/>
      <c r="J170" s="270"/>
      <c r="K170" s="271"/>
      <c r="L170" s="271">
        <v>17807.27</v>
      </c>
      <c r="M170" s="259">
        <f t="shared" si="5"/>
        <v>-17807.27</v>
      </c>
      <c r="N170" s="270"/>
      <c r="O170" s="271"/>
      <c r="P170" s="271"/>
      <c r="Q170" s="259">
        <f t="shared" si="6"/>
        <v>0</v>
      </c>
    </row>
    <row r="171" spans="1:17" ht="15" customHeight="1">
      <c r="A171" s="266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2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66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2"/>
      <c r="I172" s="270"/>
      <c r="J172" s="270"/>
      <c r="K172" s="271"/>
      <c r="L172" s="271">
        <v>4416.9799999999996</v>
      </c>
      <c r="M172" s="259">
        <f t="shared" si="5"/>
        <v>-4416.9799999999996</v>
      </c>
      <c r="N172" s="270"/>
      <c r="O172" s="271"/>
      <c r="P172" s="271">
        <v>1347.93</v>
      </c>
      <c r="Q172" s="259">
        <f t="shared" si="6"/>
        <v>-1347.93</v>
      </c>
    </row>
    <row r="173" spans="1:17" ht="15" customHeight="1">
      <c r="A173" s="266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2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66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2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66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2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/>
      <c r="Q175" s="259">
        <f t="shared" si="6"/>
        <v>0</v>
      </c>
    </row>
    <row r="176" spans="1:17" ht="15" customHeight="1">
      <c r="A176" s="266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2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66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2"/>
      <c r="I177" s="270"/>
      <c r="J177" s="270"/>
      <c r="K177" s="271"/>
      <c r="L177" s="271">
        <v>8368.81</v>
      </c>
      <c r="M177" s="259">
        <f t="shared" si="5"/>
        <v>-8368.81</v>
      </c>
      <c r="N177" s="270"/>
      <c r="O177" s="271"/>
      <c r="P177" s="271">
        <v>5843.18</v>
      </c>
      <c r="Q177" s="259">
        <f t="shared" si="6"/>
        <v>-5843.18</v>
      </c>
    </row>
    <row r="178" spans="1:17" ht="15" customHeight="1">
      <c r="A178" s="266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2"/>
      <c r="I178" s="270"/>
      <c r="J178" s="270"/>
      <c r="K178" s="271"/>
      <c r="L178" s="271">
        <v>8764.19</v>
      </c>
      <c r="M178" s="259">
        <f t="shared" si="5"/>
        <v>-8764.19</v>
      </c>
      <c r="N178" s="270"/>
      <c r="O178" s="271"/>
      <c r="P178" s="271"/>
      <c r="Q178" s="259">
        <f t="shared" si="6"/>
        <v>0</v>
      </c>
    </row>
    <row r="179" spans="1:17" ht="15" customHeight="1">
      <c r="A179" s="266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2"/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/>
      <c r="Q179" s="259">
        <f t="shared" si="6"/>
        <v>0</v>
      </c>
    </row>
    <row r="180" spans="1:17" ht="15" customHeight="1">
      <c r="A180" s="266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2"/>
      <c r="I180" s="270"/>
      <c r="J180" s="270"/>
      <c r="K180" s="271"/>
      <c r="L180" s="271"/>
      <c r="M180" s="259">
        <f t="shared" si="5"/>
        <v>0</v>
      </c>
      <c r="N180" s="270"/>
      <c r="O180" s="271"/>
      <c r="P180" s="271"/>
      <c r="Q180" s="259">
        <f t="shared" si="6"/>
        <v>0</v>
      </c>
    </row>
    <row r="181" spans="1:17" ht="15" customHeight="1">
      <c r="A181" s="266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2">
        <v>1</v>
      </c>
      <c r="I181" s="270"/>
      <c r="J181" s="270"/>
      <c r="K181" s="271"/>
      <c r="L181" s="271">
        <v>10086.33</v>
      </c>
      <c r="M181" s="259">
        <f t="shared" si="5"/>
        <v>-10086.33</v>
      </c>
      <c r="N181" s="270"/>
      <c r="O181" s="271"/>
      <c r="P181" s="271">
        <v>29724.1</v>
      </c>
      <c r="Q181" s="259">
        <f t="shared" si="6"/>
        <v>-29724.1</v>
      </c>
    </row>
    <row r="182" spans="1:17" ht="15" customHeight="1">
      <c r="A182" s="266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2"/>
      <c r="I182" s="270"/>
      <c r="J182" s="270"/>
      <c r="K182" s="271"/>
      <c r="L182" s="271"/>
      <c r="M182" s="259">
        <f t="shared" si="5"/>
        <v>0</v>
      </c>
      <c r="N182" s="270"/>
      <c r="O182" s="271"/>
      <c r="P182" s="271"/>
      <c r="Q182" s="259">
        <f t="shared" si="6"/>
        <v>0</v>
      </c>
    </row>
    <row r="183" spans="1:17" ht="15" customHeight="1">
      <c r="A183" s="266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2"/>
      <c r="I183" s="270"/>
      <c r="J183" s="270"/>
      <c r="K183" s="271"/>
      <c r="L183" s="271">
        <v>7794.55</v>
      </c>
      <c r="M183" s="259">
        <f t="shared" si="5"/>
        <v>-7794.55</v>
      </c>
      <c r="N183" s="270"/>
      <c r="O183" s="271"/>
      <c r="P183" s="271"/>
      <c r="Q183" s="259">
        <f t="shared" si="6"/>
        <v>0</v>
      </c>
    </row>
    <row r="184" spans="1:17" ht="15" customHeight="1">
      <c r="A184" s="266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2"/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66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2"/>
      <c r="I185" s="270"/>
      <c r="J185" s="270"/>
      <c r="K185" s="271"/>
      <c r="L185" s="271"/>
      <c r="M185" s="259">
        <f t="shared" si="5"/>
        <v>0</v>
      </c>
      <c r="N185" s="270"/>
      <c r="O185" s="271"/>
      <c r="P185" s="271"/>
      <c r="Q185" s="259">
        <f t="shared" si="6"/>
        <v>0</v>
      </c>
    </row>
    <row r="186" spans="1:17">
      <c r="A186" s="266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2"/>
      <c r="I186" s="270"/>
      <c r="J186" s="270"/>
      <c r="K186" s="271"/>
      <c r="L186" s="271">
        <v>1162.92</v>
      </c>
      <c r="M186" s="259">
        <f t="shared" si="5"/>
        <v>-1162.92</v>
      </c>
      <c r="N186" s="270"/>
      <c r="O186" s="271"/>
      <c r="P186" s="271"/>
      <c r="Q186" s="259">
        <f t="shared" si="6"/>
        <v>0</v>
      </c>
    </row>
    <row r="187" spans="1:17">
      <c r="A187" s="266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2">
        <v>2</v>
      </c>
      <c r="I187" s="270"/>
      <c r="J187" s="270"/>
      <c r="K187" s="271"/>
      <c r="L187" s="271">
        <v>5590.12</v>
      </c>
      <c r="M187" s="259">
        <f>K187-L187</f>
        <v>-5590.12</v>
      </c>
      <c r="N187" s="270"/>
      <c r="O187" s="271"/>
      <c r="P187" s="271"/>
      <c r="Q187" s="259">
        <f>O187-P187</f>
        <v>0</v>
      </c>
    </row>
    <row r="188" spans="1:17">
      <c r="A188" s="266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2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66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2">
        <v>1</v>
      </c>
      <c r="I189" s="270"/>
      <c r="J189" s="270"/>
      <c r="K189" s="271"/>
      <c r="L189" s="271">
        <v>12453.46</v>
      </c>
      <c r="M189" s="259">
        <f t="shared" ref="M189:M234" si="7">K189-L189</f>
        <v>-12453.46</v>
      </c>
      <c r="N189" s="270"/>
      <c r="O189" s="271"/>
      <c r="P189" s="271"/>
      <c r="Q189" s="259">
        <f t="shared" ref="Q189:Q234" si="8">O189-P189</f>
        <v>0</v>
      </c>
    </row>
    <row r="190" spans="1:17" ht="15" customHeight="1">
      <c r="A190" s="266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2"/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66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2"/>
      <c r="I191" s="270"/>
      <c r="J191" s="270"/>
      <c r="K191" s="271"/>
      <c r="L191" s="271">
        <v>10836.62</v>
      </c>
      <c r="M191" s="259">
        <f t="shared" si="7"/>
        <v>-10836.62</v>
      </c>
      <c r="N191" s="270"/>
      <c r="O191" s="271"/>
      <c r="P191" s="271"/>
      <c r="Q191" s="259">
        <f t="shared" si="8"/>
        <v>0</v>
      </c>
    </row>
    <row r="192" spans="1:17">
      <c r="A192" s="266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2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66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2"/>
      <c r="I193" s="270"/>
      <c r="J193" s="270"/>
      <c r="K193" s="271"/>
      <c r="L193" s="271">
        <v>2124.9699999999998</v>
      </c>
      <c r="M193" s="259">
        <f t="shared" si="7"/>
        <v>-2124.9699999999998</v>
      </c>
      <c r="N193" s="270"/>
      <c r="O193" s="271"/>
      <c r="P193" s="271"/>
      <c r="Q193" s="259">
        <f t="shared" si="8"/>
        <v>0</v>
      </c>
    </row>
    <row r="194" spans="1:17">
      <c r="A194" s="266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2">
        <v>1</v>
      </c>
      <c r="I194" s="270"/>
      <c r="J194" s="270"/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66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2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>
      <c r="A196" s="266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2"/>
      <c r="I196" s="270"/>
      <c r="J196" s="270"/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66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2">
        <v>1</v>
      </c>
      <c r="I197" s="270"/>
      <c r="J197" s="270"/>
      <c r="K197" s="271"/>
      <c r="L197" s="271">
        <v>7794.2</v>
      </c>
      <c r="M197" s="259">
        <f t="shared" si="7"/>
        <v>-7794.2</v>
      </c>
      <c r="N197" s="270"/>
      <c r="O197" s="271"/>
      <c r="P197" s="271"/>
      <c r="Q197" s="259">
        <f t="shared" si="8"/>
        <v>0</v>
      </c>
    </row>
    <row r="198" spans="1:17">
      <c r="A198" s="266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2"/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66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2"/>
      <c r="I199" s="270"/>
      <c r="J199" s="270"/>
      <c r="K199" s="271"/>
      <c r="L199" s="271">
        <v>2022.78</v>
      </c>
      <c r="M199" s="259">
        <f t="shared" si="7"/>
        <v>-2022.78</v>
      </c>
      <c r="N199" s="270"/>
      <c r="O199" s="271"/>
      <c r="P199" s="271"/>
      <c r="Q199" s="259">
        <f t="shared" si="8"/>
        <v>0</v>
      </c>
    </row>
    <row r="200" spans="1:17" ht="63.75">
      <c r="A200" s="266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2"/>
      <c r="I200" s="270"/>
      <c r="J200" s="270"/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66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2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66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2">
        <v>3</v>
      </c>
      <c r="I202" s="270"/>
      <c r="J202" s="270"/>
      <c r="K202" s="271"/>
      <c r="L202" s="271">
        <v>6812.78</v>
      </c>
      <c r="M202" s="259">
        <f t="shared" si="7"/>
        <v>-6812.78</v>
      </c>
      <c r="N202" s="270"/>
      <c r="O202" s="271"/>
      <c r="P202" s="271"/>
      <c r="Q202" s="259">
        <f t="shared" si="8"/>
        <v>0</v>
      </c>
    </row>
    <row r="203" spans="1:17">
      <c r="A203" s="266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2">
        <v>1</v>
      </c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66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2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66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2">
        <v>1</v>
      </c>
      <c r="I205" s="270"/>
      <c r="J205" s="270"/>
      <c r="K205" s="271"/>
      <c r="L205" s="271">
        <v>17351.39</v>
      </c>
      <c r="M205" s="259">
        <f t="shared" si="7"/>
        <v>-17351.39</v>
      </c>
      <c r="N205" s="270"/>
      <c r="O205" s="271"/>
      <c r="P205" s="271"/>
      <c r="Q205" s="259">
        <f t="shared" si="8"/>
        <v>0</v>
      </c>
    </row>
    <row r="206" spans="1:17">
      <c r="A206" s="266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2">
        <v>1</v>
      </c>
      <c r="I206" s="270"/>
      <c r="J206" s="270"/>
      <c r="K206" s="271"/>
      <c r="L206" s="271"/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>
      <c r="A207" s="266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2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66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2"/>
      <c r="I208" s="270">
        <v>1</v>
      </c>
      <c r="J208" s="270">
        <v>1</v>
      </c>
      <c r="K208" s="271">
        <v>2552.0300000000002</v>
      </c>
      <c r="L208" s="271">
        <v>4471.96</v>
      </c>
      <c r="M208" s="259">
        <f t="shared" si="7"/>
        <v>-1919.9299999999998</v>
      </c>
      <c r="N208" s="270"/>
      <c r="O208" s="271"/>
      <c r="P208" s="271"/>
      <c r="Q208" s="259">
        <f t="shared" si="8"/>
        <v>0</v>
      </c>
    </row>
    <row r="209" spans="1:17" ht="51">
      <c r="A209" s="266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2"/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66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2">
        <v>1</v>
      </c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66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2"/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66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2">
        <v>1</v>
      </c>
      <c r="I212" s="270"/>
      <c r="J212" s="270"/>
      <c r="K212" s="271"/>
      <c r="L212" s="271">
        <v>8765.9500000000007</v>
      </c>
      <c r="M212" s="259">
        <f t="shared" si="7"/>
        <v>-8765.9500000000007</v>
      </c>
      <c r="N212" s="270"/>
      <c r="O212" s="271"/>
      <c r="P212" s="271"/>
      <c r="Q212" s="259">
        <f t="shared" si="8"/>
        <v>0</v>
      </c>
    </row>
    <row r="213" spans="1:17">
      <c r="A213" s="266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2"/>
      <c r="I213" s="270"/>
      <c r="J213" s="270"/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66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2"/>
      <c r="I214" s="270"/>
      <c r="J214" s="270"/>
      <c r="K214" s="271"/>
      <c r="L214" s="271">
        <v>10623.27</v>
      </c>
      <c r="M214" s="259">
        <f t="shared" si="7"/>
        <v>-10623.27</v>
      </c>
      <c r="N214" s="270"/>
      <c r="O214" s="271"/>
      <c r="P214" s="271"/>
      <c r="Q214" s="259">
        <f t="shared" si="8"/>
        <v>0</v>
      </c>
    </row>
    <row r="215" spans="1:17">
      <c r="A215" s="266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2">
        <v>2</v>
      </c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66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2"/>
      <c r="I216" s="270"/>
      <c r="J216" s="270"/>
      <c r="K216" s="271"/>
      <c r="L216" s="271"/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>
      <c r="A217" s="266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2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66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2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66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2"/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66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2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66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2">
        <v>1</v>
      </c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66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2"/>
      <c r="I222" s="270"/>
      <c r="J222" s="270"/>
      <c r="K222" s="271"/>
      <c r="L222" s="271">
        <v>792.9</v>
      </c>
      <c r="M222" s="259">
        <f t="shared" si="7"/>
        <v>-792.9</v>
      </c>
      <c r="N222" s="270"/>
      <c r="O222" s="271"/>
      <c r="P222" s="271"/>
      <c r="Q222" s="259">
        <f t="shared" si="8"/>
        <v>0</v>
      </c>
    </row>
    <row r="223" spans="1:17">
      <c r="A223" s="266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2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66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2"/>
      <c r="I224" s="270"/>
      <c r="J224" s="270"/>
      <c r="K224" s="271"/>
      <c r="L224" s="271"/>
      <c r="M224" s="259">
        <f t="shared" si="7"/>
        <v>0</v>
      </c>
      <c r="N224" s="270"/>
      <c r="O224" s="271"/>
      <c r="P224" s="271"/>
      <c r="Q224" s="259">
        <f t="shared" si="8"/>
        <v>0</v>
      </c>
    </row>
    <row r="225" spans="1:17">
      <c r="A225" s="266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2"/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66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2"/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2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 hidden="1">
      <c r="A228" s="270"/>
      <c r="B228" s="243" t="s">
        <v>560</v>
      </c>
      <c r="C228" s="203" t="s">
        <v>19</v>
      </c>
      <c r="D228" s="241"/>
      <c r="E228" s="217" t="s">
        <v>104</v>
      </c>
      <c r="F228" s="244"/>
      <c r="G228" s="219" t="s">
        <v>21</v>
      </c>
      <c r="H228" s="272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 hidden="1">
      <c r="A229" s="270"/>
      <c r="B229" s="243" t="s">
        <v>560</v>
      </c>
      <c r="C229" s="203" t="s">
        <v>19</v>
      </c>
      <c r="D229" s="241"/>
      <c r="E229" s="217" t="s">
        <v>104</v>
      </c>
      <c r="F229" s="244"/>
      <c r="G229" s="211" t="s">
        <v>36</v>
      </c>
      <c r="H229" s="272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 hidden="1">
      <c r="A230" s="270"/>
      <c r="B230" s="243" t="s">
        <v>561</v>
      </c>
      <c r="C230" s="203" t="s">
        <v>19</v>
      </c>
      <c r="D230" s="241"/>
      <c r="E230" s="217" t="s">
        <v>26</v>
      </c>
      <c r="F230" s="244"/>
      <c r="G230" s="219" t="s">
        <v>21</v>
      </c>
      <c r="H230" s="272"/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 hidden="1">
      <c r="A231" s="270"/>
      <c r="B231" s="243" t="s">
        <v>561</v>
      </c>
      <c r="C231" s="203" t="s">
        <v>19</v>
      </c>
      <c r="D231" s="241"/>
      <c r="E231" s="217" t="s">
        <v>26</v>
      </c>
      <c r="F231" s="244"/>
      <c r="G231" s="210" t="s">
        <v>33</v>
      </c>
      <c r="H231" s="272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 hidden="1">
      <c r="A232" s="270"/>
      <c r="B232" s="243" t="s">
        <v>562</v>
      </c>
      <c r="C232" s="203" t="s">
        <v>19</v>
      </c>
      <c r="D232" s="241"/>
      <c r="E232" s="217" t="s">
        <v>26</v>
      </c>
      <c r="F232" s="244"/>
      <c r="G232" s="219" t="s">
        <v>21</v>
      </c>
      <c r="H232" s="272"/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 hidden="1">
      <c r="A233" s="270"/>
      <c r="B233" s="243" t="s">
        <v>562</v>
      </c>
      <c r="C233" s="203" t="s">
        <v>19</v>
      </c>
      <c r="D233" s="241"/>
      <c r="E233" s="217" t="s">
        <v>26</v>
      </c>
      <c r="F233" s="244"/>
      <c r="G233" s="210" t="s">
        <v>33</v>
      </c>
      <c r="H233" s="272"/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 hidden="1">
      <c r="A234" s="270"/>
      <c r="B234" s="243" t="s">
        <v>563</v>
      </c>
      <c r="C234" s="203" t="s">
        <v>19</v>
      </c>
      <c r="D234" s="241"/>
      <c r="E234" s="217" t="s">
        <v>104</v>
      </c>
      <c r="F234" s="244"/>
      <c r="G234" s="219" t="s">
        <v>21</v>
      </c>
      <c r="H234" s="272"/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>SUM(H10:H234)</f>
        <v>54</v>
      </c>
      <c r="I235" s="273">
        <f t="shared" ref="I235:Q235" si="9">SUM(I10:I234)</f>
        <v>6</v>
      </c>
      <c r="J235" s="273">
        <f t="shared" si="9"/>
        <v>6</v>
      </c>
      <c r="K235" s="259">
        <f t="shared" si="9"/>
        <v>16702.37</v>
      </c>
      <c r="L235" s="259">
        <f t="shared" si="9"/>
        <v>166313.83999999997</v>
      </c>
      <c r="M235" s="259">
        <f t="shared" si="9"/>
        <v>-149611.46999999997</v>
      </c>
      <c r="N235" s="273">
        <f t="shared" si="9"/>
        <v>2</v>
      </c>
      <c r="O235" s="259">
        <f t="shared" si="9"/>
        <v>5557.0700000000006</v>
      </c>
      <c r="P235" s="259">
        <f t="shared" si="9"/>
        <v>48932.05</v>
      </c>
      <c r="Q235" s="259">
        <f t="shared" si="9"/>
        <v>-43374.979999999996</v>
      </c>
    </row>
  </sheetData>
  <autoFilter ref="A9:Q186" xr:uid="{00000000-0009-0000-0000-000020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235"/>
  <sheetViews>
    <sheetView topLeftCell="A42" workbookViewId="0">
      <selection activeCell="H74" sqref="H74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66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2"/>
      <c r="I10" s="270"/>
      <c r="J10" s="270"/>
      <c r="K10" s="271"/>
      <c r="L10" s="271"/>
      <c r="M10" s="259">
        <f t="shared" ref="M10:M74" si="1">K10-L10</f>
        <v>0</v>
      </c>
      <c r="N10" s="270"/>
      <c r="O10" s="271"/>
      <c r="P10" s="271"/>
      <c r="Q10" s="259">
        <f t="shared" ref="Q10:Q73" si="2">O10-P10</f>
        <v>0</v>
      </c>
    </row>
    <row r="11" spans="1:17" ht="15" customHeight="1">
      <c r="A11" s="266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2"/>
      <c r="I11" s="270"/>
      <c r="J11" s="270"/>
      <c r="K11" s="271"/>
      <c r="L11" s="271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66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2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66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2"/>
      <c r="I13" s="270">
        <v>1</v>
      </c>
      <c r="J13" s="270">
        <v>1</v>
      </c>
      <c r="K13" s="271">
        <v>1336.57</v>
      </c>
      <c r="L13" s="271"/>
      <c r="M13" s="259">
        <f t="shared" si="1"/>
        <v>1336.57</v>
      </c>
      <c r="N13" s="270">
        <v>1</v>
      </c>
      <c r="O13" s="271">
        <v>0</v>
      </c>
      <c r="P13" s="271"/>
      <c r="Q13" s="259">
        <f t="shared" si="2"/>
        <v>0</v>
      </c>
    </row>
    <row r="14" spans="1:17" ht="15" customHeight="1">
      <c r="A14" s="266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2">
        <v>1</v>
      </c>
      <c r="I14" s="270">
        <v>1</v>
      </c>
      <c r="J14" s="270">
        <v>1</v>
      </c>
      <c r="K14" s="271">
        <v>552.29999999999995</v>
      </c>
      <c r="L14" s="271"/>
      <c r="M14" s="259">
        <f t="shared" si="1"/>
        <v>552.29999999999995</v>
      </c>
      <c r="N14" s="270"/>
      <c r="O14" s="271"/>
      <c r="P14" s="271"/>
      <c r="Q14" s="259">
        <f t="shared" si="2"/>
        <v>0</v>
      </c>
    </row>
    <row r="15" spans="1:17" ht="15" customHeight="1">
      <c r="A15" s="266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2"/>
      <c r="I15" s="270"/>
      <c r="J15" s="270"/>
      <c r="K15" s="271"/>
      <c r="L15" s="271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66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2"/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66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2"/>
      <c r="I17" s="270"/>
      <c r="J17" s="270"/>
      <c r="K17" s="271"/>
      <c r="L17" s="271"/>
      <c r="M17" s="259">
        <f t="shared" si="1"/>
        <v>0</v>
      </c>
      <c r="N17" s="270"/>
      <c r="O17" s="271"/>
      <c r="P17" s="271"/>
      <c r="Q17" s="259">
        <f t="shared" si="2"/>
        <v>0</v>
      </c>
    </row>
    <row r="18" spans="1:17" ht="15" customHeight="1">
      <c r="A18" s="266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2">
        <v>2</v>
      </c>
      <c r="I18" s="270">
        <v>10</v>
      </c>
      <c r="J18" s="270">
        <v>14</v>
      </c>
      <c r="K18" s="271">
        <v>25237.51</v>
      </c>
      <c r="L18" s="271"/>
      <c r="M18" s="259">
        <f t="shared" si="1"/>
        <v>25237.51</v>
      </c>
      <c r="N18" s="270">
        <v>2</v>
      </c>
      <c r="O18" s="271">
        <v>7880.88</v>
      </c>
      <c r="P18" s="271"/>
      <c r="Q18" s="259">
        <f t="shared" si="2"/>
        <v>7880.88</v>
      </c>
    </row>
    <row r="19" spans="1:17" ht="15" customHeight="1">
      <c r="A19" s="266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2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66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2"/>
      <c r="I20" s="270"/>
      <c r="J20" s="270"/>
      <c r="K20" s="271"/>
      <c r="L20" s="271"/>
      <c r="M20" s="259">
        <f t="shared" si="1"/>
        <v>0</v>
      </c>
      <c r="N20" s="270"/>
      <c r="O20" s="271"/>
      <c r="P20" s="271"/>
      <c r="Q20" s="259">
        <f t="shared" si="2"/>
        <v>0</v>
      </c>
    </row>
    <row r="21" spans="1:17" ht="15" customHeight="1">
      <c r="A21" s="266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2"/>
      <c r="I21" s="270">
        <v>1</v>
      </c>
      <c r="J21" s="270">
        <v>2</v>
      </c>
      <c r="K21" s="271">
        <v>4961.5</v>
      </c>
      <c r="L21" s="271"/>
      <c r="M21" s="259">
        <f t="shared" si="1"/>
        <v>4961.5</v>
      </c>
      <c r="N21" s="270">
        <v>1</v>
      </c>
      <c r="O21" s="271">
        <v>3129.7</v>
      </c>
      <c r="P21" s="271"/>
      <c r="Q21" s="259">
        <f t="shared" si="2"/>
        <v>3129.7</v>
      </c>
    </row>
    <row r="22" spans="1:17" ht="15" customHeight="1">
      <c r="A22" s="266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2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66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2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66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2">
        <v>-1</v>
      </c>
      <c r="I24" s="270"/>
      <c r="J24" s="270"/>
      <c r="K24" s="271"/>
      <c r="L24" s="271"/>
      <c r="M24" s="259">
        <f t="shared" si="1"/>
        <v>0</v>
      </c>
      <c r="N24" s="270">
        <v>1</v>
      </c>
      <c r="O24" s="271">
        <v>3130.19</v>
      </c>
      <c r="P24" s="271"/>
      <c r="Q24" s="259">
        <f t="shared" si="2"/>
        <v>3130.19</v>
      </c>
    </row>
    <row r="25" spans="1:17" ht="15" customHeight="1">
      <c r="A25" s="266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2"/>
      <c r="I25" s="270"/>
      <c r="J25" s="270"/>
      <c r="K25" s="271"/>
      <c r="L25" s="271"/>
      <c r="M25" s="259">
        <f t="shared" si="1"/>
        <v>0</v>
      </c>
      <c r="N25" s="270">
        <v>2</v>
      </c>
      <c r="O25" s="271">
        <v>3389.46</v>
      </c>
      <c r="P25" s="271"/>
      <c r="Q25" s="259">
        <f t="shared" si="2"/>
        <v>3389.46</v>
      </c>
    </row>
    <row r="26" spans="1:17" ht="15" customHeight="1">
      <c r="A26" s="266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2"/>
      <c r="I26" s="270"/>
      <c r="J26" s="270"/>
      <c r="K26" s="271"/>
      <c r="L26" s="271"/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customHeight="1">
      <c r="A27" s="266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2"/>
      <c r="I27" s="270"/>
      <c r="J27" s="270"/>
      <c r="K27" s="271"/>
      <c r="L27" s="271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66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2"/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66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2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66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2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66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2"/>
      <c r="I31" s="270"/>
      <c r="J31" s="270"/>
      <c r="K31" s="271"/>
      <c r="L31" s="271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66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2"/>
      <c r="I32" s="270">
        <v>1</v>
      </c>
      <c r="J32" s="270">
        <v>2</v>
      </c>
      <c r="K32" s="271">
        <v>7916.3</v>
      </c>
      <c r="L32" s="271"/>
      <c r="M32" s="259">
        <f t="shared" si="1"/>
        <v>7916.3</v>
      </c>
      <c r="N32" s="270">
        <v>2</v>
      </c>
      <c r="O32" s="271">
        <v>4418.3999999999996</v>
      </c>
      <c r="P32" s="271"/>
      <c r="Q32" s="259">
        <f t="shared" si="2"/>
        <v>4418.3999999999996</v>
      </c>
    </row>
    <row r="33" spans="1:17" ht="15" customHeight="1">
      <c r="A33" s="266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2"/>
      <c r="I33" s="270"/>
      <c r="J33" s="270"/>
      <c r="K33" s="271"/>
      <c r="L33" s="271"/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66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2"/>
      <c r="I34" s="270"/>
      <c r="J34" s="270"/>
      <c r="K34" s="271"/>
      <c r="L34" s="271"/>
      <c r="M34" s="259">
        <f t="shared" si="1"/>
        <v>0</v>
      </c>
      <c r="N34" s="270"/>
      <c r="O34" s="271"/>
      <c r="P34" s="271"/>
      <c r="Q34" s="259">
        <f t="shared" si="2"/>
        <v>0</v>
      </c>
    </row>
    <row r="35" spans="1:17" ht="15" customHeight="1">
      <c r="A35" s="266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2"/>
      <c r="I35" s="270"/>
      <c r="J35" s="270"/>
      <c r="K35" s="271"/>
      <c r="L35" s="271"/>
      <c r="M35" s="259">
        <f t="shared" si="1"/>
        <v>0</v>
      </c>
      <c r="N35" s="270"/>
      <c r="O35" s="271"/>
      <c r="P35" s="271"/>
      <c r="Q35" s="259">
        <f t="shared" si="2"/>
        <v>0</v>
      </c>
    </row>
    <row r="36" spans="1:17" ht="15" customHeight="1">
      <c r="A36" s="266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2"/>
      <c r="I36" s="270">
        <v>11</v>
      </c>
      <c r="J36" s="270">
        <v>11</v>
      </c>
      <c r="K36" s="271">
        <v>5819.98</v>
      </c>
      <c r="L36" s="271"/>
      <c r="M36" s="259">
        <f t="shared" si="1"/>
        <v>5819.98</v>
      </c>
      <c r="N36" s="270"/>
      <c r="O36" s="271"/>
      <c r="P36" s="271"/>
      <c r="Q36" s="259">
        <f t="shared" si="2"/>
        <v>0</v>
      </c>
    </row>
    <row r="37" spans="1:17" ht="15" customHeight="1">
      <c r="A37" s="266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2">
        <v>1</v>
      </c>
      <c r="I37" s="270"/>
      <c r="J37" s="270"/>
      <c r="K37" s="271"/>
      <c r="L37" s="271"/>
      <c r="M37" s="259">
        <f t="shared" si="1"/>
        <v>0</v>
      </c>
      <c r="N37" s="270"/>
      <c r="O37" s="271"/>
      <c r="P37" s="271"/>
      <c r="Q37" s="259">
        <f t="shared" si="2"/>
        <v>0</v>
      </c>
    </row>
    <row r="38" spans="1:17" ht="15" hidden="1" customHeight="1">
      <c r="A38" s="266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2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66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2"/>
      <c r="I39" s="270"/>
      <c r="J39" s="270"/>
      <c r="K39" s="271"/>
      <c r="L39" s="271"/>
      <c r="M39" s="259">
        <f t="shared" si="1"/>
        <v>0</v>
      </c>
      <c r="N39" s="270"/>
      <c r="O39" s="271"/>
      <c r="P39" s="271"/>
      <c r="Q39" s="259">
        <f t="shared" si="2"/>
        <v>0</v>
      </c>
    </row>
    <row r="40" spans="1:17" ht="15" customHeight="1">
      <c r="A40" s="266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2">
        <v>2</v>
      </c>
      <c r="I40" s="270"/>
      <c r="J40" s="270"/>
      <c r="K40" s="271"/>
      <c r="L40" s="271"/>
      <c r="M40" s="259">
        <f t="shared" si="1"/>
        <v>0</v>
      </c>
      <c r="N40" s="270"/>
      <c r="O40" s="271"/>
      <c r="P40" s="271"/>
      <c r="Q40" s="259">
        <f t="shared" si="2"/>
        <v>0</v>
      </c>
    </row>
    <row r="41" spans="1:17" ht="15" customHeight="1">
      <c r="A41" s="266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2"/>
      <c r="I41" s="270"/>
      <c r="J41" s="270"/>
      <c r="K41" s="271"/>
      <c r="L41" s="271"/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66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2"/>
      <c r="I42" s="270"/>
      <c r="J42" s="270"/>
      <c r="K42" s="271"/>
      <c r="L42" s="271"/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customHeight="1">
      <c r="A43" s="266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2">
        <v>1</v>
      </c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66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2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66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2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66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2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66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2"/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66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2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66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2"/>
      <c r="I49" s="270"/>
      <c r="J49" s="270"/>
      <c r="K49" s="271"/>
      <c r="L49" s="271"/>
      <c r="M49" s="259">
        <f t="shared" si="1"/>
        <v>0</v>
      </c>
      <c r="N49" s="270"/>
      <c r="O49" s="271"/>
      <c r="P49" s="271"/>
      <c r="Q49" s="259">
        <f t="shared" si="2"/>
        <v>0</v>
      </c>
    </row>
    <row r="50" spans="1:17" ht="15" customHeight="1">
      <c r="A50" s="266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2"/>
      <c r="I50" s="270"/>
      <c r="J50" s="270"/>
      <c r="K50" s="271"/>
      <c r="L50" s="271"/>
      <c r="M50" s="259">
        <f t="shared" si="1"/>
        <v>0</v>
      </c>
      <c r="N50" s="270"/>
      <c r="O50" s="271"/>
      <c r="P50" s="271"/>
      <c r="Q50" s="259">
        <f t="shared" si="2"/>
        <v>0</v>
      </c>
    </row>
    <row r="51" spans="1:17" ht="15" customHeight="1">
      <c r="A51" s="266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2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66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2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66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2"/>
      <c r="I53" s="270">
        <v>2</v>
      </c>
      <c r="J53" s="270">
        <v>3</v>
      </c>
      <c r="K53" s="271">
        <v>4914</v>
      </c>
      <c r="L53" s="271"/>
      <c r="M53" s="259">
        <f t="shared" si="1"/>
        <v>4914</v>
      </c>
      <c r="N53" s="270"/>
      <c r="O53" s="271"/>
      <c r="P53" s="271"/>
      <c r="Q53" s="259">
        <f t="shared" si="2"/>
        <v>0</v>
      </c>
    </row>
    <row r="54" spans="1:17" ht="15" customHeight="1">
      <c r="A54" s="266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2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66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2"/>
      <c r="I55" s="270"/>
      <c r="J55" s="270">
        <v>2</v>
      </c>
      <c r="K55" s="271">
        <v>5081.96</v>
      </c>
      <c r="L55" s="271"/>
      <c r="M55" s="259">
        <f t="shared" si="1"/>
        <v>5081.96</v>
      </c>
      <c r="N55" s="270"/>
      <c r="O55" s="271"/>
      <c r="P55" s="271"/>
      <c r="Q55" s="259">
        <f t="shared" si="2"/>
        <v>0</v>
      </c>
    </row>
    <row r="56" spans="1:17" ht="15" customHeight="1">
      <c r="A56" s="266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2">
        <v>1</v>
      </c>
      <c r="I56" s="270"/>
      <c r="J56" s="270"/>
      <c r="K56" s="271"/>
      <c r="L56" s="271"/>
      <c r="M56" s="259">
        <f t="shared" si="1"/>
        <v>0</v>
      </c>
      <c r="N56" s="270"/>
      <c r="O56" s="271"/>
      <c r="P56" s="271"/>
      <c r="Q56" s="259">
        <f t="shared" si="2"/>
        <v>0</v>
      </c>
    </row>
    <row r="57" spans="1:17" ht="15" customHeight="1">
      <c r="A57" s="266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2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66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2"/>
      <c r="I58" s="270"/>
      <c r="J58" s="270"/>
      <c r="K58" s="271"/>
      <c r="L58" s="271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66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2">
        <v>1</v>
      </c>
      <c r="I59" s="270">
        <v>2</v>
      </c>
      <c r="J59" s="270">
        <v>3</v>
      </c>
      <c r="K59" s="271">
        <v>5189.78</v>
      </c>
      <c r="L59" s="271"/>
      <c r="M59" s="259">
        <f t="shared" si="1"/>
        <v>5189.78</v>
      </c>
      <c r="N59" s="270">
        <v>1</v>
      </c>
      <c r="O59" s="271">
        <v>7433.27</v>
      </c>
      <c r="P59" s="271"/>
      <c r="Q59" s="259">
        <f t="shared" si="2"/>
        <v>7433.27</v>
      </c>
    </row>
    <row r="60" spans="1:17" ht="15" customHeight="1">
      <c r="A60" s="266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2"/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66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2"/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66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2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66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2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66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2"/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66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2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66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2"/>
      <c r="I66" s="270"/>
      <c r="J66" s="270"/>
      <c r="K66" s="271"/>
      <c r="L66" s="271"/>
      <c r="M66" s="259">
        <f t="shared" si="1"/>
        <v>0</v>
      </c>
      <c r="N66" s="270"/>
      <c r="O66" s="271"/>
      <c r="P66" s="271"/>
      <c r="Q66" s="259">
        <f t="shared" si="2"/>
        <v>0</v>
      </c>
    </row>
    <row r="67" spans="1:17" ht="15" customHeight="1">
      <c r="A67" s="266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2">
        <v>3</v>
      </c>
      <c r="I67" s="270"/>
      <c r="J67" s="270"/>
      <c r="K67" s="271"/>
      <c r="L67" s="271"/>
      <c r="M67" s="259">
        <f t="shared" si="1"/>
        <v>0</v>
      </c>
      <c r="N67" s="270"/>
      <c r="O67" s="271"/>
      <c r="P67" s="271"/>
      <c r="Q67" s="259">
        <f t="shared" si="2"/>
        <v>0</v>
      </c>
    </row>
    <row r="68" spans="1:17" ht="15" customHeight="1">
      <c r="A68" s="266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2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66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2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66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2"/>
      <c r="I70" s="270"/>
      <c r="J70" s="270"/>
      <c r="K70" s="271"/>
      <c r="L70" s="271"/>
      <c r="M70" s="259">
        <f t="shared" si="1"/>
        <v>0</v>
      </c>
      <c r="N70" s="270"/>
      <c r="O70" s="271"/>
      <c r="P70" s="271"/>
      <c r="Q70" s="259">
        <f t="shared" si="2"/>
        <v>0</v>
      </c>
    </row>
    <row r="71" spans="1:17" ht="15" customHeight="1">
      <c r="A71" s="266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2">
        <v>1</v>
      </c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66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2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66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2">
        <v>13</v>
      </c>
      <c r="I73" s="270">
        <v>16</v>
      </c>
      <c r="J73" s="270">
        <v>20</v>
      </c>
      <c r="K73" s="271">
        <v>23342.33</v>
      </c>
      <c r="L73" s="271"/>
      <c r="M73" s="259">
        <f t="shared" si="1"/>
        <v>23342.33</v>
      </c>
      <c r="N73" s="270">
        <v>3</v>
      </c>
      <c r="O73" s="271">
        <v>1549.2</v>
      </c>
      <c r="P73" s="271"/>
      <c r="Q73" s="259">
        <f t="shared" si="2"/>
        <v>1549.2</v>
      </c>
    </row>
    <row r="74" spans="1:17" ht="15" customHeight="1">
      <c r="A74" s="266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2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ref="Q74:Q137" si="3">O74-P74</f>
        <v>0</v>
      </c>
    </row>
    <row r="75" spans="1:17" ht="15" customHeight="1">
      <c r="A75" s="266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2">
        <v>2</v>
      </c>
      <c r="I75" s="270"/>
      <c r="J75" s="270"/>
      <c r="K75" s="271"/>
      <c r="L75" s="271"/>
      <c r="M75" s="259">
        <f t="shared" ref="M75:M141" si="4">K75-L75</f>
        <v>0</v>
      </c>
      <c r="N75" s="270"/>
      <c r="O75" s="271"/>
      <c r="P75" s="271"/>
      <c r="Q75" s="259">
        <f t="shared" si="3"/>
        <v>0</v>
      </c>
    </row>
    <row r="76" spans="1:17" ht="15" customHeight="1">
      <c r="A76" s="266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2"/>
      <c r="I76" s="270"/>
      <c r="J76" s="270"/>
      <c r="K76" s="271"/>
      <c r="L76" s="271"/>
      <c r="M76" s="259">
        <f t="shared" si="4"/>
        <v>0</v>
      </c>
      <c r="N76" s="270"/>
      <c r="O76" s="271"/>
      <c r="P76" s="271"/>
      <c r="Q76" s="259">
        <f t="shared" si="3"/>
        <v>0</v>
      </c>
    </row>
    <row r="77" spans="1:17" ht="15" customHeight="1">
      <c r="A77" s="266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2"/>
      <c r="I77" s="270"/>
      <c r="J77" s="270"/>
      <c r="K77" s="271"/>
      <c r="L77" s="271"/>
      <c r="M77" s="259">
        <f t="shared" si="4"/>
        <v>0</v>
      </c>
      <c r="N77" s="270"/>
      <c r="O77" s="271"/>
      <c r="P77" s="271"/>
      <c r="Q77" s="259">
        <f t="shared" si="3"/>
        <v>0</v>
      </c>
    </row>
    <row r="78" spans="1:17" ht="15" customHeight="1">
      <c r="A78" s="266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2"/>
      <c r="I78" s="270"/>
      <c r="J78" s="270"/>
      <c r="K78" s="271"/>
      <c r="L78" s="271"/>
      <c r="M78" s="259">
        <f t="shared" si="4"/>
        <v>0</v>
      </c>
      <c r="N78" s="270"/>
      <c r="O78" s="271"/>
      <c r="P78" s="271"/>
      <c r="Q78" s="259">
        <f t="shared" si="3"/>
        <v>0</v>
      </c>
    </row>
    <row r="79" spans="1:17" ht="15" customHeight="1">
      <c r="A79" s="266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2"/>
      <c r="I79" s="270">
        <v>2</v>
      </c>
      <c r="J79" s="270">
        <v>2</v>
      </c>
      <c r="K79" s="271">
        <v>1463.6</v>
      </c>
      <c r="L79" s="271"/>
      <c r="M79" s="259">
        <f t="shared" si="4"/>
        <v>1463.6</v>
      </c>
      <c r="N79" s="270">
        <v>2</v>
      </c>
      <c r="O79" s="271">
        <v>9304.0499999999993</v>
      </c>
      <c r="P79" s="271"/>
      <c r="Q79" s="259">
        <f t="shared" si="3"/>
        <v>9304.0499999999993</v>
      </c>
    </row>
    <row r="80" spans="1:17" ht="15" customHeight="1">
      <c r="A80" s="266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2"/>
      <c r="I80" s="270"/>
      <c r="J80" s="270">
        <v>1</v>
      </c>
      <c r="K80" s="271">
        <v>1012.55</v>
      </c>
      <c r="L80" s="271"/>
      <c r="M80" s="259">
        <f t="shared" si="4"/>
        <v>1012.55</v>
      </c>
      <c r="N80" s="270">
        <v>2</v>
      </c>
      <c r="O80" s="271">
        <v>8450.93</v>
      </c>
      <c r="P80" s="271"/>
      <c r="Q80" s="259">
        <f t="shared" si="3"/>
        <v>8450.93</v>
      </c>
    </row>
    <row r="81" spans="1:17" ht="15" customHeight="1">
      <c r="A81" s="266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2"/>
      <c r="I81" s="270"/>
      <c r="J81" s="270"/>
      <c r="K81" s="271"/>
      <c r="L81" s="271"/>
      <c r="M81" s="259">
        <f t="shared" si="4"/>
        <v>0</v>
      </c>
      <c r="N81" s="270"/>
      <c r="O81" s="271"/>
      <c r="P81" s="271"/>
      <c r="Q81" s="259">
        <f t="shared" si="3"/>
        <v>0</v>
      </c>
    </row>
    <row r="82" spans="1:17" ht="15" customHeight="1">
      <c r="A82" s="266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2"/>
      <c r="I82" s="270"/>
      <c r="J82" s="270"/>
      <c r="K82" s="271"/>
      <c r="L82" s="271"/>
      <c r="M82" s="259">
        <f t="shared" si="4"/>
        <v>0</v>
      </c>
      <c r="N82" s="270"/>
      <c r="O82" s="271"/>
      <c r="P82" s="271"/>
      <c r="Q82" s="259">
        <f t="shared" si="3"/>
        <v>0</v>
      </c>
    </row>
    <row r="83" spans="1:17" ht="15" customHeight="1">
      <c r="A83" s="266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2"/>
      <c r="I83" s="270"/>
      <c r="J83" s="270"/>
      <c r="K83" s="271"/>
      <c r="L83" s="271"/>
      <c r="M83" s="259">
        <f t="shared" si="4"/>
        <v>0</v>
      </c>
      <c r="N83" s="270"/>
      <c r="O83" s="271"/>
      <c r="P83" s="271"/>
      <c r="Q83" s="259">
        <f t="shared" si="3"/>
        <v>0</v>
      </c>
    </row>
    <row r="84" spans="1:17" ht="15" customHeight="1">
      <c r="A84" s="266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2"/>
      <c r="I84" s="270"/>
      <c r="J84" s="270"/>
      <c r="K84" s="271"/>
      <c r="L84" s="271"/>
      <c r="M84" s="259">
        <f t="shared" si="4"/>
        <v>0</v>
      </c>
      <c r="N84" s="270"/>
      <c r="O84" s="271"/>
      <c r="P84" s="271"/>
      <c r="Q84" s="259">
        <f t="shared" si="3"/>
        <v>0</v>
      </c>
    </row>
    <row r="85" spans="1:17" ht="15" customHeight="1">
      <c r="A85" s="266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2"/>
      <c r="I85" s="270"/>
      <c r="J85" s="270"/>
      <c r="K85" s="271"/>
      <c r="L85" s="271"/>
      <c r="M85" s="259">
        <f t="shared" si="4"/>
        <v>0</v>
      </c>
      <c r="N85" s="270"/>
      <c r="O85" s="271"/>
      <c r="P85" s="271"/>
      <c r="Q85" s="259">
        <f t="shared" si="3"/>
        <v>0</v>
      </c>
    </row>
    <row r="86" spans="1:17" ht="15" customHeight="1">
      <c r="A86" s="266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2">
        <v>1</v>
      </c>
      <c r="I86" s="270"/>
      <c r="J86" s="270"/>
      <c r="K86" s="271"/>
      <c r="L86" s="271"/>
      <c r="M86" s="259">
        <f t="shared" si="4"/>
        <v>0</v>
      </c>
      <c r="N86" s="270"/>
      <c r="O86" s="271"/>
      <c r="P86" s="271"/>
      <c r="Q86" s="259">
        <f t="shared" si="3"/>
        <v>0</v>
      </c>
    </row>
    <row r="87" spans="1:17" ht="15" customHeight="1">
      <c r="A87" s="266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2"/>
      <c r="I87" s="270"/>
      <c r="J87" s="270"/>
      <c r="K87" s="271"/>
      <c r="L87" s="271"/>
      <c r="M87" s="259">
        <f t="shared" si="4"/>
        <v>0</v>
      </c>
      <c r="N87" s="270"/>
      <c r="O87" s="271"/>
      <c r="P87" s="271"/>
      <c r="Q87" s="259">
        <f t="shared" si="3"/>
        <v>0</v>
      </c>
    </row>
    <row r="88" spans="1:17" ht="15" customHeight="1">
      <c r="A88" s="266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2"/>
      <c r="I88" s="270"/>
      <c r="J88" s="270"/>
      <c r="K88" s="271"/>
      <c r="L88" s="271"/>
      <c r="M88" s="259">
        <f t="shared" si="4"/>
        <v>0</v>
      </c>
      <c r="N88" s="270"/>
      <c r="O88" s="271"/>
      <c r="P88" s="271"/>
      <c r="Q88" s="259">
        <f t="shared" si="3"/>
        <v>0</v>
      </c>
    </row>
    <row r="89" spans="1:17" ht="15" customHeight="1">
      <c r="A89" s="266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2"/>
      <c r="I89" s="270"/>
      <c r="J89" s="270"/>
      <c r="K89" s="271"/>
      <c r="L89" s="271"/>
      <c r="M89" s="259">
        <f t="shared" si="4"/>
        <v>0</v>
      </c>
      <c r="N89" s="270"/>
      <c r="O89" s="271"/>
      <c r="P89" s="271"/>
      <c r="Q89" s="259">
        <f t="shared" si="3"/>
        <v>0</v>
      </c>
    </row>
    <row r="90" spans="1:17" ht="15" customHeight="1">
      <c r="A90" s="266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2"/>
      <c r="I90" s="270"/>
      <c r="J90" s="270"/>
      <c r="K90" s="271"/>
      <c r="L90" s="271"/>
      <c r="M90" s="259">
        <f t="shared" si="4"/>
        <v>0</v>
      </c>
      <c r="N90" s="270"/>
      <c r="O90" s="271"/>
      <c r="P90" s="271"/>
      <c r="Q90" s="259">
        <f t="shared" si="3"/>
        <v>0</v>
      </c>
    </row>
    <row r="91" spans="1:17" ht="15" customHeight="1">
      <c r="A91" s="266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2"/>
      <c r="I91" s="270"/>
      <c r="J91" s="270"/>
      <c r="K91" s="271"/>
      <c r="L91" s="271"/>
      <c r="M91" s="259">
        <f t="shared" si="4"/>
        <v>0</v>
      </c>
      <c r="N91" s="270"/>
      <c r="O91" s="271"/>
      <c r="P91" s="271"/>
      <c r="Q91" s="259">
        <f t="shared" si="3"/>
        <v>0</v>
      </c>
    </row>
    <row r="92" spans="1:17" ht="15" customHeight="1">
      <c r="A92" s="266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2"/>
      <c r="I92" s="270"/>
      <c r="J92" s="270"/>
      <c r="K92" s="271"/>
      <c r="L92" s="271"/>
      <c r="M92" s="259">
        <f t="shared" si="4"/>
        <v>0</v>
      </c>
      <c r="N92" s="270"/>
      <c r="O92" s="271"/>
      <c r="P92" s="271"/>
      <c r="Q92" s="259">
        <f t="shared" si="3"/>
        <v>0</v>
      </c>
    </row>
    <row r="93" spans="1:17" ht="15" customHeight="1">
      <c r="A93" s="266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2"/>
      <c r="I93" s="270"/>
      <c r="J93" s="270"/>
      <c r="K93" s="271"/>
      <c r="L93" s="271"/>
      <c r="M93" s="259">
        <f t="shared" si="4"/>
        <v>0</v>
      </c>
      <c r="N93" s="270"/>
      <c r="O93" s="271"/>
      <c r="P93" s="271"/>
      <c r="Q93" s="259">
        <f t="shared" si="3"/>
        <v>0</v>
      </c>
    </row>
    <row r="94" spans="1:17" ht="15" customHeight="1">
      <c r="A94" s="266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2"/>
      <c r="I94" s="270"/>
      <c r="J94" s="270"/>
      <c r="K94" s="271"/>
      <c r="L94" s="271"/>
      <c r="M94" s="259">
        <f t="shared" si="4"/>
        <v>0</v>
      </c>
      <c r="N94" s="270"/>
      <c r="O94" s="271"/>
      <c r="P94" s="271"/>
      <c r="Q94" s="259">
        <f t="shared" si="3"/>
        <v>0</v>
      </c>
    </row>
    <row r="95" spans="1:17" ht="15" customHeight="1">
      <c r="A95" s="266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2">
        <v>1</v>
      </c>
      <c r="I95" s="270"/>
      <c r="J95" s="270"/>
      <c r="K95" s="271"/>
      <c r="L95" s="271"/>
      <c r="M95" s="259">
        <f t="shared" si="4"/>
        <v>0</v>
      </c>
      <c r="N95" s="270"/>
      <c r="O95" s="271"/>
      <c r="P95" s="271"/>
      <c r="Q95" s="259">
        <f t="shared" si="3"/>
        <v>0</v>
      </c>
    </row>
    <row r="96" spans="1:17" ht="15" customHeight="1">
      <c r="A96" s="266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2">
        <v>3</v>
      </c>
      <c r="I96" s="270"/>
      <c r="J96" s="270"/>
      <c r="K96" s="271"/>
      <c r="L96" s="271"/>
      <c r="M96" s="259">
        <f t="shared" si="4"/>
        <v>0</v>
      </c>
      <c r="N96" s="270"/>
      <c r="O96" s="271"/>
      <c r="P96" s="271"/>
      <c r="Q96" s="259">
        <f t="shared" si="3"/>
        <v>0</v>
      </c>
    </row>
    <row r="97" spans="1:17" ht="15" customHeight="1">
      <c r="A97" s="266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2">
        <v>1</v>
      </c>
      <c r="I97" s="270">
        <v>1</v>
      </c>
      <c r="J97" s="270">
        <v>1</v>
      </c>
      <c r="K97" s="271">
        <v>1002.42</v>
      </c>
      <c r="L97" s="271"/>
      <c r="M97" s="259">
        <f t="shared" si="4"/>
        <v>1002.42</v>
      </c>
      <c r="N97" s="270"/>
      <c r="O97" s="271"/>
      <c r="P97" s="271"/>
      <c r="Q97" s="259">
        <f t="shared" si="3"/>
        <v>0</v>
      </c>
    </row>
    <row r="98" spans="1:17" ht="15" customHeight="1">
      <c r="A98" s="266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2"/>
      <c r="I98" s="270">
        <v>1</v>
      </c>
      <c r="J98" s="270">
        <v>1</v>
      </c>
      <c r="K98" s="271">
        <v>552.29999999999995</v>
      </c>
      <c r="L98" s="271"/>
      <c r="M98" s="259">
        <f t="shared" si="4"/>
        <v>552.29999999999995</v>
      </c>
      <c r="N98" s="270"/>
      <c r="O98" s="271"/>
      <c r="P98" s="271"/>
      <c r="Q98" s="259">
        <f t="shared" si="3"/>
        <v>0</v>
      </c>
    </row>
    <row r="99" spans="1:17" ht="15" customHeight="1">
      <c r="A99" s="266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2"/>
      <c r="I99" s="270"/>
      <c r="J99" s="270"/>
      <c r="K99" s="271"/>
      <c r="L99" s="271"/>
      <c r="M99" s="259">
        <f t="shared" si="4"/>
        <v>0</v>
      </c>
      <c r="N99" s="270"/>
      <c r="O99" s="271"/>
      <c r="P99" s="271"/>
      <c r="Q99" s="259">
        <f t="shared" si="3"/>
        <v>0</v>
      </c>
    </row>
    <row r="100" spans="1:17" ht="15" customHeight="1">
      <c r="A100" s="266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2"/>
      <c r="I100" s="270"/>
      <c r="J100" s="270"/>
      <c r="K100" s="271"/>
      <c r="L100" s="271"/>
      <c r="M100" s="259">
        <f t="shared" si="4"/>
        <v>0</v>
      </c>
      <c r="N100" s="270"/>
      <c r="O100" s="271"/>
      <c r="P100" s="271"/>
      <c r="Q100" s="259">
        <f t="shared" si="3"/>
        <v>0</v>
      </c>
    </row>
    <row r="101" spans="1:17" ht="15" customHeight="1">
      <c r="A101" s="266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2"/>
      <c r="I101" s="270"/>
      <c r="J101" s="270"/>
      <c r="K101" s="271"/>
      <c r="L101" s="271"/>
      <c r="M101" s="259">
        <f t="shared" si="4"/>
        <v>0</v>
      </c>
      <c r="N101" s="270"/>
      <c r="O101" s="271"/>
      <c r="P101" s="271"/>
      <c r="Q101" s="259">
        <f t="shared" si="3"/>
        <v>0</v>
      </c>
    </row>
    <row r="102" spans="1:17" ht="15" customHeight="1">
      <c r="A102" s="266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2">
        <v>2</v>
      </c>
      <c r="I102" s="270"/>
      <c r="J102" s="270"/>
      <c r="K102" s="271"/>
      <c r="L102" s="271"/>
      <c r="M102" s="259">
        <f t="shared" si="4"/>
        <v>0</v>
      </c>
      <c r="N102" s="270"/>
      <c r="O102" s="271"/>
      <c r="P102" s="271"/>
      <c r="Q102" s="259">
        <f t="shared" si="3"/>
        <v>0</v>
      </c>
    </row>
    <row r="103" spans="1:17" ht="15" customHeight="1">
      <c r="A103" s="266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2"/>
      <c r="I103" s="270">
        <v>1</v>
      </c>
      <c r="J103" s="270">
        <v>1</v>
      </c>
      <c r="K103" s="271">
        <v>3497.9</v>
      </c>
      <c r="L103" s="271"/>
      <c r="M103" s="259">
        <f t="shared" si="4"/>
        <v>3497.9</v>
      </c>
      <c r="N103" s="270"/>
      <c r="O103" s="271">
        <v>4507.9799999999996</v>
      </c>
      <c r="P103" s="271"/>
      <c r="Q103" s="259">
        <f t="shared" si="3"/>
        <v>4507.9799999999996</v>
      </c>
    </row>
    <row r="104" spans="1:17" ht="15" customHeight="1">
      <c r="A104" s="266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2">
        <v>2</v>
      </c>
      <c r="I104" s="270"/>
      <c r="J104" s="270"/>
      <c r="K104" s="271"/>
      <c r="L104" s="271"/>
      <c r="M104" s="259">
        <f t="shared" si="4"/>
        <v>0</v>
      </c>
      <c r="N104" s="270"/>
      <c r="O104" s="271"/>
      <c r="P104" s="271"/>
      <c r="Q104" s="259">
        <f t="shared" si="3"/>
        <v>0</v>
      </c>
    </row>
    <row r="105" spans="1:17" ht="15" customHeight="1">
      <c r="A105" s="266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2">
        <v>1</v>
      </c>
      <c r="I105" s="270"/>
      <c r="J105" s="270"/>
      <c r="K105" s="271"/>
      <c r="L105" s="271"/>
      <c r="M105" s="259">
        <f t="shared" si="4"/>
        <v>0</v>
      </c>
      <c r="N105" s="270"/>
      <c r="O105" s="271"/>
      <c r="P105" s="271"/>
      <c r="Q105" s="259">
        <f t="shared" si="3"/>
        <v>0</v>
      </c>
    </row>
    <row r="106" spans="1:17" ht="15" customHeight="1">
      <c r="A106" s="266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2"/>
      <c r="I106" s="270"/>
      <c r="J106" s="270"/>
      <c r="K106" s="271"/>
      <c r="L106" s="271"/>
      <c r="M106" s="259">
        <f t="shared" si="4"/>
        <v>0</v>
      </c>
      <c r="N106" s="270"/>
      <c r="O106" s="271"/>
      <c r="P106" s="271"/>
      <c r="Q106" s="259">
        <f t="shared" si="3"/>
        <v>0</v>
      </c>
    </row>
    <row r="107" spans="1:17" ht="15" customHeight="1">
      <c r="A107" s="266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2"/>
      <c r="I107" s="270"/>
      <c r="J107" s="270"/>
      <c r="K107" s="271"/>
      <c r="L107" s="271"/>
      <c r="M107" s="259">
        <f t="shared" si="4"/>
        <v>0</v>
      </c>
      <c r="N107" s="270"/>
      <c r="O107" s="271"/>
      <c r="P107" s="271"/>
      <c r="Q107" s="259">
        <f t="shared" si="3"/>
        <v>0</v>
      </c>
    </row>
    <row r="108" spans="1:17" ht="15" customHeight="1">
      <c r="A108" s="266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2"/>
      <c r="I108" s="270"/>
      <c r="J108" s="270"/>
      <c r="K108" s="271"/>
      <c r="L108" s="271"/>
      <c r="M108" s="259">
        <f t="shared" si="4"/>
        <v>0</v>
      </c>
      <c r="N108" s="270"/>
      <c r="O108" s="271"/>
      <c r="P108" s="271"/>
      <c r="Q108" s="259">
        <f t="shared" si="3"/>
        <v>0</v>
      </c>
    </row>
    <row r="109" spans="1:17" ht="15" customHeight="1">
      <c r="A109" s="266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2"/>
      <c r="I109" s="270"/>
      <c r="J109" s="270"/>
      <c r="K109" s="271"/>
      <c r="L109" s="271"/>
      <c r="M109" s="259">
        <f t="shared" si="4"/>
        <v>0</v>
      </c>
      <c r="N109" s="270"/>
      <c r="O109" s="271"/>
      <c r="P109" s="271"/>
      <c r="Q109" s="259">
        <f t="shared" si="3"/>
        <v>0</v>
      </c>
    </row>
    <row r="110" spans="1:17" ht="15" customHeight="1">
      <c r="A110" s="266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2">
        <v>1</v>
      </c>
      <c r="I110" s="270"/>
      <c r="J110" s="270"/>
      <c r="K110" s="271"/>
      <c r="L110" s="271"/>
      <c r="M110" s="259">
        <f t="shared" si="4"/>
        <v>0</v>
      </c>
      <c r="N110" s="270">
        <v>1</v>
      </c>
      <c r="O110" s="271">
        <v>3336.52</v>
      </c>
      <c r="P110" s="271"/>
      <c r="Q110" s="259">
        <f t="shared" si="3"/>
        <v>3336.52</v>
      </c>
    </row>
    <row r="111" spans="1:17" ht="15" customHeight="1">
      <c r="A111" s="266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2"/>
      <c r="I111" s="270"/>
      <c r="J111" s="270"/>
      <c r="K111" s="271"/>
      <c r="L111" s="271"/>
      <c r="M111" s="259">
        <f t="shared" si="4"/>
        <v>0</v>
      </c>
      <c r="N111" s="270"/>
      <c r="O111" s="271"/>
      <c r="P111" s="271"/>
      <c r="Q111" s="259">
        <f t="shared" si="3"/>
        <v>0</v>
      </c>
    </row>
    <row r="112" spans="1:17" ht="15" customHeight="1">
      <c r="A112" s="266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2">
        <v>1</v>
      </c>
      <c r="I112" s="270"/>
      <c r="J112" s="270"/>
      <c r="K112" s="271"/>
      <c r="L112" s="271"/>
      <c r="M112" s="259">
        <f t="shared" si="4"/>
        <v>0</v>
      </c>
      <c r="N112" s="270"/>
      <c r="O112" s="271"/>
      <c r="P112" s="271"/>
      <c r="Q112" s="259">
        <f t="shared" si="3"/>
        <v>0</v>
      </c>
    </row>
    <row r="113" spans="1:17" ht="15" customHeight="1">
      <c r="A113" s="266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2"/>
      <c r="I113" s="270"/>
      <c r="J113" s="270"/>
      <c r="K113" s="271"/>
      <c r="L113" s="271"/>
      <c r="M113" s="259">
        <f t="shared" si="4"/>
        <v>0</v>
      </c>
      <c r="N113" s="270"/>
      <c r="O113" s="271">
        <v>4437</v>
      </c>
      <c r="P113" s="271"/>
      <c r="Q113" s="259">
        <f t="shared" si="3"/>
        <v>4437</v>
      </c>
    </row>
    <row r="114" spans="1:17" ht="15" customHeight="1">
      <c r="A114" s="266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2">
        <v>2</v>
      </c>
      <c r="I114" s="270"/>
      <c r="J114" s="270"/>
      <c r="K114" s="271"/>
      <c r="L114" s="271"/>
      <c r="M114" s="259">
        <f t="shared" si="4"/>
        <v>0</v>
      </c>
      <c r="N114" s="270"/>
      <c r="O114" s="271"/>
      <c r="P114" s="271"/>
      <c r="Q114" s="259">
        <f t="shared" si="3"/>
        <v>0</v>
      </c>
    </row>
    <row r="115" spans="1:17" ht="15" customHeight="1">
      <c r="A115" s="266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2"/>
      <c r="I115" s="270"/>
      <c r="J115" s="270"/>
      <c r="K115" s="271"/>
      <c r="L115" s="271"/>
      <c r="M115" s="259">
        <f t="shared" si="4"/>
        <v>0</v>
      </c>
      <c r="N115" s="270"/>
      <c r="O115" s="271"/>
      <c r="P115" s="271"/>
      <c r="Q115" s="259">
        <f t="shared" si="3"/>
        <v>0</v>
      </c>
    </row>
    <row r="116" spans="1:17" ht="15" customHeight="1">
      <c r="A116" s="266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2"/>
      <c r="I116" s="270"/>
      <c r="J116" s="270"/>
      <c r="K116" s="271"/>
      <c r="L116" s="271"/>
      <c r="M116" s="259">
        <f t="shared" si="4"/>
        <v>0</v>
      </c>
      <c r="N116" s="270"/>
      <c r="O116" s="271"/>
      <c r="P116" s="271"/>
      <c r="Q116" s="259">
        <f t="shared" si="3"/>
        <v>0</v>
      </c>
    </row>
    <row r="117" spans="1:17" ht="15" customHeight="1">
      <c r="A117" s="266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2"/>
      <c r="I117" s="270"/>
      <c r="J117" s="270"/>
      <c r="K117" s="271"/>
      <c r="L117" s="271"/>
      <c r="M117" s="259">
        <f t="shared" si="4"/>
        <v>0</v>
      </c>
      <c r="N117" s="270"/>
      <c r="O117" s="271"/>
      <c r="P117" s="271"/>
      <c r="Q117" s="259">
        <f t="shared" si="3"/>
        <v>0</v>
      </c>
    </row>
    <row r="118" spans="1:17" ht="15" customHeight="1">
      <c r="A118" s="266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2"/>
      <c r="I118" s="270"/>
      <c r="J118" s="270"/>
      <c r="K118" s="271"/>
      <c r="L118" s="271"/>
      <c r="M118" s="259">
        <f t="shared" si="4"/>
        <v>0</v>
      </c>
      <c r="N118" s="270"/>
      <c r="O118" s="271"/>
      <c r="P118" s="271"/>
      <c r="Q118" s="259">
        <f t="shared" si="3"/>
        <v>0</v>
      </c>
    </row>
    <row r="119" spans="1:17" ht="15" customHeight="1">
      <c r="A119" s="266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2"/>
      <c r="I119" s="270"/>
      <c r="J119" s="270"/>
      <c r="K119" s="271"/>
      <c r="L119" s="271"/>
      <c r="M119" s="259">
        <f t="shared" si="4"/>
        <v>0</v>
      </c>
      <c r="N119" s="270"/>
      <c r="O119" s="271"/>
      <c r="P119" s="271"/>
      <c r="Q119" s="259">
        <f t="shared" si="3"/>
        <v>0</v>
      </c>
    </row>
    <row r="120" spans="1:17" ht="15" customHeight="1">
      <c r="A120" s="266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2"/>
      <c r="I120" s="270"/>
      <c r="J120" s="270"/>
      <c r="K120" s="271"/>
      <c r="L120" s="271"/>
      <c r="M120" s="259">
        <f t="shared" si="4"/>
        <v>0</v>
      </c>
      <c r="N120" s="270"/>
      <c r="O120" s="271"/>
      <c r="P120" s="271"/>
      <c r="Q120" s="259">
        <f t="shared" si="3"/>
        <v>0</v>
      </c>
    </row>
    <row r="121" spans="1:17" ht="15" customHeight="1">
      <c r="A121" s="266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2"/>
      <c r="I121" s="270">
        <v>1</v>
      </c>
      <c r="J121" s="270">
        <v>1</v>
      </c>
      <c r="K121" s="271">
        <v>2804.76</v>
      </c>
      <c r="L121" s="271"/>
      <c r="M121" s="259">
        <f t="shared" si="4"/>
        <v>2804.76</v>
      </c>
      <c r="N121" s="270">
        <v>1</v>
      </c>
      <c r="O121" s="271">
        <v>3442.67</v>
      </c>
      <c r="P121" s="271"/>
      <c r="Q121" s="259">
        <f t="shared" si="3"/>
        <v>3442.67</v>
      </c>
    </row>
    <row r="122" spans="1:17" ht="15" customHeight="1">
      <c r="A122" s="266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2"/>
      <c r="I122" s="270"/>
      <c r="J122" s="270"/>
      <c r="K122" s="271"/>
      <c r="L122" s="271"/>
      <c r="M122" s="259">
        <f t="shared" si="4"/>
        <v>0</v>
      </c>
      <c r="N122" s="270"/>
      <c r="O122" s="271"/>
      <c r="P122" s="271"/>
      <c r="Q122" s="259">
        <f t="shared" si="3"/>
        <v>0</v>
      </c>
    </row>
    <row r="123" spans="1:17" ht="15" customHeight="1">
      <c r="A123" s="266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2"/>
      <c r="I123" s="270">
        <v>1</v>
      </c>
      <c r="J123" s="270">
        <v>1</v>
      </c>
      <c r="K123" s="271">
        <v>1233.4000000000001</v>
      </c>
      <c r="L123" s="271"/>
      <c r="M123" s="259">
        <f t="shared" si="4"/>
        <v>1233.4000000000001</v>
      </c>
      <c r="N123" s="270">
        <v>3</v>
      </c>
      <c r="O123" s="271">
        <v>16069.44</v>
      </c>
      <c r="P123" s="271"/>
      <c r="Q123" s="259">
        <f t="shared" si="3"/>
        <v>16069.44</v>
      </c>
    </row>
    <row r="124" spans="1:17" ht="15" customHeight="1">
      <c r="A124" s="266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2"/>
      <c r="I124" s="270"/>
      <c r="J124" s="270"/>
      <c r="K124" s="271"/>
      <c r="L124" s="271"/>
      <c r="M124" s="259">
        <f t="shared" si="4"/>
        <v>0</v>
      </c>
      <c r="N124" s="270"/>
      <c r="O124" s="271"/>
      <c r="P124" s="271"/>
      <c r="Q124" s="259">
        <f t="shared" si="3"/>
        <v>0</v>
      </c>
    </row>
    <row r="125" spans="1:17" ht="15" customHeight="1">
      <c r="A125" s="266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2"/>
      <c r="I125" s="270"/>
      <c r="J125" s="270"/>
      <c r="K125" s="271"/>
      <c r="L125" s="271"/>
      <c r="M125" s="259">
        <f t="shared" si="4"/>
        <v>0</v>
      </c>
      <c r="N125" s="270"/>
      <c r="O125" s="271"/>
      <c r="P125" s="271"/>
      <c r="Q125" s="259">
        <f t="shared" si="3"/>
        <v>0</v>
      </c>
    </row>
    <row r="126" spans="1:17" ht="15" customHeight="1">
      <c r="A126" s="266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2"/>
      <c r="I126" s="270"/>
      <c r="J126" s="270"/>
      <c r="K126" s="271"/>
      <c r="L126" s="271"/>
      <c r="M126" s="259">
        <f t="shared" si="4"/>
        <v>0</v>
      </c>
      <c r="N126" s="270"/>
      <c r="O126" s="271"/>
      <c r="P126" s="271"/>
      <c r="Q126" s="259">
        <f t="shared" si="3"/>
        <v>0</v>
      </c>
    </row>
    <row r="127" spans="1:17" ht="15" customHeight="1">
      <c r="A127" s="266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2"/>
      <c r="I127" s="270">
        <v>2</v>
      </c>
      <c r="J127" s="270">
        <v>3</v>
      </c>
      <c r="K127" s="271">
        <v>6995.8</v>
      </c>
      <c r="L127" s="271"/>
      <c r="M127" s="259">
        <f t="shared" si="4"/>
        <v>6995.8</v>
      </c>
      <c r="N127" s="270">
        <v>1</v>
      </c>
      <c r="O127" s="271">
        <v>3497.9</v>
      </c>
      <c r="P127" s="271"/>
      <c r="Q127" s="259">
        <f t="shared" si="3"/>
        <v>3497.9</v>
      </c>
    </row>
    <row r="128" spans="1:17" ht="15" customHeight="1">
      <c r="A128" s="266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2"/>
      <c r="I128" s="270"/>
      <c r="J128" s="270"/>
      <c r="K128" s="271"/>
      <c r="L128" s="271"/>
      <c r="M128" s="259">
        <f t="shared" si="4"/>
        <v>0</v>
      </c>
      <c r="N128" s="270"/>
      <c r="O128" s="271"/>
      <c r="P128" s="271"/>
      <c r="Q128" s="259">
        <f t="shared" si="3"/>
        <v>0</v>
      </c>
    </row>
    <row r="129" spans="1:17" ht="15" customHeight="1">
      <c r="A129" s="266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2"/>
      <c r="I129" s="270"/>
      <c r="J129" s="270"/>
      <c r="K129" s="271"/>
      <c r="L129" s="271"/>
      <c r="M129" s="259">
        <f t="shared" si="4"/>
        <v>0</v>
      </c>
      <c r="N129" s="270"/>
      <c r="O129" s="271"/>
      <c r="P129" s="271"/>
      <c r="Q129" s="259">
        <f t="shared" si="3"/>
        <v>0</v>
      </c>
    </row>
    <row r="130" spans="1:17" ht="15" customHeight="1">
      <c r="A130" s="266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2"/>
      <c r="I130" s="270"/>
      <c r="J130" s="270"/>
      <c r="K130" s="271"/>
      <c r="L130" s="271"/>
      <c r="M130" s="259">
        <f t="shared" si="4"/>
        <v>0</v>
      </c>
      <c r="N130" s="270"/>
      <c r="O130" s="271"/>
      <c r="P130" s="271"/>
      <c r="Q130" s="259">
        <f t="shared" si="3"/>
        <v>0</v>
      </c>
    </row>
    <row r="131" spans="1:17" ht="15" customHeight="1">
      <c r="A131" s="266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2"/>
      <c r="I131" s="270"/>
      <c r="J131" s="270"/>
      <c r="K131" s="271"/>
      <c r="L131" s="271"/>
      <c r="M131" s="259">
        <f t="shared" si="4"/>
        <v>0</v>
      </c>
      <c r="N131" s="270"/>
      <c r="O131" s="271"/>
      <c r="P131" s="271"/>
      <c r="Q131" s="259">
        <f t="shared" si="3"/>
        <v>0</v>
      </c>
    </row>
    <row r="132" spans="1:17" ht="15" customHeight="1">
      <c r="A132" s="266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2">
        <v>1</v>
      </c>
      <c r="I132" s="270"/>
      <c r="J132" s="270"/>
      <c r="K132" s="271"/>
      <c r="L132" s="271"/>
      <c r="M132" s="259">
        <f t="shared" si="4"/>
        <v>0</v>
      </c>
      <c r="N132" s="270"/>
      <c r="O132" s="271"/>
      <c r="P132" s="271"/>
      <c r="Q132" s="259">
        <f t="shared" si="3"/>
        <v>0</v>
      </c>
    </row>
    <row r="133" spans="1:17" ht="15" customHeight="1">
      <c r="A133" s="266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2"/>
      <c r="I133" s="270"/>
      <c r="J133" s="270"/>
      <c r="K133" s="271"/>
      <c r="L133" s="271"/>
      <c r="M133" s="259">
        <f t="shared" si="4"/>
        <v>0</v>
      </c>
      <c r="N133" s="270"/>
      <c r="O133" s="271"/>
      <c r="P133" s="271"/>
      <c r="Q133" s="259">
        <f t="shared" si="3"/>
        <v>0</v>
      </c>
    </row>
    <row r="134" spans="1:17" ht="15" customHeight="1">
      <c r="A134" s="266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2">
        <v>1</v>
      </c>
      <c r="I134" s="270"/>
      <c r="J134" s="270"/>
      <c r="K134" s="271"/>
      <c r="L134" s="271"/>
      <c r="M134" s="259">
        <f t="shared" si="4"/>
        <v>0</v>
      </c>
      <c r="N134" s="270"/>
      <c r="O134" s="271"/>
      <c r="P134" s="271"/>
      <c r="Q134" s="259">
        <f t="shared" si="3"/>
        <v>0</v>
      </c>
    </row>
    <row r="135" spans="1:17" ht="15" customHeight="1">
      <c r="A135" s="266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2"/>
      <c r="I135" s="270"/>
      <c r="J135" s="270"/>
      <c r="K135" s="271"/>
      <c r="L135" s="271"/>
      <c r="M135" s="259">
        <f t="shared" si="4"/>
        <v>0</v>
      </c>
      <c r="N135" s="270"/>
      <c r="O135" s="271"/>
      <c r="P135" s="271"/>
      <c r="Q135" s="259">
        <f t="shared" si="3"/>
        <v>0</v>
      </c>
    </row>
    <row r="136" spans="1:17" ht="15" customHeight="1">
      <c r="A136" s="266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2">
        <v>1</v>
      </c>
      <c r="I136" s="270"/>
      <c r="J136" s="270"/>
      <c r="K136" s="271"/>
      <c r="L136" s="271"/>
      <c r="M136" s="259">
        <f t="shared" si="4"/>
        <v>0</v>
      </c>
      <c r="N136" s="270"/>
      <c r="O136" s="271"/>
      <c r="P136" s="271"/>
      <c r="Q136" s="259">
        <f t="shared" si="3"/>
        <v>0</v>
      </c>
    </row>
    <row r="137" spans="1:17" ht="15" customHeight="1">
      <c r="A137" s="266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2"/>
      <c r="I137" s="270"/>
      <c r="J137" s="270"/>
      <c r="K137" s="271"/>
      <c r="L137" s="271"/>
      <c r="M137" s="259">
        <f t="shared" si="4"/>
        <v>0</v>
      </c>
      <c r="N137" s="270"/>
      <c r="O137" s="271">
        <v>4742.03</v>
      </c>
      <c r="P137" s="271"/>
      <c r="Q137" s="259">
        <f t="shared" si="3"/>
        <v>4742.03</v>
      </c>
    </row>
    <row r="138" spans="1:17" ht="15" customHeight="1">
      <c r="A138" s="266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2"/>
      <c r="I138" s="270">
        <v>1</v>
      </c>
      <c r="J138" s="270">
        <v>1</v>
      </c>
      <c r="K138" s="271">
        <v>4451.54</v>
      </c>
      <c r="L138" s="271"/>
      <c r="M138" s="259">
        <f t="shared" si="4"/>
        <v>4451.54</v>
      </c>
      <c r="N138" s="270"/>
      <c r="O138" s="271"/>
      <c r="P138" s="271"/>
      <c r="Q138" s="259">
        <f t="shared" ref="Q138:Q201" si="5">O138-P138</f>
        <v>0</v>
      </c>
    </row>
    <row r="139" spans="1:17" ht="15" customHeight="1">
      <c r="A139" s="266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2"/>
      <c r="I139" s="270"/>
      <c r="J139" s="270"/>
      <c r="K139" s="271"/>
      <c r="L139" s="271"/>
      <c r="M139" s="259">
        <f t="shared" si="4"/>
        <v>0</v>
      </c>
      <c r="N139" s="270"/>
      <c r="O139" s="271"/>
      <c r="P139" s="271"/>
      <c r="Q139" s="259">
        <f t="shared" si="5"/>
        <v>0</v>
      </c>
    </row>
    <row r="140" spans="1:17" ht="15" customHeight="1">
      <c r="A140" s="266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2"/>
      <c r="I140" s="270"/>
      <c r="J140" s="270"/>
      <c r="K140" s="271"/>
      <c r="L140" s="271"/>
      <c r="M140" s="259">
        <f t="shared" si="4"/>
        <v>0</v>
      </c>
      <c r="N140" s="270"/>
      <c r="O140" s="271"/>
      <c r="P140" s="271"/>
      <c r="Q140" s="259">
        <f t="shared" si="5"/>
        <v>0</v>
      </c>
    </row>
    <row r="141" spans="1:17" ht="15" customHeight="1">
      <c r="A141" s="266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2"/>
      <c r="I141" s="270"/>
      <c r="J141" s="270"/>
      <c r="K141" s="271"/>
      <c r="L141" s="271"/>
      <c r="M141" s="259">
        <f t="shared" si="4"/>
        <v>0</v>
      </c>
      <c r="N141" s="270"/>
      <c r="O141" s="271"/>
      <c r="P141" s="271"/>
      <c r="Q141" s="259">
        <f t="shared" si="5"/>
        <v>0</v>
      </c>
    </row>
    <row r="142" spans="1:17" ht="15" customHeight="1">
      <c r="A142" s="266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2"/>
      <c r="I142" s="270">
        <v>8</v>
      </c>
      <c r="J142" s="270">
        <v>8</v>
      </c>
      <c r="K142" s="271">
        <v>13067.8</v>
      </c>
      <c r="L142" s="271"/>
      <c r="M142" s="259">
        <f t="shared" ref="M142:M186" si="6">K142-L142</f>
        <v>13067.8</v>
      </c>
      <c r="N142" s="270">
        <v>3</v>
      </c>
      <c r="O142" s="271">
        <v>18940.3</v>
      </c>
      <c r="P142" s="271"/>
      <c r="Q142" s="259">
        <f t="shared" si="5"/>
        <v>18940.3</v>
      </c>
    </row>
    <row r="143" spans="1:17" ht="15" customHeight="1">
      <c r="A143" s="266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2"/>
      <c r="I143" s="270"/>
      <c r="J143" s="270"/>
      <c r="K143" s="271"/>
      <c r="L143" s="271"/>
      <c r="M143" s="259">
        <f t="shared" si="6"/>
        <v>0</v>
      </c>
      <c r="N143" s="270"/>
      <c r="O143" s="271"/>
      <c r="P143" s="271"/>
      <c r="Q143" s="259">
        <f t="shared" si="5"/>
        <v>0</v>
      </c>
    </row>
    <row r="144" spans="1:17" ht="15" customHeight="1">
      <c r="A144" s="266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2"/>
      <c r="I144" s="270"/>
      <c r="J144" s="270"/>
      <c r="K144" s="271"/>
      <c r="L144" s="271"/>
      <c r="M144" s="259">
        <f t="shared" si="6"/>
        <v>0</v>
      </c>
      <c r="N144" s="270"/>
      <c r="O144" s="271"/>
      <c r="P144" s="271"/>
      <c r="Q144" s="259">
        <f t="shared" si="5"/>
        <v>0</v>
      </c>
    </row>
    <row r="145" spans="1:17" ht="15" customHeight="1">
      <c r="A145" s="266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2"/>
      <c r="I145" s="270"/>
      <c r="J145" s="270"/>
      <c r="K145" s="271"/>
      <c r="L145" s="271"/>
      <c r="M145" s="259">
        <f t="shared" si="6"/>
        <v>0</v>
      </c>
      <c r="N145" s="270"/>
      <c r="O145" s="271"/>
      <c r="P145" s="271"/>
      <c r="Q145" s="259">
        <f t="shared" si="5"/>
        <v>0</v>
      </c>
    </row>
    <row r="146" spans="1:17" ht="15" customHeight="1">
      <c r="A146" s="266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2"/>
      <c r="I146" s="270"/>
      <c r="J146" s="270"/>
      <c r="K146" s="271"/>
      <c r="L146" s="271"/>
      <c r="M146" s="259">
        <f t="shared" si="6"/>
        <v>0</v>
      </c>
      <c r="N146" s="270"/>
      <c r="O146" s="271"/>
      <c r="P146" s="271"/>
      <c r="Q146" s="259">
        <f t="shared" si="5"/>
        <v>0</v>
      </c>
    </row>
    <row r="147" spans="1:17" ht="15" customHeight="1">
      <c r="A147" s="266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2"/>
      <c r="I147" s="270"/>
      <c r="J147" s="270"/>
      <c r="K147" s="271"/>
      <c r="L147" s="271"/>
      <c r="M147" s="259">
        <f t="shared" si="6"/>
        <v>0</v>
      </c>
      <c r="N147" s="270"/>
      <c r="O147" s="271"/>
      <c r="P147" s="271"/>
      <c r="Q147" s="259">
        <f t="shared" si="5"/>
        <v>0</v>
      </c>
    </row>
    <row r="148" spans="1:17" ht="15" customHeight="1">
      <c r="A148" s="266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2"/>
      <c r="I148" s="270"/>
      <c r="J148" s="270"/>
      <c r="K148" s="271"/>
      <c r="L148" s="271"/>
      <c r="M148" s="259">
        <f t="shared" si="6"/>
        <v>0</v>
      </c>
      <c r="N148" s="270"/>
      <c r="O148" s="271"/>
      <c r="P148" s="271"/>
      <c r="Q148" s="259">
        <f t="shared" si="5"/>
        <v>0</v>
      </c>
    </row>
    <row r="149" spans="1:17" ht="15" customHeight="1">
      <c r="A149" s="266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2"/>
      <c r="I149" s="270"/>
      <c r="J149" s="270"/>
      <c r="K149" s="271"/>
      <c r="L149" s="271"/>
      <c r="M149" s="259">
        <f t="shared" si="6"/>
        <v>0</v>
      </c>
      <c r="N149" s="270"/>
      <c r="O149" s="271"/>
      <c r="P149" s="271"/>
      <c r="Q149" s="259">
        <f t="shared" si="5"/>
        <v>0</v>
      </c>
    </row>
    <row r="150" spans="1:17" ht="15" customHeight="1">
      <c r="A150" s="266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2"/>
      <c r="I150" s="270"/>
      <c r="J150" s="270"/>
      <c r="K150" s="271"/>
      <c r="L150" s="271"/>
      <c r="M150" s="259">
        <f t="shared" si="6"/>
        <v>0</v>
      </c>
      <c r="N150" s="270"/>
      <c r="O150" s="271"/>
      <c r="P150" s="271"/>
      <c r="Q150" s="259">
        <f t="shared" si="5"/>
        <v>0</v>
      </c>
    </row>
    <row r="151" spans="1:17" ht="15" customHeight="1">
      <c r="A151" s="266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2"/>
      <c r="I151" s="270"/>
      <c r="J151" s="270"/>
      <c r="K151" s="271"/>
      <c r="L151" s="271"/>
      <c r="M151" s="259">
        <f t="shared" si="6"/>
        <v>0</v>
      </c>
      <c r="N151" s="270"/>
      <c r="O151" s="271"/>
      <c r="P151" s="271"/>
      <c r="Q151" s="259">
        <f t="shared" si="5"/>
        <v>0</v>
      </c>
    </row>
    <row r="152" spans="1:17" ht="15" customHeight="1">
      <c r="A152" s="266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2"/>
      <c r="I152" s="270"/>
      <c r="J152" s="270"/>
      <c r="K152" s="271"/>
      <c r="L152" s="271"/>
      <c r="M152" s="259">
        <f t="shared" si="6"/>
        <v>0</v>
      </c>
      <c r="N152" s="270"/>
      <c r="O152" s="271"/>
      <c r="P152" s="271"/>
      <c r="Q152" s="259">
        <f t="shared" si="5"/>
        <v>0</v>
      </c>
    </row>
    <row r="153" spans="1:17" ht="15" customHeight="1">
      <c r="A153" s="266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2"/>
      <c r="I153" s="270"/>
      <c r="J153" s="270"/>
      <c r="K153" s="271"/>
      <c r="L153" s="271"/>
      <c r="M153" s="259">
        <f t="shared" si="6"/>
        <v>0</v>
      </c>
      <c r="N153" s="270"/>
      <c r="O153" s="271"/>
      <c r="P153" s="271"/>
      <c r="Q153" s="259">
        <f t="shared" si="5"/>
        <v>0</v>
      </c>
    </row>
    <row r="154" spans="1:17" ht="15" customHeight="1">
      <c r="A154" s="266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2"/>
      <c r="I154" s="270"/>
      <c r="J154" s="270"/>
      <c r="K154" s="271"/>
      <c r="L154" s="271"/>
      <c r="M154" s="259">
        <f t="shared" si="6"/>
        <v>0</v>
      </c>
      <c r="N154" s="270"/>
      <c r="O154" s="271"/>
      <c r="P154" s="271"/>
      <c r="Q154" s="259">
        <f t="shared" si="5"/>
        <v>0</v>
      </c>
    </row>
    <row r="155" spans="1:17" ht="15" customHeight="1">
      <c r="A155" s="266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2"/>
      <c r="I155" s="270"/>
      <c r="J155" s="270"/>
      <c r="K155" s="271"/>
      <c r="L155" s="271"/>
      <c r="M155" s="259">
        <f t="shared" si="6"/>
        <v>0</v>
      </c>
      <c r="N155" s="270"/>
      <c r="O155" s="271"/>
      <c r="P155" s="271"/>
      <c r="Q155" s="259">
        <f t="shared" si="5"/>
        <v>0</v>
      </c>
    </row>
    <row r="156" spans="1:17" ht="15" customHeight="1">
      <c r="A156" s="266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2"/>
      <c r="I156" s="270"/>
      <c r="J156" s="270"/>
      <c r="K156" s="271"/>
      <c r="L156" s="271"/>
      <c r="M156" s="259">
        <f t="shared" si="6"/>
        <v>0</v>
      </c>
      <c r="N156" s="270"/>
      <c r="O156" s="271"/>
      <c r="P156" s="271"/>
      <c r="Q156" s="259">
        <f t="shared" si="5"/>
        <v>0</v>
      </c>
    </row>
    <row r="157" spans="1:17" ht="15" customHeight="1">
      <c r="A157" s="266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2"/>
      <c r="I157" s="270"/>
      <c r="J157" s="270"/>
      <c r="K157" s="271"/>
      <c r="L157" s="271"/>
      <c r="M157" s="259">
        <f t="shared" si="6"/>
        <v>0</v>
      </c>
      <c r="N157" s="270"/>
      <c r="O157" s="271"/>
      <c r="P157" s="271"/>
      <c r="Q157" s="259">
        <f t="shared" si="5"/>
        <v>0</v>
      </c>
    </row>
    <row r="158" spans="1:17" ht="15" customHeight="1">
      <c r="A158" s="266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2"/>
      <c r="I158" s="270"/>
      <c r="J158" s="270"/>
      <c r="K158" s="271"/>
      <c r="L158" s="271"/>
      <c r="M158" s="259">
        <f t="shared" si="6"/>
        <v>0</v>
      </c>
      <c r="N158" s="270">
        <v>1</v>
      </c>
      <c r="O158" s="271">
        <v>528.6</v>
      </c>
      <c r="P158" s="271"/>
      <c r="Q158" s="259">
        <f t="shared" si="5"/>
        <v>528.6</v>
      </c>
    </row>
    <row r="159" spans="1:17" ht="15" customHeight="1">
      <c r="A159" s="266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2"/>
      <c r="I159" s="270"/>
      <c r="J159" s="270"/>
      <c r="K159" s="271"/>
      <c r="L159" s="271"/>
      <c r="M159" s="259">
        <f t="shared" si="6"/>
        <v>0</v>
      </c>
      <c r="N159" s="270"/>
      <c r="O159" s="271"/>
      <c r="P159" s="271"/>
      <c r="Q159" s="259">
        <f t="shared" si="5"/>
        <v>0</v>
      </c>
    </row>
    <row r="160" spans="1:17" ht="15" customHeight="1">
      <c r="A160" s="266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2"/>
      <c r="I160" s="270"/>
      <c r="J160" s="270"/>
      <c r="K160" s="271"/>
      <c r="L160" s="271"/>
      <c r="M160" s="259">
        <f t="shared" si="6"/>
        <v>0</v>
      </c>
      <c r="N160" s="270"/>
      <c r="O160" s="271"/>
      <c r="P160" s="271"/>
      <c r="Q160" s="259">
        <f t="shared" si="5"/>
        <v>0</v>
      </c>
    </row>
    <row r="161" spans="1:17" ht="15" customHeight="1">
      <c r="A161" s="266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2">
        <v>2</v>
      </c>
      <c r="I161" s="270"/>
      <c r="J161" s="270"/>
      <c r="K161" s="271"/>
      <c r="L161" s="271"/>
      <c r="M161" s="259">
        <f t="shared" si="6"/>
        <v>0</v>
      </c>
      <c r="N161" s="270"/>
      <c r="O161" s="271"/>
      <c r="P161" s="271"/>
      <c r="Q161" s="259">
        <f t="shared" si="5"/>
        <v>0</v>
      </c>
    </row>
    <row r="162" spans="1:17" ht="15" customHeight="1">
      <c r="A162" s="266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2">
        <v>1</v>
      </c>
      <c r="I162" s="270"/>
      <c r="J162" s="270"/>
      <c r="K162" s="271"/>
      <c r="L162" s="271"/>
      <c r="M162" s="259">
        <f t="shared" si="6"/>
        <v>0</v>
      </c>
      <c r="N162" s="270"/>
      <c r="O162" s="271"/>
      <c r="P162" s="271"/>
      <c r="Q162" s="259">
        <f t="shared" si="5"/>
        <v>0</v>
      </c>
    </row>
    <row r="163" spans="1:17" ht="15" customHeight="1">
      <c r="A163" s="266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2"/>
      <c r="I163" s="270"/>
      <c r="J163" s="270"/>
      <c r="K163" s="271"/>
      <c r="L163" s="271"/>
      <c r="M163" s="259">
        <f t="shared" si="6"/>
        <v>0</v>
      </c>
      <c r="N163" s="270"/>
      <c r="O163" s="271"/>
      <c r="P163" s="271"/>
      <c r="Q163" s="259">
        <f t="shared" si="5"/>
        <v>0</v>
      </c>
    </row>
    <row r="164" spans="1:17" ht="15" customHeight="1">
      <c r="A164" s="266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2"/>
      <c r="I164" s="270"/>
      <c r="J164" s="270"/>
      <c r="K164" s="271"/>
      <c r="L164" s="271"/>
      <c r="M164" s="259">
        <f t="shared" si="6"/>
        <v>0</v>
      </c>
      <c r="N164" s="270"/>
      <c r="O164" s="271"/>
      <c r="P164" s="271"/>
      <c r="Q164" s="259">
        <f t="shared" si="5"/>
        <v>0</v>
      </c>
    </row>
    <row r="165" spans="1:17" ht="15" customHeight="1">
      <c r="A165" s="266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2"/>
      <c r="I165" s="270"/>
      <c r="J165" s="270"/>
      <c r="K165" s="271"/>
      <c r="L165" s="271"/>
      <c r="M165" s="259">
        <f t="shared" si="6"/>
        <v>0</v>
      </c>
      <c r="N165" s="270"/>
      <c r="O165" s="271"/>
      <c r="P165" s="271"/>
      <c r="Q165" s="259">
        <f t="shared" si="5"/>
        <v>0</v>
      </c>
    </row>
    <row r="166" spans="1:17" ht="15" customHeight="1">
      <c r="A166" s="266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2"/>
      <c r="I166" s="270"/>
      <c r="J166" s="270"/>
      <c r="K166" s="271"/>
      <c r="L166" s="271"/>
      <c r="M166" s="259">
        <f t="shared" si="6"/>
        <v>0</v>
      </c>
      <c r="N166" s="270"/>
      <c r="O166" s="271"/>
      <c r="P166" s="271"/>
      <c r="Q166" s="259">
        <f t="shared" si="5"/>
        <v>0</v>
      </c>
    </row>
    <row r="167" spans="1:17" ht="15" customHeight="1">
      <c r="A167" s="266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2"/>
      <c r="I167" s="270"/>
      <c r="J167" s="270"/>
      <c r="K167" s="271"/>
      <c r="L167" s="271"/>
      <c r="M167" s="259">
        <f t="shared" si="6"/>
        <v>0</v>
      </c>
      <c r="N167" s="270">
        <v>1</v>
      </c>
      <c r="O167" s="271"/>
      <c r="P167" s="271"/>
      <c r="Q167" s="259">
        <f t="shared" si="5"/>
        <v>0</v>
      </c>
    </row>
    <row r="168" spans="1:17" ht="15" customHeight="1">
      <c r="A168" s="266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2"/>
      <c r="I168" s="270"/>
      <c r="J168" s="270"/>
      <c r="K168" s="271"/>
      <c r="L168" s="271"/>
      <c r="M168" s="259">
        <f t="shared" si="6"/>
        <v>0</v>
      </c>
      <c r="N168" s="270"/>
      <c r="O168" s="271"/>
      <c r="P168" s="271"/>
      <c r="Q168" s="259">
        <f t="shared" si="5"/>
        <v>0</v>
      </c>
    </row>
    <row r="169" spans="1:17" ht="15" customHeight="1">
      <c r="A169" s="266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2"/>
      <c r="I169" s="270"/>
      <c r="J169" s="270"/>
      <c r="K169" s="271"/>
      <c r="L169" s="271"/>
      <c r="M169" s="259">
        <f t="shared" si="6"/>
        <v>0</v>
      </c>
      <c r="N169" s="270"/>
      <c r="O169" s="271"/>
      <c r="P169" s="271"/>
      <c r="Q169" s="259">
        <f t="shared" si="5"/>
        <v>0</v>
      </c>
    </row>
    <row r="170" spans="1:17" ht="15" customHeight="1">
      <c r="A170" s="266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2"/>
      <c r="I170" s="270"/>
      <c r="J170" s="270"/>
      <c r="K170" s="271"/>
      <c r="L170" s="271"/>
      <c r="M170" s="259">
        <f t="shared" si="6"/>
        <v>0</v>
      </c>
      <c r="N170" s="270"/>
      <c r="O170" s="271"/>
      <c r="P170" s="271"/>
      <c r="Q170" s="259">
        <f t="shared" si="5"/>
        <v>0</v>
      </c>
    </row>
    <row r="171" spans="1:17" ht="15" customHeight="1">
      <c r="A171" s="266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2"/>
      <c r="I171" s="270"/>
      <c r="J171" s="270"/>
      <c r="K171" s="271"/>
      <c r="L171" s="271"/>
      <c r="M171" s="259">
        <f t="shared" si="6"/>
        <v>0</v>
      </c>
      <c r="N171" s="270"/>
      <c r="O171" s="271"/>
      <c r="P171" s="271"/>
      <c r="Q171" s="259">
        <f t="shared" si="5"/>
        <v>0</v>
      </c>
    </row>
    <row r="172" spans="1:17" ht="15" customHeight="1">
      <c r="A172" s="266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2">
        <v>1</v>
      </c>
      <c r="I172" s="270"/>
      <c r="J172" s="270"/>
      <c r="K172" s="271"/>
      <c r="L172" s="271"/>
      <c r="M172" s="259">
        <f t="shared" si="6"/>
        <v>0</v>
      </c>
      <c r="N172" s="270"/>
      <c r="O172" s="271"/>
      <c r="P172" s="271"/>
      <c r="Q172" s="259">
        <f t="shared" si="5"/>
        <v>0</v>
      </c>
    </row>
    <row r="173" spans="1:17" ht="15" customHeight="1">
      <c r="A173" s="266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2"/>
      <c r="I173" s="270"/>
      <c r="J173" s="270"/>
      <c r="K173" s="271"/>
      <c r="L173" s="271"/>
      <c r="M173" s="259">
        <f t="shared" si="6"/>
        <v>0</v>
      </c>
      <c r="N173" s="270"/>
      <c r="O173" s="271"/>
      <c r="P173" s="271"/>
      <c r="Q173" s="259">
        <f t="shared" si="5"/>
        <v>0</v>
      </c>
    </row>
    <row r="174" spans="1:17" ht="51">
      <c r="A174" s="266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2"/>
      <c r="I174" s="270"/>
      <c r="J174" s="270"/>
      <c r="K174" s="271"/>
      <c r="L174" s="271"/>
      <c r="M174" s="259">
        <f t="shared" si="6"/>
        <v>0</v>
      </c>
      <c r="N174" s="270"/>
      <c r="O174" s="271"/>
      <c r="P174" s="271"/>
      <c r="Q174" s="259">
        <f t="shared" si="5"/>
        <v>0</v>
      </c>
    </row>
    <row r="175" spans="1:17" ht="51">
      <c r="A175" s="266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2"/>
      <c r="I175" s="270"/>
      <c r="J175" s="270"/>
      <c r="K175" s="271"/>
      <c r="L175" s="271"/>
      <c r="M175" s="259">
        <f t="shared" si="6"/>
        <v>0</v>
      </c>
      <c r="N175" s="270"/>
      <c r="O175" s="271"/>
      <c r="P175" s="271"/>
      <c r="Q175" s="259">
        <f t="shared" si="5"/>
        <v>0</v>
      </c>
    </row>
    <row r="176" spans="1:17" ht="15" customHeight="1">
      <c r="A176" s="266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2"/>
      <c r="I176" s="270"/>
      <c r="J176" s="270"/>
      <c r="K176" s="271"/>
      <c r="L176" s="271"/>
      <c r="M176" s="259">
        <f t="shared" si="6"/>
        <v>0</v>
      </c>
      <c r="N176" s="270"/>
      <c r="O176" s="271"/>
      <c r="P176" s="271"/>
      <c r="Q176" s="259">
        <f t="shared" si="5"/>
        <v>0</v>
      </c>
    </row>
    <row r="177" spans="1:17" ht="15" customHeight="1">
      <c r="A177" s="266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2">
        <v>2</v>
      </c>
      <c r="I177" s="270">
        <v>3</v>
      </c>
      <c r="J177" s="270">
        <v>5</v>
      </c>
      <c r="K177" s="271">
        <v>13036.37</v>
      </c>
      <c r="L177" s="271"/>
      <c r="M177" s="259">
        <f t="shared" si="6"/>
        <v>13036.37</v>
      </c>
      <c r="N177" s="270"/>
      <c r="O177" s="271"/>
      <c r="P177" s="271"/>
      <c r="Q177" s="259">
        <f t="shared" si="5"/>
        <v>0</v>
      </c>
    </row>
    <row r="178" spans="1:17" ht="15" customHeight="1">
      <c r="A178" s="266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2"/>
      <c r="I178" s="270">
        <v>1</v>
      </c>
      <c r="J178" s="270">
        <v>4</v>
      </c>
      <c r="K178" s="271">
        <v>10398.48</v>
      </c>
      <c r="L178" s="271"/>
      <c r="M178" s="259">
        <f t="shared" si="6"/>
        <v>10398.48</v>
      </c>
      <c r="N178" s="270"/>
      <c r="O178" s="271"/>
      <c r="P178" s="271"/>
      <c r="Q178" s="259">
        <f t="shared" si="5"/>
        <v>0</v>
      </c>
    </row>
    <row r="179" spans="1:17" ht="15" customHeight="1">
      <c r="A179" s="266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2"/>
      <c r="I179" s="270"/>
      <c r="J179" s="270">
        <v>1</v>
      </c>
      <c r="K179" s="271">
        <v>1288.7</v>
      </c>
      <c r="L179" s="271"/>
      <c r="M179" s="259">
        <f t="shared" si="6"/>
        <v>1288.7</v>
      </c>
      <c r="N179" s="270"/>
      <c r="O179" s="271"/>
      <c r="P179" s="271"/>
      <c r="Q179" s="259">
        <f t="shared" si="5"/>
        <v>0</v>
      </c>
    </row>
    <row r="180" spans="1:17" ht="15" customHeight="1">
      <c r="A180" s="266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2"/>
      <c r="I180" s="270"/>
      <c r="J180" s="270"/>
      <c r="K180" s="271"/>
      <c r="L180" s="271"/>
      <c r="M180" s="259">
        <f t="shared" si="6"/>
        <v>0</v>
      </c>
      <c r="N180" s="270"/>
      <c r="O180" s="271"/>
      <c r="P180" s="271"/>
      <c r="Q180" s="259">
        <f t="shared" si="5"/>
        <v>0</v>
      </c>
    </row>
    <row r="181" spans="1:17" ht="15" customHeight="1">
      <c r="A181" s="266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2"/>
      <c r="I181" s="270"/>
      <c r="J181" s="270"/>
      <c r="K181" s="271"/>
      <c r="L181" s="271"/>
      <c r="M181" s="259">
        <f t="shared" si="6"/>
        <v>0</v>
      </c>
      <c r="N181" s="270"/>
      <c r="O181" s="271"/>
      <c r="P181" s="271"/>
      <c r="Q181" s="259">
        <f t="shared" si="5"/>
        <v>0</v>
      </c>
    </row>
    <row r="182" spans="1:17" ht="15" customHeight="1">
      <c r="A182" s="266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2"/>
      <c r="I182" s="270"/>
      <c r="J182" s="270"/>
      <c r="K182" s="271"/>
      <c r="L182" s="271"/>
      <c r="M182" s="259">
        <f t="shared" si="6"/>
        <v>0</v>
      </c>
      <c r="N182" s="270"/>
      <c r="O182" s="271"/>
      <c r="P182" s="271"/>
      <c r="Q182" s="259">
        <f t="shared" si="5"/>
        <v>0</v>
      </c>
    </row>
    <row r="183" spans="1:17" ht="15" customHeight="1">
      <c r="A183" s="266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2"/>
      <c r="I183" s="270"/>
      <c r="J183" s="270"/>
      <c r="K183" s="271"/>
      <c r="L183" s="271"/>
      <c r="M183" s="259">
        <f t="shared" si="6"/>
        <v>0</v>
      </c>
      <c r="N183" s="270"/>
      <c r="O183" s="271"/>
      <c r="P183" s="271"/>
      <c r="Q183" s="259">
        <f t="shared" si="5"/>
        <v>0</v>
      </c>
    </row>
    <row r="184" spans="1:17" ht="15" customHeight="1">
      <c r="A184" s="266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2"/>
      <c r="I184" s="270"/>
      <c r="J184" s="270"/>
      <c r="K184" s="271"/>
      <c r="L184" s="271"/>
      <c r="M184" s="259">
        <f t="shared" si="6"/>
        <v>0</v>
      </c>
      <c r="N184" s="270"/>
      <c r="O184" s="271"/>
      <c r="P184" s="271"/>
      <c r="Q184" s="259">
        <f t="shared" si="5"/>
        <v>0</v>
      </c>
    </row>
    <row r="185" spans="1:17" ht="15" customHeight="1">
      <c r="A185" s="266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2"/>
      <c r="I185" s="270"/>
      <c r="J185" s="270"/>
      <c r="K185" s="271"/>
      <c r="L185" s="271"/>
      <c r="M185" s="259">
        <f t="shared" si="6"/>
        <v>0</v>
      </c>
      <c r="N185" s="270"/>
      <c r="O185" s="271"/>
      <c r="P185" s="271"/>
      <c r="Q185" s="259">
        <f t="shared" si="5"/>
        <v>0</v>
      </c>
    </row>
    <row r="186" spans="1:17">
      <c r="A186" s="266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2"/>
      <c r="I186" s="270"/>
      <c r="J186" s="270"/>
      <c r="K186" s="271"/>
      <c r="L186" s="271"/>
      <c r="M186" s="259">
        <f t="shared" si="6"/>
        <v>0</v>
      </c>
      <c r="N186" s="270"/>
      <c r="O186" s="271"/>
      <c r="P186" s="271"/>
      <c r="Q186" s="259">
        <f t="shared" si="5"/>
        <v>0</v>
      </c>
    </row>
    <row r="187" spans="1:17">
      <c r="A187" s="266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2"/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 t="shared" si="5"/>
        <v>0</v>
      </c>
    </row>
    <row r="188" spans="1:17">
      <c r="A188" s="266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2"/>
      <c r="I188" s="270">
        <v>1</v>
      </c>
      <c r="J188" s="270">
        <v>1</v>
      </c>
      <c r="K188" s="271">
        <v>1104.5999999999999</v>
      </c>
      <c r="L188" s="271"/>
      <c r="M188" s="259">
        <f>K188-L188</f>
        <v>1104.5999999999999</v>
      </c>
      <c r="N188" s="270"/>
      <c r="O188" s="271"/>
      <c r="P188" s="271"/>
      <c r="Q188" s="259">
        <f t="shared" si="5"/>
        <v>0</v>
      </c>
    </row>
    <row r="189" spans="1:17" ht="15" customHeight="1">
      <c r="A189" s="266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2">
        <v>1</v>
      </c>
      <c r="I189" s="270"/>
      <c r="J189" s="270"/>
      <c r="K189" s="271"/>
      <c r="L189" s="271"/>
      <c r="M189" s="259">
        <f t="shared" ref="M189:M229" si="7">K189-L189</f>
        <v>0</v>
      </c>
      <c r="N189" s="270"/>
      <c r="O189" s="271"/>
      <c r="P189" s="271"/>
      <c r="Q189" s="259">
        <f t="shared" si="5"/>
        <v>0</v>
      </c>
    </row>
    <row r="190" spans="1:17" ht="15" customHeight="1">
      <c r="A190" s="266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2"/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5"/>
        <v>0</v>
      </c>
    </row>
    <row r="191" spans="1:17">
      <c r="A191" s="266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2"/>
      <c r="I191" s="270"/>
      <c r="J191" s="270"/>
      <c r="K191" s="271"/>
      <c r="L191" s="271"/>
      <c r="M191" s="259">
        <f t="shared" si="7"/>
        <v>0</v>
      </c>
      <c r="N191" s="270"/>
      <c r="O191" s="271"/>
      <c r="P191" s="271"/>
      <c r="Q191" s="259">
        <f t="shared" si="5"/>
        <v>0</v>
      </c>
    </row>
    <row r="192" spans="1:17">
      <c r="A192" s="266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2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5"/>
        <v>0</v>
      </c>
    </row>
    <row r="193" spans="1:17">
      <c r="A193" s="266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2"/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5"/>
        <v>0</v>
      </c>
    </row>
    <row r="194" spans="1:17">
      <c r="A194" s="266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2"/>
      <c r="I194" s="270"/>
      <c r="J194" s="270"/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5"/>
        <v>0</v>
      </c>
    </row>
    <row r="195" spans="1:17">
      <c r="A195" s="266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2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5"/>
        <v>0</v>
      </c>
    </row>
    <row r="196" spans="1:17">
      <c r="A196" s="266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2"/>
      <c r="I196" s="270"/>
      <c r="J196" s="270"/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5"/>
        <v>0</v>
      </c>
    </row>
    <row r="197" spans="1:17">
      <c r="A197" s="266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2"/>
      <c r="I197" s="270"/>
      <c r="J197" s="270"/>
      <c r="K197" s="271"/>
      <c r="L197" s="271"/>
      <c r="M197" s="259">
        <f t="shared" si="7"/>
        <v>0</v>
      </c>
      <c r="N197" s="270"/>
      <c r="O197" s="271"/>
      <c r="P197" s="271"/>
      <c r="Q197" s="259">
        <f t="shared" si="5"/>
        <v>0</v>
      </c>
    </row>
    <row r="198" spans="1:17">
      <c r="A198" s="266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2">
        <v>1</v>
      </c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5"/>
        <v>0</v>
      </c>
    </row>
    <row r="199" spans="1:17" ht="63.75">
      <c r="A199" s="266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2"/>
      <c r="I199" s="270"/>
      <c r="J199" s="270"/>
      <c r="K199" s="271"/>
      <c r="L199" s="271"/>
      <c r="M199" s="259">
        <f t="shared" si="7"/>
        <v>0</v>
      </c>
      <c r="N199" s="270"/>
      <c r="O199" s="271"/>
      <c r="P199" s="271"/>
      <c r="Q199" s="259">
        <f t="shared" si="5"/>
        <v>0</v>
      </c>
    </row>
    <row r="200" spans="1:17" ht="63.75">
      <c r="A200" s="266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2"/>
      <c r="I200" s="270"/>
      <c r="J200" s="270"/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5"/>
        <v>0</v>
      </c>
    </row>
    <row r="201" spans="1:17">
      <c r="A201" s="266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2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5"/>
        <v>0</v>
      </c>
    </row>
    <row r="202" spans="1:17">
      <c r="A202" s="266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2">
        <v>3</v>
      </c>
      <c r="I202" s="270"/>
      <c r="J202" s="270"/>
      <c r="K202" s="271"/>
      <c r="L202" s="271"/>
      <c r="M202" s="259">
        <f t="shared" si="7"/>
        <v>0</v>
      </c>
      <c r="N202" s="270"/>
      <c r="O202" s="271"/>
      <c r="P202" s="271"/>
      <c r="Q202" s="259">
        <f t="shared" ref="Q202:Q226" si="8">O202-P202</f>
        <v>0</v>
      </c>
    </row>
    <row r="203" spans="1:17">
      <c r="A203" s="266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2"/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66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2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66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2"/>
      <c r="I205" s="270">
        <v>3</v>
      </c>
      <c r="J205" s="270">
        <v>4</v>
      </c>
      <c r="K205" s="271">
        <v>14035.25</v>
      </c>
      <c r="L205" s="271"/>
      <c r="M205" s="259">
        <f t="shared" si="7"/>
        <v>14035.25</v>
      </c>
      <c r="N205" s="270"/>
      <c r="O205" s="271"/>
      <c r="P205" s="271"/>
      <c r="Q205" s="259">
        <f t="shared" si="8"/>
        <v>0</v>
      </c>
    </row>
    <row r="206" spans="1:17">
      <c r="A206" s="266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2">
        <v>1</v>
      </c>
      <c r="I206" s="270">
        <v>4</v>
      </c>
      <c r="J206" s="270">
        <v>4</v>
      </c>
      <c r="K206" s="271">
        <v>6915.26</v>
      </c>
      <c r="L206" s="271"/>
      <c r="M206" s="259">
        <f t="shared" si="7"/>
        <v>6915.26</v>
      </c>
      <c r="N206" s="270"/>
      <c r="O206" s="271"/>
      <c r="P206" s="271"/>
      <c r="Q206" s="259">
        <f t="shared" si="8"/>
        <v>0</v>
      </c>
    </row>
    <row r="207" spans="1:17">
      <c r="A207" s="266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2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66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2"/>
      <c r="I208" s="270">
        <v>4</v>
      </c>
      <c r="J208" s="270">
        <v>5</v>
      </c>
      <c r="K208" s="271">
        <v>7298.83</v>
      </c>
      <c r="L208" s="271"/>
      <c r="M208" s="259">
        <f t="shared" si="7"/>
        <v>7298.83</v>
      </c>
      <c r="N208" s="270"/>
      <c r="O208" s="271"/>
      <c r="P208" s="271"/>
      <c r="Q208" s="259">
        <f t="shared" si="8"/>
        <v>0</v>
      </c>
    </row>
    <row r="209" spans="1:17" ht="51">
      <c r="A209" s="266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2"/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66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2"/>
      <c r="I210" s="270">
        <v>1</v>
      </c>
      <c r="J210" s="270">
        <v>1</v>
      </c>
      <c r="K210" s="271">
        <v>621.99</v>
      </c>
      <c r="L210" s="271"/>
      <c r="M210" s="259">
        <f t="shared" si="7"/>
        <v>621.99</v>
      </c>
      <c r="N210" s="270"/>
      <c r="O210" s="271"/>
      <c r="P210" s="271"/>
      <c r="Q210" s="259">
        <f t="shared" si="8"/>
        <v>0</v>
      </c>
    </row>
    <row r="211" spans="1:17">
      <c r="A211" s="266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2"/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66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2">
        <v>2</v>
      </c>
      <c r="I212" s="270"/>
      <c r="J212" s="270"/>
      <c r="K212" s="271"/>
      <c r="L212" s="271"/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>
      <c r="A213" s="266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2"/>
      <c r="I213" s="270"/>
      <c r="J213" s="270"/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66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2"/>
      <c r="I214" s="270"/>
      <c r="J214" s="270"/>
      <c r="K214" s="271"/>
      <c r="L214" s="271"/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>
      <c r="A215" s="266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2"/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66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2">
        <v>1</v>
      </c>
      <c r="I216" s="270">
        <v>3</v>
      </c>
      <c r="J216" s="270">
        <v>3</v>
      </c>
      <c r="K216" s="271">
        <v>2010.37</v>
      </c>
      <c r="L216" s="271"/>
      <c r="M216" s="259">
        <f t="shared" si="7"/>
        <v>2010.37</v>
      </c>
      <c r="N216" s="270"/>
      <c r="O216" s="271"/>
      <c r="P216" s="271"/>
      <c r="Q216" s="259">
        <f t="shared" si="8"/>
        <v>0</v>
      </c>
    </row>
    <row r="217" spans="1:17">
      <c r="A217" s="266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2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66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2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66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2"/>
      <c r="I219" s="270">
        <v>1</v>
      </c>
      <c r="J219" s="270">
        <v>1</v>
      </c>
      <c r="K219" s="271">
        <v>1890.71</v>
      </c>
      <c r="L219" s="271"/>
      <c r="M219" s="259">
        <f t="shared" si="7"/>
        <v>1890.71</v>
      </c>
      <c r="N219" s="270"/>
      <c r="O219" s="271"/>
      <c r="P219" s="271"/>
      <c r="Q219" s="259">
        <f t="shared" si="8"/>
        <v>0</v>
      </c>
    </row>
    <row r="220" spans="1:17">
      <c r="A220" s="266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2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66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2">
        <v>1</v>
      </c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66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2"/>
      <c r="I222" s="270"/>
      <c r="J222" s="270"/>
      <c r="K222" s="271"/>
      <c r="L222" s="271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66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2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66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2"/>
      <c r="I224" s="270">
        <v>2</v>
      </c>
      <c r="J224" s="270">
        <v>2</v>
      </c>
      <c r="K224" s="271">
        <v>2380.41</v>
      </c>
      <c r="L224" s="271"/>
      <c r="M224" s="259">
        <f t="shared" si="7"/>
        <v>2380.41</v>
      </c>
      <c r="N224" s="270"/>
      <c r="O224" s="271"/>
      <c r="P224" s="271"/>
      <c r="Q224" s="259">
        <f t="shared" si="8"/>
        <v>0</v>
      </c>
    </row>
    <row r="225" spans="1:17">
      <c r="A225" s="266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2">
        <v>1</v>
      </c>
      <c r="I225" s="270">
        <v>1</v>
      </c>
      <c r="J225" s="270">
        <v>1</v>
      </c>
      <c r="K225" s="271">
        <v>1104.5999999999999</v>
      </c>
      <c r="L225" s="271"/>
      <c r="M225" s="259">
        <f t="shared" si="7"/>
        <v>1104.5999999999999</v>
      </c>
      <c r="N225" s="270"/>
      <c r="O225" s="271"/>
      <c r="P225" s="271"/>
      <c r="Q225" s="259">
        <f t="shared" si="8"/>
        <v>0</v>
      </c>
    </row>
    <row r="226" spans="1:17">
      <c r="A226" s="266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2">
        <v>1</v>
      </c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2">
        <v>1</v>
      </c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ref="Q227:Q234" si="9">O227-P227</f>
        <v>0</v>
      </c>
    </row>
    <row r="228" spans="1:17" hidden="1">
      <c r="A228" s="270"/>
      <c r="B228" s="243" t="s">
        <v>560</v>
      </c>
      <c r="C228" s="203" t="s">
        <v>19</v>
      </c>
      <c r="D228" s="241"/>
      <c r="E228" s="217" t="s">
        <v>104</v>
      </c>
      <c r="F228" s="244"/>
      <c r="G228" s="219" t="s">
        <v>21</v>
      </c>
      <c r="H228" s="272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9"/>
        <v>0</v>
      </c>
    </row>
    <row r="229" spans="1:17">
      <c r="A229" s="270">
        <v>219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2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9"/>
        <v>0</v>
      </c>
    </row>
    <row r="230" spans="1:17" hidden="1">
      <c r="A230" s="270"/>
      <c r="B230" s="243" t="s">
        <v>561</v>
      </c>
      <c r="C230" s="203" t="s">
        <v>19</v>
      </c>
      <c r="D230" s="241"/>
      <c r="E230" s="217" t="s">
        <v>26</v>
      </c>
      <c r="F230" s="244"/>
      <c r="G230" s="219" t="s">
        <v>21</v>
      </c>
      <c r="H230" s="272"/>
      <c r="I230" s="270"/>
      <c r="J230" s="270"/>
      <c r="K230" s="271"/>
      <c r="L230" s="271"/>
      <c r="M230" s="259">
        <f t="shared" ref="M230:M234" si="10">K230-L230</f>
        <v>0</v>
      </c>
      <c r="N230" s="270"/>
      <c r="O230" s="271"/>
      <c r="P230" s="271"/>
      <c r="Q230" s="259">
        <f t="shared" si="9"/>
        <v>0</v>
      </c>
    </row>
    <row r="231" spans="1:17" hidden="1">
      <c r="A231" s="270"/>
      <c r="B231" s="243" t="s">
        <v>561</v>
      </c>
      <c r="C231" s="203" t="s">
        <v>19</v>
      </c>
      <c r="D231" s="241"/>
      <c r="E231" s="217" t="s">
        <v>26</v>
      </c>
      <c r="F231" s="244"/>
      <c r="G231" s="210" t="s">
        <v>33</v>
      </c>
      <c r="H231" s="272"/>
      <c r="I231" s="270"/>
      <c r="J231" s="270"/>
      <c r="K231" s="271"/>
      <c r="L231" s="271"/>
      <c r="M231" s="259">
        <f t="shared" si="10"/>
        <v>0</v>
      </c>
      <c r="N231" s="270"/>
      <c r="O231" s="271"/>
      <c r="P231" s="271"/>
      <c r="Q231" s="259">
        <f t="shared" si="9"/>
        <v>0</v>
      </c>
    </row>
    <row r="232" spans="1:17" hidden="1">
      <c r="A232" s="270"/>
      <c r="B232" s="243" t="s">
        <v>562</v>
      </c>
      <c r="C232" s="203" t="s">
        <v>19</v>
      </c>
      <c r="D232" s="241"/>
      <c r="E232" s="217" t="s">
        <v>26</v>
      </c>
      <c r="F232" s="244"/>
      <c r="G232" s="219" t="s">
        <v>21</v>
      </c>
      <c r="H232" s="272"/>
      <c r="I232" s="270"/>
      <c r="J232" s="270"/>
      <c r="K232" s="271"/>
      <c r="L232" s="271"/>
      <c r="M232" s="259">
        <f>K232-L232</f>
        <v>0</v>
      </c>
      <c r="N232" s="270"/>
      <c r="O232" s="271"/>
      <c r="P232" s="271"/>
      <c r="Q232" s="259">
        <f t="shared" si="9"/>
        <v>0</v>
      </c>
    </row>
    <row r="233" spans="1:17" hidden="1">
      <c r="A233" s="270"/>
      <c r="B233" s="243" t="s">
        <v>562</v>
      </c>
      <c r="C233" s="203" t="s">
        <v>19</v>
      </c>
      <c r="D233" s="241"/>
      <c r="E233" s="217" t="s">
        <v>26</v>
      </c>
      <c r="F233" s="244"/>
      <c r="G233" s="210" t="s">
        <v>33</v>
      </c>
      <c r="H233" s="272"/>
      <c r="I233" s="270"/>
      <c r="J233" s="270"/>
      <c r="K233" s="271"/>
      <c r="L233" s="271"/>
      <c r="M233" s="259">
        <f>K233-L233</f>
        <v>0</v>
      </c>
      <c r="N233" s="270"/>
      <c r="O233" s="271"/>
      <c r="P233" s="271"/>
      <c r="Q233" s="259">
        <f t="shared" si="9"/>
        <v>0</v>
      </c>
    </row>
    <row r="234" spans="1:17" hidden="1">
      <c r="A234" s="270"/>
      <c r="B234" s="243" t="s">
        <v>563</v>
      </c>
      <c r="C234" s="203" t="s">
        <v>19</v>
      </c>
      <c r="D234" s="241"/>
      <c r="E234" s="217" t="s">
        <v>104</v>
      </c>
      <c r="F234" s="244"/>
      <c r="G234" s="219" t="s">
        <v>21</v>
      </c>
      <c r="H234" s="272"/>
      <c r="I234" s="270"/>
      <c r="J234" s="270"/>
      <c r="K234" s="271"/>
      <c r="L234" s="271"/>
      <c r="M234" s="259">
        <f t="shared" si="10"/>
        <v>0</v>
      </c>
      <c r="N234" s="270"/>
      <c r="O234" s="271"/>
      <c r="P234" s="271"/>
      <c r="Q234" s="259">
        <f t="shared" si="9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>SUM(H10:H234)</f>
        <v>64</v>
      </c>
      <c r="I235" s="273">
        <f t="shared" ref="I235:Q235" si="11">SUM(I10:I234)</f>
        <v>87</v>
      </c>
      <c r="J235" s="273">
        <f t="shared" si="11"/>
        <v>111</v>
      </c>
      <c r="K235" s="259">
        <f t="shared" si="11"/>
        <v>182519.87000000002</v>
      </c>
      <c r="L235" s="259">
        <f t="shared" si="11"/>
        <v>0</v>
      </c>
      <c r="M235" s="259">
        <f t="shared" si="11"/>
        <v>182519.87000000002</v>
      </c>
      <c r="N235" s="273">
        <f t="shared" si="11"/>
        <v>28</v>
      </c>
      <c r="O235" s="259">
        <f t="shared" si="11"/>
        <v>108188.51999999999</v>
      </c>
      <c r="P235" s="259">
        <f t="shared" si="11"/>
        <v>0</v>
      </c>
      <c r="Q235" s="259">
        <f t="shared" si="11"/>
        <v>108188.51999999999</v>
      </c>
    </row>
  </sheetData>
  <autoFilter ref="A9:Q186" xr:uid="{00000000-0009-0000-0000-000021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Q235"/>
  <sheetViews>
    <sheetView topLeftCell="A78" workbookViewId="0">
      <selection activeCell="N223" sqref="N223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66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2">
        <v>1</v>
      </c>
      <c r="I10" s="270">
        <v>3</v>
      </c>
      <c r="J10" s="270">
        <v>3</v>
      </c>
      <c r="K10" s="271">
        <v>3321.17</v>
      </c>
      <c r="L10" s="271"/>
      <c r="M10" s="259">
        <f t="shared" ref="M10:M74" si="1">K10-L10</f>
        <v>3321.17</v>
      </c>
      <c r="N10" s="270">
        <v>2</v>
      </c>
      <c r="O10" s="271">
        <v>8469.2999999999993</v>
      </c>
      <c r="P10" s="271"/>
      <c r="Q10" s="259">
        <f t="shared" ref="Q10:Q74" si="2">O10-P10</f>
        <v>8469.2999999999993</v>
      </c>
    </row>
    <row r="11" spans="1:17" ht="15" customHeight="1">
      <c r="A11" s="266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2"/>
      <c r="I11" s="270"/>
      <c r="J11" s="270"/>
      <c r="K11" s="271"/>
      <c r="L11" s="271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66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2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66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2"/>
      <c r="I13" s="270"/>
      <c r="J13" s="270"/>
      <c r="K13" s="271"/>
      <c r="L13" s="271"/>
      <c r="M13" s="259">
        <f t="shared" si="1"/>
        <v>0</v>
      </c>
      <c r="N13" s="270">
        <v>1</v>
      </c>
      <c r="O13" s="271">
        <v>4195.62</v>
      </c>
      <c r="P13" s="271"/>
      <c r="Q13" s="259">
        <f t="shared" si="2"/>
        <v>4195.62</v>
      </c>
    </row>
    <row r="14" spans="1:17" ht="15" customHeight="1">
      <c r="A14" s="266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2"/>
      <c r="I14" s="270">
        <v>1</v>
      </c>
      <c r="J14" s="270">
        <v>1</v>
      </c>
      <c r="K14" s="271">
        <v>911.3</v>
      </c>
      <c r="L14" s="271"/>
      <c r="M14" s="259">
        <f t="shared" si="1"/>
        <v>911.3</v>
      </c>
      <c r="N14" s="270"/>
      <c r="O14" s="271"/>
      <c r="P14" s="271"/>
      <c r="Q14" s="259">
        <f t="shared" si="2"/>
        <v>0</v>
      </c>
    </row>
    <row r="15" spans="1:17" ht="15" customHeight="1">
      <c r="A15" s="266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2"/>
      <c r="I15" s="270"/>
      <c r="J15" s="270"/>
      <c r="K15" s="271"/>
      <c r="L15" s="271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66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2"/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66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2"/>
      <c r="I17" s="270"/>
      <c r="J17" s="270"/>
      <c r="K17" s="271"/>
      <c r="L17" s="271"/>
      <c r="M17" s="259">
        <f t="shared" si="1"/>
        <v>0</v>
      </c>
      <c r="N17" s="270"/>
      <c r="O17" s="271"/>
      <c r="P17" s="271"/>
      <c r="Q17" s="259">
        <f t="shared" si="2"/>
        <v>0</v>
      </c>
    </row>
    <row r="18" spans="1:17" ht="15" customHeight="1">
      <c r="A18" s="266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2">
        <v>4</v>
      </c>
      <c r="I18" s="270">
        <v>2</v>
      </c>
      <c r="J18" s="270">
        <v>3</v>
      </c>
      <c r="K18" s="271">
        <v>6016.4</v>
      </c>
      <c r="L18" s="271"/>
      <c r="M18" s="259">
        <f t="shared" si="1"/>
        <v>6016.4</v>
      </c>
      <c r="N18" s="270"/>
      <c r="O18" s="271"/>
      <c r="P18" s="271"/>
      <c r="Q18" s="259">
        <f t="shared" si="2"/>
        <v>0</v>
      </c>
    </row>
    <row r="19" spans="1:17" ht="15" customHeight="1">
      <c r="A19" s="266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2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66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2">
        <v>1</v>
      </c>
      <c r="I20" s="270">
        <v>2</v>
      </c>
      <c r="J20" s="270">
        <v>3</v>
      </c>
      <c r="K20" s="271">
        <v>6073.25</v>
      </c>
      <c r="L20" s="271"/>
      <c r="M20" s="259">
        <f t="shared" si="1"/>
        <v>6073.25</v>
      </c>
      <c r="N20" s="270">
        <v>1</v>
      </c>
      <c r="O20" s="271">
        <v>7903.26</v>
      </c>
      <c r="P20" s="271"/>
      <c r="Q20" s="259">
        <f t="shared" si="2"/>
        <v>7903.26</v>
      </c>
    </row>
    <row r="21" spans="1:17" ht="15" customHeight="1">
      <c r="A21" s="266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2"/>
      <c r="I21" s="270"/>
      <c r="J21" s="270"/>
      <c r="K21" s="271"/>
      <c r="L21" s="271"/>
      <c r="M21" s="259">
        <f t="shared" si="1"/>
        <v>0</v>
      </c>
      <c r="N21" s="270"/>
      <c r="O21" s="271"/>
      <c r="P21" s="271"/>
      <c r="Q21" s="259">
        <f t="shared" si="2"/>
        <v>0</v>
      </c>
    </row>
    <row r="22" spans="1:17" ht="15" customHeight="1">
      <c r="A22" s="266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2"/>
      <c r="I22" s="270">
        <v>2</v>
      </c>
      <c r="J22" s="270">
        <v>3</v>
      </c>
      <c r="K22" s="271">
        <v>5356.38</v>
      </c>
      <c r="L22" s="271"/>
      <c r="M22" s="259">
        <f t="shared" si="1"/>
        <v>5356.38</v>
      </c>
      <c r="N22" s="270"/>
      <c r="O22" s="271"/>
      <c r="P22" s="271"/>
      <c r="Q22" s="259">
        <f t="shared" si="2"/>
        <v>0</v>
      </c>
    </row>
    <row r="23" spans="1:17" ht="15" customHeight="1">
      <c r="A23" s="266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2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66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2"/>
      <c r="I24" s="270"/>
      <c r="J24" s="270"/>
      <c r="K24" s="271"/>
      <c r="L24" s="271"/>
      <c r="M24" s="259">
        <f t="shared" si="1"/>
        <v>0</v>
      </c>
      <c r="N24" s="270"/>
      <c r="O24" s="271"/>
      <c r="P24" s="271"/>
      <c r="Q24" s="259">
        <f t="shared" si="2"/>
        <v>0</v>
      </c>
    </row>
    <row r="25" spans="1:17" ht="15" customHeight="1">
      <c r="A25" s="266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2"/>
      <c r="I25" s="270"/>
      <c r="J25" s="270"/>
      <c r="K25" s="271"/>
      <c r="L25" s="271"/>
      <c r="M25" s="259">
        <f t="shared" si="1"/>
        <v>0</v>
      </c>
      <c r="N25" s="270">
        <v>1</v>
      </c>
      <c r="O25" s="271">
        <v>3700.2</v>
      </c>
      <c r="P25" s="271"/>
      <c r="Q25" s="259">
        <f t="shared" si="2"/>
        <v>3700.2</v>
      </c>
    </row>
    <row r="26" spans="1:17" ht="15" customHeight="1">
      <c r="A26" s="266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2"/>
      <c r="I26" s="270">
        <v>6</v>
      </c>
      <c r="J26" s="270">
        <v>8</v>
      </c>
      <c r="K26" s="271">
        <v>8353.07</v>
      </c>
      <c r="L26" s="271"/>
      <c r="M26" s="259">
        <f t="shared" si="1"/>
        <v>8353.07</v>
      </c>
      <c r="N26" s="270">
        <v>2</v>
      </c>
      <c r="O26" s="271">
        <v>5189.13</v>
      </c>
      <c r="P26" s="271"/>
      <c r="Q26" s="259">
        <f t="shared" si="2"/>
        <v>5189.13</v>
      </c>
    </row>
    <row r="27" spans="1:17" ht="15" customHeight="1">
      <c r="A27" s="266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2"/>
      <c r="I27" s="270"/>
      <c r="J27" s="270"/>
      <c r="K27" s="271"/>
      <c r="L27" s="271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66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2"/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66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2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66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2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66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2"/>
      <c r="I31" s="270">
        <v>2</v>
      </c>
      <c r="J31" s="270">
        <v>3</v>
      </c>
      <c r="K31" s="271">
        <v>4573.6000000000004</v>
      </c>
      <c r="L31" s="271"/>
      <c r="M31" s="259">
        <f t="shared" si="1"/>
        <v>4573.6000000000004</v>
      </c>
      <c r="N31" s="270">
        <v>1</v>
      </c>
      <c r="O31" s="271">
        <v>8363.3700000000008</v>
      </c>
      <c r="P31" s="271"/>
      <c r="Q31" s="259">
        <f t="shared" si="2"/>
        <v>8363.3700000000008</v>
      </c>
    </row>
    <row r="32" spans="1:17" ht="15" customHeight="1">
      <c r="A32" s="266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2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66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2"/>
      <c r="I33" s="270"/>
      <c r="J33" s="270"/>
      <c r="K33" s="271"/>
      <c r="L33" s="271"/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66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2"/>
      <c r="I34" s="270"/>
      <c r="J34" s="270"/>
      <c r="K34" s="271"/>
      <c r="L34" s="271"/>
      <c r="M34" s="259">
        <f t="shared" si="1"/>
        <v>0</v>
      </c>
      <c r="N34" s="270"/>
      <c r="O34" s="271"/>
      <c r="P34" s="271"/>
      <c r="Q34" s="259">
        <f t="shared" si="2"/>
        <v>0</v>
      </c>
    </row>
    <row r="35" spans="1:17" ht="15" customHeight="1">
      <c r="A35" s="266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2">
        <v>1</v>
      </c>
      <c r="I35" s="270"/>
      <c r="J35" s="270"/>
      <c r="K35" s="271"/>
      <c r="L35" s="271"/>
      <c r="M35" s="259">
        <f t="shared" si="1"/>
        <v>0</v>
      </c>
      <c r="N35" s="270"/>
      <c r="O35" s="271"/>
      <c r="P35" s="271"/>
      <c r="Q35" s="259">
        <f t="shared" si="2"/>
        <v>0</v>
      </c>
    </row>
    <row r="36" spans="1:17" ht="15" customHeight="1">
      <c r="A36" s="266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2">
        <v>1</v>
      </c>
      <c r="I36" s="270"/>
      <c r="J36" s="270"/>
      <c r="K36" s="271"/>
      <c r="L36" s="271"/>
      <c r="M36" s="259">
        <f t="shared" si="1"/>
        <v>0</v>
      </c>
      <c r="N36" s="270">
        <v>2</v>
      </c>
      <c r="O36" s="271">
        <v>15283.66</v>
      </c>
      <c r="P36" s="271"/>
      <c r="Q36" s="259">
        <f t="shared" si="2"/>
        <v>15283.66</v>
      </c>
    </row>
    <row r="37" spans="1:17" ht="15" customHeight="1">
      <c r="A37" s="266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2"/>
      <c r="I37" s="270">
        <v>2</v>
      </c>
      <c r="J37" s="270">
        <v>2</v>
      </c>
      <c r="K37" s="271">
        <v>4422.8100000000004</v>
      </c>
      <c r="L37" s="271"/>
      <c r="M37" s="259">
        <f t="shared" si="1"/>
        <v>4422.8100000000004</v>
      </c>
      <c r="N37" s="270">
        <v>2</v>
      </c>
      <c r="O37" s="271">
        <v>8540.19</v>
      </c>
      <c r="P37" s="271"/>
      <c r="Q37" s="259">
        <f t="shared" si="2"/>
        <v>8540.19</v>
      </c>
    </row>
    <row r="38" spans="1:17" ht="15" hidden="1" customHeight="1">
      <c r="A38" s="266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2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66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2"/>
      <c r="I39" s="270">
        <v>1</v>
      </c>
      <c r="J39" s="270">
        <v>1</v>
      </c>
      <c r="K39" s="271">
        <v>1574.4</v>
      </c>
      <c r="L39" s="271"/>
      <c r="M39" s="259">
        <f t="shared" si="1"/>
        <v>1574.4</v>
      </c>
      <c r="N39" s="270">
        <v>1</v>
      </c>
      <c r="O39" s="271">
        <v>2393.3000000000002</v>
      </c>
      <c r="P39" s="271"/>
      <c r="Q39" s="259">
        <f t="shared" si="2"/>
        <v>2393.3000000000002</v>
      </c>
    </row>
    <row r="40" spans="1:17" ht="15" customHeight="1">
      <c r="A40" s="266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2"/>
      <c r="I40" s="270"/>
      <c r="J40" s="270"/>
      <c r="K40" s="271"/>
      <c r="L40" s="271"/>
      <c r="M40" s="259">
        <f t="shared" si="1"/>
        <v>0</v>
      </c>
      <c r="N40" s="270"/>
      <c r="O40" s="271"/>
      <c r="P40" s="271"/>
      <c r="Q40" s="259">
        <f t="shared" si="2"/>
        <v>0</v>
      </c>
    </row>
    <row r="41" spans="1:17" ht="15" customHeight="1">
      <c r="A41" s="266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2"/>
      <c r="I41" s="270"/>
      <c r="J41" s="270"/>
      <c r="K41" s="271"/>
      <c r="L41" s="271"/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66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2"/>
      <c r="I42" s="270"/>
      <c r="J42" s="270"/>
      <c r="K42" s="271"/>
      <c r="L42" s="271"/>
      <c r="M42" s="259">
        <f t="shared" si="1"/>
        <v>0</v>
      </c>
      <c r="N42" s="270">
        <v>1</v>
      </c>
      <c r="O42" s="271">
        <v>2238.75</v>
      </c>
      <c r="P42" s="271"/>
      <c r="Q42" s="259">
        <f t="shared" si="2"/>
        <v>2238.75</v>
      </c>
    </row>
    <row r="43" spans="1:17" ht="15" customHeight="1">
      <c r="A43" s="266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2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66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2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66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2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66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2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66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2"/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66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2"/>
      <c r="I48" s="270">
        <v>1</v>
      </c>
      <c r="J48" s="270">
        <v>1</v>
      </c>
      <c r="K48" s="271">
        <v>1288.7</v>
      </c>
      <c r="L48" s="271"/>
      <c r="M48" s="259">
        <f t="shared" si="1"/>
        <v>1288.7</v>
      </c>
      <c r="N48" s="270"/>
      <c r="O48" s="271"/>
      <c r="P48" s="271"/>
      <c r="Q48" s="259">
        <f t="shared" si="2"/>
        <v>0</v>
      </c>
    </row>
    <row r="49" spans="1:17" ht="15" customHeight="1">
      <c r="A49" s="266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2"/>
      <c r="I49" s="270"/>
      <c r="J49" s="270"/>
      <c r="K49" s="271"/>
      <c r="L49" s="271"/>
      <c r="M49" s="259">
        <f t="shared" si="1"/>
        <v>0</v>
      </c>
      <c r="N49" s="270"/>
      <c r="O49" s="271"/>
      <c r="P49" s="271"/>
      <c r="Q49" s="259">
        <f t="shared" si="2"/>
        <v>0</v>
      </c>
    </row>
    <row r="50" spans="1:17" ht="15" customHeight="1">
      <c r="A50" s="266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2"/>
      <c r="I50" s="270">
        <v>2</v>
      </c>
      <c r="J50" s="270">
        <v>3</v>
      </c>
      <c r="K50" s="271">
        <v>10593.74</v>
      </c>
      <c r="L50" s="271"/>
      <c r="M50" s="259">
        <f t="shared" si="1"/>
        <v>10593.74</v>
      </c>
      <c r="N50" s="270">
        <v>1</v>
      </c>
      <c r="O50" s="271">
        <v>10746.28</v>
      </c>
      <c r="P50" s="271"/>
      <c r="Q50" s="259">
        <f t="shared" si="2"/>
        <v>10746.28</v>
      </c>
    </row>
    <row r="51" spans="1:17" ht="15" customHeight="1">
      <c r="A51" s="266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2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66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2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66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2">
        <v>1</v>
      </c>
      <c r="I53" s="270"/>
      <c r="J53" s="270"/>
      <c r="K53" s="271"/>
      <c r="L53" s="271"/>
      <c r="M53" s="259">
        <f t="shared" si="1"/>
        <v>0</v>
      </c>
      <c r="N53" s="270"/>
      <c r="O53" s="271"/>
      <c r="P53" s="271"/>
      <c r="Q53" s="259">
        <f t="shared" si="2"/>
        <v>0</v>
      </c>
    </row>
    <row r="54" spans="1:17" ht="15" customHeight="1">
      <c r="A54" s="266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2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66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2">
        <v>1</v>
      </c>
      <c r="I55" s="270"/>
      <c r="J55" s="270"/>
      <c r="K55" s="271"/>
      <c r="L55" s="271"/>
      <c r="M55" s="259">
        <f t="shared" si="1"/>
        <v>0</v>
      </c>
      <c r="N55" s="270"/>
      <c r="O55" s="271"/>
      <c r="P55" s="271"/>
      <c r="Q55" s="259">
        <f t="shared" si="2"/>
        <v>0</v>
      </c>
    </row>
    <row r="56" spans="1:17" ht="15" customHeight="1">
      <c r="A56" s="266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2"/>
      <c r="I56" s="270">
        <v>1</v>
      </c>
      <c r="J56" s="270">
        <v>1</v>
      </c>
      <c r="K56" s="271">
        <v>2209.1999999999998</v>
      </c>
      <c r="L56" s="271"/>
      <c r="M56" s="259">
        <f t="shared" si="1"/>
        <v>2209.1999999999998</v>
      </c>
      <c r="N56" s="270"/>
      <c r="O56" s="271"/>
      <c r="P56" s="271"/>
      <c r="Q56" s="259">
        <f t="shared" si="2"/>
        <v>0</v>
      </c>
    </row>
    <row r="57" spans="1:17" ht="15" customHeight="1">
      <c r="A57" s="266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2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66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2"/>
      <c r="I58" s="270"/>
      <c r="J58" s="270"/>
      <c r="K58" s="271"/>
      <c r="L58" s="271"/>
      <c r="M58" s="259">
        <f t="shared" si="1"/>
        <v>0</v>
      </c>
      <c r="N58" s="270">
        <v>2</v>
      </c>
      <c r="O58" s="271">
        <v>2577.4</v>
      </c>
      <c r="P58" s="271"/>
      <c r="Q58" s="259">
        <f t="shared" si="2"/>
        <v>2577.4</v>
      </c>
    </row>
    <row r="59" spans="1:17" ht="15" customHeight="1">
      <c r="A59" s="266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2">
        <v>2</v>
      </c>
      <c r="I59" s="270">
        <v>6</v>
      </c>
      <c r="J59" s="270">
        <v>7</v>
      </c>
      <c r="K59" s="271">
        <v>12695.95</v>
      </c>
      <c r="L59" s="271"/>
      <c r="M59" s="259">
        <f t="shared" si="1"/>
        <v>12695.95</v>
      </c>
      <c r="N59" s="270"/>
      <c r="O59" s="271"/>
      <c r="P59" s="271"/>
      <c r="Q59" s="259">
        <f t="shared" si="2"/>
        <v>0</v>
      </c>
    </row>
    <row r="60" spans="1:17" ht="15" customHeight="1">
      <c r="A60" s="266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2">
        <v>1</v>
      </c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66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2">
        <v>1</v>
      </c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66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2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66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2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66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2">
        <v>1</v>
      </c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66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2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66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2">
        <v>1</v>
      </c>
      <c r="I66" s="270">
        <v>4</v>
      </c>
      <c r="J66" s="270">
        <v>5</v>
      </c>
      <c r="K66" s="271">
        <v>6345.9</v>
      </c>
      <c r="L66" s="271"/>
      <c r="M66" s="259">
        <f t="shared" si="1"/>
        <v>6345.9</v>
      </c>
      <c r="N66" s="270"/>
      <c r="O66" s="271"/>
      <c r="P66" s="271"/>
      <c r="Q66" s="259">
        <f t="shared" si="2"/>
        <v>0</v>
      </c>
    </row>
    <row r="67" spans="1:17" ht="15" customHeight="1">
      <c r="A67" s="266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2"/>
      <c r="I67" s="270"/>
      <c r="J67" s="270"/>
      <c r="K67" s="271"/>
      <c r="L67" s="271"/>
      <c r="M67" s="259">
        <f t="shared" si="1"/>
        <v>0</v>
      </c>
      <c r="N67" s="270"/>
      <c r="O67" s="271"/>
      <c r="P67" s="271"/>
      <c r="Q67" s="259">
        <f t="shared" si="2"/>
        <v>0</v>
      </c>
    </row>
    <row r="68" spans="1:17" ht="15" customHeight="1">
      <c r="A68" s="266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2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66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2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66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2"/>
      <c r="I70" s="270">
        <v>1</v>
      </c>
      <c r="J70" s="270">
        <v>1</v>
      </c>
      <c r="K70" s="271">
        <v>1333.22</v>
      </c>
      <c r="L70" s="271"/>
      <c r="M70" s="259">
        <f t="shared" si="1"/>
        <v>1333.22</v>
      </c>
      <c r="N70" s="270">
        <v>1</v>
      </c>
      <c r="O70" s="271">
        <v>8485.48</v>
      </c>
      <c r="P70" s="271"/>
      <c r="Q70" s="259">
        <f t="shared" si="2"/>
        <v>8485.48</v>
      </c>
    </row>
    <row r="71" spans="1:17" ht="15" customHeight="1">
      <c r="A71" s="266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2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66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2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66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2">
        <v>1</v>
      </c>
      <c r="I73" s="270"/>
      <c r="J73" s="270"/>
      <c r="K73" s="271"/>
      <c r="L73" s="271"/>
      <c r="M73" s="259">
        <f t="shared" si="1"/>
        <v>0</v>
      </c>
      <c r="N73" s="270"/>
      <c r="O73" s="271"/>
      <c r="P73" s="271"/>
      <c r="Q73" s="259">
        <f t="shared" si="2"/>
        <v>0</v>
      </c>
    </row>
    <row r="74" spans="1:17" ht="15" customHeight="1">
      <c r="A74" s="266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2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66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2"/>
      <c r="I75" s="270"/>
      <c r="J75" s="270"/>
      <c r="K75" s="271"/>
      <c r="L75" s="271"/>
      <c r="M75" s="259">
        <f t="shared" ref="M75:M141" si="3">K75-L75</f>
        <v>0</v>
      </c>
      <c r="N75" s="270"/>
      <c r="O75" s="271"/>
      <c r="P75" s="271"/>
      <c r="Q75" s="259">
        <f t="shared" ref="Q75:Q141" si="4">O75-P75</f>
        <v>0</v>
      </c>
    </row>
    <row r="76" spans="1:17" ht="15" customHeight="1">
      <c r="A76" s="266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2"/>
      <c r="I76" s="270"/>
      <c r="J76" s="270"/>
      <c r="K76" s="271"/>
      <c r="L76" s="271"/>
      <c r="M76" s="259">
        <f t="shared" si="3"/>
        <v>0</v>
      </c>
      <c r="N76" s="270"/>
      <c r="O76" s="271"/>
      <c r="P76" s="271"/>
      <c r="Q76" s="259">
        <f t="shared" si="4"/>
        <v>0</v>
      </c>
    </row>
    <row r="77" spans="1:17" ht="15" customHeight="1">
      <c r="A77" s="266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2">
        <v>2</v>
      </c>
      <c r="I77" s="270"/>
      <c r="J77" s="270"/>
      <c r="K77" s="271"/>
      <c r="L77" s="271"/>
      <c r="M77" s="259">
        <f t="shared" si="3"/>
        <v>0</v>
      </c>
      <c r="N77" s="270"/>
      <c r="O77" s="271"/>
      <c r="P77" s="271"/>
      <c r="Q77" s="259">
        <f t="shared" si="4"/>
        <v>0</v>
      </c>
    </row>
    <row r="78" spans="1:17" ht="15" customHeight="1">
      <c r="A78" s="266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2"/>
      <c r="I78" s="270"/>
      <c r="J78" s="270"/>
      <c r="K78" s="271"/>
      <c r="L78" s="271"/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66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2"/>
      <c r="I79" s="270"/>
      <c r="J79" s="270"/>
      <c r="K79" s="271"/>
      <c r="L79" s="271"/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66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2"/>
      <c r="I80" s="270">
        <v>1</v>
      </c>
      <c r="J80" s="270">
        <v>1</v>
      </c>
      <c r="K80" s="271">
        <v>966.53</v>
      </c>
      <c r="L80" s="271"/>
      <c r="M80" s="259">
        <f t="shared" si="3"/>
        <v>966.53</v>
      </c>
      <c r="N80" s="270"/>
      <c r="O80" s="271"/>
      <c r="P80" s="271"/>
      <c r="Q80" s="259">
        <f t="shared" si="4"/>
        <v>0</v>
      </c>
    </row>
    <row r="81" spans="1:17" ht="15" customHeight="1">
      <c r="A81" s="266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2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66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2"/>
      <c r="I82" s="270">
        <v>3</v>
      </c>
      <c r="J82" s="270">
        <v>4</v>
      </c>
      <c r="K82" s="271">
        <v>4970.2299999999996</v>
      </c>
      <c r="L82" s="271"/>
      <c r="M82" s="259">
        <f t="shared" si="3"/>
        <v>4970.2299999999996</v>
      </c>
      <c r="N82" s="270">
        <v>1</v>
      </c>
      <c r="O82" s="271">
        <v>1912.26</v>
      </c>
      <c r="P82" s="271"/>
      <c r="Q82" s="259">
        <f t="shared" si="4"/>
        <v>1912.26</v>
      </c>
    </row>
    <row r="83" spans="1:17" ht="15" customHeight="1">
      <c r="A83" s="266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2"/>
      <c r="I83" s="270">
        <v>1</v>
      </c>
      <c r="J83" s="270">
        <v>1</v>
      </c>
      <c r="K83" s="271">
        <v>644.35</v>
      </c>
      <c r="L83" s="271"/>
      <c r="M83" s="259">
        <f t="shared" si="3"/>
        <v>644.35</v>
      </c>
      <c r="N83" s="270"/>
      <c r="O83" s="271"/>
      <c r="P83" s="271"/>
      <c r="Q83" s="259">
        <f t="shared" si="4"/>
        <v>0</v>
      </c>
    </row>
    <row r="84" spans="1:17" ht="15" customHeight="1">
      <c r="A84" s="266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2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66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2"/>
      <c r="I85" s="270"/>
      <c r="J85" s="270"/>
      <c r="K85" s="271"/>
      <c r="L85" s="271"/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66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2"/>
      <c r="I86" s="270"/>
      <c r="J86" s="270"/>
      <c r="K86" s="271"/>
      <c r="L86" s="271"/>
      <c r="M86" s="259">
        <f t="shared" si="3"/>
        <v>0</v>
      </c>
      <c r="N86" s="270"/>
      <c r="O86" s="271"/>
      <c r="P86" s="271"/>
      <c r="Q86" s="259">
        <f t="shared" si="4"/>
        <v>0</v>
      </c>
    </row>
    <row r="87" spans="1:17" ht="15" customHeight="1">
      <c r="A87" s="266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2"/>
      <c r="I87" s="270"/>
      <c r="J87" s="270"/>
      <c r="K87" s="271"/>
      <c r="L87" s="271"/>
      <c r="M87" s="259">
        <f t="shared" si="3"/>
        <v>0</v>
      </c>
      <c r="N87" s="270"/>
      <c r="O87" s="271"/>
      <c r="P87" s="271"/>
      <c r="Q87" s="259">
        <f t="shared" si="4"/>
        <v>0</v>
      </c>
    </row>
    <row r="88" spans="1:17" ht="15" customHeight="1">
      <c r="A88" s="266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2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66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2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66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2">
        <v>1</v>
      </c>
      <c r="I90" s="270"/>
      <c r="J90" s="270"/>
      <c r="K90" s="271"/>
      <c r="L90" s="271"/>
      <c r="M90" s="259">
        <f t="shared" si="3"/>
        <v>0</v>
      </c>
      <c r="N90" s="270"/>
      <c r="O90" s="271"/>
      <c r="P90" s="271"/>
      <c r="Q90" s="259">
        <f t="shared" si="4"/>
        <v>0</v>
      </c>
    </row>
    <row r="91" spans="1:17" ht="15" customHeight="1">
      <c r="A91" s="266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2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66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2"/>
      <c r="I92" s="270"/>
      <c r="J92" s="270"/>
      <c r="K92" s="271"/>
      <c r="L92" s="271"/>
      <c r="M92" s="259">
        <f t="shared" si="3"/>
        <v>0</v>
      </c>
      <c r="N92" s="270"/>
      <c r="O92" s="271"/>
      <c r="P92" s="271"/>
      <c r="Q92" s="259">
        <f t="shared" si="4"/>
        <v>0</v>
      </c>
    </row>
    <row r="93" spans="1:17" ht="15" customHeight="1">
      <c r="A93" s="266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2"/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66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2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66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2">
        <v>2</v>
      </c>
      <c r="I95" s="270"/>
      <c r="J95" s="270"/>
      <c r="K95" s="271"/>
      <c r="L95" s="271"/>
      <c r="M95" s="259">
        <f t="shared" si="3"/>
        <v>0</v>
      </c>
      <c r="N95" s="270"/>
      <c r="O95" s="271"/>
      <c r="P95" s="271"/>
      <c r="Q95" s="259">
        <f t="shared" si="4"/>
        <v>0</v>
      </c>
    </row>
    <row r="96" spans="1:17" ht="15" customHeight="1">
      <c r="A96" s="266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2"/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66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2">
        <v>3</v>
      </c>
      <c r="I97" s="270">
        <v>3</v>
      </c>
      <c r="J97" s="270">
        <v>7</v>
      </c>
      <c r="K97" s="271">
        <v>17034.21</v>
      </c>
      <c r="L97" s="271"/>
      <c r="M97" s="259">
        <f t="shared" si="3"/>
        <v>17034.21</v>
      </c>
      <c r="N97" s="270"/>
      <c r="O97" s="271"/>
      <c r="P97" s="271"/>
      <c r="Q97" s="259">
        <f t="shared" si="4"/>
        <v>0</v>
      </c>
    </row>
    <row r="98" spans="1:17" ht="15" customHeight="1">
      <c r="A98" s="266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2"/>
      <c r="I98" s="270"/>
      <c r="J98" s="270"/>
      <c r="K98" s="271"/>
      <c r="L98" s="271"/>
      <c r="M98" s="259">
        <f t="shared" si="3"/>
        <v>0</v>
      </c>
      <c r="N98" s="270"/>
      <c r="O98" s="271"/>
      <c r="P98" s="271"/>
      <c r="Q98" s="259">
        <f t="shared" si="4"/>
        <v>0</v>
      </c>
    </row>
    <row r="99" spans="1:17" ht="15" customHeight="1">
      <c r="A99" s="266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2"/>
      <c r="I99" s="270">
        <v>3</v>
      </c>
      <c r="J99" s="270">
        <v>3</v>
      </c>
      <c r="K99" s="271">
        <v>7448.31</v>
      </c>
      <c r="L99" s="271"/>
      <c r="M99" s="259">
        <f t="shared" si="3"/>
        <v>7448.31</v>
      </c>
      <c r="N99" s="270">
        <v>1</v>
      </c>
      <c r="O99" s="271">
        <v>8243.24</v>
      </c>
      <c r="P99" s="271"/>
      <c r="Q99" s="259">
        <f t="shared" si="4"/>
        <v>8243.24</v>
      </c>
    </row>
    <row r="100" spans="1:17" ht="15" customHeight="1">
      <c r="A100" s="266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2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66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2"/>
      <c r="I101" s="270">
        <v>2</v>
      </c>
      <c r="J101" s="270">
        <v>3</v>
      </c>
      <c r="K101" s="271">
        <v>9563.5</v>
      </c>
      <c r="L101" s="271"/>
      <c r="M101" s="259">
        <f t="shared" si="3"/>
        <v>9563.5</v>
      </c>
      <c r="N101" s="270">
        <v>1</v>
      </c>
      <c r="O101" s="271">
        <v>2513.73</v>
      </c>
      <c r="P101" s="271"/>
      <c r="Q101" s="259">
        <f t="shared" si="4"/>
        <v>2513.73</v>
      </c>
    </row>
    <row r="102" spans="1:17" ht="15" customHeight="1">
      <c r="A102" s="266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2"/>
      <c r="I102" s="270">
        <v>1</v>
      </c>
      <c r="J102" s="270">
        <v>2</v>
      </c>
      <c r="K102" s="271">
        <v>5745.96</v>
      </c>
      <c r="L102" s="271"/>
      <c r="M102" s="259">
        <f t="shared" si="3"/>
        <v>5745.96</v>
      </c>
      <c r="N102" s="270"/>
      <c r="O102" s="271"/>
      <c r="P102" s="271"/>
      <c r="Q102" s="259">
        <f t="shared" si="4"/>
        <v>0</v>
      </c>
    </row>
    <row r="103" spans="1:17" ht="15" customHeight="1">
      <c r="A103" s="266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2"/>
      <c r="I103" s="270"/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66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2"/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66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2"/>
      <c r="I105" s="270">
        <v>1</v>
      </c>
      <c r="J105" s="270">
        <v>2</v>
      </c>
      <c r="K105" s="271">
        <v>1841</v>
      </c>
      <c r="L105" s="271"/>
      <c r="M105" s="259">
        <f t="shared" si="3"/>
        <v>1841</v>
      </c>
      <c r="N105" s="270">
        <v>3</v>
      </c>
      <c r="O105" s="271">
        <v>22412.81</v>
      </c>
      <c r="P105" s="271"/>
      <c r="Q105" s="259">
        <f t="shared" si="4"/>
        <v>22412.81</v>
      </c>
    </row>
    <row r="106" spans="1:17" ht="15" customHeight="1">
      <c r="A106" s="266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2"/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66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2"/>
      <c r="I107" s="270"/>
      <c r="J107" s="270"/>
      <c r="K107" s="271"/>
      <c r="L107" s="271"/>
      <c r="M107" s="259">
        <f t="shared" si="3"/>
        <v>0</v>
      </c>
      <c r="N107" s="270"/>
      <c r="O107" s="271"/>
      <c r="P107" s="271"/>
      <c r="Q107" s="259">
        <f t="shared" si="4"/>
        <v>0</v>
      </c>
    </row>
    <row r="108" spans="1:17" ht="15" customHeight="1">
      <c r="A108" s="266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2"/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66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2"/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66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2"/>
      <c r="I110" s="270"/>
      <c r="J110" s="270"/>
      <c r="K110" s="271"/>
      <c r="L110" s="271"/>
      <c r="M110" s="259">
        <f t="shared" si="3"/>
        <v>0</v>
      </c>
      <c r="N110" s="270"/>
      <c r="O110" s="271"/>
      <c r="P110" s="271"/>
      <c r="Q110" s="259">
        <f t="shared" si="4"/>
        <v>0</v>
      </c>
    </row>
    <row r="111" spans="1:17" ht="15" customHeight="1">
      <c r="A111" s="266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2"/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66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2"/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66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2"/>
      <c r="I113" s="270">
        <v>1</v>
      </c>
      <c r="J113" s="270">
        <v>1</v>
      </c>
      <c r="K113" s="271">
        <v>1841</v>
      </c>
      <c r="L113" s="271"/>
      <c r="M113" s="259">
        <f t="shared" si="3"/>
        <v>1841</v>
      </c>
      <c r="N113" s="270"/>
      <c r="O113" s="271">
        <v>8652.7000000000007</v>
      </c>
      <c r="P113" s="271"/>
      <c r="Q113" s="259">
        <f t="shared" si="4"/>
        <v>8652.7000000000007</v>
      </c>
    </row>
    <row r="114" spans="1:17" ht="15" customHeight="1">
      <c r="A114" s="266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2"/>
      <c r="I114" s="270">
        <v>3</v>
      </c>
      <c r="J114" s="270">
        <v>4</v>
      </c>
      <c r="K114" s="271">
        <v>7096.41</v>
      </c>
      <c r="L114" s="271"/>
      <c r="M114" s="259">
        <f t="shared" si="3"/>
        <v>7096.41</v>
      </c>
      <c r="N114" s="270">
        <v>2</v>
      </c>
      <c r="O114" s="271">
        <v>13738.61</v>
      </c>
      <c r="P114" s="271"/>
      <c r="Q114" s="259">
        <f t="shared" si="4"/>
        <v>13738.61</v>
      </c>
    </row>
    <row r="115" spans="1:17" ht="15" customHeight="1">
      <c r="A115" s="266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2">
        <v>1</v>
      </c>
      <c r="I115" s="270"/>
      <c r="J115" s="270"/>
      <c r="K115" s="271"/>
      <c r="L115" s="271"/>
      <c r="M115" s="259">
        <f t="shared" si="3"/>
        <v>0</v>
      </c>
      <c r="N115" s="270"/>
      <c r="O115" s="271"/>
      <c r="P115" s="271"/>
      <c r="Q115" s="259">
        <f t="shared" si="4"/>
        <v>0</v>
      </c>
    </row>
    <row r="116" spans="1:17" ht="15" customHeight="1">
      <c r="A116" s="266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2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66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2">
        <v>2</v>
      </c>
      <c r="I117" s="270"/>
      <c r="J117" s="270"/>
      <c r="K117" s="271"/>
      <c r="L117" s="271"/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66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2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66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2"/>
      <c r="I119" s="270"/>
      <c r="J119" s="270"/>
      <c r="K119" s="271"/>
      <c r="L119" s="271"/>
      <c r="M119" s="259">
        <f t="shared" si="3"/>
        <v>0</v>
      </c>
      <c r="N119" s="270"/>
      <c r="O119" s="271"/>
      <c r="P119" s="271"/>
      <c r="Q119" s="259">
        <f t="shared" si="4"/>
        <v>0</v>
      </c>
    </row>
    <row r="120" spans="1:17" ht="15" customHeight="1">
      <c r="A120" s="266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2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66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2"/>
      <c r="I121" s="270"/>
      <c r="J121" s="270"/>
      <c r="K121" s="271"/>
      <c r="L121" s="271"/>
      <c r="M121" s="259">
        <f t="shared" si="3"/>
        <v>0</v>
      </c>
      <c r="N121" s="270"/>
      <c r="O121" s="271"/>
      <c r="P121" s="271"/>
      <c r="Q121" s="259">
        <f t="shared" si="4"/>
        <v>0</v>
      </c>
    </row>
    <row r="122" spans="1:17" ht="15" customHeight="1">
      <c r="A122" s="266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2"/>
      <c r="I122" s="270"/>
      <c r="J122" s="270"/>
      <c r="K122" s="271"/>
      <c r="L122" s="271"/>
      <c r="M122" s="259">
        <f t="shared" si="3"/>
        <v>0</v>
      </c>
      <c r="N122" s="270"/>
      <c r="O122" s="271"/>
      <c r="P122" s="271"/>
      <c r="Q122" s="259">
        <f t="shared" si="4"/>
        <v>0</v>
      </c>
    </row>
    <row r="123" spans="1:17" ht="15" customHeight="1">
      <c r="A123" s="266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2"/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66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2">
        <v>1</v>
      </c>
      <c r="I124" s="270"/>
      <c r="J124" s="270"/>
      <c r="K124" s="271"/>
      <c r="L124" s="271"/>
      <c r="M124" s="259">
        <f t="shared" si="3"/>
        <v>0</v>
      </c>
      <c r="N124" s="270"/>
      <c r="O124" s="271"/>
      <c r="P124" s="271"/>
      <c r="Q124" s="259">
        <f t="shared" si="4"/>
        <v>0</v>
      </c>
    </row>
    <row r="125" spans="1:17" ht="15" customHeight="1">
      <c r="A125" s="266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2"/>
      <c r="I125" s="270"/>
      <c r="J125" s="270"/>
      <c r="K125" s="271"/>
      <c r="L125" s="271"/>
      <c r="M125" s="259">
        <f t="shared" si="3"/>
        <v>0</v>
      </c>
      <c r="N125" s="270"/>
      <c r="O125" s="271"/>
      <c r="P125" s="271"/>
      <c r="Q125" s="259">
        <f t="shared" si="4"/>
        <v>0</v>
      </c>
    </row>
    <row r="126" spans="1:17" ht="15" customHeight="1">
      <c r="A126" s="266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2"/>
      <c r="I126" s="270"/>
      <c r="J126" s="270"/>
      <c r="K126" s="271"/>
      <c r="L126" s="271"/>
      <c r="M126" s="259">
        <f t="shared" si="3"/>
        <v>0</v>
      </c>
      <c r="N126" s="270">
        <v>1</v>
      </c>
      <c r="O126" s="271">
        <v>2711.45</v>
      </c>
      <c r="P126" s="271"/>
      <c r="Q126" s="259">
        <f t="shared" si="4"/>
        <v>2711.45</v>
      </c>
    </row>
    <row r="127" spans="1:17" ht="15" customHeight="1">
      <c r="A127" s="266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2"/>
      <c r="I127" s="270"/>
      <c r="J127" s="270"/>
      <c r="K127" s="271"/>
      <c r="L127" s="271">
        <v>6995.8</v>
      </c>
      <c r="M127" s="259">
        <f t="shared" si="3"/>
        <v>-6995.8</v>
      </c>
      <c r="N127" s="270"/>
      <c r="O127" s="271"/>
      <c r="P127" s="271">
        <v>3497.9</v>
      </c>
      <c r="Q127" s="259">
        <f t="shared" si="4"/>
        <v>-3497.9</v>
      </c>
    </row>
    <row r="128" spans="1:17" ht="15" customHeight="1">
      <c r="A128" s="266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2"/>
      <c r="I128" s="270"/>
      <c r="J128" s="270"/>
      <c r="K128" s="271"/>
      <c r="L128" s="271"/>
      <c r="M128" s="259">
        <f t="shared" si="3"/>
        <v>0</v>
      </c>
      <c r="N128" s="270"/>
      <c r="O128" s="271"/>
      <c r="P128" s="271"/>
      <c r="Q128" s="259">
        <f t="shared" si="4"/>
        <v>0</v>
      </c>
    </row>
    <row r="129" spans="1:17" ht="15" customHeight="1">
      <c r="A129" s="266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2"/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66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2">
        <v>1</v>
      </c>
      <c r="I130" s="270"/>
      <c r="J130" s="270">
        <v>3</v>
      </c>
      <c r="K130" s="271">
        <v>10367.94</v>
      </c>
      <c r="L130" s="271"/>
      <c r="M130" s="259">
        <f t="shared" si="3"/>
        <v>10367.94</v>
      </c>
      <c r="N130" s="270"/>
      <c r="O130" s="271"/>
      <c r="P130" s="271"/>
      <c r="Q130" s="259">
        <f t="shared" si="4"/>
        <v>0</v>
      </c>
    </row>
    <row r="131" spans="1:17" ht="15" customHeight="1">
      <c r="A131" s="266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2"/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/>
      <c r="Q131" s="259">
        <f t="shared" si="4"/>
        <v>0</v>
      </c>
    </row>
    <row r="132" spans="1:17" ht="15" customHeight="1">
      <c r="A132" s="266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2"/>
      <c r="I132" s="270">
        <v>8</v>
      </c>
      <c r="J132" s="270">
        <v>9</v>
      </c>
      <c r="K132" s="271">
        <v>11614.96</v>
      </c>
      <c r="L132" s="271"/>
      <c r="M132" s="259">
        <f t="shared" si="3"/>
        <v>11614.96</v>
      </c>
      <c r="N132" s="270">
        <v>2</v>
      </c>
      <c r="O132" s="271">
        <v>5691.02</v>
      </c>
      <c r="P132" s="271"/>
      <c r="Q132" s="259">
        <f t="shared" si="4"/>
        <v>5691.02</v>
      </c>
    </row>
    <row r="133" spans="1:17" ht="15" customHeight="1">
      <c r="A133" s="266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2"/>
      <c r="I133" s="270"/>
      <c r="J133" s="270"/>
      <c r="K133" s="271"/>
      <c r="L133" s="271"/>
      <c r="M133" s="259">
        <f t="shared" si="3"/>
        <v>0</v>
      </c>
      <c r="N133" s="270"/>
      <c r="O133" s="271"/>
      <c r="P133" s="271"/>
      <c r="Q133" s="259">
        <f t="shared" si="4"/>
        <v>0</v>
      </c>
    </row>
    <row r="134" spans="1:17" ht="15" customHeight="1">
      <c r="A134" s="266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2"/>
      <c r="I134" s="270"/>
      <c r="J134" s="270"/>
      <c r="K134" s="271"/>
      <c r="L134" s="271"/>
      <c r="M134" s="259">
        <f t="shared" si="3"/>
        <v>0</v>
      </c>
      <c r="N134" s="270"/>
      <c r="O134" s="271"/>
      <c r="P134" s="271"/>
      <c r="Q134" s="259">
        <f t="shared" si="4"/>
        <v>0</v>
      </c>
    </row>
    <row r="135" spans="1:17" ht="15" customHeight="1">
      <c r="A135" s="266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2"/>
      <c r="I135" s="270"/>
      <c r="J135" s="270"/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66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2">
        <v>1</v>
      </c>
      <c r="I136" s="270">
        <v>1</v>
      </c>
      <c r="J136" s="270">
        <v>1</v>
      </c>
      <c r="K136" s="271">
        <v>2298.89</v>
      </c>
      <c r="L136" s="271"/>
      <c r="M136" s="259">
        <f t="shared" si="3"/>
        <v>2298.89</v>
      </c>
      <c r="N136" s="270"/>
      <c r="O136" s="271"/>
      <c r="P136" s="271"/>
      <c r="Q136" s="259">
        <f t="shared" si="4"/>
        <v>0</v>
      </c>
    </row>
    <row r="137" spans="1:17" ht="15" customHeight="1">
      <c r="A137" s="266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2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66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2"/>
      <c r="I138" s="270"/>
      <c r="J138" s="270"/>
      <c r="K138" s="271"/>
      <c r="L138" s="271"/>
      <c r="M138" s="259">
        <f t="shared" si="3"/>
        <v>0</v>
      </c>
      <c r="N138" s="270"/>
      <c r="O138" s="271"/>
      <c r="P138" s="271"/>
      <c r="Q138" s="259">
        <f t="shared" si="4"/>
        <v>0</v>
      </c>
    </row>
    <row r="139" spans="1:17" ht="15" customHeight="1">
      <c r="A139" s="266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2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66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2"/>
      <c r="I140" s="270"/>
      <c r="J140" s="270"/>
      <c r="K140" s="271"/>
      <c r="L140" s="271"/>
      <c r="M140" s="259">
        <f t="shared" si="3"/>
        <v>0</v>
      </c>
      <c r="N140" s="270"/>
      <c r="O140" s="271"/>
      <c r="P140" s="271"/>
      <c r="Q140" s="259">
        <f t="shared" si="4"/>
        <v>0</v>
      </c>
    </row>
    <row r="141" spans="1:17" ht="15" customHeight="1">
      <c r="A141" s="266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2"/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66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2">
        <v>1</v>
      </c>
      <c r="I142" s="270"/>
      <c r="J142" s="270"/>
      <c r="K142" s="271"/>
      <c r="L142" s="271"/>
      <c r="M142" s="259">
        <f t="shared" ref="M142:M186" si="5">K142-L142</f>
        <v>0</v>
      </c>
      <c r="N142" s="270"/>
      <c r="O142" s="271"/>
      <c r="P142" s="271"/>
      <c r="Q142" s="259">
        <f t="shared" ref="Q142:Q186" si="6">O142-P142</f>
        <v>0</v>
      </c>
    </row>
    <row r="143" spans="1:17" ht="15" customHeight="1">
      <c r="A143" s="266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2"/>
      <c r="I143" s="270"/>
      <c r="J143" s="270"/>
      <c r="K143" s="271"/>
      <c r="L143" s="271"/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66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2"/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66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2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66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2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66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2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66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2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66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2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66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2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66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2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66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2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66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2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66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2"/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66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2">
        <v>1</v>
      </c>
      <c r="I155" s="270"/>
      <c r="J155" s="270"/>
      <c r="K155" s="271"/>
      <c r="L155" s="271"/>
      <c r="M155" s="259">
        <f t="shared" si="5"/>
        <v>0</v>
      </c>
      <c r="N155" s="270"/>
      <c r="O155" s="271"/>
      <c r="P155" s="271"/>
      <c r="Q155" s="259">
        <f t="shared" si="6"/>
        <v>0</v>
      </c>
    </row>
    <row r="156" spans="1:17" ht="15" customHeight="1">
      <c r="A156" s="266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2"/>
      <c r="I156" s="270">
        <v>2</v>
      </c>
      <c r="J156" s="270">
        <v>2</v>
      </c>
      <c r="K156" s="271">
        <v>2761.5</v>
      </c>
      <c r="L156" s="271"/>
      <c r="M156" s="259">
        <f t="shared" si="5"/>
        <v>2761.5</v>
      </c>
      <c r="N156" s="270"/>
      <c r="O156" s="271">
        <v>4050.2</v>
      </c>
      <c r="P156" s="271"/>
      <c r="Q156" s="259">
        <f t="shared" si="6"/>
        <v>4050.2</v>
      </c>
    </row>
    <row r="157" spans="1:17" ht="15" customHeight="1">
      <c r="A157" s="266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2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66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2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66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2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66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2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66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2"/>
      <c r="I161" s="270">
        <v>3</v>
      </c>
      <c r="J161" s="270">
        <v>8</v>
      </c>
      <c r="K161" s="271">
        <v>13098.22</v>
      </c>
      <c r="L161" s="271"/>
      <c r="M161" s="259">
        <f t="shared" si="5"/>
        <v>13098.22</v>
      </c>
      <c r="N161" s="270">
        <v>2</v>
      </c>
      <c r="O161" s="271">
        <v>3700.23</v>
      </c>
      <c r="P161" s="271"/>
      <c r="Q161" s="259">
        <f t="shared" si="6"/>
        <v>3700.23</v>
      </c>
    </row>
    <row r="162" spans="1:17" ht="15" customHeight="1">
      <c r="A162" s="266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2">
        <v>1</v>
      </c>
      <c r="I162" s="270">
        <v>1</v>
      </c>
      <c r="J162" s="270">
        <v>1</v>
      </c>
      <c r="K162" s="271">
        <v>2958.49</v>
      </c>
      <c r="L162" s="271"/>
      <c r="M162" s="259">
        <f t="shared" si="5"/>
        <v>2958.49</v>
      </c>
      <c r="N162" s="270"/>
      <c r="O162" s="271"/>
      <c r="P162" s="271"/>
      <c r="Q162" s="259">
        <f t="shared" si="6"/>
        <v>0</v>
      </c>
    </row>
    <row r="163" spans="1:17" ht="15" customHeight="1">
      <c r="A163" s="266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2"/>
      <c r="I163" s="270"/>
      <c r="J163" s="270"/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66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2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66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2">
        <v>-1</v>
      </c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66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2"/>
      <c r="I166" s="270"/>
      <c r="J166" s="270"/>
      <c r="K166" s="271"/>
      <c r="L166" s="271"/>
      <c r="M166" s="259">
        <f t="shared" si="5"/>
        <v>0</v>
      </c>
      <c r="N166" s="270"/>
      <c r="O166" s="271"/>
      <c r="P166" s="271"/>
      <c r="Q166" s="259">
        <f t="shared" si="6"/>
        <v>0</v>
      </c>
    </row>
    <row r="167" spans="1:17" ht="15" customHeight="1">
      <c r="A167" s="266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2"/>
      <c r="I167" s="270"/>
      <c r="J167" s="270"/>
      <c r="K167" s="271"/>
      <c r="L167" s="271"/>
      <c r="M167" s="259">
        <f t="shared" si="5"/>
        <v>0</v>
      </c>
      <c r="N167" s="270"/>
      <c r="O167" s="271"/>
      <c r="P167" s="271"/>
      <c r="Q167" s="259">
        <f t="shared" si="6"/>
        <v>0</v>
      </c>
    </row>
    <row r="168" spans="1:17" ht="15" customHeight="1">
      <c r="A168" s="266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2"/>
      <c r="I168" s="270"/>
      <c r="J168" s="270"/>
      <c r="K168" s="271"/>
      <c r="L168" s="271"/>
      <c r="M168" s="259">
        <f t="shared" si="5"/>
        <v>0</v>
      </c>
      <c r="N168" s="270"/>
      <c r="O168" s="271"/>
      <c r="P168" s="271"/>
      <c r="Q168" s="259">
        <f t="shared" si="6"/>
        <v>0</v>
      </c>
    </row>
    <row r="169" spans="1:17" ht="15" customHeight="1">
      <c r="A169" s="266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2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66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2"/>
      <c r="I170" s="270">
        <v>1</v>
      </c>
      <c r="J170" s="270">
        <v>5</v>
      </c>
      <c r="K170" s="271">
        <v>7895.32</v>
      </c>
      <c r="L170" s="271"/>
      <c r="M170" s="259">
        <f t="shared" si="5"/>
        <v>7895.32</v>
      </c>
      <c r="N170" s="270"/>
      <c r="O170" s="271"/>
      <c r="P170" s="271"/>
      <c r="Q170" s="259">
        <f t="shared" si="6"/>
        <v>0</v>
      </c>
    </row>
    <row r="171" spans="1:17" ht="15" customHeight="1">
      <c r="A171" s="266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2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66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2"/>
      <c r="I172" s="270"/>
      <c r="J172" s="270"/>
      <c r="K172" s="271"/>
      <c r="L172" s="271"/>
      <c r="M172" s="259">
        <f t="shared" si="5"/>
        <v>0</v>
      </c>
      <c r="N172" s="270"/>
      <c r="O172" s="271"/>
      <c r="P172" s="271"/>
      <c r="Q172" s="259">
        <f t="shared" si="6"/>
        <v>0</v>
      </c>
    </row>
    <row r="173" spans="1:17" ht="15" customHeight="1">
      <c r="A173" s="266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2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66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2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66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2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/>
      <c r="Q175" s="259">
        <f t="shared" si="6"/>
        <v>0</v>
      </c>
    </row>
    <row r="176" spans="1:17" ht="15" customHeight="1">
      <c r="A176" s="266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2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66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2"/>
      <c r="I177" s="270">
        <v>1</v>
      </c>
      <c r="J177" s="270">
        <v>1</v>
      </c>
      <c r="K177" s="271">
        <v>441.84</v>
      </c>
      <c r="L177" s="271"/>
      <c r="M177" s="259">
        <f t="shared" si="5"/>
        <v>441.84</v>
      </c>
      <c r="N177" s="270"/>
      <c r="O177" s="271"/>
      <c r="P177" s="271"/>
      <c r="Q177" s="259">
        <f t="shared" si="6"/>
        <v>0</v>
      </c>
    </row>
    <row r="178" spans="1:17" ht="15" customHeight="1">
      <c r="A178" s="266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2"/>
      <c r="I178" s="270"/>
      <c r="J178" s="270"/>
      <c r="K178" s="271"/>
      <c r="L178" s="271"/>
      <c r="M178" s="259">
        <f t="shared" si="5"/>
        <v>0</v>
      </c>
      <c r="N178" s="270">
        <v>1</v>
      </c>
      <c r="O178" s="271">
        <v>7749.96</v>
      </c>
      <c r="P178" s="271"/>
      <c r="Q178" s="259">
        <f t="shared" si="6"/>
        <v>7749.96</v>
      </c>
    </row>
    <row r="179" spans="1:17" ht="15" customHeight="1">
      <c r="A179" s="266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2"/>
      <c r="I179" s="270"/>
      <c r="J179" s="270"/>
      <c r="K179" s="271"/>
      <c r="L179" s="271"/>
      <c r="M179" s="259">
        <f t="shared" si="5"/>
        <v>0</v>
      </c>
      <c r="N179" s="270">
        <v>1</v>
      </c>
      <c r="O179" s="271">
        <v>1288.7</v>
      </c>
      <c r="P179" s="271"/>
      <c r="Q179" s="259">
        <f t="shared" si="6"/>
        <v>1288.7</v>
      </c>
    </row>
    <row r="180" spans="1:17" ht="15" customHeight="1">
      <c r="A180" s="266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2"/>
      <c r="I180" s="270"/>
      <c r="J180" s="270"/>
      <c r="K180" s="271"/>
      <c r="L180" s="271"/>
      <c r="M180" s="259">
        <f t="shared" si="5"/>
        <v>0</v>
      </c>
      <c r="N180" s="270"/>
      <c r="O180" s="271"/>
      <c r="P180" s="271"/>
      <c r="Q180" s="259">
        <f t="shared" si="6"/>
        <v>0</v>
      </c>
    </row>
    <row r="181" spans="1:17" ht="15" customHeight="1">
      <c r="A181" s="266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2"/>
      <c r="I181" s="270"/>
      <c r="J181" s="270"/>
      <c r="K181" s="271"/>
      <c r="L181" s="271"/>
      <c r="M181" s="259">
        <f t="shared" si="5"/>
        <v>0</v>
      </c>
      <c r="N181" s="270"/>
      <c r="O181" s="271"/>
      <c r="P181" s="271"/>
      <c r="Q181" s="259">
        <f t="shared" si="6"/>
        <v>0</v>
      </c>
    </row>
    <row r="182" spans="1:17" ht="15" customHeight="1">
      <c r="A182" s="266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2"/>
      <c r="I182" s="270"/>
      <c r="J182" s="270"/>
      <c r="K182" s="271"/>
      <c r="L182" s="271"/>
      <c r="M182" s="259">
        <f t="shared" si="5"/>
        <v>0</v>
      </c>
      <c r="N182" s="270"/>
      <c r="O182" s="271"/>
      <c r="P182" s="271"/>
      <c r="Q182" s="259">
        <f t="shared" si="6"/>
        <v>0</v>
      </c>
    </row>
    <row r="183" spans="1:17" ht="15" customHeight="1">
      <c r="A183" s="266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2"/>
      <c r="I183" s="270"/>
      <c r="J183" s="270"/>
      <c r="K183" s="271"/>
      <c r="L183" s="271"/>
      <c r="M183" s="259">
        <f t="shared" si="5"/>
        <v>0</v>
      </c>
      <c r="N183" s="270"/>
      <c r="O183" s="271"/>
      <c r="P183" s="271"/>
      <c r="Q183" s="259">
        <f t="shared" si="6"/>
        <v>0</v>
      </c>
    </row>
    <row r="184" spans="1:17" ht="15" customHeight="1">
      <c r="A184" s="266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2"/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66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2"/>
      <c r="I185" s="270"/>
      <c r="J185" s="270"/>
      <c r="K185" s="271"/>
      <c r="L185" s="271"/>
      <c r="M185" s="259">
        <f t="shared" si="5"/>
        <v>0</v>
      </c>
      <c r="N185" s="270"/>
      <c r="O185" s="271"/>
      <c r="P185" s="271"/>
      <c r="Q185" s="259">
        <f t="shared" si="6"/>
        <v>0</v>
      </c>
    </row>
    <row r="186" spans="1:17">
      <c r="A186" s="266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2"/>
      <c r="I186" s="270">
        <v>5</v>
      </c>
      <c r="J186" s="270">
        <v>5</v>
      </c>
      <c r="K186" s="271">
        <v>5757.74</v>
      </c>
      <c r="L186" s="271"/>
      <c r="M186" s="259">
        <f t="shared" si="5"/>
        <v>5757.74</v>
      </c>
      <c r="N186" s="270"/>
      <c r="O186" s="271"/>
      <c r="P186" s="271"/>
      <c r="Q186" s="259">
        <f t="shared" si="6"/>
        <v>0</v>
      </c>
    </row>
    <row r="187" spans="1:17">
      <c r="A187" s="266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2"/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66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2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66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2">
        <v>1</v>
      </c>
      <c r="I189" s="270">
        <v>4</v>
      </c>
      <c r="J189" s="270">
        <v>8</v>
      </c>
      <c r="K189" s="271">
        <v>20223.02</v>
      </c>
      <c r="L189" s="271"/>
      <c r="M189" s="259">
        <f t="shared" ref="M189:M229" si="7">K189-L189</f>
        <v>20223.02</v>
      </c>
      <c r="N189" s="270"/>
      <c r="O189" s="271"/>
      <c r="P189" s="271"/>
      <c r="Q189" s="259">
        <f t="shared" ref="Q189:Q234" si="8">O189-P189</f>
        <v>0</v>
      </c>
    </row>
    <row r="190" spans="1:17" ht="15" customHeight="1">
      <c r="A190" s="266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2"/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66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2"/>
      <c r="I191" s="270">
        <v>2</v>
      </c>
      <c r="J191" s="270">
        <v>5</v>
      </c>
      <c r="K191" s="271">
        <v>11164.97</v>
      </c>
      <c r="L191" s="271"/>
      <c r="M191" s="259">
        <f t="shared" si="7"/>
        <v>11164.97</v>
      </c>
      <c r="N191" s="270"/>
      <c r="O191" s="271"/>
      <c r="P191" s="271"/>
      <c r="Q191" s="259">
        <f t="shared" si="8"/>
        <v>0</v>
      </c>
    </row>
    <row r="192" spans="1:17">
      <c r="A192" s="266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2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66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2">
        <v>2</v>
      </c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66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2"/>
      <c r="I194" s="270"/>
      <c r="J194" s="270"/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66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2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>
      <c r="A196" s="266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2"/>
      <c r="I196" s="270"/>
      <c r="J196" s="270"/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66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2">
        <v>1</v>
      </c>
      <c r="I197" s="270">
        <v>2</v>
      </c>
      <c r="J197" s="270">
        <v>2</v>
      </c>
      <c r="K197" s="271">
        <v>1453.38</v>
      </c>
      <c r="L197" s="271"/>
      <c r="M197" s="259">
        <f t="shared" si="7"/>
        <v>1453.38</v>
      </c>
      <c r="N197" s="270"/>
      <c r="O197" s="271"/>
      <c r="P197" s="271"/>
      <c r="Q197" s="259">
        <f t="shared" si="8"/>
        <v>0</v>
      </c>
    </row>
    <row r="198" spans="1:17">
      <c r="A198" s="266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2">
        <v>1</v>
      </c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66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2"/>
      <c r="I199" s="270"/>
      <c r="J199" s="270"/>
      <c r="K199" s="271"/>
      <c r="L199" s="271"/>
      <c r="M199" s="259">
        <f t="shared" si="7"/>
        <v>0</v>
      </c>
      <c r="N199" s="270"/>
      <c r="O199" s="271"/>
      <c r="P199" s="271"/>
      <c r="Q199" s="259">
        <f t="shared" si="8"/>
        <v>0</v>
      </c>
    </row>
    <row r="200" spans="1:17" ht="63.75">
      <c r="A200" s="266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2"/>
      <c r="I200" s="270"/>
      <c r="J200" s="270"/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66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2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66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2"/>
      <c r="I202" s="270">
        <v>5</v>
      </c>
      <c r="J202" s="270">
        <v>8</v>
      </c>
      <c r="K202" s="271">
        <v>13072.15</v>
      </c>
      <c r="L202" s="271"/>
      <c r="M202" s="259">
        <f t="shared" si="7"/>
        <v>13072.15</v>
      </c>
      <c r="N202" s="270"/>
      <c r="O202" s="271"/>
      <c r="P202" s="271"/>
      <c r="Q202" s="259">
        <f t="shared" si="8"/>
        <v>0</v>
      </c>
    </row>
    <row r="203" spans="1:17">
      <c r="A203" s="266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2"/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66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2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66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2"/>
      <c r="I205" s="270"/>
      <c r="J205" s="270"/>
      <c r="K205" s="271"/>
      <c r="L205" s="271"/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66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2">
        <v>3</v>
      </c>
      <c r="I206" s="270">
        <v>2</v>
      </c>
      <c r="J206" s="270">
        <v>2</v>
      </c>
      <c r="K206" s="271">
        <v>2452.15</v>
      </c>
      <c r="L206" s="271"/>
      <c r="M206" s="259">
        <f t="shared" si="7"/>
        <v>2452.15</v>
      </c>
      <c r="N206" s="270"/>
      <c r="O206" s="271"/>
      <c r="P206" s="271"/>
      <c r="Q206" s="259">
        <f t="shared" si="8"/>
        <v>0</v>
      </c>
    </row>
    <row r="207" spans="1:17">
      <c r="A207" s="266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2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66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2"/>
      <c r="I208" s="270"/>
      <c r="J208" s="270">
        <v>1</v>
      </c>
      <c r="K208" s="271">
        <v>2819.71</v>
      </c>
      <c r="L208" s="271"/>
      <c r="M208" s="259">
        <f t="shared" si="7"/>
        <v>2819.71</v>
      </c>
      <c r="N208" s="270"/>
      <c r="O208" s="271"/>
      <c r="P208" s="271"/>
      <c r="Q208" s="259">
        <f t="shared" si="8"/>
        <v>0</v>
      </c>
    </row>
    <row r="209" spans="1:17" ht="51">
      <c r="A209" s="266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2"/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66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2"/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66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2"/>
      <c r="I211" s="270">
        <v>1</v>
      </c>
      <c r="J211" s="270">
        <v>2</v>
      </c>
      <c r="K211" s="271">
        <v>3682</v>
      </c>
      <c r="L211" s="271"/>
      <c r="M211" s="259">
        <f t="shared" si="7"/>
        <v>3682</v>
      </c>
      <c r="N211" s="270"/>
      <c r="O211" s="271"/>
      <c r="P211" s="271"/>
      <c r="Q211" s="259">
        <f t="shared" si="8"/>
        <v>0</v>
      </c>
    </row>
    <row r="212" spans="1:17">
      <c r="A212" s="266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2">
        <v>1</v>
      </c>
      <c r="I212" s="270"/>
      <c r="J212" s="270"/>
      <c r="K212" s="271"/>
      <c r="L212" s="271"/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>
      <c r="A213" s="266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2"/>
      <c r="I213" s="270"/>
      <c r="J213" s="270"/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66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2"/>
      <c r="I214" s="270">
        <v>2</v>
      </c>
      <c r="J214" s="270">
        <v>2</v>
      </c>
      <c r="K214" s="271">
        <v>4390.1499999999996</v>
      </c>
      <c r="L214" s="271"/>
      <c r="M214" s="259">
        <f t="shared" si="7"/>
        <v>4390.1499999999996</v>
      </c>
      <c r="N214" s="270"/>
      <c r="O214" s="271"/>
      <c r="P214" s="271"/>
      <c r="Q214" s="259">
        <f t="shared" si="8"/>
        <v>0</v>
      </c>
    </row>
    <row r="215" spans="1:17">
      <c r="A215" s="266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2">
        <v>2</v>
      </c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66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2"/>
      <c r="I216" s="270"/>
      <c r="J216" s="270"/>
      <c r="K216" s="271"/>
      <c r="L216" s="271"/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>
      <c r="A217" s="266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2"/>
      <c r="I217" s="270">
        <v>1</v>
      </c>
      <c r="J217" s="270">
        <v>1</v>
      </c>
      <c r="K217" s="271">
        <v>552.29999999999995</v>
      </c>
      <c r="L217" s="271"/>
      <c r="M217" s="259">
        <f t="shared" si="7"/>
        <v>552.29999999999995</v>
      </c>
      <c r="N217" s="270"/>
      <c r="O217" s="271"/>
      <c r="P217" s="271"/>
      <c r="Q217" s="259">
        <f t="shared" si="8"/>
        <v>0</v>
      </c>
    </row>
    <row r="218" spans="1:17">
      <c r="A218" s="266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2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66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2"/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66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2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66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2">
        <v>2</v>
      </c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66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2">
        <v>1</v>
      </c>
      <c r="I222" s="270">
        <v>1</v>
      </c>
      <c r="J222" s="270">
        <v>2</v>
      </c>
      <c r="K222" s="271">
        <v>5065.5</v>
      </c>
      <c r="L222" s="271"/>
      <c r="M222" s="259">
        <f t="shared" si="7"/>
        <v>5065.5</v>
      </c>
      <c r="N222" s="270"/>
      <c r="O222" s="271"/>
      <c r="P222" s="271"/>
      <c r="Q222" s="259">
        <f t="shared" si="8"/>
        <v>0</v>
      </c>
    </row>
    <row r="223" spans="1:17">
      <c r="A223" s="266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2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66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2">
        <v>1</v>
      </c>
      <c r="I224" s="270">
        <v>1</v>
      </c>
      <c r="J224" s="270">
        <v>1</v>
      </c>
      <c r="K224" s="271">
        <v>405.02</v>
      </c>
      <c r="L224" s="271"/>
      <c r="M224" s="259">
        <f t="shared" si="7"/>
        <v>405.02</v>
      </c>
      <c r="N224" s="270"/>
      <c r="O224" s="271"/>
      <c r="P224" s="271"/>
      <c r="Q224" s="259">
        <f t="shared" si="8"/>
        <v>0</v>
      </c>
    </row>
    <row r="225" spans="1:17">
      <c r="A225" s="266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2">
        <v>2</v>
      </c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66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2">
        <v>1</v>
      </c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2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 hidden="1">
      <c r="A228" s="270"/>
      <c r="B228" s="243" t="s">
        <v>560</v>
      </c>
      <c r="C228" s="203" t="s">
        <v>19</v>
      </c>
      <c r="D228" s="241"/>
      <c r="E228" s="217" t="s">
        <v>104</v>
      </c>
      <c r="F228" s="244"/>
      <c r="G228" s="219" t="s">
        <v>21</v>
      </c>
      <c r="H228" s="272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>
      <c r="A229" s="270">
        <v>219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2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 hidden="1">
      <c r="A230" s="270"/>
      <c r="B230" s="243" t="s">
        <v>561</v>
      </c>
      <c r="C230" s="203" t="s">
        <v>19</v>
      </c>
      <c r="D230" s="241"/>
      <c r="E230" s="217" t="s">
        <v>26</v>
      </c>
      <c r="F230" s="244"/>
      <c r="G230" s="219" t="s">
        <v>21</v>
      </c>
      <c r="H230" s="272"/>
      <c r="I230" s="270"/>
      <c r="J230" s="270"/>
      <c r="K230" s="271"/>
      <c r="L230" s="271"/>
      <c r="M230" s="259">
        <f t="shared" ref="M230:M234" si="9">K230-L230</f>
        <v>0</v>
      </c>
      <c r="N230" s="270"/>
      <c r="O230" s="271"/>
      <c r="P230" s="271"/>
      <c r="Q230" s="259">
        <f t="shared" si="8"/>
        <v>0</v>
      </c>
    </row>
    <row r="231" spans="1:17" hidden="1">
      <c r="A231" s="270"/>
      <c r="B231" s="243" t="s">
        <v>561</v>
      </c>
      <c r="C231" s="203" t="s">
        <v>19</v>
      </c>
      <c r="D231" s="241"/>
      <c r="E231" s="217" t="s">
        <v>26</v>
      </c>
      <c r="F231" s="244"/>
      <c r="G231" s="210" t="s">
        <v>33</v>
      </c>
      <c r="H231" s="272"/>
      <c r="I231" s="270"/>
      <c r="J231" s="270"/>
      <c r="K231" s="271"/>
      <c r="L231" s="271"/>
      <c r="M231" s="259">
        <f t="shared" si="9"/>
        <v>0</v>
      </c>
      <c r="N231" s="270"/>
      <c r="O231" s="271"/>
      <c r="P231" s="271"/>
      <c r="Q231" s="259">
        <f t="shared" si="8"/>
        <v>0</v>
      </c>
    </row>
    <row r="232" spans="1:17" hidden="1">
      <c r="A232" s="270"/>
      <c r="B232" s="243" t="s">
        <v>562</v>
      </c>
      <c r="C232" s="203" t="s">
        <v>19</v>
      </c>
      <c r="D232" s="241"/>
      <c r="E232" s="217" t="s">
        <v>26</v>
      </c>
      <c r="F232" s="244"/>
      <c r="G232" s="219" t="s">
        <v>21</v>
      </c>
      <c r="H232" s="272"/>
      <c r="I232" s="270"/>
      <c r="J232" s="270"/>
      <c r="K232" s="271"/>
      <c r="L232" s="271"/>
      <c r="M232" s="259">
        <f t="shared" si="9"/>
        <v>0</v>
      </c>
      <c r="N232" s="270"/>
      <c r="O232" s="271"/>
      <c r="P232" s="271"/>
      <c r="Q232" s="259">
        <f t="shared" si="8"/>
        <v>0</v>
      </c>
    </row>
    <row r="233" spans="1:17" hidden="1">
      <c r="A233" s="270"/>
      <c r="B233" s="243" t="s">
        <v>562</v>
      </c>
      <c r="C233" s="203" t="s">
        <v>19</v>
      </c>
      <c r="D233" s="241"/>
      <c r="E233" s="217" t="s">
        <v>26</v>
      </c>
      <c r="F233" s="244"/>
      <c r="G233" s="210" t="s">
        <v>33</v>
      </c>
      <c r="H233" s="272"/>
      <c r="I233" s="270"/>
      <c r="J233" s="270"/>
      <c r="K233" s="271"/>
      <c r="L233" s="271"/>
      <c r="M233" s="259">
        <f t="shared" si="9"/>
        <v>0</v>
      </c>
      <c r="N233" s="270"/>
      <c r="O233" s="271"/>
      <c r="P233" s="271"/>
      <c r="Q233" s="259">
        <f t="shared" si="8"/>
        <v>0</v>
      </c>
    </row>
    <row r="234" spans="1:17" hidden="1">
      <c r="A234" s="270"/>
      <c r="B234" s="243" t="s">
        <v>563</v>
      </c>
      <c r="C234" s="203" t="s">
        <v>19</v>
      </c>
      <c r="D234" s="241"/>
      <c r="E234" s="217" t="s">
        <v>104</v>
      </c>
      <c r="F234" s="244"/>
      <c r="G234" s="219" t="s">
        <v>21</v>
      </c>
      <c r="H234" s="272"/>
      <c r="I234" s="270"/>
      <c r="J234" s="270"/>
      <c r="K234" s="271"/>
      <c r="L234" s="271"/>
      <c r="M234" s="259">
        <f t="shared" si="9"/>
        <v>0</v>
      </c>
      <c r="N234" s="270"/>
      <c r="O234" s="271"/>
      <c r="P234" s="271"/>
      <c r="Q234" s="259">
        <f t="shared" si="8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>SUM(H10:H234)</f>
        <v>51</v>
      </c>
      <c r="I235" s="273">
        <f t="shared" ref="I235:Q235" si="10">SUM(I10:I234)</f>
        <v>98</v>
      </c>
      <c r="J235" s="273">
        <f t="shared" si="10"/>
        <v>142</v>
      </c>
      <c r="K235" s="259">
        <f t="shared" si="10"/>
        <v>254695.83999999991</v>
      </c>
      <c r="L235" s="259">
        <f t="shared" si="10"/>
        <v>6995.8</v>
      </c>
      <c r="M235" s="259">
        <f t="shared" si="10"/>
        <v>247700.03999999989</v>
      </c>
      <c r="N235" s="273">
        <f t="shared" si="10"/>
        <v>33</v>
      </c>
      <c r="O235" s="259">
        <f t="shared" si="10"/>
        <v>170750.85</v>
      </c>
      <c r="P235" s="259">
        <f t="shared" si="10"/>
        <v>3497.9</v>
      </c>
      <c r="Q235" s="259">
        <f t="shared" si="10"/>
        <v>167252.95000000001</v>
      </c>
    </row>
  </sheetData>
  <autoFilter ref="A9:Q186" xr:uid="{00000000-0009-0000-0000-000022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Q235"/>
  <sheetViews>
    <sheetView topLeftCell="A81" workbookViewId="0">
      <selection activeCell="L229" sqref="L229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66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/>
      <c r="I10" s="270"/>
      <c r="J10" s="270"/>
      <c r="K10" s="271"/>
      <c r="L10" s="271"/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66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/>
      <c r="I11" s="270"/>
      <c r="J11" s="270">
        <v>1</v>
      </c>
      <c r="K11" s="271">
        <v>2938.08</v>
      </c>
      <c r="L11" s="271">
        <v>2938.08</v>
      </c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66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66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/>
      <c r="I13" s="270"/>
      <c r="J13" s="270"/>
      <c r="K13" s="271"/>
      <c r="L13" s="271">
        <v>4494.07</v>
      </c>
      <c r="M13" s="259">
        <f t="shared" si="1"/>
        <v>-4494.07</v>
      </c>
      <c r="N13" s="270"/>
      <c r="O13" s="271"/>
      <c r="P13" s="271">
        <v>4195.62</v>
      </c>
      <c r="Q13" s="259">
        <f t="shared" si="2"/>
        <v>-4195.62</v>
      </c>
    </row>
    <row r="14" spans="1:17" ht="15" customHeight="1">
      <c r="A14" s="266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/>
      <c r="I14" s="270"/>
      <c r="J14" s="270"/>
      <c r="K14" s="271"/>
      <c r="L14" s="271">
        <v>3010.28</v>
      </c>
      <c r="M14" s="259">
        <f t="shared" si="1"/>
        <v>-3010.28</v>
      </c>
      <c r="N14" s="270"/>
      <c r="O14" s="271"/>
      <c r="P14" s="271"/>
      <c r="Q14" s="259">
        <f t="shared" si="2"/>
        <v>0</v>
      </c>
    </row>
    <row r="15" spans="1:17" ht="15" customHeight="1">
      <c r="A15" s="266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/>
      <c r="I15" s="270"/>
      <c r="J15" s="270"/>
      <c r="K15" s="271"/>
      <c r="L15" s="271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66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/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66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/>
      <c r="I17" s="270"/>
      <c r="J17" s="270"/>
      <c r="K17" s="271"/>
      <c r="L17" s="271"/>
      <c r="M17" s="259">
        <f t="shared" si="1"/>
        <v>0</v>
      </c>
      <c r="N17" s="270"/>
      <c r="O17" s="271"/>
      <c r="P17" s="271"/>
      <c r="Q17" s="259">
        <f t="shared" si="2"/>
        <v>0</v>
      </c>
    </row>
    <row r="18" spans="1:17" ht="15" customHeight="1">
      <c r="A18" s="266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>
        <v>1</v>
      </c>
      <c r="I18" s="270"/>
      <c r="J18" s="270"/>
      <c r="K18" s="271"/>
      <c r="L18" s="271">
        <v>21146.880000000001</v>
      </c>
      <c r="M18" s="259">
        <f t="shared" si="1"/>
        <v>-21146.880000000001</v>
      </c>
      <c r="N18" s="270">
        <v>1</v>
      </c>
      <c r="O18" s="271">
        <v>34359</v>
      </c>
      <c r="P18" s="271">
        <v>6733.97</v>
      </c>
      <c r="Q18" s="259">
        <f t="shared" si="2"/>
        <v>27625.03</v>
      </c>
    </row>
    <row r="19" spans="1:17" ht="15" customHeight="1">
      <c r="A19" s="266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66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/>
      <c r="I20" s="270"/>
      <c r="J20" s="270"/>
      <c r="K20" s="271"/>
      <c r="L20" s="271">
        <v>6073.25</v>
      </c>
      <c r="M20" s="259">
        <f t="shared" si="1"/>
        <v>-6073.25</v>
      </c>
      <c r="N20" s="270"/>
      <c r="O20" s="271"/>
      <c r="P20" s="271">
        <v>7903.26</v>
      </c>
      <c r="Q20" s="259">
        <f t="shared" si="2"/>
        <v>-7903.26</v>
      </c>
    </row>
    <row r="21" spans="1:17" ht="15" customHeight="1">
      <c r="A21" s="266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/>
      <c r="I21" s="270"/>
      <c r="J21" s="270"/>
      <c r="K21" s="271"/>
      <c r="L21" s="271"/>
      <c r="M21" s="259">
        <f t="shared" si="1"/>
        <v>0</v>
      </c>
      <c r="N21" s="270"/>
      <c r="O21" s="271"/>
      <c r="P21" s="271"/>
      <c r="Q21" s="259">
        <f t="shared" si="2"/>
        <v>0</v>
      </c>
    </row>
    <row r="22" spans="1:17" ht="15" customHeight="1">
      <c r="A22" s="266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/>
      <c r="K22" s="271"/>
      <c r="L22" s="271">
        <v>4997.32</v>
      </c>
      <c r="M22" s="259">
        <f t="shared" si="1"/>
        <v>-4997.32</v>
      </c>
      <c r="N22" s="270"/>
      <c r="O22" s="271"/>
      <c r="P22" s="271"/>
      <c r="Q22" s="259">
        <f t="shared" si="2"/>
        <v>0</v>
      </c>
    </row>
    <row r="23" spans="1:17" ht="15" customHeight="1">
      <c r="A23" s="266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/>
      <c r="J23" s="270"/>
      <c r="K23" s="271"/>
      <c r="L23" s="271">
        <v>5990.8</v>
      </c>
      <c r="M23" s="259">
        <f t="shared" si="1"/>
        <v>-5990.8</v>
      </c>
      <c r="N23" s="270"/>
      <c r="O23" s="271"/>
      <c r="P23" s="271"/>
      <c r="Q23" s="259">
        <f t="shared" si="2"/>
        <v>0</v>
      </c>
    </row>
    <row r="24" spans="1:17" ht="15" customHeight="1">
      <c r="A24" s="266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/>
      <c r="I24" s="270"/>
      <c r="J24" s="270"/>
      <c r="K24" s="271"/>
      <c r="L24" s="271">
        <v>1392.02</v>
      </c>
      <c r="M24" s="259">
        <f t="shared" si="1"/>
        <v>-1392.02</v>
      </c>
      <c r="N24" s="270"/>
      <c r="O24" s="271"/>
      <c r="P24" s="271">
        <v>5255.16</v>
      </c>
      <c r="Q24" s="259">
        <f t="shared" si="2"/>
        <v>-5255.16</v>
      </c>
    </row>
    <row r="25" spans="1:17" ht="15" customHeight="1">
      <c r="A25" s="266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/>
      <c r="I25" s="270"/>
      <c r="J25" s="270"/>
      <c r="K25" s="271"/>
      <c r="L25" s="271"/>
      <c r="M25" s="259">
        <f t="shared" si="1"/>
        <v>0</v>
      </c>
      <c r="N25" s="270"/>
      <c r="O25" s="271"/>
      <c r="P25" s="271">
        <v>13824.04</v>
      </c>
      <c r="Q25" s="259">
        <f t="shared" si="2"/>
        <v>-13824.04</v>
      </c>
    </row>
    <row r="26" spans="1:17" ht="15" customHeight="1">
      <c r="A26" s="266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/>
      <c r="I26" s="270"/>
      <c r="J26" s="270"/>
      <c r="K26" s="271"/>
      <c r="L26" s="271"/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customHeight="1">
      <c r="A27" s="266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/>
      <c r="I27" s="270"/>
      <c r="J27" s="270"/>
      <c r="K27" s="271"/>
      <c r="L27" s="271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66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>
        <v>1</v>
      </c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66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66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66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/>
      <c r="I31" s="270"/>
      <c r="J31" s="270"/>
      <c r="K31" s="271"/>
      <c r="L31" s="271">
        <v>4573.6000000000004</v>
      </c>
      <c r="M31" s="259">
        <f t="shared" si="1"/>
        <v>-4573.6000000000004</v>
      </c>
      <c r="N31" s="270"/>
      <c r="O31" s="271"/>
      <c r="P31" s="271">
        <v>8363.3700000000008</v>
      </c>
      <c r="Q31" s="259">
        <f t="shared" si="2"/>
        <v>-8363.3700000000008</v>
      </c>
    </row>
    <row r="32" spans="1:17" ht="15" customHeight="1">
      <c r="A32" s="266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/>
      <c r="I32" s="270"/>
      <c r="J32" s="270"/>
      <c r="K32" s="271"/>
      <c r="L32" s="271">
        <v>1104.5999999999999</v>
      </c>
      <c r="M32" s="259">
        <f t="shared" si="1"/>
        <v>-1104.5999999999999</v>
      </c>
      <c r="N32" s="270"/>
      <c r="O32" s="271"/>
      <c r="P32" s="271">
        <v>4418.3999999999996</v>
      </c>
      <c r="Q32" s="259">
        <f t="shared" si="2"/>
        <v>-4418.3999999999996</v>
      </c>
    </row>
    <row r="33" spans="1:17" ht="15" customHeight="1">
      <c r="A33" s="266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/>
      <c r="I33" s="270"/>
      <c r="J33" s="270"/>
      <c r="K33" s="271"/>
      <c r="L33" s="271">
        <v>18743.29</v>
      </c>
      <c r="M33" s="259">
        <f t="shared" si="1"/>
        <v>-18743.29</v>
      </c>
      <c r="N33" s="270"/>
      <c r="O33" s="271"/>
      <c r="P33" s="271"/>
      <c r="Q33" s="259">
        <f t="shared" si="2"/>
        <v>0</v>
      </c>
    </row>
    <row r="34" spans="1:17" ht="15" customHeight="1">
      <c r="A34" s="266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/>
      <c r="I34" s="270"/>
      <c r="J34" s="270"/>
      <c r="K34" s="271"/>
      <c r="L34" s="271"/>
      <c r="M34" s="259">
        <f t="shared" si="1"/>
        <v>0</v>
      </c>
      <c r="N34" s="270"/>
      <c r="O34" s="271"/>
      <c r="P34" s="271"/>
      <c r="Q34" s="259">
        <f t="shared" si="2"/>
        <v>0</v>
      </c>
    </row>
    <row r="35" spans="1:17" ht="15" customHeight="1">
      <c r="A35" s="266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/>
      <c r="I35" s="270">
        <v>2</v>
      </c>
      <c r="J35" s="270">
        <v>2</v>
      </c>
      <c r="K35" s="271">
        <v>2209.1999999999998</v>
      </c>
      <c r="L35" s="271">
        <v>528.6</v>
      </c>
      <c r="M35" s="259">
        <f t="shared" si="1"/>
        <v>1680.6</v>
      </c>
      <c r="N35" s="270"/>
      <c r="O35" s="271"/>
      <c r="P35" s="271">
        <v>4170.6499999999996</v>
      </c>
      <c r="Q35" s="259">
        <f t="shared" si="2"/>
        <v>-4170.6499999999996</v>
      </c>
    </row>
    <row r="36" spans="1:17" ht="15" customHeight="1">
      <c r="A36" s="266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/>
      <c r="I36" s="270"/>
      <c r="J36" s="270"/>
      <c r="K36" s="271"/>
      <c r="L36" s="271">
        <v>5819.98</v>
      </c>
      <c r="M36" s="259">
        <f t="shared" si="1"/>
        <v>-5819.98</v>
      </c>
      <c r="N36" s="270"/>
      <c r="O36" s="271"/>
      <c r="P36" s="271"/>
      <c r="Q36" s="259">
        <f t="shared" si="2"/>
        <v>0</v>
      </c>
    </row>
    <row r="37" spans="1:17" ht="15" customHeight="1">
      <c r="A37" s="266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/>
      <c r="I37" s="270"/>
      <c r="J37" s="270"/>
      <c r="K37" s="271"/>
      <c r="L37" s="271">
        <v>13596.52</v>
      </c>
      <c r="M37" s="259">
        <f t="shared" si="1"/>
        <v>-13596.52</v>
      </c>
      <c r="N37" s="270"/>
      <c r="O37" s="271"/>
      <c r="P37" s="271">
        <v>8540.19</v>
      </c>
      <c r="Q37" s="259">
        <f t="shared" si="2"/>
        <v>-8540.19</v>
      </c>
    </row>
    <row r="38" spans="1:17" ht="15" hidden="1" customHeight="1">
      <c r="A38" s="266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66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/>
      <c r="I39" s="270"/>
      <c r="J39" s="270"/>
      <c r="K39" s="271"/>
      <c r="L39" s="271">
        <v>528.6</v>
      </c>
      <c r="M39" s="259">
        <f>K39-L39</f>
        <v>-528.6</v>
      </c>
      <c r="N39" s="270"/>
      <c r="O39" s="271"/>
      <c r="P39" s="271">
        <v>2027.01</v>
      </c>
      <c r="Q39" s="259">
        <f t="shared" si="2"/>
        <v>-2027.01</v>
      </c>
    </row>
    <row r="40" spans="1:17" ht="15" customHeight="1">
      <c r="A40" s="266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>
        <v>2</v>
      </c>
      <c r="I40" s="270">
        <v>3</v>
      </c>
      <c r="J40" s="270">
        <v>3</v>
      </c>
      <c r="K40" s="271">
        <v>2174.6799999999998</v>
      </c>
      <c r="L40" s="271"/>
      <c r="M40" s="259">
        <f t="shared" si="1"/>
        <v>2174.6799999999998</v>
      </c>
      <c r="N40" s="270">
        <v>3</v>
      </c>
      <c r="O40" s="271">
        <v>11605.56</v>
      </c>
      <c r="P40" s="271"/>
      <c r="Q40" s="259">
        <f t="shared" si="2"/>
        <v>11605.56</v>
      </c>
    </row>
    <row r="41" spans="1:17" ht="15" customHeight="1">
      <c r="A41" s="266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/>
      <c r="I41" s="270"/>
      <c r="J41" s="270">
        <v>2</v>
      </c>
      <c r="K41" s="271">
        <v>12192.5</v>
      </c>
      <c r="L41" s="271">
        <v>12192.5</v>
      </c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66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/>
      <c r="I42" s="270"/>
      <c r="J42" s="270"/>
      <c r="K42" s="271"/>
      <c r="L42" s="271">
        <v>2141.1799999999998</v>
      </c>
      <c r="M42" s="259">
        <f t="shared" si="1"/>
        <v>-2141.1799999999998</v>
      </c>
      <c r="N42" s="270"/>
      <c r="O42" s="271"/>
      <c r="P42" s="271"/>
      <c r="Q42" s="259">
        <f t="shared" si="2"/>
        <v>0</v>
      </c>
    </row>
    <row r="43" spans="1:17" ht="15" customHeight="1">
      <c r="A43" s="266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66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66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66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66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/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66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66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>
        <v>1</v>
      </c>
      <c r="I49" s="270"/>
      <c r="J49" s="270"/>
      <c r="K49" s="271"/>
      <c r="L49" s="271">
        <v>729.04</v>
      </c>
      <c r="M49" s="259">
        <f t="shared" si="1"/>
        <v>-729.04</v>
      </c>
      <c r="N49" s="270"/>
      <c r="O49" s="271"/>
      <c r="P49" s="271"/>
      <c r="Q49" s="259">
        <f t="shared" si="2"/>
        <v>0</v>
      </c>
    </row>
    <row r="50" spans="1:17" ht="15" customHeight="1">
      <c r="A50" s="266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>
        <v>1</v>
      </c>
      <c r="I50" s="270">
        <v>1</v>
      </c>
      <c r="J50" s="270">
        <v>1</v>
      </c>
      <c r="K50" s="271">
        <v>533.52</v>
      </c>
      <c r="L50" s="271">
        <v>10593.74</v>
      </c>
      <c r="M50" s="259">
        <f t="shared" si="1"/>
        <v>-10060.219999999999</v>
      </c>
      <c r="N50" s="270"/>
      <c r="O50" s="271"/>
      <c r="P50" s="271">
        <v>10746.28</v>
      </c>
      <c r="Q50" s="259">
        <f t="shared" si="2"/>
        <v>-10746.28</v>
      </c>
    </row>
    <row r="51" spans="1:17" ht="15" customHeight="1">
      <c r="A51" s="266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66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66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/>
      <c r="I53" s="270"/>
      <c r="J53" s="270"/>
      <c r="K53" s="271"/>
      <c r="L53" s="271">
        <v>9978.52</v>
      </c>
      <c r="M53" s="259">
        <f t="shared" si="1"/>
        <v>-9978.52</v>
      </c>
      <c r="N53" s="270"/>
      <c r="O53" s="271"/>
      <c r="P53" s="271"/>
      <c r="Q53" s="259">
        <f t="shared" si="2"/>
        <v>0</v>
      </c>
    </row>
    <row r="54" spans="1:17" ht="15" customHeight="1">
      <c r="A54" s="266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66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/>
      <c r="I55" s="270"/>
      <c r="J55" s="270"/>
      <c r="K55" s="271"/>
      <c r="L55" s="271">
        <v>12292.06</v>
      </c>
      <c r="M55" s="259">
        <f t="shared" si="1"/>
        <v>-12292.06</v>
      </c>
      <c r="N55" s="270"/>
      <c r="O55" s="271"/>
      <c r="P55" s="271">
        <v>61259.040000000001</v>
      </c>
      <c r="Q55" s="259">
        <f t="shared" si="2"/>
        <v>-61259.040000000001</v>
      </c>
    </row>
    <row r="56" spans="1:17" ht="15" customHeight="1">
      <c r="A56" s="266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/>
      <c r="I56" s="270"/>
      <c r="J56" s="270"/>
      <c r="K56" s="271"/>
      <c r="L56" s="271">
        <v>1826.27</v>
      </c>
      <c r="M56" s="259">
        <f t="shared" si="1"/>
        <v>-1826.27</v>
      </c>
      <c r="N56" s="270"/>
      <c r="O56" s="271"/>
      <c r="P56" s="271"/>
      <c r="Q56" s="259">
        <f t="shared" si="2"/>
        <v>0</v>
      </c>
    </row>
    <row r="57" spans="1:17" ht="15" customHeight="1">
      <c r="A57" s="266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66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/>
      <c r="O58" s="271"/>
      <c r="P58" s="271">
        <v>1288.7</v>
      </c>
      <c r="Q58" s="259">
        <f t="shared" si="2"/>
        <v>-1288.7</v>
      </c>
    </row>
    <row r="59" spans="1:17" ht="15" customHeight="1">
      <c r="A59" s="266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>
        <v>2</v>
      </c>
      <c r="I59" s="270"/>
      <c r="J59" s="270"/>
      <c r="K59" s="271"/>
      <c r="L59" s="271">
        <v>16272.88</v>
      </c>
      <c r="M59" s="259">
        <f t="shared" si="1"/>
        <v>-16272.88</v>
      </c>
      <c r="N59" s="270"/>
      <c r="O59" s="271"/>
      <c r="P59" s="271">
        <v>7433.27</v>
      </c>
      <c r="Q59" s="259">
        <f t="shared" si="2"/>
        <v>-7433.27</v>
      </c>
    </row>
    <row r="60" spans="1:17" ht="15" customHeight="1">
      <c r="A60" s="266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/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66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>
        <v>1</v>
      </c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66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66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66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/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66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66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/>
      <c r="I66" s="270"/>
      <c r="J66" s="270"/>
      <c r="K66" s="271"/>
      <c r="L66" s="271">
        <v>9200.34</v>
      </c>
      <c r="M66" s="259">
        <f t="shared" si="1"/>
        <v>-9200.34</v>
      </c>
      <c r="N66" s="270"/>
      <c r="O66" s="271"/>
      <c r="P66" s="271"/>
      <c r="Q66" s="259">
        <f t="shared" si="2"/>
        <v>0</v>
      </c>
    </row>
    <row r="67" spans="1:17" ht="15" customHeight="1">
      <c r="A67" s="266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/>
      <c r="I67" s="270"/>
      <c r="J67" s="270"/>
      <c r="K67" s="271"/>
      <c r="L67" s="271">
        <v>8455.83</v>
      </c>
      <c r="M67" s="259">
        <f t="shared" si="1"/>
        <v>-8455.83</v>
      </c>
      <c r="N67" s="270"/>
      <c r="O67" s="271"/>
      <c r="P67" s="271"/>
      <c r="Q67" s="259">
        <f t="shared" si="2"/>
        <v>0</v>
      </c>
    </row>
    <row r="68" spans="1:17" ht="15" customHeight="1">
      <c r="A68" s="266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66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>
        <v>883.68</v>
      </c>
      <c r="M69" s="259">
        <f t="shared" si="1"/>
        <v>-883.68</v>
      </c>
      <c r="N69" s="270"/>
      <c r="O69" s="271"/>
      <c r="P69" s="271"/>
      <c r="Q69" s="259">
        <f t="shared" si="2"/>
        <v>0</v>
      </c>
    </row>
    <row r="70" spans="1:17" ht="15" customHeight="1">
      <c r="A70" s="266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/>
      <c r="I70" s="270"/>
      <c r="J70" s="270"/>
      <c r="K70" s="271"/>
      <c r="L70" s="271">
        <v>3971.38</v>
      </c>
      <c r="M70" s="259">
        <f t="shared" si="1"/>
        <v>-3971.38</v>
      </c>
      <c r="N70" s="270"/>
      <c r="O70" s="271"/>
      <c r="P70" s="271">
        <v>19291.18</v>
      </c>
      <c r="Q70" s="259">
        <f t="shared" si="2"/>
        <v>-19291.18</v>
      </c>
    </row>
    <row r="71" spans="1:17" ht="15" customHeight="1">
      <c r="A71" s="266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66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66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>
        <v>1</v>
      </c>
      <c r="I73" s="270"/>
      <c r="J73" s="270"/>
      <c r="K73" s="271"/>
      <c r="L73" s="271">
        <v>23606.63</v>
      </c>
      <c r="M73" s="259">
        <f t="shared" si="1"/>
        <v>-23606.63</v>
      </c>
      <c r="N73" s="270"/>
      <c r="O73" s="271"/>
      <c r="P73" s="271">
        <v>17783.87</v>
      </c>
      <c r="Q73" s="259">
        <f t="shared" si="2"/>
        <v>-17783.87</v>
      </c>
    </row>
    <row r="74" spans="1:17" ht="15" customHeight="1">
      <c r="A74" s="266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66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/>
      <c r="I75" s="270"/>
      <c r="J75" s="270"/>
      <c r="K75" s="271"/>
      <c r="L75" s="271"/>
      <c r="M75" s="259">
        <f t="shared" ref="M75:M141" si="3">K75-L75</f>
        <v>0</v>
      </c>
      <c r="N75" s="270"/>
      <c r="O75" s="271"/>
      <c r="P75" s="271">
        <v>21322.240000000002</v>
      </c>
      <c r="Q75" s="259">
        <f t="shared" ref="Q75:Q141" si="4">O75-P75</f>
        <v>-21322.240000000002</v>
      </c>
    </row>
    <row r="76" spans="1:17" ht="15" customHeight="1">
      <c r="A76" s="266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/>
      <c r="J76" s="270"/>
      <c r="K76" s="271"/>
      <c r="L76" s="271"/>
      <c r="M76" s="259">
        <f t="shared" si="3"/>
        <v>0</v>
      </c>
      <c r="N76" s="270"/>
      <c r="O76" s="271"/>
      <c r="P76" s="271"/>
      <c r="Q76" s="259">
        <f t="shared" si="4"/>
        <v>0</v>
      </c>
    </row>
    <row r="77" spans="1:17" ht="15" customHeight="1">
      <c r="A77" s="266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/>
      <c r="I77" s="270"/>
      <c r="J77" s="270"/>
      <c r="K77" s="271"/>
      <c r="L77" s="271"/>
      <c r="M77" s="259">
        <f t="shared" si="3"/>
        <v>0</v>
      </c>
      <c r="N77" s="270"/>
      <c r="O77" s="271"/>
      <c r="P77" s="271"/>
      <c r="Q77" s="259">
        <f t="shared" si="4"/>
        <v>0</v>
      </c>
    </row>
    <row r="78" spans="1:17" ht="15" customHeight="1">
      <c r="A78" s="266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>
        <v>1</v>
      </c>
      <c r="I78" s="270">
        <v>1</v>
      </c>
      <c r="J78" s="270">
        <v>1</v>
      </c>
      <c r="K78" s="271">
        <v>2393.3000000000002</v>
      </c>
      <c r="L78" s="271"/>
      <c r="M78" s="259">
        <f t="shared" si="3"/>
        <v>2393.3000000000002</v>
      </c>
      <c r="N78" s="270"/>
      <c r="O78" s="271"/>
      <c r="P78" s="271"/>
      <c r="Q78" s="259">
        <f t="shared" si="4"/>
        <v>0</v>
      </c>
    </row>
    <row r="79" spans="1:17" ht="15" customHeight="1">
      <c r="A79" s="266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/>
      <c r="I79" s="270"/>
      <c r="J79" s="270"/>
      <c r="K79" s="271"/>
      <c r="L79" s="271">
        <v>1463.6</v>
      </c>
      <c r="M79" s="259">
        <f t="shared" si="3"/>
        <v>-1463.6</v>
      </c>
      <c r="N79" s="270"/>
      <c r="O79" s="271"/>
      <c r="P79" s="271">
        <v>9304.0499999999993</v>
      </c>
      <c r="Q79" s="259">
        <f t="shared" si="4"/>
        <v>-9304.0499999999993</v>
      </c>
    </row>
    <row r="80" spans="1:17" ht="15" customHeight="1">
      <c r="A80" s="266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/>
      <c r="I80" s="270"/>
      <c r="J80" s="270"/>
      <c r="K80" s="271"/>
      <c r="L80" s="271">
        <v>7896.75</v>
      </c>
      <c r="M80" s="259">
        <f t="shared" si="3"/>
        <v>-7896.75</v>
      </c>
      <c r="N80" s="270"/>
      <c r="O80" s="271"/>
      <c r="P80" s="271">
        <v>8450.93</v>
      </c>
      <c r="Q80" s="259">
        <f t="shared" si="4"/>
        <v>-8450.93</v>
      </c>
    </row>
    <row r="81" spans="1:17" ht="15" customHeight="1">
      <c r="A81" s="266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66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/>
      <c r="I82" s="270">
        <v>2</v>
      </c>
      <c r="J82" s="270">
        <v>2</v>
      </c>
      <c r="K82" s="271">
        <v>2568.21</v>
      </c>
      <c r="L82" s="271">
        <v>8765.6</v>
      </c>
      <c r="M82" s="259">
        <f t="shared" si="3"/>
        <v>-6197.39</v>
      </c>
      <c r="N82" s="270">
        <v>1</v>
      </c>
      <c r="O82" s="271">
        <v>1569.94</v>
      </c>
      <c r="P82" s="271"/>
      <c r="Q82" s="259">
        <f t="shared" si="4"/>
        <v>1569.94</v>
      </c>
    </row>
    <row r="83" spans="1:17" ht="15" customHeight="1">
      <c r="A83" s="266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/>
      <c r="I83" s="270"/>
      <c r="J83" s="270"/>
      <c r="K83" s="271"/>
      <c r="L83" s="271"/>
      <c r="M83" s="259">
        <f t="shared" si="3"/>
        <v>0</v>
      </c>
      <c r="N83" s="270"/>
      <c r="O83" s="271"/>
      <c r="P83" s="271"/>
      <c r="Q83" s="259">
        <f t="shared" si="4"/>
        <v>0</v>
      </c>
    </row>
    <row r="84" spans="1:17" ht="15" customHeight="1">
      <c r="A84" s="266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66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/>
      <c r="I85" s="270"/>
      <c r="J85" s="270"/>
      <c r="K85" s="271"/>
      <c r="L85" s="271">
        <v>9448.73</v>
      </c>
      <c r="M85" s="259">
        <f t="shared" si="3"/>
        <v>-9448.73</v>
      </c>
      <c r="N85" s="270"/>
      <c r="O85" s="271"/>
      <c r="P85" s="271"/>
      <c r="Q85" s="259">
        <f t="shared" si="4"/>
        <v>0</v>
      </c>
    </row>
    <row r="86" spans="1:17" ht="15" customHeight="1">
      <c r="A86" s="266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/>
      <c r="I86" s="270"/>
      <c r="J86" s="270"/>
      <c r="K86" s="271"/>
      <c r="L86" s="271">
        <v>4297.17</v>
      </c>
      <c r="M86" s="259">
        <f t="shared" si="3"/>
        <v>-4297.17</v>
      </c>
      <c r="N86" s="270"/>
      <c r="O86" s="271"/>
      <c r="P86" s="271"/>
      <c r="Q86" s="259">
        <f t="shared" si="4"/>
        <v>0</v>
      </c>
    </row>
    <row r="87" spans="1:17" ht="15" customHeight="1">
      <c r="A87" s="266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/>
      <c r="I87" s="270"/>
      <c r="J87" s="270"/>
      <c r="K87" s="271"/>
      <c r="L87" s="271">
        <v>528.6</v>
      </c>
      <c r="M87" s="259">
        <f t="shared" si="3"/>
        <v>-528.6</v>
      </c>
      <c r="N87" s="270"/>
      <c r="O87" s="271"/>
      <c r="P87" s="271">
        <v>2643</v>
      </c>
      <c r="Q87" s="259">
        <f t="shared" si="4"/>
        <v>-2643</v>
      </c>
    </row>
    <row r="88" spans="1:17" ht="15" customHeight="1">
      <c r="A88" s="266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66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66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/>
      <c r="I90" s="270"/>
      <c r="J90" s="270"/>
      <c r="K90" s="271"/>
      <c r="L90" s="271"/>
      <c r="M90" s="259">
        <f t="shared" si="3"/>
        <v>0</v>
      </c>
      <c r="N90" s="270"/>
      <c r="O90" s="271"/>
      <c r="P90" s="271"/>
      <c r="Q90" s="259">
        <f t="shared" si="4"/>
        <v>0</v>
      </c>
    </row>
    <row r="91" spans="1:17" ht="15" customHeight="1">
      <c r="A91" s="266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66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/>
      <c r="I92" s="270"/>
      <c r="J92" s="270"/>
      <c r="K92" s="271"/>
      <c r="L92" s="271"/>
      <c r="M92" s="259">
        <f t="shared" si="3"/>
        <v>0</v>
      </c>
      <c r="N92" s="270"/>
      <c r="O92" s="271"/>
      <c r="P92" s="271"/>
      <c r="Q92" s="259">
        <f t="shared" si="4"/>
        <v>0</v>
      </c>
    </row>
    <row r="93" spans="1:17" ht="15" customHeight="1">
      <c r="A93" s="266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/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66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66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/>
      <c r="I95" s="270">
        <v>1</v>
      </c>
      <c r="J95" s="270">
        <v>2</v>
      </c>
      <c r="K95" s="271">
        <v>3231.51</v>
      </c>
      <c r="L95" s="271"/>
      <c r="M95" s="259">
        <f t="shared" si="3"/>
        <v>3231.51</v>
      </c>
      <c r="N95" s="270"/>
      <c r="O95" s="271"/>
      <c r="P95" s="271">
        <v>845.76</v>
      </c>
      <c r="Q95" s="259">
        <f t="shared" si="4"/>
        <v>-845.76</v>
      </c>
    </row>
    <row r="96" spans="1:17" ht="15" customHeight="1">
      <c r="A96" s="266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/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66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>
        <v>2</v>
      </c>
      <c r="I97" s="270">
        <v>1</v>
      </c>
      <c r="J97" s="270">
        <v>1</v>
      </c>
      <c r="K97" s="271">
        <v>1150.6300000000001</v>
      </c>
      <c r="L97" s="271">
        <v>15736.08</v>
      </c>
      <c r="M97" s="259">
        <f t="shared" si="3"/>
        <v>-14585.45</v>
      </c>
      <c r="N97" s="270"/>
      <c r="O97" s="271"/>
      <c r="P97" s="271"/>
      <c r="Q97" s="259">
        <f t="shared" si="4"/>
        <v>0</v>
      </c>
    </row>
    <row r="98" spans="1:17" ht="15" customHeight="1">
      <c r="A98" s="266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/>
      <c r="I98" s="270"/>
      <c r="J98" s="270"/>
      <c r="K98" s="271"/>
      <c r="L98" s="271">
        <v>552.29999999999995</v>
      </c>
      <c r="M98" s="259">
        <f t="shared" si="3"/>
        <v>-552.29999999999995</v>
      </c>
      <c r="N98" s="270"/>
      <c r="O98" s="271"/>
      <c r="P98" s="271"/>
      <c r="Q98" s="259">
        <f t="shared" si="4"/>
        <v>0</v>
      </c>
    </row>
    <row r="99" spans="1:17" ht="15" customHeight="1">
      <c r="A99" s="266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/>
      <c r="I99" s="270"/>
      <c r="J99" s="270"/>
      <c r="K99" s="271"/>
      <c r="L99" s="271">
        <v>7448.31</v>
      </c>
      <c r="M99" s="259">
        <f t="shared" si="3"/>
        <v>-7448.31</v>
      </c>
      <c r="N99" s="270"/>
      <c r="O99" s="271"/>
      <c r="P99" s="271">
        <v>8243.24</v>
      </c>
      <c r="Q99" s="259">
        <f t="shared" si="4"/>
        <v>-8243.24</v>
      </c>
    </row>
    <row r="100" spans="1:17" ht="15" customHeight="1">
      <c r="A100" s="266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66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/>
      <c r="I101" s="270"/>
      <c r="J101" s="270"/>
      <c r="K101" s="271"/>
      <c r="L101" s="271">
        <v>6527.47</v>
      </c>
      <c r="M101" s="259">
        <f t="shared" si="3"/>
        <v>-6527.47</v>
      </c>
      <c r="N101" s="270"/>
      <c r="O101" s="271"/>
      <c r="P101" s="271"/>
      <c r="Q101" s="259">
        <f t="shared" si="4"/>
        <v>0</v>
      </c>
    </row>
    <row r="102" spans="1:17" ht="15" customHeight="1">
      <c r="A102" s="266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/>
      <c r="I102" s="270"/>
      <c r="J102" s="270"/>
      <c r="K102" s="271"/>
      <c r="L102" s="271">
        <v>20260.669999999998</v>
      </c>
      <c r="M102" s="259">
        <f t="shared" si="3"/>
        <v>-20260.669999999998</v>
      </c>
      <c r="N102" s="270"/>
      <c r="O102" s="271"/>
      <c r="P102" s="271"/>
      <c r="Q102" s="259">
        <f t="shared" si="4"/>
        <v>0</v>
      </c>
    </row>
    <row r="103" spans="1:17" ht="15" customHeight="1">
      <c r="A103" s="266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/>
      <c r="I103" s="270"/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66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>
        <v>1</v>
      </c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>
        <v>10813.13</v>
      </c>
      <c r="Q104" s="259">
        <f t="shared" si="4"/>
        <v>-10813.13</v>
      </c>
    </row>
    <row r="105" spans="1:17" ht="15" customHeight="1">
      <c r="A105" s="266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/>
      <c r="J105" s="270"/>
      <c r="K105" s="271"/>
      <c r="L105" s="271">
        <v>1841</v>
      </c>
      <c r="M105" s="259">
        <f t="shared" si="3"/>
        <v>-1841</v>
      </c>
      <c r="N105" s="270"/>
      <c r="O105" s="271"/>
      <c r="P105" s="271">
        <v>22412.81</v>
      </c>
      <c r="Q105" s="259">
        <f t="shared" si="4"/>
        <v>-22412.81</v>
      </c>
    </row>
    <row r="106" spans="1:17" ht="15" customHeight="1">
      <c r="A106" s="266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/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66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/>
      <c r="I107" s="270"/>
      <c r="J107" s="270">
        <v>1</v>
      </c>
      <c r="K107" s="271">
        <v>4477.5</v>
      </c>
      <c r="L107" s="271">
        <v>1744.38</v>
      </c>
      <c r="M107" s="259">
        <f t="shared" si="3"/>
        <v>2733.12</v>
      </c>
      <c r="N107" s="270"/>
      <c r="O107" s="271"/>
      <c r="P107" s="271"/>
      <c r="Q107" s="259">
        <f t="shared" si="4"/>
        <v>0</v>
      </c>
    </row>
    <row r="108" spans="1:17" ht="15" customHeight="1">
      <c r="A108" s="266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/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66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/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66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>
        <v>1</v>
      </c>
      <c r="I110" s="270"/>
      <c r="J110" s="270"/>
      <c r="K110" s="271"/>
      <c r="L110" s="271">
        <v>697.75</v>
      </c>
      <c r="M110" s="259">
        <f t="shared" si="3"/>
        <v>-697.75</v>
      </c>
      <c r="N110" s="270"/>
      <c r="O110" s="271"/>
      <c r="P110" s="271">
        <v>6395</v>
      </c>
      <c r="Q110" s="259">
        <f t="shared" si="4"/>
        <v>-6395</v>
      </c>
    </row>
    <row r="111" spans="1:17" ht="15" customHeight="1">
      <c r="A111" s="266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/>
      <c r="I111" s="270"/>
      <c r="J111" s="270"/>
      <c r="K111" s="271"/>
      <c r="L111" s="271">
        <v>3171.6</v>
      </c>
      <c r="M111" s="259">
        <f t="shared" si="3"/>
        <v>-3171.6</v>
      </c>
      <c r="N111" s="270"/>
      <c r="O111" s="271"/>
      <c r="P111" s="271">
        <v>3171.6</v>
      </c>
      <c r="Q111" s="259">
        <f t="shared" si="4"/>
        <v>-3171.6</v>
      </c>
    </row>
    <row r="112" spans="1:17" ht="15" customHeight="1">
      <c r="A112" s="266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/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66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/>
      <c r="I113" s="270"/>
      <c r="J113" s="270"/>
      <c r="K113" s="271"/>
      <c r="L113" s="271"/>
      <c r="M113" s="259">
        <f t="shared" si="3"/>
        <v>0</v>
      </c>
      <c r="N113" s="270"/>
      <c r="O113" s="271"/>
      <c r="P113" s="271"/>
      <c r="Q113" s="259">
        <f t="shared" si="4"/>
        <v>0</v>
      </c>
    </row>
    <row r="114" spans="1:17" ht="15" customHeight="1">
      <c r="A114" s="266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/>
      <c r="I114" s="270">
        <v>1</v>
      </c>
      <c r="J114" s="270">
        <v>1</v>
      </c>
      <c r="K114" s="271">
        <v>3569.7</v>
      </c>
      <c r="L114" s="271">
        <v>7096.41</v>
      </c>
      <c r="M114" s="259">
        <f t="shared" si="3"/>
        <v>-3526.71</v>
      </c>
      <c r="N114" s="270">
        <v>1</v>
      </c>
      <c r="O114" s="271">
        <v>8747.52</v>
      </c>
      <c r="P114" s="271">
        <v>13738.61</v>
      </c>
      <c r="Q114" s="259">
        <f t="shared" si="4"/>
        <v>-4991.09</v>
      </c>
    </row>
    <row r="115" spans="1:17" ht="15" customHeight="1">
      <c r="A115" s="266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>
        <v>1</v>
      </c>
      <c r="I115" s="270"/>
      <c r="J115" s="270"/>
      <c r="K115" s="271"/>
      <c r="L115" s="271"/>
      <c r="M115" s="259">
        <f t="shared" si="3"/>
        <v>0</v>
      </c>
      <c r="N115" s="270"/>
      <c r="O115" s="271"/>
      <c r="P115" s="271"/>
      <c r="Q115" s="259">
        <f t="shared" si="4"/>
        <v>0</v>
      </c>
    </row>
    <row r="116" spans="1:17" ht="15" customHeight="1">
      <c r="A116" s="266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66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/>
      <c r="I117" s="270"/>
      <c r="J117" s="270"/>
      <c r="K117" s="271"/>
      <c r="L117" s="271"/>
      <c r="M117" s="259">
        <f t="shared" si="3"/>
        <v>0</v>
      </c>
      <c r="N117" s="270"/>
      <c r="O117" s="271"/>
      <c r="P117" s="271">
        <v>2130.2600000000002</v>
      </c>
      <c r="Q117" s="259">
        <f t="shared" si="4"/>
        <v>-2130.2600000000002</v>
      </c>
    </row>
    <row r="118" spans="1:17" ht="15" customHeight="1">
      <c r="A118" s="266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>
        <v>2</v>
      </c>
      <c r="J118" s="270">
        <v>2</v>
      </c>
      <c r="K118" s="271">
        <v>4970.7</v>
      </c>
      <c r="L118" s="271"/>
      <c r="M118" s="259">
        <f t="shared" si="3"/>
        <v>4970.7</v>
      </c>
      <c r="N118" s="270"/>
      <c r="O118" s="271"/>
      <c r="P118" s="271"/>
      <c r="Q118" s="259">
        <f t="shared" si="4"/>
        <v>0</v>
      </c>
    </row>
    <row r="119" spans="1:17" ht="15" customHeight="1">
      <c r="A119" s="266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>
        <v>1</v>
      </c>
      <c r="I119" s="270"/>
      <c r="J119" s="270"/>
      <c r="K119" s="271"/>
      <c r="L119" s="271">
        <v>4655.2700000000004</v>
      </c>
      <c r="M119" s="259">
        <f t="shared" si="3"/>
        <v>-4655.2700000000004</v>
      </c>
      <c r="N119" s="270"/>
      <c r="O119" s="271"/>
      <c r="P119" s="271"/>
      <c r="Q119" s="259">
        <f t="shared" si="4"/>
        <v>0</v>
      </c>
    </row>
    <row r="120" spans="1:17" ht="15" customHeight="1">
      <c r="A120" s="266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66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/>
      <c r="I121" s="270"/>
      <c r="J121" s="270"/>
      <c r="K121" s="271"/>
      <c r="L121" s="271">
        <v>6687.43</v>
      </c>
      <c r="M121" s="259">
        <f t="shared" si="3"/>
        <v>-6687.43</v>
      </c>
      <c r="N121" s="270"/>
      <c r="O121" s="271"/>
      <c r="P121" s="271">
        <v>4068.61</v>
      </c>
      <c r="Q121" s="259">
        <f t="shared" si="4"/>
        <v>-4068.61</v>
      </c>
    </row>
    <row r="122" spans="1:17" ht="15" customHeight="1">
      <c r="A122" s="266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/>
      <c r="I122" s="270"/>
      <c r="J122" s="270"/>
      <c r="K122" s="271"/>
      <c r="L122" s="271">
        <v>7321.1</v>
      </c>
      <c r="M122" s="259">
        <f t="shared" si="3"/>
        <v>-7321.1</v>
      </c>
      <c r="N122" s="270"/>
      <c r="O122" s="271"/>
      <c r="P122" s="271"/>
      <c r="Q122" s="259">
        <f t="shared" si="4"/>
        <v>0</v>
      </c>
    </row>
    <row r="123" spans="1:17" ht="15" customHeight="1">
      <c r="A123" s="266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/>
      <c r="I123" s="270"/>
      <c r="J123" s="270"/>
      <c r="K123" s="271"/>
      <c r="L123" s="271">
        <v>1233.4000000000001</v>
      </c>
      <c r="M123" s="259">
        <f t="shared" si="3"/>
        <v>-1233.4000000000001</v>
      </c>
      <c r="N123" s="270"/>
      <c r="O123" s="271"/>
      <c r="P123" s="271">
        <v>21003.040000000001</v>
      </c>
      <c r="Q123" s="259">
        <f t="shared" si="4"/>
        <v>-21003.040000000001</v>
      </c>
    </row>
    <row r="124" spans="1:17" ht="15" customHeight="1">
      <c r="A124" s="266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/>
      <c r="I124" s="270"/>
      <c r="J124" s="270"/>
      <c r="K124" s="271"/>
      <c r="L124" s="271">
        <v>10568.07</v>
      </c>
      <c r="M124" s="259">
        <f t="shared" si="3"/>
        <v>-10568.07</v>
      </c>
      <c r="N124" s="270"/>
      <c r="O124" s="271"/>
      <c r="P124" s="271"/>
      <c r="Q124" s="259">
        <f t="shared" si="4"/>
        <v>0</v>
      </c>
    </row>
    <row r="125" spans="1:17" ht="15" customHeight="1">
      <c r="A125" s="266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/>
      <c r="I125" s="270"/>
      <c r="J125" s="270"/>
      <c r="K125" s="271"/>
      <c r="L125" s="271"/>
      <c r="M125" s="259">
        <f t="shared" si="3"/>
        <v>0</v>
      </c>
      <c r="N125" s="270"/>
      <c r="O125" s="271"/>
      <c r="P125" s="271"/>
      <c r="Q125" s="259">
        <f t="shared" si="4"/>
        <v>0</v>
      </c>
    </row>
    <row r="126" spans="1:17" ht="15" customHeight="1">
      <c r="A126" s="266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/>
      <c r="I126" s="270">
        <v>1</v>
      </c>
      <c r="J126" s="270">
        <v>2</v>
      </c>
      <c r="K126" s="271">
        <v>2209.1999999999998</v>
      </c>
      <c r="L126" s="271"/>
      <c r="M126" s="259">
        <f t="shared" si="3"/>
        <v>2209.1999999999998</v>
      </c>
      <c r="N126" s="270"/>
      <c r="O126" s="271"/>
      <c r="P126" s="271">
        <v>14911.29</v>
      </c>
      <c r="Q126" s="259">
        <f t="shared" si="4"/>
        <v>-14911.29</v>
      </c>
    </row>
    <row r="127" spans="1:17" ht="15" customHeight="1">
      <c r="A127" s="266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/>
      <c r="I127" s="270"/>
      <c r="J127" s="270"/>
      <c r="K127" s="271"/>
      <c r="L127" s="271"/>
      <c r="M127" s="259">
        <f t="shared" si="3"/>
        <v>0</v>
      </c>
      <c r="N127" s="270"/>
      <c r="O127" s="271"/>
      <c r="P127" s="271"/>
      <c r="Q127" s="259">
        <f t="shared" si="4"/>
        <v>0</v>
      </c>
    </row>
    <row r="128" spans="1:17" ht="15" customHeight="1">
      <c r="A128" s="266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/>
      <c r="I128" s="270"/>
      <c r="J128" s="270"/>
      <c r="K128" s="271"/>
      <c r="L128" s="271"/>
      <c r="M128" s="259">
        <f t="shared" si="3"/>
        <v>0</v>
      </c>
      <c r="N128" s="270"/>
      <c r="O128" s="271"/>
      <c r="P128" s="271"/>
      <c r="Q128" s="259">
        <f t="shared" si="4"/>
        <v>0</v>
      </c>
    </row>
    <row r="129" spans="1:17" ht="15" customHeight="1">
      <c r="A129" s="266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/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66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/>
      <c r="I130" s="270">
        <v>1</v>
      </c>
      <c r="J130" s="270">
        <v>1</v>
      </c>
      <c r="K130" s="271">
        <v>911.3</v>
      </c>
      <c r="L130" s="271">
        <v>15982.99</v>
      </c>
      <c r="M130" s="259">
        <f t="shared" si="3"/>
        <v>-15071.69</v>
      </c>
      <c r="N130" s="270"/>
      <c r="O130" s="271"/>
      <c r="P130" s="271"/>
      <c r="Q130" s="259">
        <f t="shared" si="4"/>
        <v>0</v>
      </c>
    </row>
    <row r="131" spans="1:17" ht="15" customHeight="1">
      <c r="A131" s="266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/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/>
      <c r="Q131" s="259">
        <f t="shared" si="4"/>
        <v>0</v>
      </c>
    </row>
    <row r="132" spans="1:17" ht="15" customHeight="1">
      <c r="A132" s="266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/>
      <c r="I132" s="270"/>
      <c r="J132" s="270"/>
      <c r="K132" s="271"/>
      <c r="L132" s="271">
        <v>22186.959999999999</v>
      </c>
      <c r="M132" s="259">
        <f t="shared" si="3"/>
        <v>-22186.959999999999</v>
      </c>
      <c r="N132" s="270"/>
      <c r="O132" s="271"/>
      <c r="P132" s="271">
        <v>16693.45</v>
      </c>
      <c r="Q132" s="259">
        <f t="shared" si="4"/>
        <v>-16693.45</v>
      </c>
    </row>
    <row r="133" spans="1:17" ht="15" customHeight="1">
      <c r="A133" s="266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/>
      <c r="I133" s="270"/>
      <c r="J133" s="270"/>
      <c r="K133" s="271"/>
      <c r="L133" s="271"/>
      <c r="M133" s="259">
        <f t="shared" si="3"/>
        <v>0</v>
      </c>
      <c r="N133" s="270">
        <v>1</v>
      </c>
      <c r="O133" s="271">
        <v>6328.13</v>
      </c>
      <c r="P133" s="271">
        <v>6328.13</v>
      </c>
      <c r="Q133" s="259">
        <f t="shared" si="4"/>
        <v>0</v>
      </c>
    </row>
    <row r="134" spans="1:17" ht="15" customHeight="1">
      <c r="A134" s="266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/>
      <c r="I134" s="270"/>
      <c r="J134" s="270"/>
      <c r="K134" s="271"/>
      <c r="L134" s="271"/>
      <c r="M134" s="259">
        <f t="shared" si="3"/>
        <v>0</v>
      </c>
      <c r="N134" s="270"/>
      <c r="O134" s="271"/>
      <c r="P134" s="271">
        <v>18022.05</v>
      </c>
      <c r="Q134" s="259">
        <f t="shared" si="4"/>
        <v>-18022.05</v>
      </c>
    </row>
    <row r="135" spans="1:17" ht="15" customHeight="1">
      <c r="A135" s="266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/>
      <c r="J135" s="270"/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66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/>
      <c r="I136" s="270">
        <v>1</v>
      </c>
      <c r="J136" s="270">
        <v>1</v>
      </c>
      <c r="K136" s="271">
        <v>920.5</v>
      </c>
      <c r="L136" s="271">
        <v>4845.66</v>
      </c>
      <c r="M136" s="259">
        <f t="shared" si="3"/>
        <v>-3925.16</v>
      </c>
      <c r="N136" s="270">
        <v>1</v>
      </c>
      <c r="O136" s="271">
        <v>8364.36</v>
      </c>
      <c r="P136" s="271"/>
      <c r="Q136" s="259">
        <f t="shared" si="4"/>
        <v>8364.36</v>
      </c>
    </row>
    <row r="137" spans="1:17" ht="15" customHeight="1">
      <c r="A137" s="266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66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/>
      <c r="I138" s="270"/>
      <c r="J138" s="270"/>
      <c r="K138" s="271"/>
      <c r="L138" s="271">
        <v>4451.54</v>
      </c>
      <c r="M138" s="259">
        <f t="shared" si="3"/>
        <v>-4451.54</v>
      </c>
      <c r="N138" s="270"/>
      <c r="O138" s="271"/>
      <c r="P138" s="271"/>
      <c r="Q138" s="259">
        <f t="shared" si="4"/>
        <v>0</v>
      </c>
    </row>
    <row r="139" spans="1:17" ht="15" customHeight="1">
      <c r="A139" s="266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66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>
        <v>1</v>
      </c>
      <c r="I140" s="270"/>
      <c r="J140" s="270"/>
      <c r="K140" s="271"/>
      <c r="L140" s="271">
        <v>9869.02</v>
      </c>
      <c r="M140" s="259">
        <f t="shared" si="3"/>
        <v>-9869.02</v>
      </c>
      <c r="N140" s="270"/>
      <c r="O140" s="271"/>
      <c r="P140" s="271">
        <v>8716.35</v>
      </c>
      <c r="Q140" s="259">
        <f t="shared" si="4"/>
        <v>-8716.35</v>
      </c>
    </row>
    <row r="141" spans="1:17" ht="15" customHeight="1">
      <c r="A141" s="266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/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66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>
        <v>1</v>
      </c>
      <c r="I142" s="270">
        <v>3</v>
      </c>
      <c r="J142" s="270">
        <v>3</v>
      </c>
      <c r="K142" s="271">
        <v>3432.54</v>
      </c>
      <c r="L142" s="271">
        <v>7765.2</v>
      </c>
      <c r="M142" s="259">
        <f t="shared" ref="M142:M186" si="5">K142-L142</f>
        <v>-4332.66</v>
      </c>
      <c r="N142" s="270">
        <v>2</v>
      </c>
      <c r="O142" s="271">
        <v>10572</v>
      </c>
      <c r="P142" s="271">
        <v>35500.559999999998</v>
      </c>
      <c r="Q142" s="259">
        <f t="shared" ref="Q142:Q186" si="6">O142-P142</f>
        <v>-24928.559999999998</v>
      </c>
    </row>
    <row r="143" spans="1:17" ht="15" customHeight="1">
      <c r="A143" s="266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/>
      <c r="I143" s="270"/>
      <c r="J143" s="270">
        <v>4</v>
      </c>
      <c r="K143" s="271">
        <v>8652.7000000000007</v>
      </c>
      <c r="L143" s="271">
        <v>8652.7000000000007</v>
      </c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66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/>
      <c r="I144" s="270"/>
      <c r="J144" s="270"/>
      <c r="K144" s="271"/>
      <c r="L144" s="271">
        <v>599.08000000000004</v>
      </c>
      <c r="M144" s="259">
        <f t="shared" si="5"/>
        <v>-599.08000000000004</v>
      </c>
      <c r="N144" s="270"/>
      <c r="O144" s="271"/>
      <c r="P144" s="271"/>
      <c r="Q144" s="259">
        <f t="shared" si="6"/>
        <v>0</v>
      </c>
    </row>
    <row r="145" spans="1:17" ht="15" customHeight="1">
      <c r="A145" s="266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66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66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>
        <v>6343.2</v>
      </c>
      <c r="Q147" s="259">
        <f t="shared" si="6"/>
        <v>-6343.2</v>
      </c>
    </row>
    <row r="148" spans="1:17" ht="15" customHeight="1">
      <c r="A148" s="266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66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66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66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66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66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66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/>
      <c r="J154" s="270"/>
      <c r="K154" s="271"/>
      <c r="L154" s="271">
        <v>3805.92</v>
      </c>
      <c r="M154" s="259">
        <f t="shared" si="5"/>
        <v>-3805.92</v>
      </c>
      <c r="N154" s="270"/>
      <c r="O154" s="271"/>
      <c r="P154" s="271">
        <v>1233.4000000000001</v>
      </c>
      <c r="Q154" s="259">
        <f t="shared" si="6"/>
        <v>-1233.4000000000001</v>
      </c>
    </row>
    <row r="155" spans="1:17" ht="15" customHeight="1">
      <c r="A155" s="266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/>
      <c r="I155" s="270"/>
      <c r="J155" s="270"/>
      <c r="K155" s="271"/>
      <c r="L155" s="271"/>
      <c r="M155" s="259">
        <f t="shared" si="5"/>
        <v>0</v>
      </c>
      <c r="N155" s="270"/>
      <c r="O155" s="271"/>
      <c r="P155" s="271"/>
      <c r="Q155" s="259">
        <f t="shared" si="6"/>
        <v>0</v>
      </c>
    </row>
    <row r="156" spans="1:17" ht="15" customHeight="1">
      <c r="A156" s="266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/>
      <c r="I156" s="270"/>
      <c r="J156" s="270"/>
      <c r="K156" s="271"/>
      <c r="L156" s="271"/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66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66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>
        <v>6695.6</v>
      </c>
      <c r="Q158" s="259">
        <f t="shared" si="6"/>
        <v>-6695.6</v>
      </c>
    </row>
    <row r="159" spans="1:17" ht="15" customHeight="1">
      <c r="A159" s="266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66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66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>
        <v>2</v>
      </c>
      <c r="I161" s="270"/>
      <c r="J161" s="270"/>
      <c r="K161" s="271"/>
      <c r="L161" s="271">
        <v>41169.919999999998</v>
      </c>
      <c r="M161" s="259">
        <f t="shared" si="5"/>
        <v>-41169.919999999998</v>
      </c>
      <c r="N161" s="270"/>
      <c r="O161" s="271"/>
      <c r="P161" s="271">
        <v>3700.23</v>
      </c>
      <c r="Q161" s="259">
        <f t="shared" si="6"/>
        <v>-3700.23</v>
      </c>
    </row>
    <row r="162" spans="1:17" ht="15" customHeight="1">
      <c r="A162" s="266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/>
      <c r="I162" s="270"/>
      <c r="J162" s="270"/>
      <c r="K162" s="271"/>
      <c r="L162" s="271">
        <v>2958.49</v>
      </c>
      <c r="M162" s="259">
        <f t="shared" si="5"/>
        <v>-2958.49</v>
      </c>
      <c r="N162" s="270"/>
      <c r="O162" s="271"/>
      <c r="P162" s="271">
        <v>4807.71</v>
      </c>
      <c r="Q162" s="259">
        <f t="shared" si="6"/>
        <v>-4807.71</v>
      </c>
    </row>
    <row r="163" spans="1:17" ht="15" customHeight="1">
      <c r="A163" s="266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/>
      <c r="I163" s="270"/>
      <c r="J163" s="270"/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66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>
        <v>1519.62</v>
      </c>
      <c r="Q164" s="259">
        <f t="shared" si="6"/>
        <v>-1519.62</v>
      </c>
    </row>
    <row r="165" spans="1:17" ht="15" customHeight="1">
      <c r="A165" s="266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/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66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>
        <v>1</v>
      </c>
      <c r="I166" s="270">
        <v>2</v>
      </c>
      <c r="J166" s="270">
        <v>4</v>
      </c>
      <c r="K166" s="271">
        <v>5042.5</v>
      </c>
      <c r="L166" s="271">
        <v>2015.73</v>
      </c>
      <c r="M166" s="259">
        <f t="shared" si="5"/>
        <v>3026.77</v>
      </c>
      <c r="N166" s="270"/>
      <c r="O166" s="271"/>
      <c r="P166" s="271"/>
      <c r="Q166" s="259">
        <f t="shared" si="6"/>
        <v>0</v>
      </c>
    </row>
    <row r="167" spans="1:17" ht="15" customHeight="1">
      <c r="A167" s="266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/>
      <c r="I167" s="270"/>
      <c r="J167" s="270"/>
      <c r="K167" s="271"/>
      <c r="L167" s="271"/>
      <c r="M167" s="259">
        <f t="shared" si="5"/>
        <v>0</v>
      </c>
      <c r="N167" s="270"/>
      <c r="O167" s="271"/>
      <c r="P167" s="271"/>
      <c r="Q167" s="259">
        <f t="shared" si="6"/>
        <v>0</v>
      </c>
    </row>
    <row r="168" spans="1:17" ht="15" customHeight="1">
      <c r="A168" s="266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/>
      <c r="I168" s="270"/>
      <c r="J168" s="270"/>
      <c r="K168" s="271"/>
      <c r="L168" s="271">
        <v>1502.12</v>
      </c>
      <c r="M168" s="259">
        <f t="shared" si="5"/>
        <v>-1502.12</v>
      </c>
      <c r="N168" s="270"/>
      <c r="O168" s="271"/>
      <c r="P168" s="271">
        <v>3357.54</v>
      </c>
      <c r="Q168" s="259">
        <f t="shared" si="6"/>
        <v>-3357.54</v>
      </c>
    </row>
    <row r="169" spans="1:17" ht="15" customHeight="1">
      <c r="A169" s="266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66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/>
      <c r="I170" s="270">
        <v>2</v>
      </c>
      <c r="J170" s="270">
        <v>3</v>
      </c>
      <c r="K170" s="271">
        <v>5725.51</v>
      </c>
      <c r="L170" s="271">
        <v>11233.06</v>
      </c>
      <c r="M170" s="259">
        <f t="shared" si="5"/>
        <v>-5507.5499999999993</v>
      </c>
      <c r="N170" s="270"/>
      <c r="O170" s="271"/>
      <c r="P170" s="271">
        <v>3120.68</v>
      </c>
      <c r="Q170" s="259">
        <f t="shared" si="6"/>
        <v>-3120.68</v>
      </c>
    </row>
    <row r="171" spans="1:17" ht="15" customHeight="1">
      <c r="A171" s="266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66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/>
      <c r="I172" s="270"/>
      <c r="J172" s="270"/>
      <c r="K172" s="271"/>
      <c r="L172" s="271"/>
      <c r="M172" s="259">
        <f t="shared" si="5"/>
        <v>0</v>
      </c>
      <c r="N172" s="270"/>
      <c r="O172" s="271"/>
      <c r="P172" s="271"/>
      <c r="Q172" s="259">
        <f t="shared" si="6"/>
        <v>0</v>
      </c>
    </row>
    <row r="173" spans="1:17" ht="15" customHeight="1">
      <c r="A173" s="266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66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66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>
        <v>5891.2</v>
      </c>
      <c r="Q175" s="259">
        <f t="shared" si="6"/>
        <v>-5891.2</v>
      </c>
    </row>
    <row r="176" spans="1:17" ht="15" customHeight="1">
      <c r="A176" s="266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66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/>
      <c r="I177" s="270">
        <v>1</v>
      </c>
      <c r="J177" s="270">
        <v>1</v>
      </c>
      <c r="K177" s="271">
        <v>2209.1999999999998</v>
      </c>
      <c r="L177" s="271">
        <v>13478.21</v>
      </c>
      <c r="M177" s="259">
        <f t="shared" si="5"/>
        <v>-11269.009999999998</v>
      </c>
      <c r="N177" s="270"/>
      <c r="O177" s="271"/>
      <c r="P177" s="271"/>
      <c r="Q177" s="259">
        <f t="shared" si="6"/>
        <v>0</v>
      </c>
    </row>
    <row r="178" spans="1:17" ht="15" customHeight="1">
      <c r="A178" s="266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>
        <v>1</v>
      </c>
      <c r="I178" s="270"/>
      <c r="J178" s="270"/>
      <c r="K178" s="271"/>
      <c r="L178" s="271">
        <v>10398.48</v>
      </c>
      <c r="M178" s="259">
        <f t="shared" si="5"/>
        <v>-10398.48</v>
      </c>
      <c r="N178" s="270"/>
      <c r="O178" s="271"/>
      <c r="P178" s="271">
        <v>7749.96</v>
      </c>
      <c r="Q178" s="259">
        <f t="shared" si="6"/>
        <v>-7749.96</v>
      </c>
    </row>
    <row r="179" spans="1:17" ht="15" customHeight="1">
      <c r="A179" s="266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/>
      <c r="I179" s="270"/>
      <c r="J179" s="270"/>
      <c r="K179" s="271"/>
      <c r="L179" s="271">
        <v>1288.7</v>
      </c>
      <c r="M179" s="259">
        <f t="shared" si="5"/>
        <v>-1288.7</v>
      </c>
      <c r="N179" s="270"/>
      <c r="O179" s="271"/>
      <c r="P179" s="271"/>
      <c r="Q179" s="259">
        <f t="shared" si="6"/>
        <v>0</v>
      </c>
    </row>
    <row r="180" spans="1:17" ht="15" customHeight="1">
      <c r="A180" s="266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/>
      <c r="J180" s="270"/>
      <c r="K180" s="271"/>
      <c r="L180" s="271">
        <v>5814.6</v>
      </c>
      <c r="M180" s="259">
        <f t="shared" si="5"/>
        <v>-5814.6</v>
      </c>
      <c r="N180" s="270"/>
      <c r="O180" s="271"/>
      <c r="P180" s="271">
        <v>13919.8</v>
      </c>
      <c r="Q180" s="259">
        <f t="shared" si="6"/>
        <v>-13919.8</v>
      </c>
    </row>
    <row r="181" spans="1:17" ht="15" customHeight="1">
      <c r="A181" s="266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/>
      <c r="I181" s="270"/>
      <c r="J181" s="270"/>
      <c r="K181" s="271"/>
      <c r="L181" s="271">
        <v>7871.25</v>
      </c>
      <c r="M181" s="259">
        <f t="shared" si="5"/>
        <v>-7871.25</v>
      </c>
      <c r="N181" s="270"/>
      <c r="O181" s="271"/>
      <c r="P181" s="271"/>
      <c r="Q181" s="259">
        <f t="shared" si="6"/>
        <v>0</v>
      </c>
    </row>
    <row r="182" spans="1:17" ht="15" customHeight="1">
      <c r="A182" s="266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/>
      <c r="I182" s="270"/>
      <c r="J182" s="270"/>
      <c r="K182" s="271"/>
      <c r="L182" s="271"/>
      <c r="M182" s="259">
        <f t="shared" si="5"/>
        <v>0</v>
      </c>
      <c r="N182" s="270"/>
      <c r="O182" s="271"/>
      <c r="P182" s="271"/>
      <c r="Q182" s="259">
        <f t="shared" si="6"/>
        <v>0</v>
      </c>
    </row>
    <row r="183" spans="1:17" ht="15" customHeight="1">
      <c r="A183" s="266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/>
      <c r="I183" s="270"/>
      <c r="J183" s="270"/>
      <c r="K183" s="271"/>
      <c r="L183" s="271">
        <v>1805.64</v>
      </c>
      <c r="M183" s="259">
        <f t="shared" si="5"/>
        <v>-1805.64</v>
      </c>
      <c r="N183" s="270"/>
      <c r="O183" s="271"/>
      <c r="P183" s="271"/>
      <c r="Q183" s="259">
        <f t="shared" si="6"/>
        <v>0</v>
      </c>
    </row>
    <row r="184" spans="1:17" ht="15" customHeight="1">
      <c r="A184" s="266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/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66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/>
      <c r="I185" s="270"/>
      <c r="J185" s="270"/>
      <c r="K185" s="271"/>
      <c r="L185" s="271"/>
      <c r="M185" s="259">
        <f t="shared" si="5"/>
        <v>0</v>
      </c>
      <c r="N185" s="270"/>
      <c r="O185" s="271"/>
      <c r="P185" s="271">
        <v>5638.4</v>
      </c>
      <c r="Q185" s="259">
        <f t="shared" si="6"/>
        <v>-5638.4</v>
      </c>
    </row>
    <row r="186" spans="1:17">
      <c r="A186" s="266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/>
      <c r="I186" s="270"/>
      <c r="J186" s="270"/>
      <c r="K186" s="271"/>
      <c r="L186" s="271">
        <v>5757.74</v>
      </c>
      <c r="M186" s="259">
        <f t="shared" si="5"/>
        <v>-5757.74</v>
      </c>
      <c r="N186" s="270"/>
      <c r="O186" s="271"/>
      <c r="P186" s="271"/>
      <c r="Q186" s="259">
        <f t="shared" si="6"/>
        <v>0</v>
      </c>
    </row>
    <row r="187" spans="1:17">
      <c r="A187" s="266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/>
      <c r="I187" s="270"/>
      <c r="J187" s="270"/>
      <c r="K187" s="271"/>
      <c r="L187" s="271">
        <v>1374.36</v>
      </c>
      <c r="M187" s="259">
        <f>K187-L187</f>
        <v>-1374.36</v>
      </c>
      <c r="N187" s="270"/>
      <c r="O187" s="271"/>
      <c r="P187" s="271"/>
      <c r="Q187" s="259">
        <f>O187-P187</f>
        <v>0</v>
      </c>
    </row>
    <row r="188" spans="1:17">
      <c r="A188" s="266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/>
      <c r="I188" s="270"/>
      <c r="J188" s="270"/>
      <c r="K188" s="271"/>
      <c r="L188" s="271">
        <v>1104.5999999999999</v>
      </c>
      <c r="M188" s="259">
        <f>K188-L188</f>
        <v>-1104.5999999999999</v>
      </c>
      <c r="N188" s="270"/>
      <c r="O188" s="271"/>
      <c r="P188" s="271"/>
      <c r="Q188" s="259">
        <f>O188-P188</f>
        <v>0</v>
      </c>
    </row>
    <row r="189" spans="1:17" ht="15" customHeight="1">
      <c r="A189" s="266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/>
      <c r="I189" s="270"/>
      <c r="J189" s="270"/>
      <c r="K189" s="271"/>
      <c r="L189" s="271">
        <v>20223.02</v>
      </c>
      <c r="M189" s="259">
        <f t="shared" ref="M189:M231" si="7">K189-L189</f>
        <v>-20223.02</v>
      </c>
      <c r="N189" s="270"/>
      <c r="O189" s="271"/>
      <c r="P189" s="271"/>
      <c r="Q189" s="259">
        <f t="shared" ref="Q189:Q234" si="8">O189-P189</f>
        <v>0</v>
      </c>
    </row>
    <row r="190" spans="1:17" ht="15" customHeight="1">
      <c r="A190" s="266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/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66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>
        <v>2</v>
      </c>
      <c r="I191" s="270"/>
      <c r="J191" s="270"/>
      <c r="K191" s="271"/>
      <c r="L191" s="271">
        <v>13123.79</v>
      </c>
      <c r="M191" s="259">
        <f t="shared" si="7"/>
        <v>-13123.79</v>
      </c>
      <c r="N191" s="270"/>
      <c r="O191" s="271"/>
      <c r="P191" s="271"/>
      <c r="Q191" s="259">
        <f t="shared" si="8"/>
        <v>0</v>
      </c>
    </row>
    <row r="192" spans="1:17">
      <c r="A192" s="266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66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/>
      <c r="I193" s="270">
        <v>1</v>
      </c>
      <c r="J193" s="270">
        <v>1</v>
      </c>
      <c r="K193" s="271">
        <v>1002.42</v>
      </c>
      <c r="L193" s="271"/>
      <c r="M193" s="259">
        <f t="shared" si="7"/>
        <v>1002.42</v>
      </c>
      <c r="N193" s="270"/>
      <c r="O193" s="271"/>
      <c r="P193" s="271"/>
      <c r="Q193" s="259">
        <f t="shared" si="8"/>
        <v>0</v>
      </c>
    </row>
    <row r="194" spans="1:17">
      <c r="A194" s="266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/>
      <c r="I194" s="270"/>
      <c r="J194" s="270">
        <v>3</v>
      </c>
      <c r="K194" s="271">
        <v>4050.21</v>
      </c>
      <c r="L194" s="271">
        <v>4050.21</v>
      </c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66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/>
      <c r="I195" s="270"/>
      <c r="J195" s="270"/>
      <c r="K195" s="271"/>
      <c r="L195" s="271">
        <v>1139.1199999999999</v>
      </c>
      <c r="M195" s="259">
        <f t="shared" si="7"/>
        <v>-1139.1199999999999</v>
      </c>
      <c r="N195" s="270"/>
      <c r="O195" s="271"/>
      <c r="P195" s="271"/>
      <c r="Q195" s="259">
        <f t="shared" si="8"/>
        <v>0</v>
      </c>
    </row>
    <row r="196" spans="1:17">
      <c r="A196" s="266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/>
      <c r="I196" s="270"/>
      <c r="J196" s="270"/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66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/>
      <c r="I197" s="270"/>
      <c r="J197" s="270"/>
      <c r="K197" s="271"/>
      <c r="L197" s="271">
        <v>1453.38</v>
      </c>
      <c r="M197" s="259">
        <f t="shared" si="7"/>
        <v>-1453.38</v>
      </c>
      <c r="N197" s="270"/>
      <c r="O197" s="271"/>
      <c r="P197" s="271"/>
      <c r="Q197" s="259">
        <f t="shared" si="8"/>
        <v>0</v>
      </c>
    </row>
    <row r="198" spans="1:17">
      <c r="A198" s="266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/>
      <c r="I198" s="270"/>
      <c r="J198" s="270"/>
      <c r="K198" s="271"/>
      <c r="L198" s="271">
        <v>5814.6</v>
      </c>
      <c r="M198" s="259">
        <f t="shared" si="7"/>
        <v>-5814.6</v>
      </c>
      <c r="N198" s="270"/>
      <c r="O198" s="271"/>
      <c r="P198" s="271"/>
      <c r="Q198" s="259">
        <f t="shared" si="8"/>
        <v>0</v>
      </c>
    </row>
    <row r="199" spans="1:17" ht="63.75">
      <c r="A199" s="266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/>
      <c r="I199" s="270"/>
      <c r="J199" s="270"/>
      <c r="K199" s="271"/>
      <c r="L199" s="271"/>
      <c r="M199" s="259">
        <f t="shared" si="7"/>
        <v>0</v>
      </c>
      <c r="N199" s="270"/>
      <c r="O199" s="271"/>
      <c r="P199" s="271"/>
      <c r="Q199" s="259">
        <f t="shared" si="8"/>
        <v>0</v>
      </c>
    </row>
    <row r="200" spans="1:17" ht="63.75">
      <c r="A200" s="266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/>
      <c r="I200" s="270"/>
      <c r="J200" s="270"/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66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66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/>
      <c r="I202" s="270">
        <v>1</v>
      </c>
      <c r="J202" s="270">
        <v>1</v>
      </c>
      <c r="K202" s="271">
        <v>1477.95</v>
      </c>
      <c r="L202" s="271">
        <v>13072.15</v>
      </c>
      <c r="M202" s="259">
        <f t="shared" si="7"/>
        <v>-11594.199999999999</v>
      </c>
      <c r="N202" s="270"/>
      <c r="O202" s="271"/>
      <c r="P202" s="271"/>
      <c r="Q202" s="259">
        <f t="shared" si="8"/>
        <v>0</v>
      </c>
    </row>
    <row r="203" spans="1:17">
      <c r="A203" s="266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/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66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66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/>
      <c r="I205" s="270"/>
      <c r="J205" s="270"/>
      <c r="K205" s="271"/>
      <c r="L205" s="271">
        <v>13249.11</v>
      </c>
      <c r="M205" s="259">
        <f t="shared" si="7"/>
        <v>-13249.11</v>
      </c>
      <c r="N205" s="270"/>
      <c r="O205" s="271"/>
      <c r="P205" s="271"/>
      <c r="Q205" s="259">
        <f t="shared" si="8"/>
        <v>0</v>
      </c>
    </row>
    <row r="206" spans="1:17">
      <c r="A206" s="266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/>
      <c r="I206" s="270"/>
      <c r="J206" s="270"/>
      <c r="K206" s="271"/>
      <c r="L206" s="271">
        <v>9367.41</v>
      </c>
      <c r="M206" s="259">
        <f t="shared" si="7"/>
        <v>-9367.41</v>
      </c>
      <c r="N206" s="270"/>
      <c r="O206" s="271"/>
      <c r="P206" s="271"/>
      <c r="Q206" s="259">
        <f t="shared" si="8"/>
        <v>0</v>
      </c>
    </row>
    <row r="207" spans="1:17">
      <c r="A207" s="266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66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/>
      <c r="I208" s="270"/>
      <c r="J208" s="270"/>
      <c r="K208" s="271"/>
      <c r="L208" s="271">
        <v>12670.57</v>
      </c>
      <c r="M208" s="259">
        <f t="shared" si="7"/>
        <v>-12670.57</v>
      </c>
      <c r="N208" s="270"/>
      <c r="O208" s="271"/>
      <c r="P208" s="271"/>
      <c r="Q208" s="259">
        <f t="shared" si="8"/>
        <v>0</v>
      </c>
    </row>
    <row r="209" spans="1:17" ht="51">
      <c r="A209" s="266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/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66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/>
      <c r="I210" s="270"/>
      <c r="J210" s="270"/>
      <c r="K210" s="271"/>
      <c r="L210" s="271">
        <v>621.99</v>
      </c>
      <c r="M210" s="259">
        <f t="shared" si="7"/>
        <v>-621.99</v>
      </c>
      <c r="N210" s="270"/>
      <c r="O210" s="271"/>
      <c r="P210" s="271"/>
      <c r="Q210" s="259">
        <f t="shared" si="8"/>
        <v>0</v>
      </c>
    </row>
    <row r="211" spans="1:17">
      <c r="A211" s="266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/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66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/>
      <c r="I212" s="270"/>
      <c r="J212" s="270"/>
      <c r="K212" s="271"/>
      <c r="L212" s="271"/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>
      <c r="A213" s="266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/>
      <c r="I213" s="270"/>
      <c r="J213" s="270"/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66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/>
      <c r="I214" s="270">
        <v>1</v>
      </c>
      <c r="J214" s="270">
        <v>1</v>
      </c>
      <c r="K214" s="271">
        <v>911.3</v>
      </c>
      <c r="L214" s="271">
        <v>9253.9</v>
      </c>
      <c r="M214" s="259">
        <f t="shared" si="7"/>
        <v>-8342.6</v>
      </c>
      <c r="N214" s="270"/>
      <c r="O214" s="271"/>
      <c r="P214" s="271"/>
      <c r="Q214" s="259">
        <f t="shared" si="8"/>
        <v>0</v>
      </c>
    </row>
    <row r="215" spans="1:17">
      <c r="A215" s="266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/>
      <c r="I215" s="270"/>
      <c r="J215" s="270"/>
      <c r="K215" s="271"/>
      <c r="L215" s="271">
        <v>2413.91</v>
      </c>
      <c r="M215" s="259">
        <f t="shared" si="7"/>
        <v>-2413.91</v>
      </c>
      <c r="N215" s="270"/>
      <c r="O215" s="271"/>
      <c r="P215" s="271"/>
      <c r="Q215" s="259">
        <f t="shared" si="8"/>
        <v>0</v>
      </c>
    </row>
    <row r="216" spans="1:17">
      <c r="A216" s="266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/>
      <c r="I216" s="270"/>
      <c r="J216" s="270"/>
      <c r="K216" s="271"/>
      <c r="L216" s="271">
        <v>1181.92</v>
      </c>
      <c r="M216" s="259">
        <f t="shared" si="7"/>
        <v>-1181.92</v>
      </c>
      <c r="N216" s="270"/>
      <c r="O216" s="271"/>
      <c r="P216" s="271"/>
      <c r="Q216" s="259">
        <f t="shared" si="8"/>
        <v>0</v>
      </c>
    </row>
    <row r="217" spans="1:17">
      <c r="A217" s="266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/>
      <c r="I217" s="270"/>
      <c r="J217" s="270"/>
      <c r="K217" s="271"/>
      <c r="L217" s="271">
        <v>552.29999999999995</v>
      </c>
      <c r="M217" s="259">
        <f t="shared" si="7"/>
        <v>-552.29999999999995</v>
      </c>
      <c r="N217" s="270"/>
      <c r="O217" s="271"/>
      <c r="P217" s="271"/>
      <c r="Q217" s="259">
        <f t="shared" si="8"/>
        <v>0</v>
      </c>
    </row>
    <row r="218" spans="1:17">
      <c r="A218" s="266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66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/>
      <c r="I219" s="270"/>
      <c r="J219" s="270"/>
      <c r="K219" s="271"/>
      <c r="L219" s="271">
        <v>1890.71</v>
      </c>
      <c r="M219" s="259">
        <f t="shared" si="7"/>
        <v>-1890.71</v>
      </c>
      <c r="N219" s="270"/>
      <c r="O219" s="271"/>
      <c r="P219" s="271"/>
      <c r="Q219" s="259">
        <f t="shared" si="8"/>
        <v>0</v>
      </c>
    </row>
    <row r="220" spans="1:17">
      <c r="A220" s="266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/>
      <c r="I220" s="270"/>
      <c r="J220" s="270"/>
      <c r="K220" s="271"/>
      <c r="L220" s="271">
        <v>2537.2800000000002</v>
      </c>
      <c r="M220" s="259">
        <f t="shared" si="7"/>
        <v>-2537.2800000000002</v>
      </c>
      <c r="N220" s="270"/>
      <c r="O220" s="271"/>
      <c r="P220" s="271"/>
      <c r="Q220" s="259">
        <f t="shared" si="8"/>
        <v>0</v>
      </c>
    </row>
    <row r="221" spans="1:17">
      <c r="A221" s="266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/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66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/>
      <c r="I222" s="270"/>
      <c r="J222" s="270"/>
      <c r="K222" s="271"/>
      <c r="L222" s="271">
        <v>5065.5</v>
      </c>
      <c r="M222" s="259">
        <f t="shared" si="7"/>
        <v>-5065.5</v>
      </c>
      <c r="N222" s="270"/>
      <c r="O222" s="271"/>
      <c r="P222" s="271"/>
      <c r="Q222" s="259">
        <f t="shared" si="8"/>
        <v>0</v>
      </c>
    </row>
    <row r="223" spans="1:17">
      <c r="A223" s="266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66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>
        <v>1</v>
      </c>
      <c r="I224" s="270"/>
      <c r="J224" s="270"/>
      <c r="K224" s="271"/>
      <c r="L224" s="271">
        <v>1877.82</v>
      </c>
      <c r="M224" s="259">
        <f t="shared" si="7"/>
        <v>-1877.82</v>
      </c>
      <c r="N224" s="270"/>
      <c r="O224" s="271"/>
      <c r="P224" s="271"/>
      <c r="Q224" s="259">
        <f t="shared" si="8"/>
        <v>0</v>
      </c>
    </row>
    <row r="225" spans="1:17">
      <c r="A225" s="266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/>
      <c r="I225" s="270"/>
      <c r="J225" s="270"/>
      <c r="K225" s="271"/>
      <c r="L225" s="271">
        <v>5154.8</v>
      </c>
      <c r="M225" s="259">
        <f t="shared" si="7"/>
        <v>-5154.8</v>
      </c>
      <c r="N225" s="270"/>
      <c r="O225" s="271"/>
      <c r="P225" s="271"/>
      <c r="Q225" s="259">
        <f t="shared" si="8"/>
        <v>0</v>
      </c>
    </row>
    <row r="226" spans="1:17">
      <c r="A226" s="266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/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 hidden="1">
      <c r="A228" s="270"/>
      <c r="B228" s="243" t="s">
        <v>560</v>
      </c>
      <c r="C228" s="203" t="s">
        <v>19</v>
      </c>
      <c r="D228" s="241"/>
      <c r="E228" s="217" t="s">
        <v>104</v>
      </c>
      <c r="F228" s="244"/>
      <c r="G228" s="219" t="s">
        <v>21</v>
      </c>
      <c r="H228" s="274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>
      <c r="A229" s="270">
        <v>219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 hidden="1">
      <c r="A230" s="270"/>
      <c r="B230" s="243" t="s">
        <v>561</v>
      </c>
      <c r="C230" s="203" t="s">
        <v>19</v>
      </c>
      <c r="D230" s="241"/>
      <c r="E230" s="217" t="s">
        <v>26</v>
      </c>
      <c r="F230" s="244"/>
      <c r="G230" s="219" t="s">
        <v>21</v>
      </c>
      <c r="H230" s="274"/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>
      <c r="A231" s="270">
        <v>220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 hidden="1">
      <c r="A232" s="270"/>
      <c r="B232" s="243" t="s">
        <v>562</v>
      </c>
      <c r="C232" s="203" t="s">
        <v>19</v>
      </c>
      <c r="D232" s="241"/>
      <c r="E232" s="217" t="s">
        <v>26</v>
      </c>
      <c r="F232" s="244"/>
      <c r="G232" s="219" t="s">
        <v>21</v>
      </c>
      <c r="H232" s="272"/>
      <c r="I232" s="270"/>
      <c r="J232" s="270"/>
      <c r="K232" s="271"/>
      <c r="L232" s="271"/>
      <c r="M232" s="259">
        <f t="shared" ref="M232:M234" si="9">K232-L232</f>
        <v>0</v>
      </c>
      <c r="N232" s="270"/>
      <c r="O232" s="271"/>
      <c r="P232" s="271"/>
      <c r="Q232" s="259">
        <f t="shared" si="8"/>
        <v>0</v>
      </c>
    </row>
    <row r="233" spans="1:17" hidden="1">
      <c r="A233" s="270"/>
      <c r="B233" s="243" t="s">
        <v>562</v>
      </c>
      <c r="C233" s="203" t="s">
        <v>19</v>
      </c>
      <c r="D233" s="241"/>
      <c r="E233" s="217" t="s">
        <v>26</v>
      </c>
      <c r="F233" s="244"/>
      <c r="G233" s="210" t="s">
        <v>33</v>
      </c>
      <c r="H233" s="272"/>
      <c r="I233" s="270"/>
      <c r="J233" s="270"/>
      <c r="K233" s="271"/>
      <c r="L233" s="271"/>
      <c r="M233" s="259">
        <f t="shared" si="9"/>
        <v>0</v>
      </c>
      <c r="N233" s="270"/>
      <c r="O233" s="271"/>
      <c r="P233" s="271"/>
      <c r="Q233" s="259">
        <f t="shared" si="8"/>
        <v>0</v>
      </c>
    </row>
    <row r="234" spans="1:17" hidden="1">
      <c r="A234" s="270"/>
      <c r="B234" s="243" t="s">
        <v>563</v>
      </c>
      <c r="C234" s="203" t="s">
        <v>19</v>
      </c>
      <c r="D234" s="241"/>
      <c r="E234" s="217" t="s">
        <v>104</v>
      </c>
      <c r="F234" s="244"/>
      <c r="G234" s="219" t="s">
        <v>21</v>
      </c>
      <c r="H234" s="272"/>
      <c r="I234" s="270"/>
      <c r="J234" s="270"/>
      <c r="K234" s="271"/>
      <c r="L234" s="271"/>
      <c r="M234" s="259">
        <f t="shared" si="9"/>
        <v>0</v>
      </c>
      <c r="N234" s="270"/>
      <c r="O234" s="271"/>
      <c r="P234" s="271"/>
      <c r="Q234" s="259">
        <f t="shared" si="8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>SUM(H10:H234)</f>
        <v>26</v>
      </c>
      <c r="I235" s="273">
        <f t="shared" ref="I235:Q235" si="10">SUM(I10:I234)</f>
        <v>28</v>
      </c>
      <c r="J235" s="273">
        <f t="shared" si="10"/>
        <v>44</v>
      </c>
      <c r="K235" s="259">
        <f t="shared" si="10"/>
        <v>78954.86</v>
      </c>
      <c r="L235" s="259">
        <f t="shared" si="10"/>
        <v>645669.09</v>
      </c>
      <c r="M235" s="259">
        <f t="shared" si="10"/>
        <v>-566714.22999999986</v>
      </c>
      <c r="N235" s="273">
        <f t="shared" si="10"/>
        <v>10</v>
      </c>
      <c r="O235" s="259">
        <f t="shared" si="10"/>
        <v>81546.510000000009</v>
      </c>
      <c r="P235" s="259">
        <f t="shared" si="10"/>
        <v>481925.4599999999</v>
      </c>
      <c r="Q235" s="259">
        <f t="shared" si="10"/>
        <v>-400378.94999999995</v>
      </c>
    </row>
  </sheetData>
  <autoFilter ref="A9:Q186" xr:uid="{00000000-0009-0000-0000-000023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Q235"/>
  <sheetViews>
    <sheetView topLeftCell="A49" workbookViewId="0">
      <selection activeCell="H78" sqref="H78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>
        <v>2</v>
      </c>
      <c r="I10" s="270">
        <v>1</v>
      </c>
      <c r="J10" s="270">
        <v>1</v>
      </c>
      <c r="K10" s="271">
        <v>3242.41</v>
      </c>
      <c r="L10" s="271">
        <v>6563.58</v>
      </c>
      <c r="M10" s="259">
        <f t="shared" ref="M10:M74" si="1">K10-L10</f>
        <v>-3321.17</v>
      </c>
      <c r="N10" s="270"/>
      <c r="O10" s="271"/>
      <c r="P10" s="271">
        <v>8469.2999999999993</v>
      </c>
      <c r="Q10" s="259">
        <f t="shared" ref="Q10:Q74" si="2">O10-P10</f>
        <v>-8469.2999999999993</v>
      </c>
    </row>
    <row r="11" spans="1:17" ht="15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>
        <v>1</v>
      </c>
      <c r="I11" s="270"/>
      <c r="J11" s="270"/>
      <c r="K11" s="271"/>
      <c r="L11" s="271"/>
      <c r="M11" s="259">
        <f t="shared" si="1"/>
        <v>0</v>
      </c>
      <c r="N11" s="270"/>
      <c r="O11" s="271">
        <v>2290.6</v>
      </c>
      <c r="P11" s="271"/>
      <c r="Q11" s="259">
        <f t="shared" si="2"/>
        <v>2290.6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/>
      <c r="I13" s="270">
        <v>1</v>
      </c>
      <c r="J13" s="270">
        <v>1</v>
      </c>
      <c r="K13" s="271">
        <v>1002.42</v>
      </c>
      <c r="L13" s="271">
        <v>1002.42</v>
      </c>
      <c r="M13" s="259">
        <f t="shared" si="1"/>
        <v>0</v>
      </c>
      <c r="N13" s="270">
        <v>1</v>
      </c>
      <c r="O13" s="271">
        <v>0</v>
      </c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/>
      <c r="I14" s="270"/>
      <c r="J14" s="270"/>
      <c r="K14" s="271"/>
      <c r="L14" s="271"/>
      <c r="M14" s="259">
        <f t="shared" si="1"/>
        <v>0</v>
      </c>
      <c r="N14" s="270"/>
      <c r="O14" s="271"/>
      <c r="P14" s="271"/>
      <c r="Q14" s="259">
        <f t="shared" si="2"/>
        <v>0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/>
      <c r="I15" s="270">
        <v>2</v>
      </c>
      <c r="J15" s="270">
        <v>3</v>
      </c>
      <c r="K15" s="271">
        <v>5004.9399999999996</v>
      </c>
      <c r="L15" s="271">
        <v>5004.9399999999996</v>
      </c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/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/>
      <c r="I17" s="270"/>
      <c r="J17" s="270"/>
      <c r="K17" s="271"/>
      <c r="L17" s="271"/>
      <c r="M17" s="259">
        <f t="shared" si="1"/>
        <v>0</v>
      </c>
      <c r="N17" s="270"/>
      <c r="O17" s="271"/>
      <c r="P17" s="271"/>
      <c r="Q17" s="259">
        <f t="shared" si="2"/>
        <v>0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>
        <v>3</v>
      </c>
      <c r="I18" s="270">
        <v>1</v>
      </c>
      <c r="J18" s="270">
        <v>2</v>
      </c>
      <c r="K18" s="271">
        <v>2623.43</v>
      </c>
      <c r="L18" s="271">
        <v>13602.65</v>
      </c>
      <c r="M18" s="259">
        <f t="shared" si="1"/>
        <v>-10979.22</v>
      </c>
      <c r="N18" s="270"/>
      <c r="O18" s="271"/>
      <c r="P18" s="271">
        <v>36704.07</v>
      </c>
      <c r="Q18" s="259">
        <f t="shared" si="2"/>
        <v>-36704.07</v>
      </c>
    </row>
    <row r="19" spans="1:17" ht="15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>
        <v>1</v>
      </c>
      <c r="I20" s="270">
        <v>1</v>
      </c>
      <c r="J20" s="270">
        <v>2</v>
      </c>
      <c r="K20" s="271">
        <v>3961.03</v>
      </c>
      <c r="L20" s="271">
        <v>3961.03</v>
      </c>
      <c r="M20" s="259">
        <f t="shared" si="1"/>
        <v>0</v>
      </c>
      <c r="N20" s="270">
        <v>1</v>
      </c>
      <c r="O20" s="271">
        <v>5308.6</v>
      </c>
      <c r="P20" s="271">
        <v>5308.6</v>
      </c>
      <c r="Q20" s="259">
        <f t="shared" si="2"/>
        <v>0</v>
      </c>
    </row>
    <row r="21" spans="1:17" ht="15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>
        <v>1</v>
      </c>
      <c r="I21" s="270"/>
      <c r="J21" s="270"/>
      <c r="K21" s="271"/>
      <c r="L21" s="271"/>
      <c r="M21" s="259">
        <f t="shared" si="1"/>
        <v>0</v>
      </c>
      <c r="N21" s="270"/>
      <c r="O21" s="271"/>
      <c r="P21" s="271"/>
      <c r="Q21" s="259">
        <f t="shared" si="2"/>
        <v>0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>
        <v>7</v>
      </c>
      <c r="K22" s="271">
        <v>20238.16</v>
      </c>
      <c r="L22" s="271">
        <v>25594.54</v>
      </c>
      <c r="M22" s="259">
        <f t="shared" si="1"/>
        <v>-5356.380000000001</v>
      </c>
      <c r="N22" s="270">
        <v>10</v>
      </c>
      <c r="O22" s="271">
        <v>51668.160000000003</v>
      </c>
      <c r="P22" s="271">
        <v>51668.160000000003</v>
      </c>
      <c r="Q22" s="259">
        <f t="shared" si="2"/>
        <v>0</v>
      </c>
    </row>
    <row r="23" spans="1:17" ht="15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>
        <v>4</v>
      </c>
      <c r="J23" s="270">
        <v>4</v>
      </c>
      <c r="K23" s="271">
        <v>10309.6</v>
      </c>
      <c r="L23" s="271"/>
      <c r="M23" s="259">
        <f t="shared" si="1"/>
        <v>10309.6</v>
      </c>
      <c r="N23" s="270">
        <v>2</v>
      </c>
      <c r="O23" s="271">
        <v>9020.9</v>
      </c>
      <c r="P23" s="271"/>
      <c r="Q23" s="259">
        <f t="shared" si="2"/>
        <v>9020.9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/>
      <c r="I24" s="270"/>
      <c r="J24" s="270">
        <v>1</v>
      </c>
      <c r="K24" s="271">
        <v>2349.7600000000002</v>
      </c>
      <c r="L24" s="271">
        <v>2349.7600000000002</v>
      </c>
      <c r="M24" s="259">
        <f t="shared" si="1"/>
        <v>0</v>
      </c>
      <c r="N24" s="270"/>
      <c r="O24" s="271"/>
      <c r="P24" s="271"/>
      <c r="Q24" s="259">
        <f t="shared" si="2"/>
        <v>0</v>
      </c>
    </row>
    <row r="25" spans="1:17" ht="15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/>
      <c r="I25" s="270"/>
      <c r="J25" s="270"/>
      <c r="K25" s="271"/>
      <c r="L25" s="271"/>
      <c r="M25" s="259">
        <f t="shared" si="1"/>
        <v>0</v>
      </c>
      <c r="N25" s="270"/>
      <c r="O25" s="271"/>
      <c r="P25" s="271"/>
      <c r="Q25" s="259">
        <f t="shared" si="2"/>
        <v>0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/>
      <c r="I26" s="270"/>
      <c r="J26" s="270"/>
      <c r="K26" s="271"/>
      <c r="L26" s="271">
        <v>8353.07</v>
      </c>
      <c r="M26" s="259">
        <f t="shared" si="1"/>
        <v>-8353.07</v>
      </c>
      <c r="N26" s="270">
        <v>1</v>
      </c>
      <c r="O26" s="271">
        <v>607.53</v>
      </c>
      <c r="P26" s="271">
        <v>5796.66</v>
      </c>
      <c r="Q26" s="259">
        <f t="shared" si="2"/>
        <v>-5189.13</v>
      </c>
    </row>
    <row r="27" spans="1:17" ht="15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/>
      <c r="I27" s="270"/>
      <c r="J27" s="270"/>
      <c r="K27" s="271"/>
      <c r="L27" s="271"/>
      <c r="M27" s="259">
        <f t="shared" si="1"/>
        <v>0</v>
      </c>
      <c r="N27" s="270">
        <v>1</v>
      </c>
      <c r="O27" s="271">
        <v>5154.8</v>
      </c>
      <c r="P27" s="271">
        <v>5154.8</v>
      </c>
      <c r="Q27" s="259">
        <f t="shared" si="2"/>
        <v>0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/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/>
      <c r="I31" s="270"/>
      <c r="J31" s="270"/>
      <c r="K31" s="271"/>
      <c r="L31" s="271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/>
      <c r="I33" s="270"/>
      <c r="J33" s="270"/>
      <c r="K33" s="271"/>
      <c r="L33" s="271"/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/>
      <c r="I34" s="270"/>
      <c r="J34" s="270"/>
      <c r="K34" s="271"/>
      <c r="L34" s="271"/>
      <c r="M34" s="259">
        <f t="shared" si="1"/>
        <v>0</v>
      </c>
      <c r="N34" s="270"/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/>
      <c r="I35" s="270"/>
      <c r="J35" s="270"/>
      <c r="K35" s="271"/>
      <c r="L35" s="271">
        <v>2209.1999999999998</v>
      </c>
      <c r="M35" s="259">
        <f t="shared" si="1"/>
        <v>-2209.1999999999998</v>
      </c>
      <c r="N35" s="270"/>
      <c r="O35" s="271"/>
      <c r="P35" s="271"/>
      <c r="Q35" s="259">
        <f t="shared" si="2"/>
        <v>0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/>
      <c r="I36" s="270">
        <v>1</v>
      </c>
      <c r="J36" s="270">
        <v>2</v>
      </c>
      <c r="K36" s="271">
        <v>1620.08</v>
      </c>
      <c r="L36" s="271">
        <v>1620.08</v>
      </c>
      <c r="M36" s="259">
        <f t="shared" si="1"/>
        <v>0</v>
      </c>
      <c r="N36" s="270"/>
      <c r="O36" s="271"/>
      <c r="P36" s="271">
        <v>15283.66</v>
      </c>
      <c r="Q36" s="259">
        <f t="shared" si="2"/>
        <v>-15283.66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>
        <v>1</v>
      </c>
      <c r="I37" s="270"/>
      <c r="J37" s="270"/>
      <c r="K37" s="271"/>
      <c r="L37" s="271"/>
      <c r="M37" s="259">
        <f t="shared" si="1"/>
        <v>0</v>
      </c>
      <c r="N37" s="270"/>
      <c r="O37" s="271"/>
      <c r="P37" s="271"/>
      <c r="Q37" s="259">
        <f t="shared" si="2"/>
        <v>0</v>
      </c>
    </row>
    <row r="38" spans="1:17" ht="15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/>
      <c r="I39" s="270"/>
      <c r="J39" s="270"/>
      <c r="K39" s="271"/>
      <c r="L39" s="271"/>
      <c r="M39" s="259">
        <f t="shared" si="1"/>
        <v>0</v>
      </c>
      <c r="N39" s="270"/>
      <c r="O39" s="271"/>
      <c r="P39" s="271"/>
      <c r="Q39" s="259">
        <f t="shared" si="2"/>
        <v>0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>
        <v>1</v>
      </c>
      <c r="I40" s="270">
        <v>2</v>
      </c>
      <c r="J40" s="270">
        <v>3</v>
      </c>
      <c r="K40" s="271">
        <v>4957.13</v>
      </c>
      <c r="L40" s="271">
        <v>7131.81</v>
      </c>
      <c r="M40" s="259">
        <f t="shared" si="1"/>
        <v>-2174.6800000000003</v>
      </c>
      <c r="N40" s="270">
        <v>1</v>
      </c>
      <c r="O40" s="271">
        <v>15027.18</v>
      </c>
      <c r="P40" s="271">
        <v>26632.74</v>
      </c>
      <c r="Q40" s="259">
        <f t="shared" si="2"/>
        <v>-11605.560000000001</v>
      </c>
    </row>
    <row r="41" spans="1:17" ht="15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/>
      <c r="I41" s="270"/>
      <c r="J41" s="270"/>
      <c r="K41" s="271"/>
      <c r="L41" s="271"/>
      <c r="M41" s="259">
        <f t="shared" si="1"/>
        <v>0</v>
      </c>
      <c r="N41" s="270">
        <v>1</v>
      </c>
      <c r="O41" s="271">
        <v>2209.1999999999998</v>
      </c>
      <c r="P41" s="271">
        <v>2209.1999999999998</v>
      </c>
      <c r="Q41" s="259">
        <f t="shared" si="2"/>
        <v>0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/>
      <c r="I42" s="270"/>
      <c r="J42" s="270"/>
      <c r="K42" s="271"/>
      <c r="L42" s="271"/>
      <c r="M42" s="259">
        <f t="shared" si="1"/>
        <v>0</v>
      </c>
      <c r="N42" s="270"/>
      <c r="O42" s="271"/>
      <c r="P42" s="271">
        <v>2238.75</v>
      </c>
      <c r="Q42" s="259">
        <f t="shared" si="2"/>
        <v>-2238.75</v>
      </c>
    </row>
    <row r="43" spans="1:17" ht="15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>
        <v>2</v>
      </c>
      <c r="O44" s="271">
        <v>2933.62</v>
      </c>
      <c r="P44" s="271">
        <v>2933.62</v>
      </c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/>
      <c r="I47" s="270">
        <v>1</v>
      </c>
      <c r="J47" s="270">
        <v>1</v>
      </c>
      <c r="K47" s="271">
        <v>1002.42</v>
      </c>
      <c r="L47" s="271">
        <v>1002.42</v>
      </c>
      <c r="M47" s="259">
        <f t="shared" si="1"/>
        <v>0</v>
      </c>
      <c r="N47" s="270">
        <v>1</v>
      </c>
      <c r="O47" s="271">
        <v>8364.36</v>
      </c>
      <c r="P47" s="271">
        <v>8364.36</v>
      </c>
      <c r="Q47" s="259">
        <f t="shared" si="2"/>
        <v>0</v>
      </c>
    </row>
    <row r="48" spans="1:17" ht="15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>
        <v>1</v>
      </c>
      <c r="I49" s="270">
        <v>2</v>
      </c>
      <c r="J49" s="270">
        <v>2</v>
      </c>
      <c r="K49" s="271">
        <v>2421.62</v>
      </c>
      <c r="L49" s="271">
        <v>2421.62</v>
      </c>
      <c r="M49" s="259">
        <f t="shared" si="1"/>
        <v>0</v>
      </c>
      <c r="N49" s="270"/>
      <c r="O49" s="271"/>
      <c r="P49" s="271"/>
      <c r="Q49" s="259">
        <f t="shared" si="2"/>
        <v>0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>
        <v>1</v>
      </c>
      <c r="I50" s="270"/>
      <c r="J50" s="270"/>
      <c r="K50" s="271"/>
      <c r="L50" s="271">
        <v>533.52</v>
      </c>
      <c r="M50" s="259">
        <f t="shared" si="1"/>
        <v>-533.52</v>
      </c>
      <c r="N50" s="270">
        <v>1</v>
      </c>
      <c r="O50" s="271">
        <v>3187.03</v>
      </c>
      <c r="P50" s="271">
        <v>3187.03</v>
      </c>
      <c r="Q50" s="259">
        <f t="shared" si="2"/>
        <v>0</v>
      </c>
    </row>
    <row r="51" spans="1:17" ht="15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/>
      <c r="I53" s="270"/>
      <c r="J53" s="270"/>
      <c r="K53" s="271"/>
      <c r="L53" s="271"/>
      <c r="M53" s="259">
        <f t="shared" si="1"/>
        <v>0</v>
      </c>
      <c r="N53" s="270"/>
      <c r="O53" s="271"/>
      <c r="P53" s="271"/>
      <c r="Q53" s="259">
        <f t="shared" si="2"/>
        <v>0</v>
      </c>
    </row>
    <row r="54" spans="1:17" ht="15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/>
      <c r="I55" s="270"/>
      <c r="J55" s="270"/>
      <c r="K55" s="271"/>
      <c r="L55" s="271"/>
      <c r="M55" s="259">
        <f t="shared" si="1"/>
        <v>0</v>
      </c>
      <c r="N55" s="270"/>
      <c r="O55" s="271"/>
      <c r="P55" s="271"/>
      <c r="Q55" s="259">
        <f t="shared" si="2"/>
        <v>0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/>
      <c r="I56" s="270"/>
      <c r="J56" s="270"/>
      <c r="K56" s="271"/>
      <c r="L56" s="271">
        <v>2209.1999999999998</v>
      </c>
      <c r="M56" s="259">
        <f t="shared" si="1"/>
        <v>-2209.1999999999998</v>
      </c>
      <c r="N56" s="270"/>
      <c r="O56" s="271"/>
      <c r="P56" s="271"/>
      <c r="Q56" s="259">
        <f t="shared" si="2"/>
        <v>0</v>
      </c>
    </row>
    <row r="57" spans="1:17" ht="15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>
        <v>1</v>
      </c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/>
      <c r="O58" s="271"/>
      <c r="P58" s="271">
        <v>1288.7</v>
      </c>
      <c r="Q58" s="259">
        <f t="shared" si="2"/>
        <v>-1288.7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/>
      <c r="I59" s="270"/>
      <c r="J59" s="270"/>
      <c r="K59" s="271"/>
      <c r="L59" s="271">
        <v>6816.12</v>
      </c>
      <c r="M59" s="259">
        <f t="shared" si="1"/>
        <v>-6816.12</v>
      </c>
      <c r="N59" s="270"/>
      <c r="O59" s="271"/>
      <c r="P59" s="271"/>
      <c r="Q59" s="259">
        <f t="shared" si="2"/>
        <v>0</v>
      </c>
    </row>
    <row r="60" spans="1:17" ht="15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/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>
        <v>1</v>
      </c>
      <c r="I61" s="270">
        <v>2</v>
      </c>
      <c r="J61" s="270">
        <v>3</v>
      </c>
      <c r="K61" s="271">
        <v>4982.67</v>
      </c>
      <c r="L61" s="271">
        <v>4982.67</v>
      </c>
      <c r="M61" s="259">
        <f t="shared" si="1"/>
        <v>0</v>
      </c>
      <c r="N61" s="270">
        <v>1</v>
      </c>
      <c r="O61" s="271">
        <v>1317.98</v>
      </c>
      <c r="P61" s="271">
        <v>1317.98</v>
      </c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/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>
        <v>3</v>
      </c>
      <c r="I66" s="270">
        <v>1</v>
      </c>
      <c r="J66" s="270">
        <v>2</v>
      </c>
      <c r="K66" s="271">
        <v>3878.16</v>
      </c>
      <c r="L66" s="271">
        <v>3878.16</v>
      </c>
      <c r="M66" s="259">
        <f t="shared" si="1"/>
        <v>0</v>
      </c>
      <c r="N66" s="270"/>
      <c r="O66" s="271"/>
      <c r="P66" s="271"/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>
        <v>3</v>
      </c>
      <c r="I67" s="270"/>
      <c r="J67" s="270"/>
      <c r="K67" s="271"/>
      <c r="L67" s="271"/>
      <c r="M67" s="259">
        <f t="shared" si="1"/>
        <v>0</v>
      </c>
      <c r="N67" s="270"/>
      <c r="O67" s="271"/>
      <c r="P67" s="271"/>
      <c r="Q67" s="259">
        <f t="shared" si="2"/>
        <v>0</v>
      </c>
    </row>
    <row r="68" spans="1:17" ht="15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>
        <v>1</v>
      </c>
      <c r="I70" s="270">
        <v>1</v>
      </c>
      <c r="J70" s="270">
        <v>2</v>
      </c>
      <c r="K70" s="271">
        <v>3437.11</v>
      </c>
      <c r="L70" s="271">
        <v>3437.11</v>
      </c>
      <c r="M70" s="259">
        <f t="shared" si="1"/>
        <v>0</v>
      </c>
      <c r="N70" s="270"/>
      <c r="O70" s="271"/>
      <c r="P70" s="271"/>
      <c r="Q70" s="259">
        <f t="shared" si="2"/>
        <v>0</v>
      </c>
    </row>
    <row r="71" spans="1:17" ht="15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>
        <v>6</v>
      </c>
      <c r="I73" s="270"/>
      <c r="J73" s="270"/>
      <c r="K73" s="271"/>
      <c r="L73" s="271"/>
      <c r="M73" s="259">
        <f t="shared" si="1"/>
        <v>0</v>
      </c>
      <c r="N73" s="270"/>
      <c r="O73" s="271"/>
      <c r="P73" s="271"/>
      <c r="Q73" s="259">
        <f t="shared" si="2"/>
        <v>0</v>
      </c>
    </row>
    <row r="74" spans="1:17" ht="15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>
        <v>3</v>
      </c>
      <c r="I75" s="270"/>
      <c r="J75" s="270"/>
      <c r="K75" s="271"/>
      <c r="L75" s="271"/>
      <c r="M75" s="259">
        <f t="shared" ref="M75:M141" si="3">K75-L75</f>
        <v>0</v>
      </c>
      <c r="N75" s="270"/>
      <c r="O75" s="271"/>
      <c r="P75" s="271"/>
      <c r="Q75" s="259">
        <f t="shared" ref="Q75:Q141" si="4">O75-P75</f>
        <v>0</v>
      </c>
    </row>
    <row r="76" spans="1:17" ht="15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/>
      <c r="J76" s="270"/>
      <c r="K76" s="271"/>
      <c r="L76" s="271"/>
      <c r="M76" s="259">
        <f t="shared" si="3"/>
        <v>0</v>
      </c>
      <c r="N76" s="270"/>
      <c r="O76" s="271"/>
      <c r="P76" s="271"/>
      <c r="Q76" s="259">
        <f t="shared" si="4"/>
        <v>0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>
        <v>1</v>
      </c>
      <c r="I77" s="270"/>
      <c r="J77" s="270"/>
      <c r="K77" s="271"/>
      <c r="L77" s="271"/>
      <c r="M77" s="259">
        <f t="shared" si="3"/>
        <v>0</v>
      </c>
      <c r="N77" s="270"/>
      <c r="O77" s="271"/>
      <c r="P77" s="271"/>
      <c r="Q77" s="259">
        <f t="shared" si="4"/>
        <v>0</v>
      </c>
    </row>
    <row r="78" spans="1:17" ht="15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>
        <v>1</v>
      </c>
      <c r="I78" s="270"/>
      <c r="J78" s="270"/>
      <c r="K78" s="271"/>
      <c r="L78" s="271"/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/>
      <c r="I79" s="270"/>
      <c r="J79" s="270"/>
      <c r="K79" s="271"/>
      <c r="L79" s="271"/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/>
      <c r="I80" s="270"/>
      <c r="J80" s="270">
        <v>1</v>
      </c>
      <c r="K80" s="271">
        <v>4733.67</v>
      </c>
      <c r="L80" s="271">
        <v>4733.67</v>
      </c>
      <c r="M80" s="259">
        <f t="shared" si="3"/>
        <v>0</v>
      </c>
      <c r="N80" s="270"/>
      <c r="O80" s="271"/>
      <c r="P80" s="271"/>
      <c r="Q80" s="259">
        <f t="shared" si="4"/>
        <v>0</v>
      </c>
    </row>
    <row r="81" spans="1:17" ht="15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/>
      <c r="I82" s="270"/>
      <c r="J82" s="270"/>
      <c r="K82" s="271"/>
      <c r="L82" s="271">
        <v>4958.87</v>
      </c>
      <c r="M82" s="259">
        <f t="shared" si="3"/>
        <v>-4958.87</v>
      </c>
      <c r="N82" s="270"/>
      <c r="O82" s="271"/>
      <c r="P82" s="271">
        <v>3482.2</v>
      </c>
      <c r="Q82" s="259">
        <f t="shared" si="4"/>
        <v>-3482.2</v>
      </c>
    </row>
    <row r="83" spans="1:17" ht="15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/>
      <c r="I83" s="270"/>
      <c r="J83" s="270"/>
      <c r="K83" s="271"/>
      <c r="L83" s="271"/>
      <c r="M83" s="259">
        <f t="shared" si="3"/>
        <v>0</v>
      </c>
      <c r="N83" s="270"/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>
        <v>1</v>
      </c>
      <c r="I85" s="270"/>
      <c r="J85" s="270"/>
      <c r="K85" s="271"/>
      <c r="L85" s="271"/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/>
      <c r="I86" s="270"/>
      <c r="J86" s="270"/>
      <c r="K86" s="271"/>
      <c r="L86" s="271"/>
      <c r="M86" s="259">
        <f t="shared" si="3"/>
        <v>0</v>
      </c>
      <c r="N86" s="270"/>
      <c r="O86" s="271"/>
      <c r="P86" s="271"/>
      <c r="Q86" s="259">
        <f t="shared" si="4"/>
        <v>0</v>
      </c>
    </row>
    <row r="87" spans="1:17" ht="15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/>
      <c r="I87" s="270"/>
      <c r="J87" s="270"/>
      <c r="K87" s="271"/>
      <c r="L87" s="271"/>
      <c r="M87" s="259">
        <f t="shared" si="3"/>
        <v>0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>
        <v>1</v>
      </c>
      <c r="I90" s="270">
        <v>2</v>
      </c>
      <c r="J90" s="270">
        <v>2</v>
      </c>
      <c r="K90" s="271">
        <v>3094.76</v>
      </c>
      <c r="L90" s="271">
        <v>3094.76</v>
      </c>
      <c r="M90" s="259">
        <f t="shared" si="3"/>
        <v>0</v>
      </c>
      <c r="N90" s="270"/>
      <c r="O90" s="271"/>
      <c r="P90" s="271"/>
      <c r="Q90" s="259">
        <f t="shared" si="4"/>
        <v>0</v>
      </c>
    </row>
    <row r="91" spans="1:17" ht="15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/>
      <c r="I92" s="270"/>
      <c r="J92" s="270">
        <v>1</v>
      </c>
      <c r="K92" s="271">
        <v>2903.59</v>
      </c>
      <c r="L92" s="271">
        <v>2903.59</v>
      </c>
      <c r="M92" s="259">
        <f t="shared" si="3"/>
        <v>0</v>
      </c>
      <c r="N92" s="270"/>
      <c r="O92" s="271"/>
      <c r="P92" s="271"/>
      <c r="Q92" s="259">
        <f t="shared" si="4"/>
        <v>0</v>
      </c>
    </row>
    <row r="93" spans="1:17" ht="15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/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/>
      <c r="I95" s="270"/>
      <c r="J95" s="270"/>
      <c r="K95" s="271"/>
      <c r="L95" s="271">
        <v>3231.51</v>
      </c>
      <c r="M95" s="259">
        <f t="shared" si="3"/>
        <v>-3231.51</v>
      </c>
      <c r="N95" s="270"/>
      <c r="O95" s="271"/>
      <c r="P95" s="271"/>
      <c r="Q95" s="259">
        <f t="shared" si="4"/>
        <v>0</v>
      </c>
    </row>
    <row r="96" spans="1:17" ht="15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/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>
        <v>-1</v>
      </c>
      <c r="I97" s="270">
        <v>2</v>
      </c>
      <c r="J97" s="270">
        <v>5</v>
      </c>
      <c r="K97" s="271">
        <v>16095.01</v>
      </c>
      <c r="L97" s="271">
        <v>27292.560000000001</v>
      </c>
      <c r="M97" s="259">
        <f t="shared" si="3"/>
        <v>-11197.550000000001</v>
      </c>
      <c r="N97" s="270">
        <v>4</v>
      </c>
      <c r="O97" s="271">
        <v>30088.240000000002</v>
      </c>
      <c r="P97" s="271">
        <v>30088.240000000002</v>
      </c>
      <c r="Q97" s="259">
        <f t="shared" si="4"/>
        <v>0</v>
      </c>
    </row>
    <row r="98" spans="1:17" ht="15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/>
      <c r="I98" s="270"/>
      <c r="J98" s="270"/>
      <c r="K98" s="271"/>
      <c r="L98" s="271"/>
      <c r="M98" s="259">
        <f t="shared" si="3"/>
        <v>0</v>
      </c>
      <c r="N98" s="270">
        <v>1</v>
      </c>
      <c r="O98" s="271">
        <v>9073</v>
      </c>
      <c r="P98" s="271"/>
      <c r="Q98" s="259">
        <f t="shared" si="4"/>
        <v>9073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/>
      <c r="I99" s="270">
        <v>3</v>
      </c>
      <c r="J99" s="270">
        <v>3</v>
      </c>
      <c r="K99" s="271">
        <v>3606.51</v>
      </c>
      <c r="L99" s="271">
        <v>3606.51</v>
      </c>
      <c r="M99" s="259">
        <f t="shared" si="3"/>
        <v>0</v>
      </c>
      <c r="N99" s="270"/>
      <c r="O99" s="271"/>
      <c r="P99" s="271"/>
      <c r="Q99" s="259">
        <f t="shared" si="4"/>
        <v>0</v>
      </c>
    </row>
    <row r="100" spans="1:17" ht="15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>
        <v>1</v>
      </c>
      <c r="I101" s="270"/>
      <c r="J101" s="270"/>
      <c r="K101" s="271"/>
      <c r="L101" s="271">
        <v>9563.5</v>
      </c>
      <c r="M101" s="259">
        <f t="shared" si="3"/>
        <v>-9563.5</v>
      </c>
      <c r="N101" s="270"/>
      <c r="O101" s="271"/>
      <c r="P101" s="271">
        <v>2513.73</v>
      </c>
      <c r="Q101" s="259">
        <f t="shared" si="4"/>
        <v>-2513.73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/>
      <c r="I102" s="270">
        <v>3</v>
      </c>
      <c r="J102" s="270">
        <v>3</v>
      </c>
      <c r="K102" s="271">
        <v>5431.46</v>
      </c>
      <c r="L102" s="271">
        <v>5431.46</v>
      </c>
      <c r="M102" s="259">
        <f t="shared" si="3"/>
        <v>0</v>
      </c>
      <c r="N102" s="270"/>
      <c r="O102" s="271"/>
      <c r="P102" s="271"/>
      <c r="Q102" s="259">
        <f t="shared" si="4"/>
        <v>0</v>
      </c>
    </row>
    <row r="103" spans="1:17" ht="15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/>
      <c r="I103" s="270"/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/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/>
      <c r="J105" s="270"/>
      <c r="K105" s="271"/>
      <c r="L105" s="271"/>
      <c r="M105" s="259">
        <f t="shared" si="3"/>
        <v>0</v>
      </c>
      <c r="N105" s="270">
        <v>1</v>
      </c>
      <c r="O105" s="271">
        <v>2747.25</v>
      </c>
      <c r="P105" s="271">
        <v>2747.25</v>
      </c>
      <c r="Q105" s="259">
        <f t="shared" si="4"/>
        <v>0</v>
      </c>
    </row>
    <row r="106" spans="1:17" ht="15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/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/>
      <c r="I107" s="270">
        <v>1</v>
      </c>
      <c r="J107" s="270">
        <v>1</v>
      </c>
      <c r="K107" s="271">
        <v>399.09</v>
      </c>
      <c r="L107" s="271">
        <v>4876.59</v>
      </c>
      <c r="M107" s="259">
        <f t="shared" si="3"/>
        <v>-4477.5</v>
      </c>
      <c r="N107" s="270"/>
      <c r="O107" s="271"/>
      <c r="P107" s="271"/>
      <c r="Q107" s="259">
        <f t="shared" si="4"/>
        <v>0</v>
      </c>
    </row>
    <row r="108" spans="1:17" ht="15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/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/>
      <c r="I109" s="270">
        <v>1</v>
      </c>
      <c r="J109" s="270">
        <v>1</v>
      </c>
      <c r="K109" s="271">
        <v>3086.25</v>
      </c>
      <c r="L109" s="271">
        <v>3086.25</v>
      </c>
      <c r="M109" s="259">
        <f t="shared" si="3"/>
        <v>0</v>
      </c>
      <c r="N109" s="270">
        <v>1</v>
      </c>
      <c r="O109" s="271">
        <v>1831.5</v>
      </c>
      <c r="P109" s="271">
        <v>1831.5</v>
      </c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/>
      <c r="I110" s="270"/>
      <c r="J110" s="270">
        <v>1</v>
      </c>
      <c r="K110" s="271">
        <v>2349.7600000000002</v>
      </c>
      <c r="L110" s="271">
        <v>2349.7600000000002</v>
      </c>
      <c r="M110" s="259">
        <f t="shared" si="3"/>
        <v>0</v>
      </c>
      <c r="N110" s="270"/>
      <c r="O110" s="271"/>
      <c r="P110" s="271"/>
      <c r="Q110" s="259">
        <f t="shared" si="4"/>
        <v>0</v>
      </c>
    </row>
    <row r="111" spans="1:17" ht="15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/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/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/>
      <c r="I113" s="270"/>
      <c r="J113" s="270"/>
      <c r="K113" s="271"/>
      <c r="L113" s="271"/>
      <c r="M113" s="259">
        <f t="shared" si="3"/>
        <v>0</v>
      </c>
      <c r="N113" s="270"/>
      <c r="O113" s="271"/>
      <c r="P113" s="271"/>
      <c r="Q113" s="259">
        <f t="shared" si="4"/>
        <v>0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/>
      <c r="I114" s="270"/>
      <c r="J114" s="270"/>
      <c r="K114" s="271"/>
      <c r="L114" s="271">
        <v>3569.7</v>
      </c>
      <c r="M114" s="259">
        <f t="shared" si="3"/>
        <v>-3569.7</v>
      </c>
      <c r="N114" s="270"/>
      <c r="O114" s="271"/>
      <c r="P114" s="271">
        <v>8747.52</v>
      </c>
      <c r="Q114" s="259">
        <f t="shared" si="4"/>
        <v>-8747.52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/>
      <c r="I115" s="270">
        <v>2</v>
      </c>
      <c r="J115" s="270">
        <v>2</v>
      </c>
      <c r="K115" s="271">
        <v>2569.85</v>
      </c>
      <c r="L115" s="271">
        <v>2569.85</v>
      </c>
      <c r="M115" s="259">
        <f t="shared" si="3"/>
        <v>0</v>
      </c>
      <c r="N115" s="270"/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/>
      <c r="I117" s="270"/>
      <c r="J117" s="270"/>
      <c r="K117" s="271"/>
      <c r="L117" s="271"/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/>
      <c r="I119" s="270">
        <v>1</v>
      </c>
      <c r="J119" s="270">
        <v>1</v>
      </c>
      <c r="K119" s="271">
        <v>1526.42</v>
      </c>
      <c r="L119" s="271">
        <v>1526.42</v>
      </c>
      <c r="M119" s="259">
        <f t="shared" si="3"/>
        <v>0</v>
      </c>
      <c r="N119" s="270"/>
      <c r="O119" s="271"/>
      <c r="P119" s="271"/>
      <c r="Q119" s="259">
        <f t="shared" si="4"/>
        <v>0</v>
      </c>
    </row>
    <row r="120" spans="1:17" ht="15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>
        <v>2</v>
      </c>
      <c r="I121" s="270">
        <v>1</v>
      </c>
      <c r="J121" s="270">
        <v>2</v>
      </c>
      <c r="K121" s="271">
        <v>4690.9399999999996</v>
      </c>
      <c r="L121" s="271">
        <v>4690.9399999999996</v>
      </c>
      <c r="M121" s="259">
        <f t="shared" si="3"/>
        <v>0</v>
      </c>
      <c r="N121" s="270"/>
      <c r="O121" s="271"/>
      <c r="P121" s="271"/>
      <c r="Q121" s="259">
        <f t="shared" si="4"/>
        <v>0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/>
      <c r="I122" s="270"/>
      <c r="J122" s="270"/>
      <c r="K122" s="271"/>
      <c r="L122" s="271"/>
      <c r="M122" s="259">
        <f t="shared" si="3"/>
        <v>0</v>
      </c>
      <c r="N122" s="270"/>
      <c r="O122" s="271"/>
      <c r="P122" s="271"/>
      <c r="Q122" s="259">
        <f t="shared" si="4"/>
        <v>0</v>
      </c>
    </row>
    <row r="123" spans="1:17" ht="15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/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>
        <v>2</v>
      </c>
      <c r="I124" s="270">
        <v>7</v>
      </c>
      <c r="J124" s="270">
        <v>12</v>
      </c>
      <c r="K124" s="271">
        <v>19178.23</v>
      </c>
      <c r="L124" s="271">
        <v>19178.23</v>
      </c>
      <c r="M124" s="259">
        <f t="shared" si="3"/>
        <v>0</v>
      </c>
      <c r="N124" s="270"/>
      <c r="O124" s="271"/>
      <c r="P124" s="271"/>
      <c r="Q124" s="259">
        <f t="shared" si="4"/>
        <v>0</v>
      </c>
    </row>
    <row r="125" spans="1:17" ht="15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>
        <v>1</v>
      </c>
      <c r="I125" s="270"/>
      <c r="J125" s="270"/>
      <c r="K125" s="271"/>
      <c r="L125" s="271"/>
      <c r="M125" s="259">
        <f t="shared" si="3"/>
        <v>0</v>
      </c>
      <c r="N125" s="270"/>
      <c r="O125" s="271"/>
      <c r="P125" s="271"/>
      <c r="Q125" s="259">
        <f t="shared" si="4"/>
        <v>0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>
        <v>1</v>
      </c>
      <c r="I126" s="270">
        <v>2</v>
      </c>
      <c r="J126" s="270">
        <v>2</v>
      </c>
      <c r="K126" s="271">
        <v>2831.09</v>
      </c>
      <c r="L126" s="271">
        <v>5040.29</v>
      </c>
      <c r="M126" s="259">
        <f t="shared" si="3"/>
        <v>-2209.1999999999998</v>
      </c>
      <c r="N126" s="270">
        <v>1</v>
      </c>
      <c r="O126" s="271">
        <v>3021.98</v>
      </c>
      <c r="P126" s="271">
        <v>3021.98</v>
      </c>
      <c r="Q126" s="259">
        <f t="shared" si="4"/>
        <v>0</v>
      </c>
    </row>
    <row r="127" spans="1:17" ht="15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/>
      <c r="I127" s="270"/>
      <c r="J127" s="270"/>
      <c r="K127" s="271"/>
      <c r="L127" s="271"/>
      <c r="M127" s="259">
        <f t="shared" si="3"/>
        <v>0</v>
      </c>
      <c r="N127" s="270"/>
      <c r="O127" s="271"/>
      <c r="P127" s="271"/>
      <c r="Q127" s="259">
        <f t="shared" si="4"/>
        <v>0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/>
      <c r="I128" s="270">
        <v>3</v>
      </c>
      <c r="J128" s="270">
        <v>4</v>
      </c>
      <c r="K128" s="271">
        <v>6015.58</v>
      </c>
      <c r="L128" s="271">
        <v>6015.58</v>
      </c>
      <c r="M128" s="259">
        <f t="shared" si="3"/>
        <v>0</v>
      </c>
      <c r="N128" s="270"/>
      <c r="O128" s="271"/>
      <c r="P128" s="271"/>
      <c r="Q128" s="259">
        <f t="shared" si="4"/>
        <v>0</v>
      </c>
    </row>
    <row r="129" spans="1:17" ht="15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/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/>
      <c r="I130" s="270">
        <v>1</v>
      </c>
      <c r="J130" s="270">
        <v>1</v>
      </c>
      <c r="K130" s="271">
        <v>2278.2399999999998</v>
      </c>
      <c r="L130" s="271">
        <v>3189.54</v>
      </c>
      <c r="M130" s="259">
        <f t="shared" si="3"/>
        <v>-911.30000000000018</v>
      </c>
      <c r="N130" s="270"/>
      <c r="O130" s="271"/>
      <c r="P130" s="271"/>
      <c r="Q130" s="259">
        <f t="shared" si="4"/>
        <v>0</v>
      </c>
    </row>
    <row r="131" spans="1:17" ht="15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/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/>
      <c r="Q131" s="259">
        <f t="shared" si="4"/>
        <v>0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>
        <v>2</v>
      </c>
      <c r="I132" s="270">
        <v>6</v>
      </c>
      <c r="J132" s="270">
        <v>7</v>
      </c>
      <c r="K132" s="271">
        <v>11047.33</v>
      </c>
      <c r="L132" s="271">
        <v>11047.33</v>
      </c>
      <c r="M132" s="259">
        <f t="shared" si="3"/>
        <v>0</v>
      </c>
      <c r="N132" s="270"/>
      <c r="O132" s="271"/>
      <c r="P132" s="271"/>
      <c r="Q132" s="259">
        <f t="shared" si="4"/>
        <v>0</v>
      </c>
    </row>
    <row r="133" spans="1:17" ht="15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/>
      <c r="I133" s="270"/>
      <c r="J133" s="270">
        <v>1</v>
      </c>
      <c r="K133" s="271">
        <v>2393.3000000000002</v>
      </c>
      <c r="L133" s="271">
        <v>2393.3000000000002</v>
      </c>
      <c r="M133" s="259">
        <f t="shared" si="3"/>
        <v>0</v>
      </c>
      <c r="N133" s="270"/>
      <c r="O133" s="271"/>
      <c r="P133" s="271"/>
      <c r="Q133" s="259">
        <f t="shared" si="4"/>
        <v>0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/>
      <c r="I134" s="270"/>
      <c r="J134" s="270"/>
      <c r="K134" s="271"/>
      <c r="L134" s="271"/>
      <c r="M134" s="259">
        <f t="shared" si="3"/>
        <v>0</v>
      </c>
      <c r="N134" s="270">
        <v>1</v>
      </c>
      <c r="O134" s="271">
        <v>2518.31</v>
      </c>
      <c r="P134" s="271">
        <v>2518.31</v>
      </c>
      <c r="Q134" s="259">
        <f t="shared" si="4"/>
        <v>0</v>
      </c>
    </row>
    <row r="135" spans="1:17" ht="15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/>
      <c r="J135" s="270"/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/>
      <c r="I136" s="270">
        <v>1</v>
      </c>
      <c r="J136" s="270">
        <v>1</v>
      </c>
      <c r="K136" s="271">
        <v>2706.27</v>
      </c>
      <c r="L136" s="271">
        <v>3626.77</v>
      </c>
      <c r="M136" s="259">
        <f t="shared" si="3"/>
        <v>-920.5</v>
      </c>
      <c r="N136" s="270"/>
      <c r="O136" s="271"/>
      <c r="P136" s="271">
        <v>8364.36</v>
      </c>
      <c r="Q136" s="259">
        <f t="shared" si="4"/>
        <v>-8364.36</v>
      </c>
    </row>
    <row r="137" spans="1:17" ht="15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/>
      <c r="I138" s="270"/>
      <c r="J138" s="270"/>
      <c r="K138" s="271"/>
      <c r="L138" s="271"/>
      <c r="M138" s="259">
        <f t="shared" si="3"/>
        <v>0</v>
      </c>
      <c r="N138" s="270"/>
      <c r="O138" s="271"/>
      <c r="P138" s="271"/>
      <c r="Q138" s="259">
        <f t="shared" si="4"/>
        <v>0</v>
      </c>
    </row>
    <row r="139" spans="1:17" ht="15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/>
      <c r="I140" s="270"/>
      <c r="J140" s="270"/>
      <c r="K140" s="271"/>
      <c r="L140" s="271"/>
      <c r="M140" s="259">
        <f t="shared" si="3"/>
        <v>0</v>
      </c>
      <c r="N140" s="270">
        <v>1</v>
      </c>
      <c r="O140" s="271">
        <v>6885.5</v>
      </c>
      <c r="P140" s="271">
        <v>6885.5</v>
      </c>
      <c r="Q140" s="259">
        <f t="shared" si="4"/>
        <v>0</v>
      </c>
    </row>
    <row r="141" spans="1:17" ht="15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/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>
        <v>1</v>
      </c>
      <c r="I142" s="270">
        <v>1</v>
      </c>
      <c r="J142" s="270">
        <v>1</v>
      </c>
      <c r="K142" s="271">
        <v>1620.08</v>
      </c>
      <c r="L142" s="271">
        <v>15583.14</v>
      </c>
      <c r="M142" s="259">
        <f t="shared" ref="M142:M186" si="5">K142-L142</f>
        <v>-13963.06</v>
      </c>
      <c r="N142" s="270">
        <v>2</v>
      </c>
      <c r="O142" s="271">
        <v>7716.12</v>
      </c>
      <c r="P142" s="271">
        <v>20313.22</v>
      </c>
      <c r="Q142" s="259">
        <f t="shared" ref="Q142:Q186" si="6">O142-P142</f>
        <v>-12597.100000000002</v>
      </c>
    </row>
    <row r="143" spans="1:17" ht="15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/>
      <c r="I143" s="270"/>
      <c r="J143" s="270"/>
      <c r="K143" s="271"/>
      <c r="L143" s="271"/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/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>
        <v>1</v>
      </c>
      <c r="I155" s="270"/>
      <c r="J155" s="270"/>
      <c r="K155" s="271"/>
      <c r="L155" s="271"/>
      <c r="M155" s="259">
        <f t="shared" si="5"/>
        <v>0</v>
      </c>
      <c r="N155" s="270"/>
      <c r="O155" s="271"/>
      <c r="P155" s="271"/>
      <c r="Q155" s="259">
        <f t="shared" si="6"/>
        <v>0</v>
      </c>
    </row>
    <row r="156" spans="1:17" ht="15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/>
      <c r="I156" s="270"/>
      <c r="J156" s="270"/>
      <c r="K156" s="271"/>
      <c r="L156" s="271"/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/>
      <c r="I161" s="270">
        <v>1</v>
      </c>
      <c r="J161" s="270">
        <v>1</v>
      </c>
      <c r="K161" s="271">
        <v>1002.42</v>
      </c>
      <c r="L161" s="271">
        <v>1002.42</v>
      </c>
      <c r="M161" s="259">
        <f t="shared" si="5"/>
        <v>0</v>
      </c>
      <c r="N161" s="270"/>
      <c r="O161" s="271"/>
      <c r="P161" s="271"/>
      <c r="Q161" s="259">
        <f t="shared" si="6"/>
        <v>0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>
        <v>1</v>
      </c>
      <c r="I162" s="270">
        <v>2</v>
      </c>
      <c r="J162" s="270">
        <v>2</v>
      </c>
      <c r="K162" s="271">
        <v>4637.9399999999996</v>
      </c>
      <c r="L162" s="271">
        <v>4637.9399999999996</v>
      </c>
      <c r="M162" s="259">
        <f t="shared" si="5"/>
        <v>0</v>
      </c>
      <c r="N162" s="270"/>
      <c r="O162" s="271"/>
      <c r="P162" s="271"/>
      <c r="Q162" s="259">
        <f t="shared" si="6"/>
        <v>0</v>
      </c>
    </row>
    <row r="163" spans="1:17" ht="15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/>
      <c r="I163" s="270"/>
      <c r="J163" s="270"/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>
        <v>1</v>
      </c>
      <c r="O164" s="271">
        <v>2165.9699999999998</v>
      </c>
      <c r="P164" s="271">
        <v>2165.9699999999998</v>
      </c>
      <c r="Q164" s="259">
        <f t="shared" si="6"/>
        <v>0</v>
      </c>
    </row>
    <row r="165" spans="1:17" ht="15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/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>
        <v>1</v>
      </c>
      <c r="I166" s="270"/>
      <c r="J166" s="270"/>
      <c r="K166" s="271"/>
      <c r="L166" s="271">
        <v>5042.5</v>
      </c>
      <c r="M166" s="259">
        <f t="shared" si="5"/>
        <v>-5042.5</v>
      </c>
      <c r="N166" s="270"/>
      <c r="O166" s="271"/>
      <c r="P166" s="271"/>
      <c r="Q166" s="259">
        <f t="shared" si="6"/>
        <v>0</v>
      </c>
    </row>
    <row r="167" spans="1:17" ht="15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/>
      <c r="I167" s="270"/>
      <c r="J167" s="270"/>
      <c r="K167" s="271"/>
      <c r="L167" s="271"/>
      <c r="M167" s="259">
        <f t="shared" si="5"/>
        <v>0</v>
      </c>
      <c r="N167" s="270"/>
      <c r="O167" s="271"/>
      <c r="P167" s="271"/>
      <c r="Q167" s="259">
        <f t="shared" si="6"/>
        <v>0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>
        <v>1</v>
      </c>
      <c r="I168" s="270"/>
      <c r="J168" s="270"/>
      <c r="K168" s="271"/>
      <c r="L168" s="271"/>
      <c r="M168" s="259">
        <f t="shared" si="5"/>
        <v>0</v>
      </c>
      <c r="N168" s="270"/>
      <c r="O168" s="271"/>
      <c r="P168" s="271"/>
      <c r="Q168" s="259">
        <f t="shared" si="6"/>
        <v>0</v>
      </c>
    </row>
    <row r="169" spans="1:17" ht="15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>
        <v>4</v>
      </c>
      <c r="I170" s="270"/>
      <c r="J170" s="270"/>
      <c r="K170" s="271"/>
      <c r="L170" s="271">
        <v>5725.51</v>
      </c>
      <c r="M170" s="259">
        <f t="shared" si="5"/>
        <v>-5725.51</v>
      </c>
      <c r="N170" s="270"/>
      <c r="O170" s="271"/>
      <c r="P170" s="271"/>
      <c r="Q170" s="259">
        <f t="shared" si="6"/>
        <v>0</v>
      </c>
    </row>
    <row r="171" spans="1:17" ht="15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/>
      <c r="I172" s="270">
        <v>2</v>
      </c>
      <c r="J172" s="270">
        <v>2</v>
      </c>
      <c r="K172" s="271">
        <v>5035.13</v>
      </c>
      <c r="L172" s="271">
        <v>5035.13</v>
      </c>
      <c r="M172" s="259">
        <f t="shared" si="5"/>
        <v>0</v>
      </c>
      <c r="N172" s="270"/>
      <c r="O172" s="271"/>
      <c r="P172" s="271"/>
      <c r="Q172" s="259">
        <f t="shared" si="6"/>
        <v>0</v>
      </c>
    </row>
    <row r="173" spans="1:17" ht="15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/>
      <c r="Q175" s="259">
        <f t="shared" si="6"/>
        <v>0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>
        <v>1</v>
      </c>
      <c r="I177" s="270">
        <v>1</v>
      </c>
      <c r="J177" s="270">
        <v>2</v>
      </c>
      <c r="K177" s="271">
        <v>2994.57</v>
      </c>
      <c r="L177" s="271">
        <v>5203.7700000000004</v>
      </c>
      <c r="M177" s="259">
        <f t="shared" si="5"/>
        <v>-2209.2000000000003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>
        <v>4</v>
      </c>
      <c r="I178" s="270">
        <v>1</v>
      </c>
      <c r="J178" s="270">
        <v>1</v>
      </c>
      <c r="K178" s="271">
        <v>1207.7</v>
      </c>
      <c r="L178" s="271">
        <v>1207.7</v>
      </c>
      <c r="M178" s="259">
        <f t="shared" si="5"/>
        <v>0</v>
      </c>
      <c r="N178" s="270"/>
      <c r="O178" s="271"/>
      <c r="P178" s="271"/>
      <c r="Q178" s="259">
        <f t="shared" si="6"/>
        <v>0</v>
      </c>
    </row>
    <row r="179" spans="1:17" ht="15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/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/>
      <c r="Q179" s="259">
        <f t="shared" si="6"/>
        <v>0</v>
      </c>
    </row>
    <row r="180" spans="1:17" ht="15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/>
      <c r="J180" s="270"/>
      <c r="K180" s="271"/>
      <c r="L180" s="271"/>
      <c r="M180" s="259">
        <f t="shared" si="5"/>
        <v>0</v>
      </c>
      <c r="N180" s="270"/>
      <c r="O180" s="271"/>
      <c r="P180" s="271"/>
      <c r="Q180" s="259">
        <f t="shared" si="6"/>
        <v>0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>
        <v>2</v>
      </c>
      <c r="I181" s="270"/>
      <c r="J181" s="270"/>
      <c r="K181" s="271"/>
      <c r="L181" s="271"/>
      <c r="M181" s="259">
        <f t="shared" si="5"/>
        <v>0</v>
      </c>
      <c r="N181" s="270"/>
      <c r="O181" s="271"/>
      <c r="P181" s="271"/>
      <c r="Q181" s="259">
        <f t="shared" si="6"/>
        <v>0</v>
      </c>
    </row>
    <row r="182" spans="1:17" ht="15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/>
      <c r="I182" s="270"/>
      <c r="J182" s="270"/>
      <c r="K182" s="271"/>
      <c r="L182" s="271"/>
      <c r="M182" s="259">
        <f t="shared" si="5"/>
        <v>0</v>
      </c>
      <c r="N182" s="270"/>
      <c r="O182" s="271"/>
      <c r="P182" s="271"/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/>
      <c r="I183" s="270"/>
      <c r="J183" s="270"/>
      <c r="K183" s="271"/>
      <c r="L183" s="271"/>
      <c r="M183" s="259">
        <f t="shared" si="5"/>
        <v>0</v>
      </c>
      <c r="N183" s="270"/>
      <c r="O183" s="271"/>
      <c r="P183" s="271"/>
      <c r="Q183" s="259">
        <f t="shared" si="6"/>
        <v>0</v>
      </c>
    </row>
    <row r="184" spans="1:17" ht="15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/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>
        <v>1</v>
      </c>
      <c r="I185" s="270"/>
      <c r="J185" s="270"/>
      <c r="K185" s="271"/>
      <c r="L185" s="271"/>
      <c r="M185" s="259">
        <f t="shared" si="5"/>
        <v>0</v>
      </c>
      <c r="N185" s="270"/>
      <c r="O185" s="271"/>
      <c r="P185" s="271"/>
      <c r="Q185" s="259">
        <f t="shared" si="6"/>
        <v>0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/>
      <c r="I186" s="270">
        <v>1</v>
      </c>
      <c r="J186" s="270">
        <v>2</v>
      </c>
      <c r="K186" s="271">
        <v>5932.49</v>
      </c>
      <c r="L186" s="271">
        <v>5932.49</v>
      </c>
      <c r="M186" s="259">
        <f t="shared" si="5"/>
        <v>0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/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/>
      <c r="I189" s="270"/>
      <c r="J189" s="270"/>
      <c r="K189" s="271"/>
      <c r="L189" s="271"/>
      <c r="M189" s="259">
        <f t="shared" ref="M189:M234" si="7">K189-L189</f>
        <v>0</v>
      </c>
      <c r="N189" s="270"/>
      <c r="O189" s="271"/>
      <c r="P189" s="271"/>
      <c r="Q189" s="259">
        <f t="shared" ref="Q189:Q234" si="8">O189-P189</f>
        <v>0</v>
      </c>
    </row>
    <row r="190" spans="1:17" ht="15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>
        <v>1</v>
      </c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/>
      <c r="I191" s="270"/>
      <c r="J191" s="270"/>
      <c r="K191" s="271"/>
      <c r="L191" s="271"/>
      <c r="M191" s="259">
        <f t="shared" si="7"/>
        <v>0</v>
      </c>
      <c r="N191" s="270"/>
      <c r="O191" s="271"/>
      <c r="P191" s="271"/>
      <c r="Q191" s="259">
        <f t="shared" si="8"/>
        <v>0</v>
      </c>
    </row>
    <row r="192" spans="1:17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/>
      <c r="I193" s="270">
        <v>2</v>
      </c>
      <c r="J193" s="270">
        <v>3</v>
      </c>
      <c r="K193" s="271">
        <v>1769.44</v>
      </c>
      <c r="L193" s="271">
        <v>2771.86</v>
      </c>
      <c r="M193" s="259">
        <f t="shared" si="7"/>
        <v>-1002.4200000000001</v>
      </c>
      <c r="N193" s="270"/>
      <c r="O193" s="271"/>
      <c r="P193" s="271"/>
      <c r="Q193" s="259">
        <f t="shared" si="8"/>
        <v>0</v>
      </c>
    </row>
    <row r="194" spans="1:17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/>
      <c r="I194" s="270"/>
      <c r="J194" s="270">
        <v>2</v>
      </c>
      <c r="K194" s="271">
        <v>2347.2800000000002</v>
      </c>
      <c r="L194" s="271"/>
      <c r="M194" s="259">
        <f t="shared" si="7"/>
        <v>2347.2800000000002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>
        <v>1</v>
      </c>
      <c r="I195" s="270">
        <v>3</v>
      </c>
      <c r="J195" s="270">
        <v>5</v>
      </c>
      <c r="K195" s="271">
        <v>9864.64</v>
      </c>
      <c r="L195" s="271">
        <v>9864.64</v>
      </c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>
        <v>1</v>
      </c>
      <c r="I196" s="270"/>
      <c r="J196" s="270"/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/>
      <c r="I197" s="270"/>
      <c r="J197" s="270"/>
      <c r="K197" s="271"/>
      <c r="L197" s="271"/>
      <c r="M197" s="259">
        <f t="shared" si="7"/>
        <v>0</v>
      </c>
      <c r="N197" s="270"/>
      <c r="O197" s="271"/>
      <c r="P197" s="271"/>
      <c r="Q197" s="259">
        <f t="shared" si="8"/>
        <v>0</v>
      </c>
    </row>
    <row r="198" spans="1:17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/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>
        <v>2</v>
      </c>
      <c r="I199" s="270"/>
      <c r="J199" s="270"/>
      <c r="K199" s="271"/>
      <c r="L199" s="271"/>
      <c r="M199" s="259">
        <f t="shared" si="7"/>
        <v>0</v>
      </c>
      <c r="N199" s="270"/>
      <c r="O199" s="271"/>
      <c r="P199" s="271"/>
      <c r="Q199" s="259">
        <f t="shared" si="8"/>
        <v>0</v>
      </c>
    </row>
    <row r="200" spans="1:17" ht="63.75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/>
      <c r="I200" s="270"/>
      <c r="J200" s="270">
        <v>1</v>
      </c>
      <c r="K200" s="271">
        <v>2393.3000000000002</v>
      </c>
      <c r="L200" s="271"/>
      <c r="M200" s="259">
        <f t="shared" si="7"/>
        <v>2393.3000000000002</v>
      </c>
      <c r="N200" s="270"/>
      <c r="O200" s="271"/>
      <c r="P200" s="271"/>
      <c r="Q200" s="259">
        <f t="shared" si="8"/>
        <v>0</v>
      </c>
    </row>
    <row r="201" spans="1:17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/>
      <c r="I202" s="270"/>
      <c r="J202" s="270"/>
      <c r="K202" s="271"/>
      <c r="L202" s="271">
        <v>1477.95</v>
      </c>
      <c r="M202" s="259">
        <f t="shared" si="7"/>
        <v>-1477.95</v>
      </c>
      <c r="N202" s="270"/>
      <c r="O202" s="271"/>
      <c r="P202" s="271"/>
      <c r="Q202" s="259">
        <f t="shared" si="8"/>
        <v>0</v>
      </c>
    </row>
    <row r="203" spans="1:17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/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>
        <v>1</v>
      </c>
      <c r="I205" s="270"/>
      <c r="J205" s="270"/>
      <c r="K205" s="271"/>
      <c r="L205" s="271">
        <v>3232.06</v>
      </c>
      <c r="M205" s="259">
        <f t="shared" si="7"/>
        <v>-3232.06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>
        <v>1</v>
      </c>
      <c r="I206" s="270"/>
      <c r="J206" s="270"/>
      <c r="K206" s="271"/>
      <c r="L206" s="271"/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>
        <v>1</v>
      </c>
      <c r="I208" s="270"/>
      <c r="J208" s="270"/>
      <c r="K208" s="271"/>
      <c r="L208" s="271"/>
      <c r="M208" s="259">
        <f t="shared" si="7"/>
        <v>0</v>
      </c>
      <c r="N208" s="270"/>
      <c r="O208" s="271"/>
      <c r="P208" s="271"/>
      <c r="Q208" s="259">
        <f t="shared" si="8"/>
        <v>0</v>
      </c>
    </row>
    <row r="209" spans="1:17" ht="5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/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>
        <v>2</v>
      </c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/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/>
      <c r="I212" s="270"/>
      <c r="J212" s="270"/>
      <c r="K212" s="271"/>
      <c r="L212" s="271"/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/>
      <c r="I213" s="270"/>
      <c r="J213" s="270"/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>
        <v>1</v>
      </c>
      <c r="I214" s="270"/>
      <c r="J214" s="270"/>
      <c r="K214" s="271"/>
      <c r="L214" s="271">
        <v>911.3</v>
      </c>
      <c r="M214" s="259">
        <f t="shared" si="7"/>
        <v>-911.3</v>
      </c>
      <c r="N214" s="270"/>
      <c r="O214" s="271"/>
      <c r="P214" s="271"/>
      <c r="Q214" s="259">
        <f t="shared" si="8"/>
        <v>0</v>
      </c>
    </row>
    <row r="215" spans="1:17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/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/>
      <c r="I216" s="270"/>
      <c r="J216" s="270"/>
      <c r="K216" s="271"/>
      <c r="L216" s="271">
        <v>828.45</v>
      </c>
      <c r="M216" s="259">
        <f t="shared" si="7"/>
        <v>-828.45</v>
      </c>
      <c r="N216" s="270"/>
      <c r="O216" s="271"/>
      <c r="P216" s="271"/>
      <c r="Q216" s="259">
        <f t="shared" si="8"/>
        <v>0</v>
      </c>
    </row>
    <row r="217" spans="1:17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/>
      <c r="I219" s="270">
        <v>1</v>
      </c>
      <c r="J219" s="270">
        <v>1</v>
      </c>
      <c r="K219" s="271">
        <v>1139.1199999999999</v>
      </c>
      <c r="L219" s="271">
        <v>1139.1199999999999</v>
      </c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>
        <v>2</v>
      </c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/>
      <c r="I222" s="270"/>
      <c r="J222" s="270"/>
      <c r="K222" s="271"/>
      <c r="L222" s="271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/>
      <c r="I224" s="270">
        <v>1</v>
      </c>
      <c r="J224" s="270">
        <v>1</v>
      </c>
      <c r="K224" s="271">
        <v>368.2</v>
      </c>
      <c r="L224" s="271">
        <v>1275.81</v>
      </c>
      <c r="M224" s="259">
        <f t="shared" si="7"/>
        <v>-907.6099999999999</v>
      </c>
      <c r="N224" s="270"/>
      <c r="O224" s="271"/>
      <c r="P224" s="271"/>
      <c r="Q224" s="259">
        <f t="shared" si="8"/>
        <v>0</v>
      </c>
    </row>
    <row r="225" spans="1:17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/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>
        <v>2</v>
      </c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/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/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/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/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>SUM(H10:H234)</f>
        <v>74</v>
      </c>
      <c r="I235" s="273">
        <f t="shared" ref="I235:Q235" si="9">SUM(I10:I234)</f>
        <v>72</v>
      </c>
      <c r="J235" s="273">
        <f t="shared" si="9"/>
        <v>111</v>
      </c>
      <c r="K235" s="259">
        <f t="shared" si="9"/>
        <v>208280.59999999992</v>
      </c>
      <c r="L235" s="259">
        <f t="shared" si="9"/>
        <v>311522.67000000004</v>
      </c>
      <c r="M235" s="259">
        <f t="shared" si="9"/>
        <v>-103242.06999999999</v>
      </c>
      <c r="N235" s="273">
        <f t="shared" si="9"/>
        <v>36</v>
      </c>
      <c r="O235" s="259">
        <f t="shared" si="9"/>
        <v>173137.83</v>
      </c>
      <c r="P235" s="259">
        <f t="shared" si="9"/>
        <v>269237.41000000003</v>
      </c>
      <c r="Q235" s="259">
        <f t="shared" si="9"/>
        <v>-96099.579999999987</v>
      </c>
    </row>
  </sheetData>
  <autoFilter ref="A9:Q235" xr:uid="{00000000-0009-0000-0000-000024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Q235"/>
  <sheetViews>
    <sheetView topLeftCell="A80" workbookViewId="0">
      <selection activeCell="O229" sqref="O229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2"/>
      <c r="I10" s="270"/>
      <c r="J10" s="270"/>
      <c r="K10" s="271"/>
      <c r="L10" s="271"/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2"/>
      <c r="I11" s="270"/>
      <c r="J11" s="270"/>
      <c r="K11" s="271"/>
      <c r="L11" s="271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2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2"/>
      <c r="I13" s="270"/>
      <c r="J13" s="270"/>
      <c r="K13" s="271"/>
      <c r="L13" s="271"/>
      <c r="M13" s="259">
        <f t="shared" si="1"/>
        <v>0</v>
      </c>
      <c r="N13" s="270"/>
      <c r="O13" s="271"/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2">
        <v>1</v>
      </c>
      <c r="I14" s="270"/>
      <c r="J14" s="270"/>
      <c r="K14" s="271"/>
      <c r="L14" s="271"/>
      <c r="M14" s="259">
        <f t="shared" si="1"/>
        <v>0</v>
      </c>
      <c r="N14" s="270"/>
      <c r="O14" s="271"/>
      <c r="P14" s="271"/>
      <c r="Q14" s="259">
        <f t="shared" si="2"/>
        <v>0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2">
        <v>1</v>
      </c>
      <c r="I15" s="270"/>
      <c r="J15" s="270"/>
      <c r="K15" s="271"/>
      <c r="L15" s="271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2"/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2"/>
      <c r="I17" s="270"/>
      <c r="J17" s="270"/>
      <c r="K17" s="271"/>
      <c r="L17" s="271"/>
      <c r="M17" s="259">
        <f t="shared" si="1"/>
        <v>0</v>
      </c>
      <c r="N17" s="270"/>
      <c r="O17" s="271"/>
      <c r="P17" s="271"/>
      <c r="Q17" s="259">
        <f t="shared" si="2"/>
        <v>0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2"/>
      <c r="I18" s="270"/>
      <c r="J18" s="270"/>
      <c r="K18" s="271"/>
      <c r="L18" s="271"/>
      <c r="M18" s="259">
        <f t="shared" si="1"/>
        <v>0</v>
      </c>
      <c r="N18" s="270"/>
      <c r="O18" s="271"/>
      <c r="P18" s="271"/>
      <c r="Q18" s="259">
        <f t="shared" si="2"/>
        <v>0</v>
      </c>
    </row>
    <row r="19" spans="1:17" ht="15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2">
        <v>1</v>
      </c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2">
        <v>1</v>
      </c>
      <c r="I20" s="270"/>
      <c r="J20" s="270"/>
      <c r="K20" s="271"/>
      <c r="L20" s="271"/>
      <c r="M20" s="259">
        <f t="shared" si="1"/>
        <v>0</v>
      </c>
      <c r="N20" s="270"/>
      <c r="O20" s="271"/>
      <c r="P20" s="271"/>
      <c r="Q20" s="259">
        <f t="shared" si="2"/>
        <v>0</v>
      </c>
    </row>
    <row r="21" spans="1:17" ht="15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2">
        <v>1</v>
      </c>
      <c r="I21" s="270"/>
      <c r="J21" s="270"/>
      <c r="K21" s="271"/>
      <c r="L21" s="271"/>
      <c r="M21" s="259">
        <f t="shared" si="1"/>
        <v>0</v>
      </c>
      <c r="N21" s="270"/>
      <c r="O21" s="271">
        <v>5523</v>
      </c>
      <c r="P21" s="271"/>
      <c r="Q21" s="259">
        <f t="shared" si="2"/>
        <v>5523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2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2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2"/>
      <c r="I24" s="270"/>
      <c r="J24" s="270"/>
      <c r="K24" s="271"/>
      <c r="L24" s="271"/>
      <c r="M24" s="259">
        <f t="shared" si="1"/>
        <v>0</v>
      </c>
      <c r="N24" s="270"/>
      <c r="O24" s="271"/>
      <c r="P24" s="271"/>
      <c r="Q24" s="259">
        <f t="shared" si="2"/>
        <v>0</v>
      </c>
    </row>
    <row r="25" spans="1:17" ht="15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2"/>
      <c r="I25" s="270"/>
      <c r="J25" s="270"/>
      <c r="K25" s="271"/>
      <c r="L25" s="271"/>
      <c r="M25" s="259">
        <f t="shared" si="1"/>
        <v>0</v>
      </c>
      <c r="N25" s="270"/>
      <c r="O25" s="271"/>
      <c r="P25" s="271"/>
      <c r="Q25" s="259">
        <f t="shared" si="2"/>
        <v>0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2"/>
      <c r="I26" s="270"/>
      <c r="J26" s="270"/>
      <c r="K26" s="271"/>
      <c r="L26" s="271"/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2"/>
      <c r="I27" s="270"/>
      <c r="J27" s="270"/>
      <c r="K27" s="271"/>
      <c r="L27" s="271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2"/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2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2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2">
        <v>1</v>
      </c>
      <c r="I31" s="270"/>
      <c r="J31" s="270"/>
      <c r="K31" s="271"/>
      <c r="L31" s="271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2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2"/>
      <c r="I33" s="270"/>
      <c r="J33" s="270"/>
      <c r="K33" s="271"/>
      <c r="L33" s="271"/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2"/>
      <c r="I34" s="270"/>
      <c r="J34" s="270"/>
      <c r="K34" s="271"/>
      <c r="L34" s="271"/>
      <c r="M34" s="259">
        <f t="shared" si="1"/>
        <v>0</v>
      </c>
      <c r="N34" s="270"/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2"/>
      <c r="I35" s="270"/>
      <c r="J35" s="270"/>
      <c r="K35" s="271"/>
      <c r="L35" s="271"/>
      <c r="M35" s="259">
        <f t="shared" si="1"/>
        <v>0</v>
      </c>
      <c r="N35" s="270"/>
      <c r="O35" s="271"/>
      <c r="P35" s="271"/>
      <c r="Q35" s="259">
        <f t="shared" si="2"/>
        <v>0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2"/>
      <c r="I36" s="270"/>
      <c r="J36" s="270"/>
      <c r="K36" s="271"/>
      <c r="L36" s="271"/>
      <c r="M36" s="259">
        <f t="shared" si="1"/>
        <v>0</v>
      </c>
      <c r="N36" s="270"/>
      <c r="O36" s="271"/>
      <c r="P36" s="271"/>
      <c r="Q36" s="259">
        <f t="shared" si="2"/>
        <v>0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2"/>
      <c r="I37" s="270"/>
      <c r="J37" s="270"/>
      <c r="K37" s="271"/>
      <c r="L37" s="271"/>
      <c r="M37" s="259">
        <f t="shared" si="1"/>
        <v>0</v>
      </c>
      <c r="N37" s="270"/>
      <c r="O37" s="271"/>
      <c r="P37" s="271"/>
      <c r="Q37" s="259">
        <f t="shared" si="2"/>
        <v>0</v>
      </c>
    </row>
    <row r="38" spans="1:17" ht="15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2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2"/>
      <c r="I39" s="270"/>
      <c r="J39" s="270"/>
      <c r="K39" s="271"/>
      <c r="L39" s="271"/>
      <c r="M39" s="259">
        <f t="shared" si="1"/>
        <v>0</v>
      </c>
      <c r="N39" s="270"/>
      <c r="O39" s="271"/>
      <c r="P39" s="271"/>
      <c r="Q39" s="259">
        <f t="shared" si="2"/>
        <v>0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2"/>
      <c r="I40" s="270"/>
      <c r="J40" s="270"/>
      <c r="K40" s="271"/>
      <c r="L40" s="271"/>
      <c r="M40" s="259">
        <f t="shared" si="1"/>
        <v>0</v>
      </c>
      <c r="N40" s="270"/>
      <c r="O40" s="271"/>
      <c r="P40" s="271"/>
      <c r="Q40" s="259">
        <f t="shared" si="2"/>
        <v>0</v>
      </c>
    </row>
    <row r="41" spans="1:17" ht="15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2"/>
      <c r="I41" s="270"/>
      <c r="J41" s="270"/>
      <c r="K41" s="271"/>
      <c r="L41" s="271"/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2"/>
      <c r="I42" s="270"/>
      <c r="J42" s="270"/>
      <c r="K42" s="271"/>
      <c r="L42" s="271"/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2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2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2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2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2"/>
      <c r="I47" s="270"/>
      <c r="J47" s="270">
        <v>1</v>
      </c>
      <c r="K47" s="271">
        <v>2584.7399999999998</v>
      </c>
      <c r="L47" s="271">
        <v>2584.7399999999998</v>
      </c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2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2"/>
      <c r="I49" s="270"/>
      <c r="J49" s="270"/>
      <c r="K49" s="271"/>
      <c r="L49" s="271"/>
      <c r="M49" s="259">
        <f t="shared" si="1"/>
        <v>0</v>
      </c>
      <c r="N49" s="270"/>
      <c r="O49" s="271"/>
      <c r="P49" s="271"/>
      <c r="Q49" s="259">
        <f t="shared" si="2"/>
        <v>0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2">
        <v>1</v>
      </c>
      <c r="I50" s="270"/>
      <c r="J50" s="270"/>
      <c r="K50" s="271"/>
      <c r="L50" s="271"/>
      <c r="M50" s="259">
        <f t="shared" si="1"/>
        <v>0</v>
      </c>
      <c r="N50" s="270">
        <v>1</v>
      </c>
      <c r="O50" s="271">
        <v>17746.95</v>
      </c>
      <c r="P50" s="271">
        <v>17746.95</v>
      </c>
      <c r="Q50" s="259">
        <f t="shared" si="2"/>
        <v>0</v>
      </c>
    </row>
    <row r="51" spans="1:17" ht="15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2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2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2"/>
      <c r="I53" s="270"/>
      <c r="J53" s="270"/>
      <c r="K53" s="271"/>
      <c r="L53" s="271"/>
      <c r="M53" s="259">
        <f t="shared" si="1"/>
        <v>0</v>
      </c>
      <c r="N53" s="270"/>
      <c r="O53" s="271"/>
      <c r="P53" s="271"/>
      <c r="Q53" s="259">
        <f t="shared" si="2"/>
        <v>0</v>
      </c>
    </row>
    <row r="54" spans="1:17" ht="15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2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2"/>
      <c r="I55" s="270"/>
      <c r="J55" s="270"/>
      <c r="K55" s="271"/>
      <c r="L55" s="271"/>
      <c r="M55" s="259">
        <f t="shared" si="1"/>
        <v>0</v>
      </c>
      <c r="N55" s="270"/>
      <c r="O55" s="271"/>
      <c r="P55" s="271"/>
      <c r="Q55" s="259">
        <f t="shared" si="2"/>
        <v>0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2">
        <v>1</v>
      </c>
      <c r="I56" s="270">
        <v>1</v>
      </c>
      <c r="J56" s="270">
        <v>1</v>
      </c>
      <c r="K56" s="271">
        <v>2004.85</v>
      </c>
      <c r="L56" s="271">
        <v>2004.85</v>
      </c>
      <c r="M56" s="259">
        <f t="shared" si="1"/>
        <v>0</v>
      </c>
      <c r="N56" s="270"/>
      <c r="O56" s="271"/>
      <c r="P56" s="271"/>
      <c r="Q56" s="259">
        <f t="shared" si="2"/>
        <v>0</v>
      </c>
    </row>
    <row r="57" spans="1:17" ht="15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2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2"/>
      <c r="I58" s="270"/>
      <c r="J58" s="270"/>
      <c r="K58" s="271"/>
      <c r="L58" s="271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2"/>
      <c r="I59" s="270">
        <v>4</v>
      </c>
      <c r="J59" s="270">
        <v>5</v>
      </c>
      <c r="K59" s="271">
        <v>8886.14</v>
      </c>
      <c r="L59" s="271">
        <v>8886.14</v>
      </c>
      <c r="M59" s="259">
        <f t="shared" si="1"/>
        <v>0</v>
      </c>
      <c r="N59" s="270"/>
      <c r="O59" s="271"/>
      <c r="P59" s="271"/>
      <c r="Q59" s="259">
        <f t="shared" si="2"/>
        <v>0</v>
      </c>
    </row>
    <row r="60" spans="1:17" ht="15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2"/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2"/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2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2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2"/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2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2"/>
      <c r="I66" s="270"/>
      <c r="J66" s="270"/>
      <c r="K66" s="271"/>
      <c r="L66" s="271"/>
      <c r="M66" s="259">
        <f t="shared" si="1"/>
        <v>0</v>
      </c>
      <c r="N66" s="270"/>
      <c r="O66" s="271"/>
      <c r="P66" s="271"/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2"/>
      <c r="I67" s="270"/>
      <c r="J67" s="270"/>
      <c r="K67" s="271"/>
      <c r="L67" s="271"/>
      <c r="M67" s="259">
        <f t="shared" si="1"/>
        <v>0</v>
      </c>
      <c r="N67" s="270"/>
      <c r="O67" s="271"/>
      <c r="P67" s="271"/>
      <c r="Q67" s="259">
        <f t="shared" si="2"/>
        <v>0</v>
      </c>
    </row>
    <row r="68" spans="1:17" ht="15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2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2"/>
      <c r="I69" s="270">
        <v>1</v>
      </c>
      <c r="J69" s="270">
        <v>1</v>
      </c>
      <c r="K69" s="271">
        <v>911.3</v>
      </c>
      <c r="L69" s="271">
        <v>911.3</v>
      </c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2">
        <v>1</v>
      </c>
      <c r="I70" s="270"/>
      <c r="J70" s="270"/>
      <c r="K70" s="271"/>
      <c r="L70" s="271"/>
      <c r="M70" s="259">
        <f t="shared" si="1"/>
        <v>0</v>
      </c>
      <c r="N70" s="270"/>
      <c r="O70" s="271"/>
      <c r="P70" s="271"/>
      <c r="Q70" s="259">
        <f t="shared" si="2"/>
        <v>0</v>
      </c>
    </row>
    <row r="71" spans="1:17" ht="15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2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2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2">
        <v>3</v>
      </c>
      <c r="I73" s="270">
        <v>20</v>
      </c>
      <c r="J73" s="270">
        <v>23</v>
      </c>
      <c r="K73" s="271">
        <v>20446.57</v>
      </c>
      <c r="L73" s="271">
        <v>20446.57</v>
      </c>
      <c r="M73" s="259">
        <f t="shared" si="1"/>
        <v>0</v>
      </c>
      <c r="N73" s="270">
        <v>1</v>
      </c>
      <c r="O73" s="271">
        <v>2778.23</v>
      </c>
      <c r="P73" s="271">
        <v>2778.23</v>
      </c>
      <c r="Q73" s="259">
        <f t="shared" si="2"/>
        <v>0</v>
      </c>
    </row>
    <row r="74" spans="1:17" ht="15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2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2"/>
      <c r="I75" s="270">
        <v>3</v>
      </c>
      <c r="J75" s="270">
        <v>3</v>
      </c>
      <c r="K75" s="271">
        <v>4634.3500000000004</v>
      </c>
      <c r="L75" s="271">
        <v>4634.3500000000004</v>
      </c>
      <c r="M75" s="259">
        <f t="shared" ref="M75:M141" si="3">K75-L75</f>
        <v>0</v>
      </c>
      <c r="N75" s="270">
        <v>1</v>
      </c>
      <c r="O75" s="271">
        <v>2122.9699999999998</v>
      </c>
      <c r="P75" s="271">
        <v>2122.9699999999998</v>
      </c>
      <c r="Q75" s="259">
        <f t="shared" ref="Q75:Q141" si="4">O75-P75</f>
        <v>0</v>
      </c>
    </row>
    <row r="76" spans="1:17" ht="15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2"/>
      <c r="I76" s="270"/>
      <c r="J76" s="270"/>
      <c r="K76" s="271"/>
      <c r="L76" s="271"/>
      <c r="M76" s="259">
        <f t="shared" si="3"/>
        <v>0</v>
      </c>
      <c r="N76" s="270"/>
      <c r="O76" s="271"/>
      <c r="P76" s="271"/>
      <c r="Q76" s="259">
        <f t="shared" si="4"/>
        <v>0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2"/>
      <c r="I77" s="270"/>
      <c r="J77" s="270"/>
      <c r="K77" s="271"/>
      <c r="L77" s="271"/>
      <c r="M77" s="259">
        <f t="shared" si="3"/>
        <v>0</v>
      </c>
      <c r="N77" s="270"/>
      <c r="O77" s="271"/>
      <c r="P77" s="271"/>
      <c r="Q77" s="259">
        <f t="shared" si="4"/>
        <v>0</v>
      </c>
    </row>
    <row r="78" spans="1:17" ht="15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2"/>
      <c r="I78" s="270"/>
      <c r="J78" s="270"/>
      <c r="K78" s="271"/>
      <c r="L78" s="271"/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2"/>
      <c r="I79" s="270"/>
      <c r="J79" s="270"/>
      <c r="K79" s="271"/>
      <c r="L79" s="271"/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2">
        <v>1</v>
      </c>
      <c r="I80" s="270"/>
      <c r="J80" s="270"/>
      <c r="K80" s="271"/>
      <c r="L80" s="271"/>
      <c r="M80" s="259">
        <f t="shared" si="3"/>
        <v>0</v>
      </c>
      <c r="N80" s="270"/>
      <c r="O80" s="271"/>
      <c r="P80" s="271"/>
      <c r="Q80" s="259">
        <f t="shared" si="4"/>
        <v>0</v>
      </c>
    </row>
    <row r="81" spans="1:17" ht="15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2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2"/>
      <c r="I82" s="270"/>
      <c r="J82" s="270"/>
      <c r="K82" s="271"/>
      <c r="L82" s="271"/>
      <c r="M82" s="259">
        <f t="shared" si="3"/>
        <v>0</v>
      </c>
      <c r="N82" s="270"/>
      <c r="O82" s="271"/>
      <c r="P82" s="271"/>
      <c r="Q82" s="259">
        <f t="shared" si="4"/>
        <v>0</v>
      </c>
    </row>
    <row r="83" spans="1:17" ht="15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2"/>
      <c r="I83" s="270"/>
      <c r="J83" s="270"/>
      <c r="K83" s="271"/>
      <c r="L83" s="271"/>
      <c r="M83" s="259">
        <f t="shared" si="3"/>
        <v>0</v>
      </c>
      <c r="N83" s="270"/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2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2"/>
      <c r="I85" s="270"/>
      <c r="J85" s="270"/>
      <c r="K85" s="271"/>
      <c r="L85" s="271"/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2"/>
      <c r="I86" s="270">
        <v>1</v>
      </c>
      <c r="J86" s="270">
        <v>1</v>
      </c>
      <c r="K86" s="271">
        <v>2419.1799999999998</v>
      </c>
      <c r="L86" s="271">
        <v>2419.1799999999998</v>
      </c>
      <c r="M86" s="259">
        <f t="shared" si="3"/>
        <v>0</v>
      </c>
      <c r="N86" s="270"/>
      <c r="O86" s="271"/>
      <c r="P86" s="271"/>
      <c r="Q86" s="259">
        <f t="shared" si="4"/>
        <v>0</v>
      </c>
    </row>
    <row r="87" spans="1:17" ht="15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2"/>
      <c r="I87" s="270"/>
      <c r="J87" s="270"/>
      <c r="K87" s="271"/>
      <c r="L87" s="271"/>
      <c r="M87" s="259">
        <f t="shared" si="3"/>
        <v>0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2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2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2"/>
      <c r="I90" s="270"/>
      <c r="J90" s="270"/>
      <c r="K90" s="271"/>
      <c r="L90" s="271"/>
      <c r="M90" s="259">
        <f t="shared" si="3"/>
        <v>0</v>
      </c>
      <c r="N90" s="270"/>
      <c r="O90" s="271"/>
      <c r="P90" s="271"/>
      <c r="Q90" s="259">
        <f t="shared" si="4"/>
        <v>0</v>
      </c>
    </row>
    <row r="91" spans="1:17" ht="15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2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2">
        <v>1</v>
      </c>
      <c r="I92" s="270">
        <v>2</v>
      </c>
      <c r="J92" s="270">
        <v>3</v>
      </c>
      <c r="K92" s="271">
        <v>3300.92</v>
      </c>
      <c r="L92" s="271">
        <v>1496.35</v>
      </c>
      <c r="M92" s="259">
        <f t="shared" si="3"/>
        <v>1804.5700000000002</v>
      </c>
      <c r="N92" s="270"/>
      <c r="O92" s="271"/>
      <c r="P92" s="271"/>
      <c r="Q92" s="259">
        <f t="shared" si="4"/>
        <v>0</v>
      </c>
    </row>
    <row r="93" spans="1:17" ht="15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2"/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2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2"/>
      <c r="I95" s="270"/>
      <c r="J95" s="270"/>
      <c r="K95" s="271"/>
      <c r="L95" s="271"/>
      <c r="M95" s="259">
        <f t="shared" si="3"/>
        <v>0</v>
      </c>
      <c r="N95" s="270"/>
      <c r="O95" s="271"/>
      <c r="P95" s="271"/>
      <c r="Q95" s="259">
        <f t="shared" si="4"/>
        <v>0</v>
      </c>
    </row>
    <row r="96" spans="1:17" ht="15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2"/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2">
        <v>1</v>
      </c>
      <c r="I97" s="270"/>
      <c r="J97" s="270"/>
      <c r="K97" s="271"/>
      <c r="L97" s="271"/>
      <c r="M97" s="259">
        <f t="shared" si="3"/>
        <v>0</v>
      </c>
      <c r="N97" s="270"/>
      <c r="O97" s="271"/>
      <c r="P97" s="271"/>
      <c r="Q97" s="259">
        <f t="shared" si="4"/>
        <v>0</v>
      </c>
    </row>
    <row r="98" spans="1:17" ht="15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2"/>
      <c r="I98" s="270"/>
      <c r="J98" s="270"/>
      <c r="K98" s="271"/>
      <c r="L98" s="271"/>
      <c r="M98" s="259">
        <f t="shared" si="3"/>
        <v>0</v>
      </c>
      <c r="N98" s="270"/>
      <c r="O98" s="271"/>
      <c r="P98" s="271"/>
      <c r="Q98" s="259">
        <f t="shared" si="4"/>
        <v>0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2"/>
      <c r="I99" s="270"/>
      <c r="J99" s="270"/>
      <c r="K99" s="271"/>
      <c r="L99" s="271"/>
      <c r="M99" s="259">
        <f t="shared" si="3"/>
        <v>0</v>
      </c>
      <c r="N99" s="270"/>
      <c r="O99" s="271"/>
      <c r="P99" s="271"/>
      <c r="Q99" s="259">
        <f t="shared" si="4"/>
        <v>0</v>
      </c>
    </row>
    <row r="100" spans="1:17" ht="15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2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2"/>
      <c r="I101" s="270"/>
      <c r="J101" s="270"/>
      <c r="K101" s="271"/>
      <c r="L101" s="271"/>
      <c r="M101" s="259">
        <f t="shared" si="3"/>
        <v>0</v>
      </c>
      <c r="N101" s="270"/>
      <c r="O101" s="271"/>
      <c r="P101" s="271"/>
      <c r="Q101" s="259">
        <f t="shared" si="4"/>
        <v>0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2"/>
      <c r="I102" s="270">
        <v>1</v>
      </c>
      <c r="J102" s="270">
        <v>1</v>
      </c>
      <c r="K102" s="271">
        <v>2071.6799999999998</v>
      </c>
      <c r="L102" s="271">
        <v>2071.6799999999998</v>
      </c>
      <c r="M102" s="259">
        <f t="shared" si="3"/>
        <v>0</v>
      </c>
      <c r="N102" s="270"/>
      <c r="O102" s="271"/>
      <c r="P102" s="271"/>
      <c r="Q102" s="259">
        <f t="shared" si="4"/>
        <v>0</v>
      </c>
    </row>
    <row r="103" spans="1:17" ht="15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2"/>
      <c r="I103" s="270"/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2">
        <v>2</v>
      </c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2"/>
      <c r="I105" s="270"/>
      <c r="J105" s="270"/>
      <c r="K105" s="271"/>
      <c r="L105" s="271"/>
      <c r="M105" s="259">
        <f t="shared" si="3"/>
        <v>0</v>
      </c>
      <c r="N105" s="270"/>
      <c r="O105" s="271"/>
      <c r="P105" s="271"/>
      <c r="Q105" s="259">
        <f t="shared" si="4"/>
        <v>0</v>
      </c>
    </row>
    <row r="106" spans="1:17" ht="15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2"/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2"/>
      <c r="I107" s="270"/>
      <c r="J107" s="270"/>
      <c r="K107" s="271"/>
      <c r="L107" s="271"/>
      <c r="M107" s="259">
        <f t="shared" si="3"/>
        <v>0</v>
      </c>
      <c r="N107" s="270"/>
      <c r="O107" s="271"/>
      <c r="P107" s="271"/>
      <c r="Q107" s="259">
        <f t="shared" si="4"/>
        <v>0</v>
      </c>
    </row>
    <row r="108" spans="1:17" ht="15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2"/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2"/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2">
        <v>1</v>
      </c>
      <c r="I110" s="270"/>
      <c r="J110" s="270"/>
      <c r="K110" s="271"/>
      <c r="L110" s="271"/>
      <c r="M110" s="259">
        <f t="shared" si="3"/>
        <v>0</v>
      </c>
      <c r="N110" s="270"/>
      <c r="O110" s="271"/>
      <c r="P110" s="271"/>
      <c r="Q110" s="259">
        <f t="shared" si="4"/>
        <v>0</v>
      </c>
    </row>
    <row r="111" spans="1:17" ht="15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2"/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2"/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2"/>
      <c r="I113" s="270"/>
      <c r="J113" s="270"/>
      <c r="K113" s="271"/>
      <c r="L113" s="271"/>
      <c r="M113" s="259">
        <f t="shared" si="3"/>
        <v>0</v>
      </c>
      <c r="N113" s="270"/>
      <c r="O113" s="271"/>
      <c r="P113" s="271"/>
      <c r="Q113" s="259">
        <f t="shared" si="4"/>
        <v>0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2"/>
      <c r="I114" s="270">
        <v>1</v>
      </c>
      <c r="J114" s="270">
        <v>2</v>
      </c>
      <c r="K114" s="271">
        <v>2841.35</v>
      </c>
      <c r="L114" s="271">
        <v>2841.35</v>
      </c>
      <c r="M114" s="259">
        <f t="shared" si="3"/>
        <v>0</v>
      </c>
      <c r="N114" s="270"/>
      <c r="O114" s="271"/>
      <c r="P114" s="271"/>
      <c r="Q114" s="259">
        <f t="shared" si="4"/>
        <v>0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2"/>
      <c r="I115" s="270">
        <v>1</v>
      </c>
      <c r="J115" s="270">
        <v>2</v>
      </c>
      <c r="K115" s="271">
        <v>2472.34</v>
      </c>
      <c r="L115" s="271">
        <v>2472.34</v>
      </c>
      <c r="M115" s="259">
        <f t="shared" si="3"/>
        <v>0</v>
      </c>
      <c r="N115" s="270"/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2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2"/>
      <c r="I117" s="270"/>
      <c r="J117" s="270">
        <v>1</v>
      </c>
      <c r="K117" s="271">
        <v>1850.21</v>
      </c>
      <c r="L117" s="271">
        <v>1850.21</v>
      </c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2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2"/>
      <c r="I119" s="270"/>
      <c r="J119" s="270">
        <v>2</v>
      </c>
      <c r="K119" s="271">
        <v>1887.49</v>
      </c>
      <c r="L119" s="271">
        <v>1887.49</v>
      </c>
      <c r="M119" s="259">
        <f t="shared" si="3"/>
        <v>0</v>
      </c>
      <c r="N119" s="270">
        <v>1</v>
      </c>
      <c r="O119" s="271">
        <v>4513.5</v>
      </c>
      <c r="P119" s="271">
        <v>4513.5</v>
      </c>
      <c r="Q119" s="259">
        <f t="shared" si="4"/>
        <v>0</v>
      </c>
    </row>
    <row r="120" spans="1:17" ht="15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2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2"/>
      <c r="I121" s="270"/>
      <c r="J121" s="270"/>
      <c r="K121" s="271"/>
      <c r="L121" s="271"/>
      <c r="M121" s="259">
        <f t="shared" si="3"/>
        <v>0</v>
      </c>
      <c r="N121" s="270"/>
      <c r="O121" s="271"/>
      <c r="P121" s="271"/>
      <c r="Q121" s="259">
        <f t="shared" si="4"/>
        <v>0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2"/>
      <c r="I122" s="270"/>
      <c r="J122" s="270"/>
      <c r="K122" s="271"/>
      <c r="L122" s="271"/>
      <c r="M122" s="259">
        <f t="shared" si="3"/>
        <v>0</v>
      </c>
      <c r="N122" s="270"/>
      <c r="O122" s="271"/>
      <c r="P122" s="271"/>
      <c r="Q122" s="259">
        <f t="shared" si="4"/>
        <v>0</v>
      </c>
    </row>
    <row r="123" spans="1:17" ht="15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2"/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2">
        <v>1</v>
      </c>
      <c r="I124" s="270">
        <v>3</v>
      </c>
      <c r="J124" s="270">
        <v>4</v>
      </c>
      <c r="K124" s="271">
        <v>9815.7900000000009</v>
      </c>
      <c r="L124" s="271"/>
      <c r="M124" s="259">
        <f t="shared" si="3"/>
        <v>9815.7900000000009</v>
      </c>
      <c r="N124" s="270">
        <v>1</v>
      </c>
      <c r="O124" s="271">
        <v>3527.68</v>
      </c>
      <c r="P124" s="271"/>
      <c r="Q124" s="259">
        <f t="shared" si="4"/>
        <v>3527.68</v>
      </c>
    </row>
    <row r="125" spans="1:17" ht="15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2">
        <v>1</v>
      </c>
      <c r="I125" s="270"/>
      <c r="J125" s="270"/>
      <c r="K125" s="271"/>
      <c r="L125" s="271"/>
      <c r="M125" s="259">
        <f t="shared" si="3"/>
        <v>0</v>
      </c>
      <c r="N125" s="270"/>
      <c r="O125" s="271"/>
      <c r="P125" s="271"/>
      <c r="Q125" s="259">
        <f t="shared" si="4"/>
        <v>0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2"/>
      <c r="I126" s="270"/>
      <c r="J126" s="270"/>
      <c r="K126" s="271"/>
      <c r="L126" s="271"/>
      <c r="M126" s="259">
        <f t="shared" si="3"/>
        <v>0</v>
      </c>
      <c r="N126" s="270"/>
      <c r="O126" s="271"/>
      <c r="P126" s="271"/>
      <c r="Q126" s="259">
        <f t="shared" si="4"/>
        <v>0</v>
      </c>
    </row>
    <row r="127" spans="1:17" ht="15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2"/>
      <c r="I127" s="270"/>
      <c r="J127" s="270"/>
      <c r="K127" s="271"/>
      <c r="L127" s="271"/>
      <c r="M127" s="259">
        <f t="shared" si="3"/>
        <v>0</v>
      </c>
      <c r="N127" s="270"/>
      <c r="O127" s="271"/>
      <c r="P127" s="271"/>
      <c r="Q127" s="259">
        <f t="shared" si="4"/>
        <v>0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2">
        <v>1</v>
      </c>
      <c r="I128" s="270"/>
      <c r="J128" s="270"/>
      <c r="K128" s="271"/>
      <c r="L128" s="271"/>
      <c r="M128" s="259">
        <f t="shared" si="3"/>
        <v>0</v>
      </c>
      <c r="N128" s="270"/>
      <c r="O128" s="271"/>
      <c r="P128" s="271"/>
      <c r="Q128" s="259">
        <f t="shared" si="4"/>
        <v>0</v>
      </c>
    </row>
    <row r="129" spans="1:17" ht="15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2"/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2"/>
      <c r="I130" s="270">
        <v>7</v>
      </c>
      <c r="J130" s="270">
        <v>9</v>
      </c>
      <c r="K130" s="271">
        <v>12210.66</v>
      </c>
      <c r="L130" s="271">
        <v>6290.6</v>
      </c>
      <c r="M130" s="259">
        <f t="shared" si="3"/>
        <v>5920.0599999999995</v>
      </c>
      <c r="N130" s="270"/>
      <c r="O130" s="271"/>
      <c r="P130" s="271"/>
      <c r="Q130" s="259">
        <f t="shared" si="4"/>
        <v>0</v>
      </c>
    </row>
    <row r="131" spans="1:17" ht="15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2">
        <v>1</v>
      </c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/>
      <c r="Q131" s="259">
        <f t="shared" si="4"/>
        <v>0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2"/>
      <c r="I132" s="270">
        <v>2</v>
      </c>
      <c r="J132" s="270">
        <v>2</v>
      </c>
      <c r="K132" s="271">
        <v>2025.1</v>
      </c>
      <c r="L132" s="271">
        <v>2025.1</v>
      </c>
      <c r="M132" s="259">
        <f t="shared" si="3"/>
        <v>0</v>
      </c>
      <c r="N132" s="270">
        <v>1</v>
      </c>
      <c r="O132" s="271">
        <v>2077.7399999999998</v>
      </c>
      <c r="P132" s="271">
        <v>2077.7399999999998</v>
      </c>
      <c r="Q132" s="259">
        <f t="shared" si="4"/>
        <v>0</v>
      </c>
    </row>
    <row r="133" spans="1:17" ht="15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2"/>
      <c r="I133" s="270"/>
      <c r="J133" s="270"/>
      <c r="K133" s="271"/>
      <c r="L133" s="271"/>
      <c r="M133" s="259">
        <f t="shared" si="3"/>
        <v>0</v>
      </c>
      <c r="N133" s="270"/>
      <c r="O133" s="271"/>
      <c r="P133" s="271"/>
      <c r="Q133" s="259">
        <f t="shared" si="4"/>
        <v>0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2"/>
      <c r="I134" s="270"/>
      <c r="J134" s="270"/>
      <c r="K134" s="271"/>
      <c r="L134" s="271"/>
      <c r="M134" s="259">
        <f t="shared" si="3"/>
        <v>0</v>
      </c>
      <c r="N134" s="270"/>
      <c r="O134" s="271"/>
      <c r="P134" s="271"/>
      <c r="Q134" s="259">
        <f t="shared" si="4"/>
        <v>0</v>
      </c>
    </row>
    <row r="135" spans="1:17" ht="15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2"/>
      <c r="I135" s="270"/>
      <c r="J135" s="270"/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2"/>
      <c r="I136" s="270"/>
      <c r="J136" s="270"/>
      <c r="K136" s="271"/>
      <c r="L136" s="271"/>
      <c r="M136" s="259">
        <f t="shared" si="3"/>
        <v>0</v>
      </c>
      <c r="N136" s="270"/>
      <c r="O136" s="271"/>
      <c r="P136" s="271"/>
      <c r="Q136" s="259">
        <f t="shared" si="4"/>
        <v>0</v>
      </c>
    </row>
    <row r="137" spans="1:17" ht="15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2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2"/>
      <c r="I138" s="270">
        <v>1</v>
      </c>
      <c r="J138" s="270">
        <v>1</v>
      </c>
      <c r="K138" s="271">
        <v>1308.29</v>
      </c>
      <c r="L138" s="271">
        <v>1308.29</v>
      </c>
      <c r="M138" s="259">
        <f t="shared" si="3"/>
        <v>0</v>
      </c>
      <c r="N138" s="270"/>
      <c r="O138" s="271"/>
      <c r="P138" s="271"/>
      <c r="Q138" s="259">
        <f t="shared" si="4"/>
        <v>0</v>
      </c>
    </row>
    <row r="139" spans="1:17" ht="15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2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2"/>
      <c r="I140" s="270"/>
      <c r="J140" s="270">
        <v>2</v>
      </c>
      <c r="K140" s="271">
        <v>7110.56</v>
      </c>
      <c r="L140" s="271">
        <v>7110.56</v>
      </c>
      <c r="M140" s="259">
        <f t="shared" si="3"/>
        <v>0</v>
      </c>
      <c r="N140" s="270">
        <v>1</v>
      </c>
      <c r="O140" s="271">
        <v>6680</v>
      </c>
      <c r="P140" s="271">
        <v>6680</v>
      </c>
      <c r="Q140" s="259">
        <f t="shared" si="4"/>
        <v>0</v>
      </c>
    </row>
    <row r="141" spans="1:17" ht="15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2"/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2">
        <v>1</v>
      </c>
      <c r="I142" s="270"/>
      <c r="J142" s="270"/>
      <c r="K142" s="271"/>
      <c r="L142" s="271"/>
      <c r="M142" s="259">
        <f t="shared" ref="M142:M186" si="5">K142-L142</f>
        <v>0</v>
      </c>
      <c r="N142" s="270"/>
      <c r="O142" s="271"/>
      <c r="P142" s="271"/>
      <c r="Q142" s="259">
        <f t="shared" ref="Q142:Q186" si="6">O142-P142</f>
        <v>0</v>
      </c>
    </row>
    <row r="143" spans="1:17" ht="15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2"/>
      <c r="I143" s="270"/>
      <c r="J143" s="270"/>
      <c r="K143" s="271"/>
      <c r="L143" s="271"/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2"/>
      <c r="I144" s="270"/>
      <c r="J144" s="270">
        <v>1</v>
      </c>
      <c r="K144" s="271">
        <v>957.32</v>
      </c>
      <c r="L144" s="271">
        <v>957.32</v>
      </c>
      <c r="M144" s="259">
        <f t="shared" si="5"/>
        <v>0</v>
      </c>
      <c r="N144" s="270">
        <v>1</v>
      </c>
      <c r="O144" s="271">
        <v>6811.7</v>
      </c>
      <c r="P144" s="271">
        <v>6811.7</v>
      </c>
      <c r="Q144" s="259">
        <f t="shared" si="6"/>
        <v>0</v>
      </c>
    </row>
    <row r="145" spans="1:17" ht="15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2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2"/>
      <c r="I146" s="270"/>
      <c r="J146" s="270"/>
      <c r="K146" s="271"/>
      <c r="L146" s="271"/>
      <c r="M146" s="259">
        <f t="shared" si="5"/>
        <v>0</v>
      </c>
      <c r="N146" s="270">
        <v>1</v>
      </c>
      <c r="O146" s="271">
        <v>625.94000000000005</v>
      </c>
      <c r="P146" s="271">
        <v>625.94000000000005</v>
      </c>
      <c r="Q146" s="259">
        <f t="shared" si="6"/>
        <v>0</v>
      </c>
    </row>
    <row r="147" spans="1:17" ht="15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2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2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2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2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2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2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2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2">
        <v>1</v>
      </c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2"/>
      <c r="I155" s="270">
        <v>2</v>
      </c>
      <c r="J155" s="270">
        <v>2</v>
      </c>
      <c r="K155" s="271">
        <v>1822.59</v>
      </c>
      <c r="L155" s="271">
        <v>1822.59</v>
      </c>
      <c r="M155" s="259">
        <f t="shared" si="5"/>
        <v>0</v>
      </c>
      <c r="N155" s="270"/>
      <c r="O155" s="271"/>
      <c r="P155" s="271"/>
      <c r="Q155" s="259">
        <f t="shared" si="6"/>
        <v>0</v>
      </c>
    </row>
    <row r="156" spans="1:17" ht="15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2"/>
      <c r="I156" s="270"/>
      <c r="J156" s="270"/>
      <c r="K156" s="271"/>
      <c r="L156" s="271"/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2"/>
      <c r="I157" s="270">
        <v>1</v>
      </c>
      <c r="J157" s="270">
        <v>2</v>
      </c>
      <c r="K157" s="271">
        <v>4321.57</v>
      </c>
      <c r="L157" s="271">
        <v>4321.57</v>
      </c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2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2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2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2"/>
      <c r="I161" s="270">
        <v>2</v>
      </c>
      <c r="J161" s="270">
        <v>4</v>
      </c>
      <c r="K161" s="271">
        <v>7010.38</v>
      </c>
      <c r="L161" s="271">
        <v>1433.03</v>
      </c>
      <c r="M161" s="259">
        <f t="shared" si="5"/>
        <v>5577.35</v>
      </c>
      <c r="N161" s="270"/>
      <c r="O161" s="271"/>
      <c r="P161" s="271"/>
      <c r="Q161" s="259">
        <f t="shared" si="6"/>
        <v>0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2"/>
      <c r="I162" s="270"/>
      <c r="J162" s="270"/>
      <c r="K162" s="271"/>
      <c r="L162" s="271"/>
      <c r="M162" s="259">
        <f t="shared" si="5"/>
        <v>0</v>
      </c>
      <c r="N162" s="270"/>
      <c r="O162" s="271"/>
      <c r="P162" s="271"/>
      <c r="Q162" s="259">
        <f t="shared" si="6"/>
        <v>0</v>
      </c>
    </row>
    <row r="163" spans="1:17" ht="15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2"/>
      <c r="I163" s="270"/>
      <c r="J163" s="270"/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2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2"/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2">
        <v>1</v>
      </c>
      <c r="I166" s="270"/>
      <c r="J166" s="270"/>
      <c r="K166" s="271"/>
      <c r="L166" s="271"/>
      <c r="M166" s="259">
        <f t="shared" si="5"/>
        <v>0</v>
      </c>
      <c r="N166" s="270"/>
      <c r="O166" s="271"/>
      <c r="P166" s="271"/>
      <c r="Q166" s="259">
        <f t="shared" si="6"/>
        <v>0</v>
      </c>
    </row>
    <row r="167" spans="1:17" ht="15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2"/>
      <c r="I167" s="270"/>
      <c r="J167" s="270"/>
      <c r="K167" s="271"/>
      <c r="L167" s="271"/>
      <c r="M167" s="259">
        <f t="shared" si="5"/>
        <v>0</v>
      </c>
      <c r="N167" s="270"/>
      <c r="O167" s="271">
        <v>966.53</v>
      </c>
      <c r="P167" s="271"/>
      <c r="Q167" s="259">
        <f t="shared" si="6"/>
        <v>966.53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2"/>
      <c r="I168" s="270">
        <v>1</v>
      </c>
      <c r="J168" s="270">
        <v>1</v>
      </c>
      <c r="K168" s="271">
        <v>1724.28</v>
      </c>
      <c r="L168" s="271">
        <v>1724.28</v>
      </c>
      <c r="M168" s="259">
        <f t="shared" si="5"/>
        <v>0</v>
      </c>
      <c r="N168" s="270"/>
      <c r="O168" s="271"/>
      <c r="P168" s="271"/>
      <c r="Q168" s="259">
        <f t="shared" si="6"/>
        <v>0</v>
      </c>
    </row>
    <row r="169" spans="1:17" ht="15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2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2"/>
      <c r="I170" s="270">
        <v>5</v>
      </c>
      <c r="J170" s="270">
        <v>5</v>
      </c>
      <c r="K170" s="271">
        <v>5985.1</v>
      </c>
      <c r="L170" s="271">
        <v>5985.1</v>
      </c>
      <c r="M170" s="259">
        <f t="shared" si="5"/>
        <v>0</v>
      </c>
      <c r="N170" s="270"/>
      <c r="O170" s="271"/>
      <c r="P170" s="271"/>
      <c r="Q170" s="259">
        <f t="shared" si="6"/>
        <v>0</v>
      </c>
    </row>
    <row r="171" spans="1:17" ht="15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2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2"/>
      <c r="I172" s="270"/>
      <c r="J172" s="270"/>
      <c r="K172" s="271"/>
      <c r="L172" s="271"/>
      <c r="M172" s="259">
        <f t="shared" si="5"/>
        <v>0</v>
      </c>
      <c r="N172" s="270"/>
      <c r="O172" s="271"/>
      <c r="P172" s="271"/>
      <c r="Q172" s="259">
        <f t="shared" si="6"/>
        <v>0</v>
      </c>
    </row>
    <row r="173" spans="1:17" ht="15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2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2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2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/>
      <c r="Q175" s="259">
        <f t="shared" si="6"/>
        <v>0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2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2">
        <v>1</v>
      </c>
      <c r="I177" s="270"/>
      <c r="J177" s="270"/>
      <c r="K177" s="271"/>
      <c r="L177" s="271"/>
      <c r="M177" s="259">
        <f t="shared" si="5"/>
        <v>0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2"/>
      <c r="I178" s="270"/>
      <c r="J178" s="270">
        <v>1</v>
      </c>
      <c r="K178" s="271">
        <v>759.41</v>
      </c>
      <c r="L178" s="271">
        <v>759.41</v>
      </c>
      <c r="M178" s="259">
        <f t="shared" si="5"/>
        <v>0</v>
      </c>
      <c r="N178" s="270"/>
      <c r="O178" s="271"/>
      <c r="P178" s="271"/>
      <c r="Q178" s="259">
        <f t="shared" si="6"/>
        <v>0</v>
      </c>
    </row>
    <row r="179" spans="1:17" ht="15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2"/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/>
      <c r="Q179" s="259">
        <f t="shared" si="6"/>
        <v>0</v>
      </c>
    </row>
    <row r="180" spans="1:17" ht="15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2"/>
      <c r="I180" s="270"/>
      <c r="J180" s="270"/>
      <c r="K180" s="271"/>
      <c r="L180" s="271"/>
      <c r="M180" s="259">
        <f t="shared" si="5"/>
        <v>0</v>
      </c>
      <c r="N180" s="270"/>
      <c r="O180" s="271"/>
      <c r="P180" s="271"/>
      <c r="Q180" s="259">
        <f t="shared" si="6"/>
        <v>0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2"/>
      <c r="I181" s="270"/>
      <c r="J181" s="270"/>
      <c r="K181" s="271"/>
      <c r="L181" s="271"/>
      <c r="M181" s="259">
        <f t="shared" si="5"/>
        <v>0</v>
      </c>
      <c r="N181" s="270"/>
      <c r="O181" s="271"/>
      <c r="P181" s="271"/>
      <c r="Q181" s="259">
        <f t="shared" si="6"/>
        <v>0</v>
      </c>
    </row>
    <row r="182" spans="1:17" ht="15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2"/>
      <c r="I182" s="270"/>
      <c r="J182" s="270"/>
      <c r="K182" s="271"/>
      <c r="L182" s="271"/>
      <c r="M182" s="259">
        <f t="shared" si="5"/>
        <v>0</v>
      </c>
      <c r="N182" s="270"/>
      <c r="O182" s="271"/>
      <c r="P182" s="271"/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2">
        <v>1</v>
      </c>
      <c r="I183" s="270"/>
      <c r="J183" s="270"/>
      <c r="K183" s="271"/>
      <c r="L183" s="271"/>
      <c r="M183" s="259">
        <f t="shared" si="5"/>
        <v>0</v>
      </c>
      <c r="N183" s="270"/>
      <c r="O183" s="271"/>
      <c r="P183" s="271"/>
      <c r="Q183" s="259">
        <f t="shared" si="6"/>
        <v>0</v>
      </c>
    </row>
    <row r="184" spans="1:17" ht="15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2"/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2">
        <v>1</v>
      </c>
      <c r="I185" s="270"/>
      <c r="J185" s="270"/>
      <c r="K185" s="271"/>
      <c r="L185" s="271"/>
      <c r="M185" s="259">
        <f t="shared" si="5"/>
        <v>0</v>
      </c>
      <c r="N185" s="270"/>
      <c r="O185" s="271"/>
      <c r="P185" s="271"/>
      <c r="Q185" s="259">
        <f t="shared" si="6"/>
        <v>0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2"/>
      <c r="I186" s="270"/>
      <c r="J186" s="270"/>
      <c r="K186" s="271"/>
      <c r="L186" s="271"/>
      <c r="M186" s="259">
        <f t="shared" si="5"/>
        <v>0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2"/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2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2"/>
      <c r="I189" s="270">
        <v>1</v>
      </c>
      <c r="J189" s="270">
        <v>2</v>
      </c>
      <c r="K189" s="271">
        <v>8226.9699999999993</v>
      </c>
      <c r="L189" s="271">
        <v>8226.9699999999993</v>
      </c>
      <c r="M189" s="259">
        <f t="shared" ref="M189:M234" si="7">K189-L189</f>
        <v>0</v>
      </c>
      <c r="N189" s="270"/>
      <c r="O189" s="271"/>
      <c r="P189" s="271"/>
      <c r="Q189" s="259">
        <f t="shared" ref="Q189:Q234" si="8">O189-P189</f>
        <v>0</v>
      </c>
    </row>
    <row r="190" spans="1:17" ht="15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2"/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2"/>
      <c r="I191" s="270"/>
      <c r="J191" s="270"/>
      <c r="K191" s="271"/>
      <c r="L191" s="271"/>
      <c r="M191" s="259">
        <f t="shared" si="7"/>
        <v>0</v>
      </c>
      <c r="N191" s="270"/>
      <c r="O191" s="271"/>
      <c r="P191" s="271"/>
      <c r="Q191" s="259">
        <f t="shared" si="8"/>
        <v>0</v>
      </c>
    </row>
    <row r="192" spans="1:17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2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2"/>
      <c r="I193" s="270">
        <v>4</v>
      </c>
      <c r="J193" s="270">
        <v>5</v>
      </c>
      <c r="K193" s="271">
        <v>7174.61</v>
      </c>
      <c r="L193" s="271">
        <v>7174.61</v>
      </c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2"/>
      <c r="I194" s="270"/>
      <c r="J194" s="270"/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2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2"/>
      <c r="I196" s="270"/>
      <c r="J196" s="270"/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2">
        <v>1</v>
      </c>
      <c r="I197" s="270"/>
      <c r="J197" s="270"/>
      <c r="K197" s="271"/>
      <c r="L197" s="271"/>
      <c r="M197" s="259">
        <f t="shared" si="7"/>
        <v>0</v>
      </c>
      <c r="N197" s="270"/>
      <c r="O197" s="271"/>
      <c r="P197" s="271"/>
      <c r="Q197" s="259">
        <f t="shared" si="8"/>
        <v>0</v>
      </c>
    </row>
    <row r="198" spans="1:17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2"/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2"/>
      <c r="I199" s="270">
        <v>1</v>
      </c>
      <c r="J199" s="270">
        <v>1</v>
      </c>
      <c r="K199" s="271">
        <v>2209.1999999999998</v>
      </c>
      <c r="L199" s="271">
        <v>2209.1999999999998</v>
      </c>
      <c r="M199" s="259">
        <f t="shared" si="7"/>
        <v>0</v>
      </c>
      <c r="N199" s="270"/>
      <c r="O199" s="271"/>
      <c r="P199" s="271"/>
      <c r="Q199" s="259">
        <f t="shared" si="8"/>
        <v>0</v>
      </c>
    </row>
    <row r="200" spans="1:17" ht="63.75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2"/>
      <c r="I200" s="270"/>
      <c r="J200" s="270">
        <v>1</v>
      </c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2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2">
        <v>2</v>
      </c>
      <c r="I202" s="270"/>
      <c r="J202" s="270"/>
      <c r="K202" s="271"/>
      <c r="L202" s="271"/>
      <c r="M202" s="259">
        <f t="shared" si="7"/>
        <v>0</v>
      </c>
      <c r="N202" s="270"/>
      <c r="O202" s="271"/>
      <c r="P202" s="271"/>
      <c r="Q202" s="259">
        <f t="shared" si="8"/>
        <v>0</v>
      </c>
    </row>
    <row r="203" spans="1:17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2"/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2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2"/>
      <c r="I205" s="270"/>
      <c r="J205" s="270">
        <v>1</v>
      </c>
      <c r="K205" s="271">
        <v>2176.98</v>
      </c>
      <c r="L205" s="271">
        <v>2176.98</v>
      </c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2"/>
      <c r="I206" s="270"/>
      <c r="J206" s="270"/>
      <c r="K206" s="271"/>
      <c r="L206" s="271"/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2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2">
        <v>1</v>
      </c>
      <c r="I208" s="270">
        <v>2</v>
      </c>
      <c r="J208" s="270">
        <v>2</v>
      </c>
      <c r="K208" s="271">
        <v>2439.88</v>
      </c>
      <c r="L208" s="271">
        <v>2439.88</v>
      </c>
      <c r="M208" s="259">
        <f t="shared" si="7"/>
        <v>0</v>
      </c>
      <c r="N208" s="270"/>
      <c r="O208" s="271"/>
      <c r="P208" s="271"/>
      <c r="Q208" s="259">
        <f t="shared" si="8"/>
        <v>0</v>
      </c>
    </row>
    <row r="209" spans="1:17" ht="5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2"/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2"/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2"/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2">
        <v>1</v>
      </c>
      <c r="I212" s="270">
        <v>1</v>
      </c>
      <c r="J212" s="270">
        <v>1</v>
      </c>
      <c r="K212" s="271">
        <v>552.29999999999995</v>
      </c>
      <c r="L212" s="271">
        <v>552.29999999999995</v>
      </c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2">
        <v>1</v>
      </c>
      <c r="I213" s="270"/>
      <c r="J213" s="270"/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2"/>
      <c r="I214" s="270">
        <v>3</v>
      </c>
      <c r="J214" s="270">
        <v>3</v>
      </c>
      <c r="K214" s="271">
        <v>4323.59</v>
      </c>
      <c r="L214" s="271">
        <v>4323.59</v>
      </c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2"/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2">
        <v>1</v>
      </c>
      <c r="I216" s="270"/>
      <c r="J216" s="270"/>
      <c r="K216" s="271"/>
      <c r="L216" s="271"/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2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2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2"/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2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2">
        <v>1</v>
      </c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2"/>
      <c r="I222" s="270"/>
      <c r="J222" s="270"/>
      <c r="K222" s="271"/>
      <c r="L222" s="271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2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2"/>
      <c r="I224" s="270"/>
      <c r="J224" s="270"/>
      <c r="K224" s="271"/>
      <c r="L224" s="271"/>
      <c r="M224" s="259">
        <f t="shared" si="7"/>
        <v>0</v>
      </c>
      <c r="N224" s="270"/>
      <c r="O224" s="271"/>
      <c r="P224" s="271"/>
      <c r="Q224" s="259">
        <f t="shared" si="8"/>
        <v>0</v>
      </c>
    </row>
    <row r="225" spans="1:17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2"/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2">
        <v>1</v>
      </c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2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2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2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2">
        <v>1</v>
      </c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2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2"/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2"/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2"/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>SUM(H10:H234)</f>
        <v>38</v>
      </c>
      <c r="I235" s="273">
        <f t="shared" ref="I235:Q235" si="9">SUM(I10:I234)</f>
        <v>71</v>
      </c>
      <c r="J235" s="273">
        <f t="shared" si="9"/>
        <v>96</v>
      </c>
      <c r="K235" s="259">
        <f t="shared" si="9"/>
        <v>138465.70000000001</v>
      </c>
      <c r="L235" s="259">
        <f t="shared" si="9"/>
        <v>115347.93</v>
      </c>
      <c r="M235" s="259">
        <f t="shared" si="9"/>
        <v>23117.769999999997</v>
      </c>
      <c r="N235" s="273">
        <f t="shared" si="9"/>
        <v>9</v>
      </c>
      <c r="O235" s="259">
        <f t="shared" si="9"/>
        <v>53374.239999999998</v>
      </c>
      <c r="P235" s="259">
        <f t="shared" si="9"/>
        <v>43357.03</v>
      </c>
      <c r="Q235" s="259">
        <f t="shared" si="9"/>
        <v>10017.210000000001</v>
      </c>
    </row>
  </sheetData>
  <autoFilter ref="A9:Q235" xr:uid="{00000000-0009-0000-0000-000025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Q235"/>
  <sheetViews>
    <sheetView topLeftCell="A83" workbookViewId="0">
      <selection activeCell="M237" sqref="M237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/>
      <c r="I10" s="270">
        <v>1</v>
      </c>
      <c r="J10" s="270">
        <v>2</v>
      </c>
      <c r="K10" s="271">
        <v>2902.06</v>
      </c>
      <c r="L10" s="271">
        <v>2902.06</v>
      </c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/>
      <c r="I11" s="270"/>
      <c r="J11" s="270"/>
      <c r="K11" s="271"/>
      <c r="L11" s="271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/>
      <c r="I13" s="270"/>
      <c r="J13" s="270"/>
      <c r="K13" s="271"/>
      <c r="L13" s="271"/>
      <c r="M13" s="259">
        <f t="shared" si="1"/>
        <v>0</v>
      </c>
      <c r="N13" s="270"/>
      <c r="O13" s="271"/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>
        <v>1</v>
      </c>
      <c r="I14" s="270">
        <v>1</v>
      </c>
      <c r="J14" s="270">
        <v>1</v>
      </c>
      <c r="K14" s="271">
        <v>4455.22</v>
      </c>
      <c r="L14" s="271">
        <v>4455.22</v>
      </c>
      <c r="M14" s="259">
        <f t="shared" si="1"/>
        <v>0</v>
      </c>
      <c r="N14" s="270"/>
      <c r="O14" s="271"/>
      <c r="P14" s="271"/>
      <c r="Q14" s="259">
        <f t="shared" si="2"/>
        <v>0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/>
      <c r="I15" s="270"/>
      <c r="J15" s="270"/>
      <c r="K15" s="271"/>
      <c r="L15" s="271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/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/>
      <c r="I17" s="270">
        <v>1</v>
      </c>
      <c r="J17" s="270"/>
      <c r="K17" s="271">
        <v>2393.3000000000002</v>
      </c>
      <c r="L17" s="271"/>
      <c r="M17" s="259">
        <f t="shared" si="1"/>
        <v>2393.3000000000002</v>
      </c>
      <c r="N17" s="270"/>
      <c r="O17" s="271">
        <v>1808.94</v>
      </c>
      <c r="P17" s="271"/>
      <c r="Q17" s="259">
        <f t="shared" si="2"/>
        <v>1808.94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>
        <v>1</v>
      </c>
      <c r="I18" s="270"/>
      <c r="J18" s="270"/>
      <c r="K18" s="271"/>
      <c r="L18" s="271"/>
      <c r="M18" s="259">
        <f t="shared" si="1"/>
        <v>0</v>
      </c>
      <c r="N18" s="270"/>
      <c r="O18" s="271"/>
      <c r="P18" s="271"/>
      <c r="Q18" s="259">
        <f t="shared" si="2"/>
        <v>0</v>
      </c>
    </row>
    <row r="19" spans="1:17" ht="15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>
        <v>1</v>
      </c>
      <c r="I20" s="270">
        <v>1</v>
      </c>
      <c r="J20" s="270">
        <v>1</v>
      </c>
      <c r="K20" s="271">
        <v>2844.88</v>
      </c>
      <c r="L20" s="271">
        <v>2844.88</v>
      </c>
      <c r="M20" s="259">
        <f t="shared" si="1"/>
        <v>0</v>
      </c>
      <c r="N20" s="270"/>
      <c r="O20" s="271"/>
      <c r="P20" s="271"/>
      <c r="Q20" s="259">
        <f t="shared" si="2"/>
        <v>0</v>
      </c>
    </row>
    <row r="21" spans="1:17" ht="15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/>
      <c r="I21" s="270"/>
      <c r="J21" s="270"/>
      <c r="K21" s="271"/>
      <c r="L21" s="271">
        <v>4961.5</v>
      </c>
      <c r="M21" s="259">
        <f t="shared" si="1"/>
        <v>-4961.5</v>
      </c>
      <c r="N21" s="270"/>
      <c r="O21" s="271"/>
      <c r="P21" s="271">
        <v>8652.7000000000007</v>
      </c>
      <c r="Q21" s="259">
        <f t="shared" si="2"/>
        <v>-8652.7000000000007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/>
      <c r="I24" s="270"/>
      <c r="J24" s="270"/>
      <c r="K24" s="271"/>
      <c r="L24" s="271"/>
      <c r="M24" s="259">
        <f t="shared" si="1"/>
        <v>0</v>
      </c>
      <c r="N24" s="270"/>
      <c r="O24" s="271"/>
      <c r="P24" s="271"/>
      <c r="Q24" s="259">
        <f t="shared" si="2"/>
        <v>0</v>
      </c>
    </row>
    <row r="25" spans="1:17" ht="15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>
        <v>1</v>
      </c>
      <c r="I25" s="270"/>
      <c r="J25" s="270"/>
      <c r="K25" s="271"/>
      <c r="L25" s="271"/>
      <c r="M25" s="259">
        <f t="shared" si="1"/>
        <v>0</v>
      </c>
      <c r="N25" s="270">
        <v>1</v>
      </c>
      <c r="O25" s="271">
        <v>4405</v>
      </c>
      <c r="P25" s="271"/>
      <c r="Q25" s="259">
        <f t="shared" si="2"/>
        <v>4405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>
        <v>2</v>
      </c>
      <c r="I26" s="270"/>
      <c r="J26" s="270"/>
      <c r="K26" s="271"/>
      <c r="L26" s="271"/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/>
      <c r="I27" s="270"/>
      <c r="J27" s="270"/>
      <c r="K27" s="271"/>
      <c r="L27" s="271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>
        <v>1</v>
      </c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/>
      <c r="I31" s="270"/>
      <c r="J31" s="270"/>
      <c r="K31" s="271"/>
      <c r="L31" s="271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>
        <v>1</v>
      </c>
      <c r="I32" s="270"/>
      <c r="J32" s="270"/>
      <c r="K32" s="271"/>
      <c r="L32" s="271">
        <v>6811.7</v>
      </c>
      <c r="M32" s="259">
        <f t="shared" si="1"/>
        <v>-6811.7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/>
      <c r="I33" s="270"/>
      <c r="J33" s="270"/>
      <c r="K33" s="271"/>
      <c r="L33" s="271"/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/>
      <c r="I34" s="270"/>
      <c r="J34" s="270"/>
      <c r="K34" s="271"/>
      <c r="L34" s="271"/>
      <c r="M34" s="259">
        <f t="shared" si="1"/>
        <v>0</v>
      </c>
      <c r="N34" s="270"/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/>
      <c r="I35" s="270"/>
      <c r="J35" s="270"/>
      <c r="K35" s="271"/>
      <c r="L35" s="271"/>
      <c r="M35" s="259">
        <f t="shared" si="1"/>
        <v>0</v>
      </c>
      <c r="N35" s="270"/>
      <c r="O35" s="271"/>
      <c r="P35" s="271"/>
      <c r="Q35" s="259">
        <f t="shared" si="2"/>
        <v>0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>
        <v>1</v>
      </c>
      <c r="I36" s="270"/>
      <c r="J36" s="270"/>
      <c r="K36" s="271"/>
      <c r="L36" s="271"/>
      <c r="M36" s="259">
        <f t="shared" si="1"/>
        <v>0</v>
      </c>
      <c r="N36" s="270"/>
      <c r="O36" s="271"/>
      <c r="P36" s="271"/>
      <c r="Q36" s="259">
        <f t="shared" si="2"/>
        <v>0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/>
      <c r="I37" s="270"/>
      <c r="J37" s="270"/>
      <c r="K37" s="271"/>
      <c r="L37" s="271"/>
      <c r="M37" s="259">
        <f t="shared" si="1"/>
        <v>0</v>
      </c>
      <c r="N37" s="270"/>
      <c r="O37" s="271"/>
      <c r="P37" s="271"/>
      <c r="Q37" s="259">
        <f t="shared" si="2"/>
        <v>0</v>
      </c>
    </row>
    <row r="38" spans="1:17" ht="15" hidden="1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>
        <v>2</v>
      </c>
      <c r="I39" s="270"/>
      <c r="J39" s="270"/>
      <c r="K39" s="271"/>
      <c r="L39" s="271"/>
      <c r="M39" s="259">
        <f t="shared" si="1"/>
        <v>0</v>
      </c>
      <c r="N39" s="270"/>
      <c r="O39" s="271"/>
      <c r="P39" s="271"/>
      <c r="Q39" s="259">
        <f t="shared" si="2"/>
        <v>0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/>
      <c r="I40" s="270"/>
      <c r="J40" s="270"/>
      <c r="K40" s="271"/>
      <c r="L40" s="271"/>
      <c r="M40" s="259">
        <f t="shared" si="1"/>
        <v>0</v>
      </c>
      <c r="N40" s="270"/>
      <c r="O40" s="271"/>
      <c r="P40" s="271"/>
      <c r="Q40" s="259">
        <f t="shared" si="2"/>
        <v>0</v>
      </c>
    </row>
    <row r="41" spans="1:17" ht="15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/>
      <c r="I41" s="270"/>
      <c r="J41" s="270"/>
      <c r="K41" s="271"/>
      <c r="L41" s="271"/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/>
      <c r="I42" s="270">
        <v>1</v>
      </c>
      <c r="J42" s="270">
        <v>1</v>
      </c>
      <c r="K42" s="271">
        <v>1822.59</v>
      </c>
      <c r="L42" s="271">
        <v>1822.59</v>
      </c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/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/>
      <c r="I49" s="270"/>
      <c r="J49" s="270"/>
      <c r="K49" s="271"/>
      <c r="L49" s="271"/>
      <c r="M49" s="259">
        <f t="shared" si="1"/>
        <v>0</v>
      </c>
      <c r="N49" s="270"/>
      <c r="O49" s="271"/>
      <c r="P49" s="271"/>
      <c r="Q49" s="259">
        <f t="shared" si="2"/>
        <v>0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>
        <v>1</v>
      </c>
      <c r="I50" s="270">
        <v>1</v>
      </c>
      <c r="J50" s="270">
        <v>1</v>
      </c>
      <c r="K50" s="271">
        <v>2866.93</v>
      </c>
      <c r="L50" s="271">
        <v>2866.93</v>
      </c>
      <c r="M50" s="259">
        <f t="shared" si="1"/>
        <v>0</v>
      </c>
      <c r="N50" s="270"/>
      <c r="O50" s="271"/>
      <c r="P50" s="271"/>
      <c r="Q50" s="259">
        <f t="shared" si="2"/>
        <v>0</v>
      </c>
    </row>
    <row r="51" spans="1:17" ht="15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/>
      <c r="I53" s="270">
        <v>1</v>
      </c>
      <c r="J53" s="270">
        <v>1</v>
      </c>
      <c r="K53" s="271">
        <v>1777.63</v>
      </c>
      <c r="L53" s="271">
        <v>1777.63</v>
      </c>
      <c r="M53" s="259">
        <f t="shared" si="1"/>
        <v>0</v>
      </c>
      <c r="N53" s="270"/>
      <c r="O53" s="271"/>
      <c r="P53" s="271"/>
      <c r="Q53" s="259">
        <f t="shared" si="2"/>
        <v>0</v>
      </c>
    </row>
    <row r="54" spans="1:17" ht="15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>
        <v>1</v>
      </c>
      <c r="I55" s="270"/>
      <c r="J55" s="270"/>
      <c r="K55" s="271"/>
      <c r="L55" s="271"/>
      <c r="M55" s="259">
        <f t="shared" si="1"/>
        <v>0</v>
      </c>
      <c r="N55" s="270"/>
      <c r="O55" s="271"/>
      <c r="P55" s="271"/>
      <c r="Q55" s="259">
        <f t="shared" si="2"/>
        <v>0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/>
      <c r="I56" s="270"/>
      <c r="J56" s="270"/>
      <c r="K56" s="271"/>
      <c r="L56" s="271"/>
      <c r="M56" s="259">
        <f t="shared" si="1"/>
        <v>0</v>
      </c>
      <c r="N56" s="270"/>
      <c r="O56" s="271"/>
      <c r="P56" s="271"/>
      <c r="Q56" s="259">
        <f t="shared" si="2"/>
        <v>0</v>
      </c>
    </row>
    <row r="57" spans="1:17" ht="15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>
        <v>2</v>
      </c>
      <c r="I59" s="270"/>
      <c r="J59" s="270"/>
      <c r="K59" s="271"/>
      <c r="L59" s="271"/>
      <c r="M59" s="259">
        <f t="shared" si="1"/>
        <v>0</v>
      </c>
      <c r="N59" s="270"/>
      <c r="O59" s="271"/>
      <c r="P59" s="271"/>
      <c r="Q59" s="259">
        <f t="shared" si="2"/>
        <v>0</v>
      </c>
    </row>
    <row r="60" spans="1:17" ht="15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/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/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>
        <v>1</v>
      </c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/>
      <c r="I66" s="270"/>
      <c r="J66" s="270"/>
      <c r="K66" s="271"/>
      <c r="L66" s="271"/>
      <c r="M66" s="259">
        <f t="shared" si="1"/>
        <v>0</v>
      </c>
      <c r="N66" s="270"/>
      <c r="O66" s="271"/>
      <c r="P66" s="271"/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>
        <v>1</v>
      </c>
      <c r="I67" s="270"/>
      <c r="J67" s="270"/>
      <c r="K67" s="271"/>
      <c r="L67" s="271"/>
      <c r="M67" s="259">
        <f t="shared" si="1"/>
        <v>0</v>
      </c>
      <c r="N67" s="270"/>
      <c r="O67" s="271"/>
      <c r="P67" s="271"/>
      <c r="Q67" s="259">
        <f t="shared" si="2"/>
        <v>0</v>
      </c>
    </row>
    <row r="68" spans="1:17" ht="15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/>
      <c r="M69" s="259">
        <f t="shared" si="1"/>
        <v>0</v>
      </c>
      <c r="N69" s="270">
        <v>1</v>
      </c>
      <c r="O69" s="271">
        <v>34359</v>
      </c>
      <c r="P69" s="271">
        <v>34359</v>
      </c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>
        <v>1</v>
      </c>
      <c r="I70" s="270">
        <v>1</v>
      </c>
      <c r="J70" s="270">
        <v>1</v>
      </c>
      <c r="K70" s="271">
        <v>1336.57</v>
      </c>
      <c r="L70" s="271">
        <v>1336.57</v>
      </c>
      <c r="M70" s="259">
        <f t="shared" si="1"/>
        <v>0</v>
      </c>
      <c r="N70" s="270"/>
      <c r="O70" s="271"/>
      <c r="P70" s="271"/>
      <c r="Q70" s="259">
        <f t="shared" si="2"/>
        <v>0</v>
      </c>
    </row>
    <row r="71" spans="1:17" ht="15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>
        <v>1</v>
      </c>
      <c r="I73" s="270"/>
      <c r="J73" s="270"/>
      <c r="K73" s="271"/>
      <c r="L73" s="271"/>
      <c r="M73" s="259">
        <f t="shared" si="1"/>
        <v>0</v>
      </c>
      <c r="N73" s="270"/>
      <c r="O73" s="271"/>
      <c r="P73" s="271"/>
      <c r="Q73" s="259">
        <f t="shared" si="2"/>
        <v>0</v>
      </c>
    </row>
    <row r="74" spans="1:17" ht="15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/>
      <c r="I75" s="270">
        <v>2</v>
      </c>
      <c r="J75" s="270">
        <v>2</v>
      </c>
      <c r="K75" s="271">
        <v>2826.89</v>
      </c>
      <c r="L75" s="271">
        <v>2826.89</v>
      </c>
      <c r="M75" s="259">
        <f t="shared" ref="M75:M141" si="3">K75-L75</f>
        <v>0</v>
      </c>
      <c r="N75" s="270"/>
      <c r="O75" s="271"/>
      <c r="P75" s="271"/>
      <c r="Q75" s="259">
        <f t="shared" ref="Q75:Q141" si="4">O75-P75</f>
        <v>0</v>
      </c>
    </row>
    <row r="76" spans="1:17" ht="15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>
        <v>1</v>
      </c>
      <c r="J76" s="270">
        <v>1</v>
      </c>
      <c r="K76" s="271">
        <v>3497.9</v>
      </c>
      <c r="L76" s="271"/>
      <c r="M76" s="259">
        <f t="shared" si="3"/>
        <v>3497.9</v>
      </c>
      <c r="N76" s="270"/>
      <c r="O76" s="271"/>
      <c r="P76" s="271"/>
      <c r="Q76" s="259">
        <f t="shared" si="4"/>
        <v>0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/>
      <c r="I77" s="270"/>
      <c r="J77" s="270"/>
      <c r="K77" s="271"/>
      <c r="L77" s="271"/>
      <c r="M77" s="259">
        <f t="shared" si="3"/>
        <v>0</v>
      </c>
      <c r="N77" s="270"/>
      <c r="O77" s="271"/>
      <c r="P77" s="271"/>
      <c r="Q77" s="259">
        <f t="shared" si="4"/>
        <v>0</v>
      </c>
    </row>
    <row r="78" spans="1:17" ht="15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/>
      <c r="I78" s="270"/>
      <c r="J78" s="270"/>
      <c r="K78" s="271"/>
      <c r="L78" s="271"/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>
        <v>1</v>
      </c>
      <c r="I79" s="270"/>
      <c r="J79" s="270"/>
      <c r="K79" s="271"/>
      <c r="L79" s="271"/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/>
      <c r="I80" s="270"/>
      <c r="J80" s="270"/>
      <c r="K80" s="271"/>
      <c r="L80" s="271"/>
      <c r="M80" s="259">
        <f t="shared" si="3"/>
        <v>0</v>
      </c>
      <c r="N80" s="270"/>
      <c r="O80" s="271"/>
      <c r="P80" s="271"/>
      <c r="Q80" s="259">
        <f t="shared" si="4"/>
        <v>0</v>
      </c>
    </row>
    <row r="81" spans="1:17" ht="15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/>
      <c r="I82" s="270"/>
      <c r="J82" s="270"/>
      <c r="K82" s="271"/>
      <c r="L82" s="271"/>
      <c r="M82" s="259">
        <f t="shared" si="3"/>
        <v>0</v>
      </c>
      <c r="N82" s="270"/>
      <c r="O82" s="271"/>
      <c r="P82" s="271"/>
      <c r="Q82" s="259">
        <f t="shared" si="4"/>
        <v>0</v>
      </c>
    </row>
    <row r="83" spans="1:17" ht="15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>
        <v>1</v>
      </c>
      <c r="I83" s="270">
        <v>1</v>
      </c>
      <c r="J83" s="270">
        <v>1</v>
      </c>
      <c r="K83" s="271">
        <v>4602.5</v>
      </c>
      <c r="L83" s="271"/>
      <c r="M83" s="259">
        <f t="shared" si="3"/>
        <v>4602.5</v>
      </c>
      <c r="N83" s="270"/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/>
      <c r="I85" s="270">
        <v>3</v>
      </c>
      <c r="J85" s="270">
        <v>5</v>
      </c>
      <c r="K85" s="271">
        <v>7705.83</v>
      </c>
      <c r="L85" s="271">
        <v>7705.83</v>
      </c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/>
      <c r="I86" s="270"/>
      <c r="J86" s="270"/>
      <c r="K86" s="271"/>
      <c r="L86" s="271"/>
      <c r="M86" s="259">
        <f t="shared" si="3"/>
        <v>0</v>
      </c>
      <c r="N86" s="270"/>
      <c r="O86" s="271"/>
      <c r="P86" s="271"/>
      <c r="Q86" s="259">
        <f t="shared" si="4"/>
        <v>0</v>
      </c>
    </row>
    <row r="87" spans="1:17" ht="15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>
        <v>1</v>
      </c>
      <c r="I87" s="270">
        <v>1</v>
      </c>
      <c r="J87" s="270">
        <v>1</v>
      </c>
      <c r="K87" s="271">
        <v>1104.5999999999999</v>
      </c>
      <c r="L87" s="271"/>
      <c r="M87" s="259">
        <f t="shared" si="3"/>
        <v>1104.5999999999999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/>
      <c r="I90" s="270">
        <v>4</v>
      </c>
      <c r="J90" s="270">
        <v>5</v>
      </c>
      <c r="K90" s="271">
        <v>7109.36</v>
      </c>
      <c r="L90" s="271">
        <v>7109.36</v>
      </c>
      <c r="M90" s="259">
        <f t="shared" si="3"/>
        <v>0</v>
      </c>
      <c r="N90" s="270"/>
      <c r="O90" s="271"/>
      <c r="P90" s="271"/>
      <c r="Q90" s="259">
        <f t="shared" si="4"/>
        <v>0</v>
      </c>
    </row>
    <row r="91" spans="1:17" ht="15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/>
      <c r="I92" s="270"/>
      <c r="J92" s="270"/>
      <c r="K92" s="271"/>
      <c r="L92" s="271">
        <v>1804.57</v>
      </c>
      <c r="M92" s="259">
        <f t="shared" si="3"/>
        <v>-1804.57</v>
      </c>
      <c r="N92" s="270"/>
      <c r="O92" s="271"/>
      <c r="P92" s="271"/>
      <c r="Q92" s="259">
        <f t="shared" si="4"/>
        <v>0</v>
      </c>
    </row>
    <row r="93" spans="1:17" ht="15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/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/>
      <c r="I95" s="270">
        <v>1</v>
      </c>
      <c r="J95" s="270">
        <v>3</v>
      </c>
      <c r="K95" s="271">
        <v>8194.99</v>
      </c>
      <c r="L95" s="271">
        <v>8194.99</v>
      </c>
      <c r="M95" s="259">
        <f t="shared" si="3"/>
        <v>0</v>
      </c>
      <c r="N95" s="270">
        <v>1</v>
      </c>
      <c r="O95" s="271">
        <v>4611.1499999999996</v>
      </c>
      <c r="P95" s="271">
        <v>4611.1499999999996</v>
      </c>
      <c r="Q95" s="259">
        <f t="shared" si="4"/>
        <v>0</v>
      </c>
    </row>
    <row r="96" spans="1:17" ht="15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>
        <v>1</v>
      </c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>
        <v>1</v>
      </c>
      <c r="I97" s="270"/>
      <c r="J97" s="270"/>
      <c r="K97" s="271"/>
      <c r="L97" s="271"/>
      <c r="M97" s="259">
        <f t="shared" si="3"/>
        <v>0</v>
      </c>
      <c r="N97" s="270"/>
      <c r="O97" s="271"/>
      <c r="P97" s="271"/>
      <c r="Q97" s="259">
        <f t="shared" si="4"/>
        <v>0</v>
      </c>
    </row>
    <row r="98" spans="1:17" ht="15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/>
      <c r="I98" s="270"/>
      <c r="J98" s="270"/>
      <c r="K98" s="271"/>
      <c r="L98" s="271"/>
      <c r="M98" s="259">
        <f t="shared" si="3"/>
        <v>0</v>
      </c>
      <c r="N98" s="270"/>
      <c r="O98" s="271"/>
      <c r="P98" s="271"/>
      <c r="Q98" s="259">
        <f t="shared" si="4"/>
        <v>0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/>
      <c r="I99" s="270"/>
      <c r="J99" s="270"/>
      <c r="K99" s="271"/>
      <c r="L99" s="271"/>
      <c r="M99" s="259">
        <f t="shared" si="3"/>
        <v>0</v>
      </c>
      <c r="N99" s="270"/>
      <c r="O99" s="271"/>
      <c r="P99" s="271"/>
      <c r="Q99" s="259">
        <f t="shared" si="4"/>
        <v>0</v>
      </c>
    </row>
    <row r="100" spans="1:17" ht="15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/>
      <c r="I101" s="270"/>
      <c r="J101" s="270"/>
      <c r="K101" s="271"/>
      <c r="L101" s="271"/>
      <c r="M101" s="259">
        <f t="shared" si="3"/>
        <v>0</v>
      </c>
      <c r="N101" s="270">
        <v>1</v>
      </c>
      <c r="O101" s="271">
        <v>5581.5</v>
      </c>
      <c r="P101" s="271">
        <v>5581.5</v>
      </c>
      <c r="Q101" s="259">
        <f t="shared" si="4"/>
        <v>0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/>
      <c r="I102" s="270"/>
      <c r="J102" s="270"/>
      <c r="K102" s="271"/>
      <c r="L102" s="271"/>
      <c r="M102" s="259">
        <f t="shared" si="3"/>
        <v>0</v>
      </c>
      <c r="N102" s="270"/>
      <c r="O102" s="271"/>
      <c r="P102" s="271"/>
      <c r="Q102" s="259">
        <f t="shared" si="4"/>
        <v>0</v>
      </c>
    </row>
    <row r="103" spans="1:17" ht="15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/>
      <c r="I103" s="270"/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/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/>
      <c r="J105" s="270"/>
      <c r="K105" s="271"/>
      <c r="L105" s="271"/>
      <c r="M105" s="259">
        <f t="shared" si="3"/>
        <v>0</v>
      </c>
      <c r="N105" s="270"/>
      <c r="O105" s="271"/>
      <c r="P105" s="271"/>
      <c r="Q105" s="259">
        <f t="shared" si="4"/>
        <v>0</v>
      </c>
    </row>
    <row r="106" spans="1:17" ht="15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/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/>
      <c r="I107" s="270"/>
      <c r="J107" s="270"/>
      <c r="K107" s="271"/>
      <c r="L107" s="271"/>
      <c r="M107" s="259">
        <f t="shared" si="3"/>
        <v>0</v>
      </c>
      <c r="N107" s="270"/>
      <c r="O107" s="271"/>
      <c r="P107" s="271"/>
      <c r="Q107" s="259">
        <f t="shared" si="4"/>
        <v>0</v>
      </c>
    </row>
    <row r="108" spans="1:17" ht="15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/>
      <c r="I108" s="270">
        <v>1</v>
      </c>
      <c r="J108" s="270">
        <v>1</v>
      </c>
      <c r="K108" s="271">
        <v>2393.3000000000002</v>
      </c>
      <c r="L108" s="271"/>
      <c r="M108" s="259">
        <f t="shared" si="3"/>
        <v>2393.3000000000002</v>
      </c>
      <c r="N108" s="270">
        <v>1</v>
      </c>
      <c r="O108" s="271">
        <v>2643</v>
      </c>
      <c r="P108" s="271"/>
      <c r="Q108" s="259">
        <f t="shared" si="4"/>
        <v>2643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/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>
        <v>1</v>
      </c>
      <c r="I110" s="270"/>
      <c r="J110" s="270">
        <v>1</v>
      </c>
      <c r="K110" s="271">
        <v>3370.65</v>
      </c>
      <c r="L110" s="271">
        <v>3370.65</v>
      </c>
      <c r="M110" s="259">
        <f t="shared" si="3"/>
        <v>0</v>
      </c>
      <c r="N110" s="270"/>
      <c r="O110" s="271"/>
      <c r="P110" s="271"/>
      <c r="Q110" s="259">
        <f t="shared" si="4"/>
        <v>0</v>
      </c>
    </row>
    <row r="111" spans="1:17" ht="15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/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/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/>
      <c r="I113" s="270"/>
      <c r="J113" s="270"/>
      <c r="K113" s="271"/>
      <c r="L113" s="271"/>
      <c r="M113" s="259">
        <f t="shared" si="3"/>
        <v>0</v>
      </c>
      <c r="N113" s="270">
        <v>1</v>
      </c>
      <c r="O113" s="271">
        <v>3497.9</v>
      </c>
      <c r="P113" s="271"/>
      <c r="Q113" s="259">
        <f t="shared" si="4"/>
        <v>3497.9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/>
      <c r="I114" s="270"/>
      <c r="J114" s="270"/>
      <c r="K114" s="271"/>
      <c r="L114" s="271"/>
      <c r="M114" s="259">
        <f t="shared" si="3"/>
        <v>0</v>
      </c>
      <c r="N114" s="270">
        <v>1</v>
      </c>
      <c r="O114" s="271">
        <v>2651.04</v>
      </c>
      <c r="P114" s="271">
        <v>2651.04</v>
      </c>
      <c r="Q114" s="259">
        <f t="shared" si="4"/>
        <v>0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>
        <v>2</v>
      </c>
      <c r="I115" s="270"/>
      <c r="J115" s="270"/>
      <c r="K115" s="271"/>
      <c r="L115" s="271"/>
      <c r="M115" s="259">
        <f t="shared" si="3"/>
        <v>0</v>
      </c>
      <c r="N115" s="270"/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/>
      <c r="I117" s="270">
        <v>1</v>
      </c>
      <c r="J117" s="270">
        <v>1</v>
      </c>
      <c r="K117" s="271">
        <v>5395.69</v>
      </c>
      <c r="L117" s="271">
        <v>5395.69</v>
      </c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/>
      <c r="I119" s="270"/>
      <c r="J119" s="270"/>
      <c r="K119" s="271"/>
      <c r="L119" s="271"/>
      <c r="M119" s="259">
        <f t="shared" si="3"/>
        <v>0</v>
      </c>
      <c r="N119" s="270"/>
      <c r="O119" s="271"/>
      <c r="P119" s="271"/>
      <c r="Q119" s="259">
        <f t="shared" si="4"/>
        <v>0</v>
      </c>
    </row>
    <row r="120" spans="1:17" ht="15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/>
      <c r="I121" s="270"/>
      <c r="J121" s="270"/>
      <c r="K121" s="271"/>
      <c r="L121" s="271"/>
      <c r="M121" s="259">
        <f t="shared" si="3"/>
        <v>0</v>
      </c>
      <c r="N121" s="270"/>
      <c r="O121" s="271"/>
      <c r="P121" s="271"/>
      <c r="Q121" s="259">
        <f t="shared" si="4"/>
        <v>0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/>
      <c r="I122" s="270"/>
      <c r="J122" s="270"/>
      <c r="K122" s="271"/>
      <c r="L122" s="271"/>
      <c r="M122" s="259">
        <f t="shared" si="3"/>
        <v>0</v>
      </c>
      <c r="N122" s="270"/>
      <c r="O122" s="271"/>
      <c r="P122" s="271"/>
      <c r="Q122" s="259">
        <f t="shared" si="4"/>
        <v>0</v>
      </c>
    </row>
    <row r="123" spans="1:17" ht="15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>
        <v>1</v>
      </c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>
        <v>2</v>
      </c>
      <c r="I124" s="270"/>
      <c r="J124" s="270"/>
      <c r="K124" s="271"/>
      <c r="L124" s="271">
        <v>9815.7900000000009</v>
      </c>
      <c r="M124" s="259">
        <f t="shared" si="3"/>
        <v>-9815.7900000000009</v>
      </c>
      <c r="N124" s="270"/>
      <c r="O124" s="271"/>
      <c r="P124" s="271">
        <v>3527.68</v>
      </c>
      <c r="Q124" s="259">
        <f t="shared" si="4"/>
        <v>-3527.68</v>
      </c>
    </row>
    <row r="125" spans="1:17" ht="15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/>
      <c r="I125" s="270"/>
      <c r="J125" s="270"/>
      <c r="K125" s="271"/>
      <c r="L125" s="271"/>
      <c r="M125" s="259">
        <f t="shared" si="3"/>
        <v>0</v>
      </c>
      <c r="N125" s="270"/>
      <c r="O125" s="271"/>
      <c r="P125" s="271"/>
      <c r="Q125" s="259">
        <f t="shared" si="4"/>
        <v>0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>
        <v>1</v>
      </c>
      <c r="I126" s="270"/>
      <c r="J126" s="270"/>
      <c r="K126" s="271"/>
      <c r="L126" s="271"/>
      <c r="M126" s="259">
        <f t="shared" si="3"/>
        <v>0</v>
      </c>
      <c r="N126" s="270"/>
      <c r="O126" s="271"/>
      <c r="P126" s="271"/>
      <c r="Q126" s="259">
        <f t="shared" si="4"/>
        <v>0</v>
      </c>
    </row>
    <row r="127" spans="1:17" ht="15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/>
      <c r="I127" s="270"/>
      <c r="J127" s="270"/>
      <c r="K127" s="271"/>
      <c r="L127" s="271"/>
      <c r="M127" s="259">
        <f t="shared" si="3"/>
        <v>0</v>
      </c>
      <c r="N127" s="270"/>
      <c r="O127" s="271"/>
      <c r="P127" s="271"/>
      <c r="Q127" s="259">
        <f t="shared" si="4"/>
        <v>0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>
        <v>1</v>
      </c>
      <c r="I128" s="270"/>
      <c r="J128" s="270"/>
      <c r="K128" s="271"/>
      <c r="L128" s="271"/>
      <c r="M128" s="259">
        <f t="shared" si="3"/>
        <v>0</v>
      </c>
      <c r="N128" s="270"/>
      <c r="O128" s="271"/>
      <c r="P128" s="271"/>
      <c r="Q128" s="259">
        <f t="shared" si="4"/>
        <v>0</v>
      </c>
    </row>
    <row r="129" spans="1:17" ht="15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/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>
        <v>1</v>
      </c>
      <c r="I130" s="270"/>
      <c r="J130" s="270"/>
      <c r="K130" s="271"/>
      <c r="L130" s="271">
        <v>5920.06</v>
      </c>
      <c r="M130" s="259">
        <f t="shared" si="3"/>
        <v>-5920.06</v>
      </c>
      <c r="N130" s="270"/>
      <c r="O130" s="271"/>
      <c r="P130" s="271"/>
      <c r="Q130" s="259">
        <f t="shared" si="4"/>
        <v>0</v>
      </c>
    </row>
    <row r="131" spans="1:17" ht="15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/>
      <c r="I131" s="270">
        <v>2</v>
      </c>
      <c r="J131" s="270">
        <v>3</v>
      </c>
      <c r="K131" s="271">
        <v>11805.4</v>
      </c>
      <c r="L131" s="271"/>
      <c r="M131" s="259">
        <f t="shared" si="3"/>
        <v>11805.4</v>
      </c>
      <c r="N131" s="270"/>
      <c r="O131" s="271"/>
      <c r="P131" s="271"/>
      <c r="Q131" s="259">
        <f t="shared" si="4"/>
        <v>0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>
        <v>1</v>
      </c>
      <c r="I132" s="270"/>
      <c r="J132" s="270"/>
      <c r="K132" s="271"/>
      <c r="L132" s="271"/>
      <c r="M132" s="259">
        <f t="shared" si="3"/>
        <v>0</v>
      </c>
      <c r="N132" s="270"/>
      <c r="O132" s="271"/>
      <c r="P132" s="271"/>
      <c r="Q132" s="259">
        <f t="shared" si="4"/>
        <v>0</v>
      </c>
    </row>
    <row r="133" spans="1:17" ht="15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/>
      <c r="I133" s="270"/>
      <c r="J133" s="270"/>
      <c r="K133" s="271"/>
      <c r="L133" s="271"/>
      <c r="M133" s="259">
        <f t="shared" si="3"/>
        <v>0</v>
      </c>
      <c r="N133" s="270"/>
      <c r="O133" s="271"/>
      <c r="P133" s="271"/>
      <c r="Q133" s="259">
        <f t="shared" si="4"/>
        <v>0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>
        <v>2</v>
      </c>
      <c r="I134" s="270"/>
      <c r="J134" s="270"/>
      <c r="K134" s="271"/>
      <c r="L134" s="271"/>
      <c r="M134" s="259">
        <f t="shared" si="3"/>
        <v>0</v>
      </c>
      <c r="N134" s="270"/>
      <c r="O134" s="271"/>
      <c r="P134" s="271"/>
      <c r="Q134" s="259">
        <f t="shared" si="4"/>
        <v>0</v>
      </c>
    </row>
    <row r="135" spans="1:17" ht="15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/>
      <c r="J135" s="270"/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/>
      <c r="I136" s="270"/>
      <c r="J136" s="270"/>
      <c r="K136" s="271"/>
      <c r="L136" s="271"/>
      <c r="M136" s="259">
        <f t="shared" si="3"/>
        <v>0</v>
      </c>
      <c r="N136" s="270"/>
      <c r="O136" s="271"/>
      <c r="P136" s="271"/>
      <c r="Q136" s="259">
        <f t="shared" si="4"/>
        <v>0</v>
      </c>
    </row>
    <row r="137" spans="1:17" ht="15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/>
      <c r="I138" s="270"/>
      <c r="J138" s="270"/>
      <c r="K138" s="271"/>
      <c r="L138" s="271"/>
      <c r="M138" s="259">
        <f t="shared" si="3"/>
        <v>0</v>
      </c>
      <c r="N138" s="270">
        <v>1</v>
      </c>
      <c r="O138" s="271">
        <v>3108.45</v>
      </c>
      <c r="P138" s="271">
        <v>3108.45</v>
      </c>
      <c r="Q138" s="259">
        <f t="shared" si="4"/>
        <v>0</v>
      </c>
    </row>
    <row r="139" spans="1:17" ht="15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/>
      <c r="I140" s="270"/>
      <c r="J140" s="270"/>
      <c r="K140" s="271"/>
      <c r="L140" s="271"/>
      <c r="M140" s="259">
        <f t="shared" si="3"/>
        <v>0</v>
      </c>
      <c r="N140" s="270"/>
      <c r="O140" s="271"/>
      <c r="P140" s="271"/>
      <c r="Q140" s="259">
        <f t="shared" si="4"/>
        <v>0</v>
      </c>
    </row>
    <row r="141" spans="1:17" ht="15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/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/>
      <c r="I142" s="270">
        <v>2</v>
      </c>
      <c r="J142" s="270">
        <v>4</v>
      </c>
      <c r="K142" s="271">
        <v>11189.89</v>
      </c>
      <c r="L142" s="271">
        <v>11189.89</v>
      </c>
      <c r="M142" s="259">
        <f t="shared" ref="M142:M186" si="5">K142-L142</f>
        <v>0</v>
      </c>
      <c r="N142" s="270">
        <v>2</v>
      </c>
      <c r="O142" s="271">
        <v>3645.18</v>
      </c>
      <c r="P142" s="271">
        <v>3645.18</v>
      </c>
      <c r="Q142" s="259">
        <f t="shared" ref="Q142:Q186" si="6">O142-P142</f>
        <v>0</v>
      </c>
    </row>
    <row r="143" spans="1:17" ht="15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/>
      <c r="I143" s="270"/>
      <c r="J143" s="270"/>
      <c r="K143" s="271"/>
      <c r="L143" s="271"/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>
        <v>1</v>
      </c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/>
      <c r="I155" s="270"/>
      <c r="J155" s="270"/>
      <c r="K155" s="271"/>
      <c r="L155" s="271"/>
      <c r="M155" s="259">
        <f t="shared" si="5"/>
        <v>0</v>
      </c>
      <c r="N155" s="270"/>
      <c r="O155" s="271"/>
      <c r="P155" s="271"/>
      <c r="Q155" s="259">
        <f t="shared" si="6"/>
        <v>0</v>
      </c>
    </row>
    <row r="156" spans="1:17" ht="15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/>
      <c r="I156" s="270">
        <v>1</v>
      </c>
      <c r="J156" s="270">
        <v>1</v>
      </c>
      <c r="K156" s="271">
        <v>1316.32</v>
      </c>
      <c r="L156" s="271"/>
      <c r="M156" s="259">
        <f t="shared" si="5"/>
        <v>1316.32</v>
      </c>
      <c r="N156" s="270">
        <v>1</v>
      </c>
      <c r="O156" s="271">
        <v>1472.8</v>
      </c>
      <c r="P156" s="271"/>
      <c r="Q156" s="259">
        <f t="shared" si="6"/>
        <v>1472.8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/>
      <c r="I161" s="270"/>
      <c r="J161" s="270"/>
      <c r="K161" s="271"/>
      <c r="L161" s="271">
        <v>5577.35</v>
      </c>
      <c r="M161" s="259">
        <f t="shared" si="5"/>
        <v>-5577.35</v>
      </c>
      <c r="N161" s="270"/>
      <c r="O161" s="271"/>
      <c r="P161" s="271"/>
      <c r="Q161" s="259">
        <f t="shared" si="6"/>
        <v>0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/>
      <c r="I162" s="270"/>
      <c r="J162" s="270"/>
      <c r="K162" s="271"/>
      <c r="L162" s="271"/>
      <c r="M162" s="259">
        <f t="shared" si="5"/>
        <v>0</v>
      </c>
      <c r="N162" s="270"/>
      <c r="O162" s="271"/>
      <c r="P162" s="271"/>
      <c r="Q162" s="259">
        <f t="shared" si="6"/>
        <v>0</v>
      </c>
    </row>
    <row r="163" spans="1:17" ht="15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/>
      <c r="I163" s="270"/>
      <c r="J163" s="270"/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/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/>
      <c r="I166" s="270"/>
      <c r="J166" s="270"/>
      <c r="K166" s="271"/>
      <c r="L166" s="271"/>
      <c r="M166" s="259">
        <f t="shared" si="5"/>
        <v>0</v>
      </c>
      <c r="N166" s="270"/>
      <c r="O166" s="271"/>
      <c r="P166" s="271"/>
      <c r="Q166" s="259">
        <f t="shared" si="6"/>
        <v>0</v>
      </c>
    </row>
    <row r="167" spans="1:17" ht="15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/>
      <c r="I167" s="270"/>
      <c r="J167" s="270"/>
      <c r="K167" s="271"/>
      <c r="L167" s="271"/>
      <c r="M167" s="259">
        <f t="shared" si="5"/>
        <v>0</v>
      </c>
      <c r="N167" s="270"/>
      <c r="O167" s="271"/>
      <c r="P167" s="271"/>
      <c r="Q167" s="259">
        <f t="shared" si="6"/>
        <v>0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/>
      <c r="I168" s="270"/>
      <c r="J168" s="270"/>
      <c r="K168" s="271"/>
      <c r="L168" s="271"/>
      <c r="M168" s="259">
        <f t="shared" si="5"/>
        <v>0</v>
      </c>
      <c r="N168" s="270"/>
      <c r="O168" s="271"/>
      <c r="P168" s="271"/>
      <c r="Q168" s="259">
        <f t="shared" si="6"/>
        <v>0</v>
      </c>
    </row>
    <row r="169" spans="1:17" ht="15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/>
      <c r="I170" s="270"/>
      <c r="J170" s="270"/>
      <c r="K170" s="271"/>
      <c r="L170" s="271"/>
      <c r="M170" s="259">
        <f t="shared" si="5"/>
        <v>0</v>
      </c>
      <c r="N170" s="270"/>
      <c r="O170" s="271"/>
      <c r="P170" s="271"/>
      <c r="Q170" s="259">
        <f t="shared" si="6"/>
        <v>0</v>
      </c>
    </row>
    <row r="171" spans="1:17" ht="15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/>
      <c r="I172" s="270"/>
      <c r="J172" s="270"/>
      <c r="K172" s="271"/>
      <c r="L172" s="271"/>
      <c r="M172" s="259">
        <f t="shared" si="5"/>
        <v>0</v>
      </c>
      <c r="N172" s="270"/>
      <c r="O172" s="271"/>
      <c r="P172" s="271"/>
      <c r="Q172" s="259">
        <f t="shared" si="6"/>
        <v>0</v>
      </c>
    </row>
    <row r="173" spans="1:17" ht="15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/>
      <c r="Q175" s="259">
        <f t="shared" si="6"/>
        <v>0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/>
      <c r="I177" s="270"/>
      <c r="J177" s="270"/>
      <c r="K177" s="271"/>
      <c r="L177" s="271"/>
      <c r="M177" s="259">
        <f t="shared" si="5"/>
        <v>0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/>
      <c r="I178" s="270">
        <v>4</v>
      </c>
      <c r="J178" s="270">
        <v>4</v>
      </c>
      <c r="K178" s="271">
        <v>3903.84</v>
      </c>
      <c r="L178" s="271">
        <v>3903.84</v>
      </c>
      <c r="M178" s="259">
        <f t="shared" si="5"/>
        <v>0</v>
      </c>
      <c r="N178" s="270"/>
      <c r="O178" s="271"/>
      <c r="P178" s="271"/>
      <c r="Q178" s="259">
        <f t="shared" si="6"/>
        <v>0</v>
      </c>
    </row>
    <row r="179" spans="1:17" ht="15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/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/>
      <c r="Q179" s="259">
        <f t="shared" si="6"/>
        <v>0</v>
      </c>
    </row>
    <row r="180" spans="1:17" ht="15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>
        <v>2</v>
      </c>
      <c r="J180" s="270">
        <v>2</v>
      </c>
      <c r="K180" s="271">
        <v>4602.5</v>
      </c>
      <c r="L180" s="271"/>
      <c r="M180" s="259">
        <f t="shared" si="5"/>
        <v>4602.5</v>
      </c>
      <c r="N180" s="270">
        <v>1</v>
      </c>
      <c r="O180" s="271">
        <v>2945.6</v>
      </c>
      <c r="P180" s="271"/>
      <c r="Q180" s="259">
        <f t="shared" si="6"/>
        <v>2945.6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/>
      <c r="I181" s="270"/>
      <c r="J181" s="270"/>
      <c r="K181" s="271"/>
      <c r="L181" s="271"/>
      <c r="M181" s="259">
        <f t="shared" si="5"/>
        <v>0</v>
      </c>
      <c r="N181" s="270"/>
      <c r="O181" s="271"/>
      <c r="P181" s="271"/>
      <c r="Q181" s="259">
        <f t="shared" si="6"/>
        <v>0</v>
      </c>
    </row>
    <row r="182" spans="1:17" ht="15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/>
      <c r="I182" s="270">
        <v>2</v>
      </c>
      <c r="J182" s="270">
        <v>2</v>
      </c>
      <c r="K182" s="271">
        <v>8671.11</v>
      </c>
      <c r="L182" s="271"/>
      <c r="M182" s="259">
        <f t="shared" si="5"/>
        <v>8671.11</v>
      </c>
      <c r="N182" s="270"/>
      <c r="O182" s="271"/>
      <c r="P182" s="271"/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/>
      <c r="I183" s="270"/>
      <c r="J183" s="270"/>
      <c r="K183" s="271"/>
      <c r="L183" s="271"/>
      <c r="M183" s="259">
        <f t="shared" si="5"/>
        <v>0</v>
      </c>
      <c r="N183" s="270"/>
      <c r="O183" s="271"/>
      <c r="P183" s="271"/>
      <c r="Q183" s="259">
        <f t="shared" si="6"/>
        <v>0</v>
      </c>
    </row>
    <row r="184" spans="1:17" ht="15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/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/>
      <c r="I185" s="270">
        <v>1</v>
      </c>
      <c r="J185" s="270">
        <v>1</v>
      </c>
      <c r="K185" s="271">
        <v>966.53</v>
      </c>
      <c r="L185" s="271"/>
      <c r="M185" s="259">
        <f t="shared" si="5"/>
        <v>966.53</v>
      </c>
      <c r="N185" s="270">
        <v>2</v>
      </c>
      <c r="O185" s="271">
        <v>2761.5</v>
      </c>
      <c r="P185" s="271"/>
      <c r="Q185" s="259">
        <f t="shared" si="6"/>
        <v>2761.5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/>
      <c r="I186" s="270"/>
      <c r="J186" s="270">
        <v>1</v>
      </c>
      <c r="K186" s="271">
        <v>1233.47</v>
      </c>
      <c r="L186" s="271">
        <v>1233.47</v>
      </c>
      <c r="M186" s="259">
        <f t="shared" si="5"/>
        <v>0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/>
      <c r="I187" s="270">
        <v>1</v>
      </c>
      <c r="J187" s="270">
        <v>1</v>
      </c>
      <c r="K187" s="271">
        <v>966.53</v>
      </c>
      <c r="L187" s="271">
        <v>966.53</v>
      </c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>
        <v>1</v>
      </c>
      <c r="I189" s="270">
        <v>2</v>
      </c>
      <c r="J189" s="270">
        <v>2</v>
      </c>
      <c r="K189" s="271">
        <v>3648.86</v>
      </c>
      <c r="L189" s="271">
        <v>3648.86</v>
      </c>
      <c r="M189" s="259">
        <f t="shared" ref="M189:M234" si="7">K189-L189</f>
        <v>0</v>
      </c>
      <c r="N189" s="270"/>
      <c r="O189" s="271"/>
      <c r="P189" s="271"/>
      <c r="Q189" s="259">
        <f t="shared" ref="Q189:Q234" si="8">O189-P189</f>
        <v>0</v>
      </c>
    </row>
    <row r="190" spans="1:17" ht="15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/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/>
      <c r="I191" s="270"/>
      <c r="J191" s="270"/>
      <c r="K191" s="271"/>
      <c r="L191" s="271"/>
      <c r="M191" s="259">
        <f t="shared" si="7"/>
        <v>0</v>
      </c>
      <c r="N191" s="270"/>
      <c r="O191" s="271"/>
      <c r="P191" s="271"/>
      <c r="Q191" s="259">
        <f t="shared" si="8"/>
        <v>0</v>
      </c>
    </row>
    <row r="192" spans="1:17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>
        <v>1</v>
      </c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/>
      <c r="I194" s="270"/>
      <c r="J194" s="270"/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/>
      <c r="I196" s="270"/>
      <c r="J196" s="270"/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>
        <v>3</v>
      </c>
      <c r="I197" s="270">
        <v>2</v>
      </c>
      <c r="J197" s="270">
        <v>2</v>
      </c>
      <c r="K197" s="271">
        <v>3299.53</v>
      </c>
      <c r="L197" s="271">
        <v>3299.53</v>
      </c>
      <c r="M197" s="259">
        <f t="shared" si="7"/>
        <v>0</v>
      </c>
      <c r="N197" s="270"/>
      <c r="O197" s="271"/>
      <c r="P197" s="271"/>
      <c r="Q197" s="259">
        <f t="shared" si="8"/>
        <v>0</v>
      </c>
    </row>
    <row r="198" spans="1:17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>
        <v>1</v>
      </c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/>
      <c r="I199" s="270"/>
      <c r="J199" s="270"/>
      <c r="K199" s="271"/>
      <c r="L199" s="271"/>
      <c r="M199" s="259">
        <f t="shared" si="7"/>
        <v>0</v>
      </c>
      <c r="N199" s="270"/>
      <c r="O199" s="271"/>
      <c r="P199" s="271"/>
      <c r="Q199" s="259">
        <f t="shared" si="8"/>
        <v>0</v>
      </c>
    </row>
    <row r="200" spans="1:17" ht="63.75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/>
      <c r="I200" s="270"/>
      <c r="J200" s="270"/>
      <c r="K200" s="271">
        <v>2209.1999999999998</v>
      </c>
      <c r="L200" s="271"/>
      <c r="M200" s="259">
        <f t="shared" si="7"/>
        <v>2209.1999999999998</v>
      </c>
      <c r="N200" s="270"/>
      <c r="O200" s="271"/>
      <c r="P200" s="271"/>
      <c r="Q200" s="259">
        <f t="shared" si="8"/>
        <v>0</v>
      </c>
    </row>
    <row r="201" spans="1:17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>
        <v>1</v>
      </c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/>
      <c r="I202" s="270">
        <v>3</v>
      </c>
      <c r="J202" s="270">
        <v>3</v>
      </c>
      <c r="K202" s="271">
        <v>3554.24</v>
      </c>
      <c r="L202" s="271">
        <v>3554.24</v>
      </c>
      <c r="M202" s="259">
        <f t="shared" si="7"/>
        <v>0</v>
      </c>
      <c r="N202" s="270"/>
      <c r="O202" s="271"/>
      <c r="P202" s="271"/>
      <c r="Q202" s="259">
        <f t="shared" si="8"/>
        <v>0</v>
      </c>
    </row>
    <row r="203" spans="1:17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/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/>
      <c r="I205" s="270">
        <v>1</v>
      </c>
      <c r="J205" s="270">
        <v>1</v>
      </c>
      <c r="K205" s="271">
        <v>1890.71</v>
      </c>
      <c r="L205" s="271">
        <v>1890.71</v>
      </c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/>
      <c r="I206" s="270"/>
      <c r="J206" s="270"/>
      <c r="K206" s="271"/>
      <c r="L206" s="271"/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/>
      <c r="I208" s="270"/>
      <c r="J208" s="270"/>
      <c r="K208" s="271"/>
      <c r="L208" s="271"/>
      <c r="M208" s="259">
        <f t="shared" si="7"/>
        <v>0</v>
      </c>
      <c r="N208" s="270"/>
      <c r="O208" s="271"/>
      <c r="P208" s="271"/>
      <c r="Q208" s="259">
        <f t="shared" si="8"/>
        <v>0</v>
      </c>
    </row>
    <row r="209" spans="1:17" ht="5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/>
      <c r="I209" s="270">
        <v>1</v>
      </c>
      <c r="J209" s="270">
        <v>1</v>
      </c>
      <c r="K209" s="271">
        <v>1841</v>
      </c>
      <c r="L209" s="271"/>
      <c r="M209" s="259">
        <f t="shared" si="7"/>
        <v>1841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/>
      <c r="I210" s="270">
        <v>2</v>
      </c>
      <c r="J210" s="270">
        <v>2</v>
      </c>
      <c r="K210" s="271">
        <v>2025.1</v>
      </c>
      <c r="L210" s="271">
        <v>2025.1</v>
      </c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/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/>
      <c r="I212" s="270"/>
      <c r="J212" s="270"/>
      <c r="K212" s="271"/>
      <c r="L212" s="271"/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/>
      <c r="I213" s="270"/>
      <c r="J213" s="270"/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>
        <v>1</v>
      </c>
      <c r="I214" s="270"/>
      <c r="J214" s="270"/>
      <c r="K214" s="271"/>
      <c r="L214" s="271"/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/>
      <c r="I215" s="270">
        <v>1</v>
      </c>
      <c r="J215" s="270">
        <v>1</v>
      </c>
      <c r="K215" s="271">
        <v>2995.4</v>
      </c>
      <c r="L215" s="271"/>
      <c r="M215" s="259">
        <f t="shared" si="7"/>
        <v>2995.4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>
        <v>1</v>
      </c>
      <c r="I216" s="270">
        <v>1</v>
      </c>
      <c r="J216" s="270">
        <v>1</v>
      </c>
      <c r="K216" s="271">
        <v>907.61</v>
      </c>
      <c r="L216" s="271">
        <v>907.61</v>
      </c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>
        <v>1</v>
      </c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>
        <v>1</v>
      </c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/>
      <c r="I222" s="270"/>
      <c r="J222" s="270"/>
      <c r="K222" s="271"/>
      <c r="L222" s="271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>
        <v>2</v>
      </c>
      <c r="I224" s="270"/>
      <c r="J224" s="270"/>
      <c r="K224" s="271"/>
      <c r="L224" s="271"/>
      <c r="M224" s="259">
        <f t="shared" si="7"/>
        <v>0</v>
      </c>
      <c r="N224" s="270"/>
      <c r="O224" s="271"/>
      <c r="P224" s="271"/>
      <c r="Q224" s="259">
        <f t="shared" si="8"/>
        <v>0</v>
      </c>
    </row>
    <row r="225" spans="1:17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>
        <v>1</v>
      </c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/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/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/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>
        <v>1</v>
      </c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>
        <v>1</v>
      </c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>SUM(H10:H234)</f>
        <v>53</v>
      </c>
      <c r="I235" s="273">
        <f t="shared" ref="I235:Q235" si="9">SUM(I10:I234)</f>
        <v>51</v>
      </c>
      <c r="J235" s="273">
        <f t="shared" si="9"/>
        <v>61</v>
      </c>
      <c r="K235" s="259">
        <f t="shared" si="9"/>
        <v>133628.13</v>
      </c>
      <c r="L235" s="259">
        <f t="shared" si="9"/>
        <v>120120.04000000002</v>
      </c>
      <c r="M235" s="259">
        <f t="shared" si="9"/>
        <v>13508.089999999998</v>
      </c>
      <c r="N235" s="273">
        <f t="shared" si="9"/>
        <v>14</v>
      </c>
      <c r="O235" s="259">
        <f t="shared" si="9"/>
        <v>73491.060000000012</v>
      </c>
      <c r="P235" s="259">
        <f t="shared" si="9"/>
        <v>66136.7</v>
      </c>
      <c r="Q235" s="259">
        <f t="shared" si="9"/>
        <v>7354.36</v>
      </c>
    </row>
  </sheetData>
  <autoFilter ref="A9:Q186" xr:uid="{00000000-0009-0000-0000-000026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/>
  <dimension ref="A1:Q188"/>
  <sheetViews>
    <sheetView topLeftCell="A58" workbookViewId="0">
      <selection activeCell="A81" sqref="A81:XFD81"/>
    </sheetView>
  </sheetViews>
  <sheetFormatPr defaultRowHeight="15"/>
  <cols>
    <col min="1" max="1" width="4.5703125"/>
    <col min="2" max="2" width="34.28515625"/>
    <col min="3" max="3" width="9.5703125"/>
    <col min="4" max="4" width="8.28515625"/>
    <col min="5" max="5" width="23.85546875"/>
    <col min="6" max="6" width="17.85546875"/>
    <col min="7" max="7" width="24.7109375"/>
    <col min="8" max="8" width="19.140625"/>
    <col min="9" max="17" width="13.7109375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</row>
    <row r="9" spans="1:17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>
      <c r="A10" s="10">
        <v>1</v>
      </c>
      <c r="B10" s="11" t="s">
        <v>18</v>
      </c>
      <c r="C10" s="12" t="s">
        <v>19</v>
      </c>
      <c r="D10" s="11"/>
      <c r="E10" s="13" t="s">
        <v>20</v>
      </c>
      <c r="F10" s="62" t="s">
        <v>157</v>
      </c>
      <c r="G10" s="14" t="s">
        <v>21</v>
      </c>
      <c r="H10" s="15"/>
      <c r="I10" s="23"/>
      <c r="J10" s="23"/>
      <c r="K10" s="24"/>
      <c r="L10" s="24"/>
      <c r="M10" s="25">
        <f t="shared" ref="M10:M74" si="1">K10-L10</f>
        <v>0</v>
      </c>
      <c r="N10" s="23"/>
      <c r="O10" s="24"/>
      <c r="P10" s="24"/>
      <c r="Q10" s="27">
        <f t="shared" ref="Q10:Q74" si="2">O10-P10</f>
        <v>0</v>
      </c>
    </row>
    <row r="11" spans="1:17">
      <c r="A11" s="10">
        <v>2</v>
      </c>
      <c r="B11" s="11" t="s">
        <v>18</v>
      </c>
      <c r="C11" s="12" t="s">
        <v>19</v>
      </c>
      <c r="D11" s="11"/>
      <c r="E11" s="13" t="s">
        <v>20</v>
      </c>
      <c r="F11" s="62" t="s">
        <v>168</v>
      </c>
      <c r="G11" s="16" t="s">
        <v>22</v>
      </c>
      <c r="H11" s="15"/>
      <c r="I11" s="23"/>
      <c r="J11" s="23"/>
      <c r="K11" s="24"/>
      <c r="L11" s="24"/>
      <c r="M11" s="25">
        <f t="shared" si="1"/>
        <v>0</v>
      </c>
      <c r="N11" s="23"/>
      <c r="O11" s="24"/>
      <c r="P11" s="24"/>
      <c r="Q11" s="27">
        <f t="shared" si="2"/>
        <v>0</v>
      </c>
    </row>
    <row r="12" spans="1:17">
      <c r="A12" s="10">
        <v>3</v>
      </c>
      <c r="B12" s="11" t="s">
        <v>23</v>
      </c>
      <c r="C12" s="12" t="s">
        <v>19</v>
      </c>
      <c r="D12" s="11"/>
      <c r="E12" s="13" t="s">
        <v>24</v>
      </c>
      <c r="F12" s="63">
        <v>2</v>
      </c>
      <c r="G12" s="14" t="s">
        <v>21</v>
      </c>
      <c r="H12" s="15"/>
      <c r="I12" s="23"/>
      <c r="J12" s="23"/>
      <c r="K12" s="24"/>
      <c r="L12" s="24"/>
      <c r="M12" s="25">
        <f t="shared" si="1"/>
        <v>0</v>
      </c>
      <c r="N12" s="23"/>
      <c r="O12" s="24"/>
      <c r="P12" s="24"/>
      <c r="Q12" s="27">
        <f t="shared" si="2"/>
        <v>0</v>
      </c>
    </row>
    <row r="13" spans="1:17">
      <c r="A13" s="10">
        <v>4</v>
      </c>
      <c r="B13" s="11" t="s">
        <v>25</v>
      </c>
      <c r="C13" s="12" t="s">
        <v>19</v>
      </c>
      <c r="D13" s="11"/>
      <c r="E13" s="13" t="s">
        <v>26</v>
      </c>
      <c r="F13" s="62" t="s">
        <v>158</v>
      </c>
      <c r="G13" s="14" t="s">
        <v>21</v>
      </c>
      <c r="H13" s="15"/>
      <c r="I13" s="23"/>
      <c r="J13" s="23"/>
      <c r="K13" s="24"/>
      <c r="L13" s="24"/>
      <c r="M13" s="25">
        <f t="shared" si="1"/>
        <v>0</v>
      </c>
      <c r="N13" s="23"/>
      <c r="O13" s="24"/>
      <c r="P13" s="24"/>
      <c r="Q13" s="27">
        <f t="shared" si="2"/>
        <v>0</v>
      </c>
    </row>
    <row r="14" spans="1:17">
      <c r="A14" s="10">
        <v>5</v>
      </c>
      <c r="B14" s="11" t="s">
        <v>27</v>
      </c>
      <c r="C14" s="12" t="s">
        <v>19</v>
      </c>
      <c r="D14" s="11"/>
      <c r="E14" s="13" t="s">
        <v>26</v>
      </c>
      <c r="F14" s="62" t="s">
        <v>159</v>
      </c>
      <c r="G14" s="14" t="s">
        <v>21</v>
      </c>
      <c r="H14" s="15">
        <v>1</v>
      </c>
      <c r="I14" s="23"/>
      <c r="J14" s="23"/>
      <c r="K14" s="24"/>
      <c r="L14" s="24"/>
      <c r="M14" s="25">
        <f t="shared" si="1"/>
        <v>0</v>
      </c>
      <c r="N14" s="23"/>
      <c r="O14" s="24"/>
      <c r="P14" s="24"/>
      <c r="Q14" s="27">
        <f t="shared" si="2"/>
        <v>0</v>
      </c>
    </row>
    <row r="15" spans="1:17">
      <c r="A15" s="10">
        <v>6</v>
      </c>
      <c r="B15" s="11" t="s">
        <v>28</v>
      </c>
      <c r="C15" s="12" t="s">
        <v>19</v>
      </c>
      <c r="D15" s="11"/>
      <c r="E15" s="13" t="s">
        <v>26</v>
      </c>
      <c r="F15" s="62" t="s">
        <v>160</v>
      </c>
      <c r="G15" s="14" t="s">
        <v>21</v>
      </c>
      <c r="H15" s="15">
        <v>1</v>
      </c>
      <c r="I15" s="23"/>
      <c r="J15" s="23"/>
      <c r="K15" s="24"/>
      <c r="L15" s="24"/>
      <c r="M15" s="25">
        <f t="shared" si="1"/>
        <v>0</v>
      </c>
      <c r="N15" s="23"/>
      <c r="O15" s="24"/>
      <c r="P15" s="24"/>
      <c r="Q15" s="27">
        <f t="shared" si="2"/>
        <v>0</v>
      </c>
    </row>
    <row r="16" spans="1:17">
      <c r="A16" s="10">
        <v>7</v>
      </c>
      <c r="B16" s="11" t="s">
        <v>29</v>
      </c>
      <c r="C16" s="12" t="s">
        <v>19</v>
      </c>
      <c r="D16" s="11"/>
      <c r="E16" s="13" t="s">
        <v>30</v>
      </c>
      <c r="F16" s="62" t="s">
        <v>161</v>
      </c>
      <c r="G16" s="14" t="s">
        <v>21</v>
      </c>
      <c r="H16" s="15"/>
      <c r="I16" s="23"/>
      <c r="J16" s="23"/>
      <c r="K16" s="24"/>
      <c r="L16" s="24"/>
      <c r="M16" s="25">
        <f t="shared" si="1"/>
        <v>0</v>
      </c>
      <c r="N16" s="23"/>
      <c r="O16" s="24"/>
      <c r="P16" s="24"/>
      <c r="Q16" s="27">
        <f t="shared" si="2"/>
        <v>0</v>
      </c>
    </row>
    <row r="17" spans="1:17">
      <c r="A17" s="10">
        <v>8</v>
      </c>
      <c r="B17" s="11" t="s">
        <v>29</v>
      </c>
      <c r="C17" s="12" t="s">
        <v>19</v>
      </c>
      <c r="D17" s="11"/>
      <c r="E17" s="13" t="s">
        <v>30</v>
      </c>
      <c r="F17" s="62" t="s">
        <v>169</v>
      </c>
      <c r="G17" s="17" t="s">
        <v>31</v>
      </c>
      <c r="H17" s="15"/>
      <c r="I17" s="23"/>
      <c r="J17" s="23"/>
      <c r="K17" s="24"/>
      <c r="L17" s="24"/>
      <c r="M17" s="25">
        <f t="shared" si="1"/>
        <v>0</v>
      </c>
      <c r="N17" s="23"/>
      <c r="O17" s="24"/>
      <c r="P17" s="24"/>
      <c r="Q17" s="27">
        <f t="shared" si="2"/>
        <v>0</v>
      </c>
    </row>
    <row r="18" spans="1:17">
      <c r="A18" s="10">
        <v>9</v>
      </c>
      <c r="B18" s="11" t="s">
        <v>32</v>
      </c>
      <c r="C18" s="12" t="s">
        <v>19</v>
      </c>
      <c r="D18" s="11"/>
      <c r="E18" s="13" t="s">
        <v>26</v>
      </c>
      <c r="F18" s="62" t="s">
        <v>162</v>
      </c>
      <c r="G18" s="14" t="s">
        <v>21</v>
      </c>
      <c r="H18" s="15">
        <v>2</v>
      </c>
      <c r="I18" s="23"/>
      <c r="J18" s="23"/>
      <c r="K18" s="24"/>
      <c r="L18" s="24"/>
      <c r="M18" s="25">
        <f t="shared" si="1"/>
        <v>0</v>
      </c>
      <c r="N18" s="23"/>
      <c r="O18" s="24"/>
      <c r="P18" s="24"/>
      <c r="Q18" s="27">
        <f t="shared" si="2"/>
        <v>0</v>
      </c>
    </row>
    <row r="19" spans="1:17">
      <c r="A19" s="10">
        <v>10</v>
      </c>
      <c r="B19" s="11" t="s">
        <v>32</v>
      </c>
      <c r="C19" s="12" t="s">
        <v>19</v>
      </c>
      <c r="D19" s="11"/>
      <c r="E19" s="13" t="s">
        <v>26</v>
      </c>
      <c r="F19" s="62" t="s">
        <v>170</v>
      </c>
      <c r="G19" s="18" t="s">
        <v>33</v>
      </c>
      <c r="H19" s="15"/>
      <c r="I19" s="23"/>
      <c r="J19" s="23"/>
      <c r="K19" s="24"/>
      <c r="L19" s="24"/>
      <c r="M19" s="25">
        <f t="shared" si="1"/>
        <v>0</v>
      </c>
      <c r="N19" s="23"/>
      <c r="O19" s="24"/>
      <c r="P19" s="24"/>
      <c r="Q19" s="27">
        <f t="shared" si="2"/>
        <v>0</v>
      </c>
    </row>
    <row r="20" spans="1:17">
      <c r="A20" s="10">
        <v>11</v>
      </c>
      <c r="B20" s="11" t="s">
        <v>34</v>
      </c>
      <c r="C20" s="12" t="s">
        <v>19</v>
      </c>
      <c r="D20" s="11"/>
      <c r="E20" s="13" t="s">
        <v>35</v>
      </c>
      <c r="F20" s="62" t="s">
        <v>163</v>
      </c>
      <c r="G20" s="14" t="s">
        <v>21</v>
      </c>
      <c r="H20" s="15"/>
      <c r="I20" s="23"/>
      <c r="J20" s="23"/>
      <c r="K20" s="24"/>
      <c r="L20" s="24"/>
      <c r="M20" s="25">
        <f t="shared" si="1"/>
        <v>0</v>
      </c>
      <c r="N20" s="23"/>
      <c r="O20" s="24"/>
      <c r="P20" s="24"/>
      <c r="Q20" s="27">
        <f t="shared" si="2"/>
        <v>0</v>
      </c>
    </row>
    <row r="21" spans="1:17">
      <c r="A21" s="10">
        <v>12</v>
      </c>
      <c r="B21" s="11" t="s">
        <v>34</v>
      </c>
      <c r="C21" s="12" t="s">
        <v>19</v>
      </c>
      <c r="D21" s="11"/>
      <c r="E21" s="13" t="s">
        <v>35</v>
      </c>
      <c r="F21" s="62" t="s">
        <v>171</v>
      </c>
      <c r="G21" s="19" t="s">
        <v>36</v>
      </c>
      <c r="H21" s="15"/>
      <c r="I21" s="23"/>
      <c r="J21" s="23"/>
      <c r="K21" s="24"/>
      <c r="L21" s="24"/>
      <c r="M21" s="25">
        <f t="shared" si="1"/>
        <v>0</v>
      </c>
      <c r="N21" s="23"/>
      <c r="O21" s="24"/>
      <c r="P21" s="24"/>
      <c r="Q21" s="27">
        <f t="shared" si="2"/>
        <v>0</v>
      </c>
    </row>
    <row r="22" spans="1:17">
      <c r="A22" s="10">
        <v>13</v>
      </c>
      <c r="B22" s="11" t="s">
        <v>37</v>
      </c>
      <c r="C22" s="12" t="s">
        <v>19</v>
      </c>
      <c r="D22" s="11"/>
      <c r="E22" s="13" t="s">
        <v>26</v>
      </c>
      <c r="F22" s="62" t="s">
        <v>164</v>
      </c>
      <c r="G22" s="14" t="s">
        <v>21</v>
      </c>
      <c r="H22" s="15"/>
      <c r="I22" s="23"/>
      <c r="J22" s="23"/>
      <c r="K22" s="24"/>
      <c r="L22" s="24"/>
      <c r="M22" s="25">
        <f t="shared" si="1"/>
        <v>0</v>
      </c>
      <c r="N22" s="23"/>
      <c r="O22" s="24"/>
      <c r="P22" s="24"/>
      <c r="Q22" s="27">
        <f t="shared" si="2"/>
        <v>0</v>
      </c>
    </row>
    <row r="23" spans="1:17">
      <c r="A23" s="10">
        <v>14</v>
      </c>
      <c r="B23" s="11" t="s">
        <v>37</v>
      </c>
      <c r="C23" s="12" t="s">
        <v>19</v>
      </c>
      <c r="D23" s="11"/>
      <c r="E23" s="13" t="s">
        <v>26</v>
      </c>
      <c r="F23" s="62" t="s">
        <v>172</v>
      </c>
      <c r="G23" s="18" t="s">
        <v>33</v>
      </c>
      <c r="H23" s="15"/>
      <c r="I23" s="23"/>
      <c r="J23" s="23"/>
      <c r="K23" s="24"/>
      <c r="L23" s="24"/>
      <c r="M23" s="25">
        <f t="shared" si="1"/>
        <v>0</v>
      </c>
      <c r="N23" s="23"/>
      <c r="O23" s="24"/>
      <c r="P23" s="24"/>
      <c r="Q23" s="27">
        <f t="shared" si="2"/>
        <v>0</v>
      </c>
    </row>
    <row r="24" spans="1:17">
      <c r="A24" s="10">
        <v>15</v>
      </c>
      <c r="B24" s="11" t="s">
        <v>38</v>
      </c>
      <c r="C24" s="12" t="s">
        <v>19</v>
      </c>
      <c r="D24" s="11"/>
      <c r="E24" s="13" t="s">
        <v>39</v>
      </c>
      <c r="F24" s="62" t="s">
        <v>165</v>
      </c>
      <c r="G24" s="14" t="s">
        <v>21</v>
      </c>
      <c r="H24" s="15"/>
      <c r="I24" s="23"/>
      <c r="J24" s="23"/>
      <c r="K24" s="24"/>
      <c r="L24" s="24"/>
      <c r="M24" s="25">
        <f t="shared" si="1"/>
        <v>0</v>
      </c>
      <c r="N24" s="23"/>
      <c r="O24" s="24"/>
      <c r="P24" s="24"/>
      <c r="Q24" s="27">
        <f t="shared" si="2"/>
        <v>0</v>
      </c>
    </row>
    <row r="25" spans="1:17">
      <c r="A25" s="10">
        <v>16</v>
      </c>
      <c r="B25" s="11" t="s">
        <v>38</v>
      </c>
      <c r="C25" s="12" t="s">
        <v>19</v>
      </c>
      <c r="D25" s="11"/>
      <c r="E25" s="13" t="s">
        <v>39</v>
      </c>
      <c r="F25" s="62" t="s">
        <v>173</v>
      </c>
      <c r="G25" s="18" t="s">
        <v>33</v>
      </c>
      <c r="H25" s="15">
        <v>1</v>
      </c>
      <c r="I25" s="23"/>
      <c r="J25" s="23"/>
      <c r="K25" s="24"/>
      <c r="L25" s="24"/>
      <c r="M25" s="25">
        <f t="shared" si="1"/>
        <v>0</v>
      </c>
      <c r="N25" s="23"/>
      <c r="O25" s="24"/>
      <c r="P25" s="24"/>
      <c r="Q25" s="27">
        <f t="shared" si="2"/>
        <v>0</v>
      </c>
    </row>
    <row r="26" spans="1:17">
      <c r="A26" s="10">
        <v>17</v>
      </c>
      <c r="B26" s="11" t="s">
        <v>40</v>
      </c>
      <c r="C26" s="12" t="s">
        <v>19</v>
      </c>
      <c r="D26" s="11"/>
      <c r="E26" s="13" t="s">
        <v>20</v>
      </c>
      <c r="F26" s="62" t="s">
        <v>166</v>
      </c>
      <c r="G26" s="14" t="s">
        <v>21</v>
      </c>
      <c r="H26" s="15"/>
      <c r="I26" s="23"/>
      <c r="J26" s="23"/>
      <c r="K26" s="24"/>
      <c r="L26" s="24"/>
      <c r="M26" s="25">
        <f t="shared" si="1"/>
        <v>0</v>
      </c>
      <c r="N26" s="23"/>
      <c r="O26" s="24"/>
      <c r="P26" s="24"/>
      <c r="Q26" s="27">
        <f t="shared" si="2"/>
        <v>0</v>
      </c>
    </row>
    <row r="27" spans="1:17">
      <c r="A27" s="10">
        <v>18</v>
      </c>
      <c r="B27" s="11" t="s">
        <v>40</v>
      </c>
      <c r="C27" s="12" t="s">
        <v>19</v>
      </c>
      <c r="D27" s="11"/>
      <c r="E27" s="13" t="s">
        <v>20</v>
      </c>
      <c r="F27" s="62" t="s">
        <v>174</v>
      </c>
      <c r="G27" s="16" t="s">
        <v>22</v>
      </c>
      <c r="H27" s="15"/>
      <c r="I27" s="23"/>
      <c r="J27" s="23"/>
      <c r="K27" s="24"/>
      <c r="L27" s="24"/>
      <c r="M27" s="25">
        <f t="shared" si="1"/>
        <v>0</v>
      </c>
      <c r="N27" s="23"/>
      <c r="O27" s="24"/>
      <c r="P27" s="24"/>
      <c r="Q27" s="27">
        <f t="shared" si="2"/>
        <v>0</v>
      </c>
    </row>
    <row r="28" spans="1:17">
      <c r="A28" s="10">
        <v>19</v>
      </c>
      <c r="B28" s="11" t="s">
        <v>41</v>
      </c>
      <c r="C28" s="12" t="s">
        <v>19</v>
      </c>
      <c r="D28" s="11"/>
      <c r="E28" s="13" t="s">
        <v>24</v>
      </c>
      <c r="F28" s="62" t="s">
        <v>167</v>
      </c>
      <c r="G28" s="14" t="s">
        <v>21</v>
      </c>
      <c r="H28" s="15"/>
      <c r="I28" s="23"/>
      <c r="J28" s="23"/>
      <c r="K28" s="24"/>
      <c r="L28" s="24"/>
      <c r="M28" s="25">
        <f t="shared" si="1"/>
        <v>0</v>
      </c>
      <c r="N28" s="23"/>
      <c r="O28" s="24"/>
      <c r="P28" s="24"/>
      <c r="Q28" s="27">
        <f t="shared" si="2"/>
        <v>0</v>
      </c>
    </row>
    <row r="29" spans="1:17">
      <c r="A29" s="10">
        <v>20</v>
      </c>
      <c r="B29" s="11" t="s">
        <v>41</v>
      </c>
      <c r="C29" s="12" t="s">
        <v>19</v>
      </c>
      <c r="D29" s="11"/>
      <c r="E29" s="13" t="s">
        <v>24</v>
      </c>
      <c r="F29" s="62" t="s">
        <v>311</v>
      </c>
      <c r="G29" s="16" t="s">
        <v>22</v>
      </c>
      <c r="H29" s="15"/>
      <c r="I29" s="23"/>
      <c r="J29" s="23"/>
      <c r="K29" s="24"/>
      <c r="L29" s="24"/>
      <c r="M29" s="25">
        <f t="shared" si="1"/>
        <v>0</v>
      </c>
      <c r="N29" s="23"/>
      <c r="O29" s="24"/>
      <c r="P29" s="24"/>
      <c r="Q29" s="27">
        <f t="shared" si="2"/>
        <v>0</v>
      </c>
    </row>
    <row r="30" spans="1:17">
      <c r="A30" s="10">
        <v>21</v>
      </c>
      <c r="B30" s="11" t="s">
        <v>42</v>
      </c>
      <c r="C30" s="12" t="s">
        <v>19</v>
      </c>
      <c r="D30" s="11"/>
      <c r="E30" s="13" t="s">
        <v>26</v>
      </c>
      <c r="F30" s="64">
        <v>21</v>
      </c>
      <c r="G30" s="14" t="s">
        <v>21</v>
      </c>
      <c r="H30" s="15"/>
      <c r="I30" s="23"/>
      <c r="J30" s="23"/>
      <c r="K30" s="24"/>
      <c r="L30" s="24"/>
      <c r="M30" s="25">
        <f t="shared" si="1"/>
        <v>0</v>
      </c>
      <c r="N30" s="23"/>
      <c r="O30" s="24"/>
      <c r="P30" s="24"/>
      <c r="Q30" s="27">
        <f t="shared" si="2"/>
        <v>0</v>
      </c>
    </row>
    <row r="31" spans="1:17">
      <c r="A31" s="10">
        <v>22</v>
      </c>
      <c r="B31" s="11" t="s">
        <v>43</v>
      </c>
      <c r="C31" s="12" t="s">
        <v>19</v>
      </c>
      <c r="D31" s="11"/>
      <c r="E31" s="13" t="s">
        <v>35</v>
      </c>
      <c r="F31" s="62" t="s">
        <v>175</v>
      </c>
      <c r="G31" s="14" t="s">
        <v>21</v>
      </c>
      <c r="H31" s="15"/>
      <c r="I31" s="23"/>
      <c r="J31" s="23"/>
      <c r="K31" s="24"/>
      <c r="L31" s="24"/>
      <c r="M31" s="25">
        <f t="shared" si="1"/>
        <v>0</v>
      </c>
      <c r="N31" s="23"/>
      <c r="O31" s="24"/>
      <c r="P31" s="24"/>
      <c r="Q31" s="27">
        <f t="shared" si="2"/>
        <v>0</v>
      </c>
    </row>
    <row r="32" spans="1:17">
      <c r="A32" s="10">
        <v>23</v>
      </c>
      <c r="B32" s="11" t="s">
        <v>43</v>
      </c>
      <c r="C32" s="12" t="s">
        <v>19</v>
      </c>
      <c r="D32" s="11"/>
      <c r="E32" s="13" t="s">
        <v>35</v>
      </c>
      <c r="F32" s="62" t="s">
        <v>176</v>
      </c>
      <c r="G32" s="19" t="s">
        <v>36</v>
      </c>
      <c r="H32" s="15"/>
      <c r="I32" s="23"/>
      <c r="J32" s="23"/>
      <c r="K32" s="24"/>
      <c r="L32" s="24"/>
      <c r="M32" s="25">
        <f t="shared" si="1"/>
        <v>0</v>
      </c>
      <c r="N32" s="23"/>
      <c r="O32" s="24"/>
      <c r="P32" s="24"/>
      <c r="Q32" s="27">
        <f t="shared" si="2"/>
        <v>0</v>
      </c>
    </row>
    <row r="33" spans="1:17">
      <c r="A33" s="10">
        <v>24</v>
      </c>
      <c r="B33" s="11" t="s">
        <v>44</v>
      </c>
      <c r="C33" s="12" t="s">
        <v>19</v>
      </c>
      <c r="D33" s="11"/>
      <c r="E33" s="13" t="s">
        <v>35</v>
      </c>
      <c r="F33" s="62" t="s">
        <v>177</v>
      </c>
      <c r="G33" s="14" t="s">
        <v>21</v>
      </c>
      <c r="H33" s="15"/>
      <c r="I33" s="23"/>
      <c r="J33" s="23"/>
      <c r="K33" s="24"/>
      <c r="L33" s="24"/>
      <c r="M33" s="25">
        <f t="shared" si="1"/>
        <v>0</v>
      </c>
      <c r="N33" s="23"/>
      <c r="O33" s="24"/>
      <c r="P33" s="24"/>
      <c r="Q33" s="27">
        <f t="shared" si="2"/>
        <v>0</v>
      </c>
    </row>
    <row r="34" spans="1:17">
      <c r="A34" s="10">
        <v>25</v>
      </c>
      <c r="B34" s="11" t="s">
        <v>44</v>
      </c>
      <c r="C34" s="12" t="s">
        <v>19</v>
      </c>
      <c r="D34" s="11"/>
      <c r="E34" s="13" t="s">
        <v>35</v>
      </c>
      <c r="F34" s="62" t="s">
        <v>178</v>
      </c>
      <c r="G34" s="19" t="s">
        <v>36</v>
      </c>
      <c r="H34" s="15"/>
      <c r="I34" s="23"/>
      <c r="J34" s="23"/>
      <c r="K34" s="24"/>
      <c r="L34" s="24"/>
      <c r="M34" s="25">
        <f t="shared" si="1"/>
        <v>0</v>
      </c>
      <c r="N34" s="23"/>
      <c r="O34" s="24"/>
      <c r="P34" s="24"/>
      <c r="Q34" s="27">
        <f t="shared" si="2"/>
        <v>0</v>
      </c>
    </row>
    <row r="35" spans="1:17">
      <c r="A35" s="10">
        <v>26</v>
      </c>
      <c r="B35" s="11" t="s">
        <v>45</v>
      </c>
      <c r="C35" s="12" t="s">
        <v>19</v>
      </c>
      <c r="D35" s="11"/>
      <c r="E35" s="13" t="s">
        <v>26</v>
      </c>
      <c r="F35" s="62" t="s">
        <v>179</v>
      </c>
      <c r="G35" s="14" t="s">
        <v>21</v>
      </c>
      <c r="H35" s="15"/>
      <c r="I35" s="23"/>
      <c r="J35" s="23"/>
      <c r="K35" s="24"/>
      <c r="L35" s="24"/>
      <c r="M35" s="25">
        <f t="shared" si="1"/>
        <v>0</v>
      </c>
      <c r="N35" s="23"/>
      <c r="O35" s="24"/>
      <c r="P35" s="24"/>
      <c r="Q35" s="27">
        <f t="shared" si="2"/>
        <v>0</v>
      </c>
    </row>
    <row r="36" spans="1:17">
      <c r="A36" s="10">
        <v>27</v>
      </c>
      <c r="B36" s="11" t="s">
        <v>46</v>
      </c>
      <c r="C36" s="12" t="s">
        <v>19</v>
      </c>
      <c r="D36" s="11"/>
      <c r="E36" s="13" t="s">
        <v>26</v>
      </c>
      <c r="F36" s="62" t="s">
        <v>180</v>
      </c>
      <c r="G36" s="14" t="s">
        <v>21</v>
      </c>
      <c r="H36" s="15"/>
      <c r="I36" s="23"/>
      <c r="J36" s="23"/>
      <c r="K36" s="24"/>
      <c r="L36" s="24"/>
      <c r="M36" s="25">
        <f t="shared" si="1"/>
        <v>0</v>
      </c>
      <c r="N36" s="23"/>
      <c r="O36" s="24"/>
      <c r="P36" s="24"/>
      <c r="Q36" s="27">
        <f t="shared" si="2"/>
        <v>0</v>
      </c>
    </row>
    <row r="37" spans="1:17">
      <c r="A37" s="10">
        <v>28</v>
      </c>
      <c r="B37" s="11" t="s">
        <v>47</v>
      </c>
      <c r="C37" s="12" t="s">
        <v>19</v>
      </c>
      <c r="D37" s="11"/>
      <c r="E37" s="13" t="s">
        <v>48</v>
      </c>
      <c r="F37" s="62" t="s">
        <v>181</v>
      </c>
      <c r="G37" s="14" t="s">
        <v>21</v>
      </c>
      <c r="H37" s="15">
        <v>1</v>
      </c>
      <c r="I37" s="23"/>
      <c r="J37" s="23"/>
      <c r="K37" s="24"/>
      <c r="L37" s="24"/>
      <c r="M37" s="25">
        <f t="shared" si="1"/>
        <v>0</v>
      </c>
      <c r="N37" s="23"/>
      <c r="O37" s="24"/>
      <c r="P37" s="24"/>
      <c r="Q37" s="27">
        <f t="shared" si="2"/>
        <v>0</v>
      </c>
    </row>
    <row r="38" spans="1:17">
      <c r="A38" s="10">
        <v>29</v>
      </c>
      <c r="B38" s="11" t="s">
        <v>47</v>
      </c>
      <c r="C38" s="12" t="s">
        <v>19</v>
      </c>
      <c r="D38" s="11"/>
      <c r="E38" s="13" t="s">
        <v>48</v>
      </c>
      <c r="F38" s="64" t="s">
        <v>297</v>
      </c>
      <c r="G38" s="19" t="s">
        <v>36</v>
      </c>
      <c r="H38" s="15"/>
      <c r="I38" s="23"/>
      <c r="J38" s="23"/>
      <c r="K38" s="24"/>
      <c r="L38" s="24"/>
      <c r="M38" s="25">
        <f t="shared" si="1"/>
        <v>0</v>
      </c>
      <c r="N38" s="23"/>
      <c r="O38" s="24"/>
      <c r="P38" s="24"/>
      <c r="Q38" s="27">
        <f t="shared" si="2"/>
        <v>0</v>
      </c>
    </row>
    <row r="39" spans="1:17">
      <c r="A39" s="10">
        <v>30</v>
      </c>
      <c r="B39" s="11" t="s">
        <v>47</v>
      </c>
      <c r="C39" s="12" t="s">
        <v>19</v>
      </c>
      <c r="D39" s="11"/>
      <c r="E39" s="13" t="s">
        <v>48</v>
      </c>
      <c r="F39" s="20" t="s">
        <v>182</v>
      </c>
      <c r="G39" s="18" t="s">
        <v>33</v>
      </c>
      <c r="H39" s="15"/>
      <c r="I39" s="23"/>
      <c r="J39" s="23"/>
      <c r="K39" s="24"/>
      <c r="L39" s="24"/>
      <c r="M39" s="25">
        <f t="shared" si="1"/>
        <v>0</v>
      </c>
      <c r="N39" s="23"/>
      <c r="O39" s="24"/>
      <c r="P39" s="24"/>
      <c r="Q39" s="27">
        <f t="shared" si="2"/>
        <v>0</v>
      </c>
    </row>
    <row r="40" spans="1:17">
      <c r="A40" s="10">
        <v>31</v>
      </c>
      <c r="B40" s="11" t="s">
        <v>49</v>
      </c>
      <c r="C40" s="12" t="s">
        <v>19</v>
      </c>
      <c r="D40" s="11"/>
      <c r="E40" s="13" t="s">
        <v>50</v>
      </c>
      <c r="F40" s="62" t="s">
        <v>183</v>
      </c>
      <c r="G40" s="14" t="s">
        <v>21</v>
      </c>
      <c r="H40" s="15">
        <v>1</v>
      </c>
      <c r="I40" s="23"/>
      <c r="J40" s="23"/>
      <c r="K40" s="24"/>
      <c r="L40" s="24"/>
      <c r="M40" s="25">
        <f t="shared" si="1"/>
        <v>0</v>
      </c>
      <c r="N40" s="23"/>
      <c r="O40" s="24"/>
      <c r="P40" s="24"/>
      <c r="Q40" s="27">
        <f t="shared" si="2"/>
        <v>0</v>
      </c>
    </row>
    <row r="41" spans="1:17">
      <c r="A41" s="10">
        <v>32</v>
      </c>
      <c r="B41" s="11" t="s">
        <v>49</v>
      </c>
      <c r="C41" s="12" t="s">
        <v>19</v>
      </c>
      <c r="D41" s="11"/>
      <c r="E41" s="13" t="s">
        <v>50</v>
      </c>
      <c r="F41" s="62" t="s">
        <v>184</v>
      </c>
      <c r="G41" s="16" t="s">
        <v>22</v>
      </c>
      <c r="H41" s="15">
        <v>1</v>
      </c>
      <c r="I41" s="23"/>
      <c r="J41" s="23"/>
      <c r="K41" s="24"/>
      <c r="L41" s="24"/>
      <c r="M41" s="25">
        <f t="shared" si="1"/>
        <v>0</v>
      </c>
      <c r="N41" s="23"/>
      <c r="O41" s="24"/>
      <c r="P41" s="24"/>
      <c r="Q41" s="27">
        <f t="shared" si="2"/>
        <v>0</v>
      </c>
    </row>
    <row r="42" spans="1:17">
      <c r="A42" s="10">
        <v>33</v>
      </c>
      <c r="B42" s="11" t="s">
        <v>51</v>
      </c>
      <c r="C42" s="12" t="s">
        <v>19</v>
      </c>
      <c r="D42" s="11"/>
      <c r="E42" s="13" t="s">
        <v>52</v>
      </c>
      <c r="F42" s="62" t="s">
        <v>185</v>
      </c>
      <c r="G42" s="14" t="s">
        <v>21</v>
      </c>
      <c r="H42" s="15"/>
      <c r="I42" s="23"/>
      <c r="J42" s="23"/>
      <c r="K42" s="24"/>
      <c r="L42" s="24"/>
      <c r="M42" s="25">
        <f t="shared" si="1"/>
        <v>0</v>
      </c>
      <c r="N42" s="23"/>
      <c r="O42" s="24"/>
      <c r="P42" s="24"/>
      <c r="Q42" s="27">
        <f t="shared" si="2"/>
        <v>0</v>
      </c>
    </row>
    <row r="43" spans="1:17">
      <c r="A43" s="10">
        <v>34</v>
      </c>
      <c r="B43" s="11" t="s">
        <v>51</v>
      </c>
      <c r="C43" s="12" t="s">
        <v>19</v>
      </c>
      <c r="D43" s="11"/>
      <c r="E43" s="13" t="s">
        <v>52</v>
      </c>
      <c r="F43" s="20" t="s">
        <v>186</v>
      </c>
      <c r="G43" s="18" t="s">
        <v>33</v>
      </c>
      <c r="H43" s="15"/>
      <c r="I43" s="23"/>
      <c r="J43" s="23"/>
      <c r="K43" s="24"/>
      <c r="L43" s="24"/>
      <c r="M43" s="25">
        <f t="shared" si="1"/>
        <v>0</v>
      </c>
      <c r="N43" s="23"/>
      <c r="O43" s="24"/>
      <c r="P43" s="24"/>
      <c r="Q43" s="27">
        <f t="shared" si="2"/>
        <v>0</v>
      </c>
    </row>
    <row r="44" spans="1:17">
      <c r="A44" s="10">
        <v>35</v>
      </c>
      <c r="B44" s="11" t="s">
        <v>53</v>
      </c>
      <c r="C44" s="12" t="s">
        <v>19</v>
      </c>
      <c r="D44" s="11"/>
      <c r="E44" s="13" t="s">
        <v>30</v>
      </c>
      <c r="F44" s="62" t="s">
        <v>187</v>
      </c>
      <c r="G44" s="14" t="s">
        <v>21</v>
      </c>
      <c r="H44" s="15"/>
      <c r="I44" s="23"/>
      <c r="J44" s="23"/>
      <c r="K44" s="24"/>
      <c r="L44" s="24"/>
      <c r="M44" s="25">
        <f t="shared" si="1"/>
        <v>0</v>
      </c>
      <c r="N44" s="23"/>
      <c r="O44" s="24"/>
      <c r="P44" s="24"/>
      <c r="Q44" s="27">
        <f t="shared" si="2"/>
        <v>0</v>
      </c>
    </row>
    <row r="45" spans="1:17">
      <c r="A45" s="10">
        <v>36</v>
      </c>
      <c r="B45" s="11" t="s">
        <v>54</v>
      </c>
      <c r="C45" s="12" t="s">
        <v>19</v>
      </c>
      <c r="D45" s="11"/>
      <c r="E45" s="13" t="s">
        <v>26</v>
      </c>
      <c r="F45" s="63">
        <v>36</v>
      </c>
      <c r="G45" s="14" t="s">
        <v>21</v>
      </c>
      <c r="H45" s="15"/>
      <c r="I45" s="23"/>
      <c r="J45" s="23"/>
      <c r="K45" s="24"/>
      <c r="L45" s="24"/>
      <c r="M45" s="25">
        <f t="shared" si="1"/>
        <v>0</v>
      </c>
      <c r="N45" s="23"/>
      <c r="O45" s="24"/>
      <c r="P45" s="24"/>
      <c r="Q45" s="27">
        <f t="shared" si="2"/>
        <v>0</v>
      </c>
    </row>
    <row r="46" spans="1:17">
      <c r="A46" s="10">
        <v>37</v>
      </c>
      <c r="B46" s="11" t="s">
        <v>55</v>
      </c>
      <c r="C46" s="12" t="s">
        <v>19</v>
      </c>
      <c r="D46" s="11"/>
      <c r="E46" s="13" t="s">
        <v>56</v>
      </c>
      <c r="F46" s="63">
        <v>37</v>
      </c>
      <c r="G46" s="14" t="s">
        <v>21</v>
      </c>
      <c r="H46" s="15"/>
      <c r="I46" s="23"/>
      <c r="J46" s="23"/>
      <c r="K46" s="24"/>
      <c r="L46" s="24"/>
      <c r="M46" s="25">
        <f t="shared" si="1"/>
        <v>0</v>
      </c>
      <c r="N46" s="23"/>
      <c r="O46" s="24"/>
      <c r="P46" s="24"/>
      <c r="Q46" s="27">
        <f t="shared" si="2"/>
        <v>0</v>
      </c>
    </row>
    <row r="47" spans="1:17">
      <c r="A47" s="10">
        <v>38</v>
      </c>
      <c r="B47" s="11" t="s">
        <v>57</v>
      </c>
      <c r="C47" s="12" t="s">
        <v>19</v>
      </c>
      <c r="D47" s="11"/>
      <c r="E47" s="13" t="s">
        <v>58</v>
      </c>
      <c r="F47" s="62" t="s">
        <v>188</v>
      </c>
      <c r="G47" s="14" t="s">
        <v>21</v>
      </c>
      <c r="H47" s="15"/>
      <c r="I47" s="23"/>
      <c r="J47" s="23"/>
      <c r="K47" s="24"/>
      <c r="L47" s="24"/>
      <c r="M47" s="25">
        <f t="shared" si="1"/>
        <v>0</v>
      </c>
      <c r="N47" s="23"/>
      <c r="O47" s="24"/>
      <c r="P47" s="24"/>
      <c r="Q47" s="27">
        <f t="shared" si="2"/>
        <v>0</v>
      </c>
    </row>
    <row r="48" spans="1:17">
      <c r="A48" s="10">
        <v>39</v>
      </c>
      <c r="B48" s="11" t="s">
        <v>57</v>
      </c>
      <c r="C48" s="12" t="s">
        <v>19</v>
      </c>
      <c r="D48" s="11"/>
      <c r="E48" s="13" t="s">
        <v>58</v>
      </c>
      <c r="F48" s="62" t="s">
        <v>189</v>
      </c>
      <c r="G48" s="17" t="s">
        <v>31</v>
      </c>
      <c r="H48" s="15"/>
      <c r="I48" s="23"/>
      <c r="J48" s="23"/>
      <c r="K48" s="24"/>
      <c r="L48" s="24"/>
      <c r="M48" s="25">
        <f t="shared" si="1"/>
        <v>0</v>
      </c>
      <c r="N48" s="23"/>
      <c r="O48" s="24"/>
      <c r="P48" s="24"/>
      <c r="Q48" s="27">
        <f t="shared" si="2"/>
        <v>0</v>
      </c>
    </row>
    <row r="49" spans="1:17">
      <c r="A49" s="10">
        <v>40</v>
      </c>
      <c r="B49" s="11" t="s">
        <v>59</v>
      </c>
      <c r="C49" s="12" t="s">
        <v>19</v>
      </c>
      <c r="D49" s="11"/>
      <c r="E49" s="13" t="s">
        <v>26</v>
      </c>
      <c r="F49" s="62" t="s">
        <v>190</v>
      </c>
      <c r="G49" s="14" t="s">
        <v>21</v>
      </c>
      <c r="H49" s="15"/>
      <c r="I49" s="23"/>
      <c r="J49" s="23"/>
      <c r="K49" s="24"/>
      <c r="L49" s="24"/>
      <c r="M49" s="25">
        <f t="shared" si="1"/>
        <v>0</v>
      </c>
      <c r="N49" s="23"/>
      <c r="O49" s="24"/>
      <c r="P49" s="24"/>
      <c r="Q49" s="27">
        <f t="shared" si="2"/>
        <v>0</v>
      </c>
    </row>
    <row r="50" spans="1:17">
      <c r="A50" s="10">
        <v>41</v>
      </c>
      <c r="B50" s="11" t="s">
        <v>60</v>
      </c>
      <c r="C50" s="12" t="s">
        <v>19</v>
      </c>
      <c r="D50" s="11"/>
      <c r="E50" s="13" t="s">
        <v>61</v>
      </c>
      <c r="F50" s="62" t="s">
        <v>303</v>
      </c>
      <c r="G50" s="14" t="s">
        <v>21</v>
      </c>
      <c r="H50" s="15"/>
      <c r="I50" s="23"/>
      <c r="J50" s="23"/>
      <c r="K50" s="24"/>
      <c r="L50" s="24"/>
      <c r="M50" s="25">
        <f t="shared" si="1"/>
        <v>0</v>
      </c>
      <c r="N50" s="23"/>
      <c r="O50" s="24"/>
      <c r="P50" s="24"/>
      <c r="Q50" s="27">
        <f t="shared" si="2"/>
        <v>0</v>
      </c>
    </row>
    <row r="51" spans="1:17">
      <c r="A51" s="10">
        <v>42</v>
      </c>
      <c r="B51" s="11" t="s">
        <v>60</v>
      </c>
      <c r="C51" s="12" t="s">
        <v>19</v>
      </c>
      <c r="D51" s="11"/>
      <c r="E51" s="13" t="s">
        <v>61</v>
      </c>
      <c r="F51" s="62" t="s">
        <v>191</v>
      </c>
      <c r="G51" s="16" t="s">
        <v>22</v>
      </c>
      <c r="H51" s="15"/>
      <c r="I51" s="23"/>
      <c r="J51" s="23"/>
      <c r="K51" s="24"/>
      <c r="L51" s="24"/>
      <c r="M51" s="25">
        <f t="shared" si="1"/>
        <v>0</v>
      </c>
      <c r="N51" s="23"/>
      <c r="O51" s="24"/>
      <c r="P51" s="24"/>
      <c r="Q51" s="27">
        <f t="shared" si="2"/>
        <v>0</v>
      </c>
    </row>
    <row r="52" spans="1:17">
      <c r="A52" s="10">
        <v>43</v>
      </c>
      <c r="B52" s="11" t="s">
        <v>62</v>
      </c>
      <c r="C52" s="12" t="s">
        <v>19</v>
      </c>
      <c r="D52" s="11"/>
      <c r="E52" s="13" t="s">
        <v>26</v>
      </c>
      <c r="F52" s="65">
        <v>42</v>
      </c>
      <c r="G52" s="14" t="s">
        <v>21</v>
      </c>
      <c r="H52" s="15"/>
      <c r="I52" s="23"/>
      <c r="J52" s="23"/>
      <c r="K52" s="24"/>
      <c r="L52" s="24"/>
      <c r="M52" s="25">
        <f t="shared" si="1"/>
        <v>0</v>
      </c>
      <c r="N52" s="23"/>
      <c r="O52" s="24"/>
      <c r="P52" s="24"/>
      <c r="Q52" s="27">
        <f t="shared" si="2"/>
        <v>0</v>
      </c>
    </row>
    <row r="53" spans="1:17">
      <c r="A53" s="10">
        <v>44</v>
      </c>
      <c r="B53" s="11" t="s">
        <v>63</v>
      </c>
      <c r="C53" s="12" t="s">
        <v>19</v>
      </c>
      <c r="D53" s="11"/>
      <c r="E53" s="13" t="s">
        <v>26</v>
      </c>
      <c r="F53" s="62" t="s">
        <v>192</v>
      </c>
      <c r="G53" s="14" t="s">
        <v>21</v>
      </c>
      <c r="H53" s="15"/>
      <c r="I53" s="23"/>
      <c r="J53" s="23"/>
      <c r="K53" s="24"/>
      <c r="L53" s="24"/>
      <c r="M53" s="25">
        <f t="shared" si="1"/>
        <v>0</v>
      </c>
      <c r="N53" s="23"/>
      <c r="O53" s="24"/>
      <c r="P53" s="24"/>
      <c r="Q53" s="27">
        <f t="shared" si="2"/>
        <v>0</v>
      </c>
    </row>
    <row r="54" spans="1:17">
      <c r="A54" s="10">
        <v>45</v>
      </c>
      <c r="B54" s="11" t="s">
        <v>63</v>
      </c>
      <c r="C54" s="12" t="s">
        <v>19</v>
      </c>
      <c r="D54" s="11"/>
      <c r="E54" s="13" t="s">
        <v>26</v>
      </c>
      <c r="F54" s="62" t="s">
        <v>193</v>
      </c>
      <c r="G54" s="18" t="s">
        <v>33</v>
      </c>
      <c r="H54" s="15"/>
      <c r="I54" s="23"/>
      <c r="J54" s="23"/>
      <c r="K54" s="24"/>
      <c r="L54" s="24"/>
      <c r="M54" s="25">
        <f t="shared" si="1"/>
        <v>0</v>
      </c>
      <c r="N54" s="23"/>
      <c r="O54" s="24"/>
      <c r="P54" s="24"/>
      <c r="Q54" s="27">
        <f t="shared" si="2"/>
        <v>0</v>
      </c>
    </row>
    <row r="55" spans="1:17">
      <c r="A55" s="10">
        <v>46</v>
      </c>
      <c r="B55" s="11" t="s">
        <v>64</v>
      </c>
      <c r="C55" s="12" t="s">
        <v>19</v>
      </c>
      <c r="D55" s="11"/>
      <c r="E55" s="13" t="s">
        <v>26</v>
      </c>
      <c r="F55" s="62" t="s">
        <v>194</v>
      </c>
      <c r="G55" s="14" t="s">
        <v>21</v>
      </c>
      <c r="H55" s="15"/>
      <c r="I55" s="23"/>
      <c r="J55" s="23"/>
      <c r="K55" s="24"/>
      <c r="L55" s="24"/>
      <c r="M55" s="25">
        <f t="shared" si="1"/>
        <v>0</v>
      </c>
      <c r="N55" s="23"/>
      <c r="O55" s="24"/>
      <c r="P55" s="24"/>
      <c r="Q55" s="27">
        <f t="shared" si="2"/>
        <v>0</v>
      </c>
    </row>
    <row r="56" spans="1:17">
      <c r="A56" s="10">
        <v>47</v>
      </c>
      <c r="B56" s="11" t="s">
        <v>65</v>
      </c>
      <c r="C56" s="12" t="s">
        <v>19</v>
      </c>
      <c r="D56" s="11"/>
      <c r="E56" s="13" t="s">
        <v>56</v>
      </c>
      <c r="F56" s="62" t="s">
        <v>195</v>
      </c>
      <c r="G56" s="14" t="s">
        <v>21</v>
      </c>
      <c r="H56" s="15">
        <v>1</v>
      </c>
      <c r="I56" s="23"/>
      <c r="J56" s="23"/>
      <c r="K56" s="24"/>
      <c r="L56" s="24"/>
      <c r="M56" s="25">
        <f t="shared" si="1"/>
        <v>0</v>
      </c>
      <c r="N56" s="23"/>
      <c r="O56" s="24"/>
      <c r="P56" s="24"/>
      <c r="Q56" s="27">
        <f t="shared" si="2"/>
        <v>0</v>
      </c>
    </row>
    <row r="57" spans="1:17">
      <c r="A57" s="10">
        <v>48</v>
      </c>
      <c r="B57" s="11" t="s">
        <v>65</v>
      </c>
      <c r="C57" s="12" t="s">
        <v>19</v>
      </c>
      <c r="D57" s="11"/>
      <c r="E57" s="13" t="s">
        <v>56</v>
      </c>
      <c r="F57" s="62" t="s">
        <v>422</v>
      </c>
      <c r="G57" s="17" t="s">
        <v>31</v>
      </c>
      <c r="H57" s="15"/>
      <c r="I57" s="23"/>
      <c r="J57" s="23"/>
      <c r="K57" s="24"/>
      <c r="L57" s="24"/>
      <c r="M57" s="25">
        <f t="shared" si="1"/>
        <v>0</v>
      </c>
      <c r="N57" s="23"/>
      <c r="O57" s="24"/>
      <c r="P57" s="24"/>
      <c r="Q57" s="27">
        <f t="shared" si="2"/>
        <v>0</v>
      </c>
    </row>
    <row r="58" spans="1:17">
      <c r="A58" s="10">
        <v>49</v>
      </c>
      <c r="B58" s="11" t="s">
        <v>66</v>
      </c>
      <c r="C58" s="12" t="s">
        <v>19</v>
      </c>
      <c r="D58" s="11"/>
      <c r="E58" s="13" t="s">
        <v>20</v>
      </c>
      <c r="F58" s="63">
        <v>48</v>
      </c>
      <c r="G58" s="14" t="s">
        <v>21</v>
      </c>
      <c r="H58" s="15"/>
      <c r="I58" s="23"/>
      <c r="J58" s="23"/>
      <c r="K58" s="24"/>
      <c r="L58" s="24"/>
      <c r="M58" s="25">
        <f t="shared" si="1"/>
        <v>0</v>
      </c>
      <c r="N58" s="23"/>
      <c r="O58" s="24"/>
      <c r="P58" s="24"/>
      <c r="Q58" s="27">
        <f t="shared" si="2"/>
        <v>0</v>
      </c>
    </row>
    <row r="59" spans="1:17">
      <c r="A59" s="10">
        <v>50</v>
      </c>
      <c r="B59" s="11" t="s">
        <v>67</v>
      </c>
      <c r="C59" s="12" t="s">
        <v>19</v>
      </c>
      <c r="D59" s="11"/>
      <c r="E59" s="13" t="s">
        <v>68</v>
      </c>
      <c r="F59" s="62" t="s">
        <v>196</v>
      </c>
      <c r="G59" s="14" t="s">
        <v>21</v>
      </c>
      <c r="H59" s="15">
        <v>1</v>
      </c>
      <c r="I59" s="23"/>
      <c r="J59" s="23"/>
      <c r="K59" s="24"/>
      <c r="L59" s="24"/>
      <c r="M59" s="25">
        <f t="shared" si="1"/>
        <v>0</v>
      </c>
      <c r="N59" s="23"/>
      <c r="O59" s="24"/>
      <c r="P59" s="24"/>
      <c r="Q59" s="27">
        <f t="shared" si="2"/>
        <v>0</v>
      </c>
    </row>
    <row r="60" spans="1:17">
      <c r="A60" s="10">
        <v>51</v>
      </c>
      <c r="B60" s="11" t="s">
        <v>67</v>
      </c>
      <c r="C60" s="12" t="s">
        <v>19</v>
      </c>
      <c r="D60" s="11"/>
      <c r="E60" s="13" t="s">
        <v>68</v>
      </c>
      <c r="F60" s="62" t="s">
        <v>197</v>
      </c>
      <c r="G60" s="16" t="s">
        <v>22</v>
      </c>
      <c r="H60" s="15"/>
      <c r="I60" s="23"/>
      <c r="J60" s="23"/>
      <c r="K60" s="24"/>
      <c r="L60" s="24"/>
      <c r="M60" s="25">
        <f t="shared" si="1"/>
        <v>0</v>
      </c>
      <c r="N60" s="23"/>
      <c r="O60" s="24"/>
      <c r="P60" s="24"/>
      <c r="Q60" s="27">
        <f t="shared" si="2"/>
        <v>0</v>
      </c>
    </row>
    <row r="61" spans="1:17">
      <c r="A61" s="10">
        <v>52</v>
      </c>
      <c r="B61" s="11" t="s">
        <v>69</v>
      </c>
      <c r="C61" s="12" t="s">
        <v>19</v>
      </c>
      <c r="D61" s="11"/>
      <c r="E61" s="13" t="s">
        <v>20</v>
      </c>
      <c r="F61" s="62" t="s">
        <v>198</v>
      </c>
      <c r="G61" s="14" t="s">
        <v>21</v>
      </c>
      <c r="H61" s="15">
        <v>1</v>
      </c>
      <c r="I61" s="23"/>
      <c r="J61" s="23"/>
      <c r="K61" s="24"/>
      <c r="L61" s="24"/>
      <c r="M61" s="25">
        <f t="shared" si="1"/>
        <v>0</v>
      </c>
      <c r="N61" s="23"/>
      <c r="O61" s="24"/>
      <c r="P61" s="24"/>
      <c r="Q61" s="27">
        <f t="shared" si="2"/>
        <v>0</v>
      </c>
    </row>
    <row r="62" spans="1:17">
      <c r="A62" s="10">
        <v>53</v>
      </c>
      <c r="B62" s="11" t="s">
        <v>70</v>
      </c>
      <c r="C62" s="12" t="s">
        <v>19</v>
      </c>
      <c r="D62" s="11"/>
      <c r="E62" s="13" t="s">
        <v>26</v>
      </c>
      <c r="F62" s="65">
        <v>53</v>
      </c>
      <c r="G62" s="14" t="s">
        <v>21</v>
      </c>
      <c r="H62" s="15"/>
      <c r="I62" s="23"/>
      <c r="J62" s="23"/>
      <c r="K62" s="24"/>
      <c r="L62" s="24"/>
      <c r="M62" s="25">
        <f t="shared" si="1"/>
        <v>0</v>
      </c>
      <c r="N62" s="23"/>
      <c r="O62" s="24"/>
      <c r="P62" s="24"/>
      <c r="Q62" s="27">
        <f t="shared" si="2"/>
        <v>0</v>
      </c>
    </row>
    <row r="63" spans="1:17">
      <c r="A63" s="10">
        <v>54</v>
      </c>
      <c r="B63" s="11" t="s">
        <v>70</v>
      </c>
      <c r="C63" s="12" t="s">
        <v>19</v>
      </c>
      <c r="D63" s="11"/>
      <c r="E63" s="13" t="s">
        <v>26</v>
      </c>
      <c r="F63" s="65" t="s">
        <v>304</v>
      </c>
      <c r="G63" s="18" t="s">
        <v>33</v>
      </c>
      <c r="H63" s="15"/>
      <c r="I63" s="23"/>
      <c r="J63" s="23"/>
      <c r="K63" s="24"/>
      <c r="L63" s="24"/>
      <c r="M63" s="25">
        <f t="shared" si="1"/>
        <v>0</v>
      </c>
      <c r="N63" s="23"/>
      <c r="O63" s="24"/>
      <c r="P63" s="24"/>
      <c r="Q63" s="27">
        <f t="shared" si="2"/>
        <v>0</v>
      </c>
    </row>
    <row r="64" spans="1:17">
      <c r="A64" s="10">
        <v>55</v>
      </c>
      <c r="B64" s="11" t="s">
        <v>71</v>
      </c>
      <c r="C64" s="12" t="s">
        <v>19</v>
      </c>
      <c r="D64" s="11"/>
      <c r="E64" s="13" t="s">
        <v>52</v>
      </c>
      <c r="F64" s="62" t="s">
        <v>199</v>
      </c>
      <c r="G64" s="14" t="s">
        <v>21</v>
      </c>
      <c r="H64" s="15"/>
      <c r="I64" s="23"/>
      <c r="J64" s="23"/>
      <c r="K64" s="24"/>
      <c r="L64" s="24"/>
      <c r="M64" s="25">
        <f t="shared" si="1"/>
        <v>0</v>
      </c>
      <c r="N64" s="23"/>
      <c r="O64" s="24"/>
      <c r="P64" s="24"/>
      <c r="Q64" s="27">
        <f t="shared" si="2"/>
        <v>0</v>
      </c>
    </row>
    <row r="65" spans="1:17">
      <c r="A65" s="10">
        <v>56</v>
      </c>
      <c r="B65" s="11" t="s">
        <v>71</v>
      </c>
      <c r="C65" s="12" t="s">
        <v>19</v>
      </c>
      <c r="D65" s="11"/>
      <c r="E65" s="13" t="s">
        <v>52</v>
      </c>
      <c r="F65" s="62" t="s">
        <v>200</v>
      </c>
      <c r="G65" s="18" t="s">
        <v>33</v>
      </c>
      <c r="H65" s="15">
        <v>1</v>
      </c>
      <c r="I65" s="23"/>
      <c r="J65" s="23"/>
      <c r="K65" s="24"/>
      <c r="L65" s="24"/>
      <c r="M65" s="25">
        <f t="shared" si="1"/>
        <v>0</v>
      </c>
      <c r="N65" s="23"/>
      <c r="O65" s="24"/>
      <c r="P65" s="24"/>
      <c r="Q65" s="27">
        <f t="shared" si="2"/>
        <v>0</v>
      </c>
    </row>
    <row r="66" spans="1:17">
      <c r="A66" s="10">
        <v>57</v>
      </c>
      <c r="B66" s="11" t="s">
        <v>72</v>
      </c>
      <c r="C66" s="12" t="s">
        <v>19</v>
      </c>
      <c r="D66" s="11"/>
      <c r="E66" s="13" t="s">
        <v>20</v>
      </c>
      <c r="F66" s="62" t="s">
        <v>201</v>
      </c>
      <c r="G66" s="14" t="s">
        <v>21</v>
      </c>
      <c r="H66" s="15"/>
      <c r="I66" s="23"/>
      <c r="J66" s="23"/>
      <c r="K66" s="24"/>
      <c r="L66" s="24"/>
      <c r="M66" s="25">
        <f t="shared" si="1"/>
        <v>0</v>
      </c>
      <c r="N66" s="23"/>
      <c r="O66" s="24"/>
      <c r="P66" s="24"/>
      <c r="Q66" s="27">
        <f t="shared" si="2"/>
        <v>0</v>
      </c>
    </row>
    <row r="67" spans="1:17">
      <c r="A67" s="10">
        <v>58</v>
      </c>
      <c r="B67" s="11" t="s">
        <v>73</v>
      </c>
      <c r="C67" s="12" t="s">
        <v>19</v>
      </c>
      <c r="D67" s="11"/>
      <c r="E67" s="13" t="s">
        <v>74</v>
      </c>
      <c r="F67" s="65" t="s">
        <v>202</v>
      </c>
      <c r="G67" s="14" t="s">
        <v>21</v>
      </c>
      <c r="H67" s="15">
        <v>1</v>
      </c>
      <c r="I67" s="23"/>
      <c r="J67" s="23"/>
      <c r="K67" s="24"/>
      <c r="L67" s="24"/>
      <c r="M67" s="25">
        <f t="shared" si="1"/>
        <v>0</v>
      </c>
      <c r="N67" s="23"/>
      <c r="O67" s="24"/>
      <c r="P67" s="24"/>
      <c r="Q67" s="27">
        <f t="shared" si="2"/>
        <v>0</v>
      </c>
    </row>
    <row r="68" spans="1:17">
      <c r="A68" s="10">
        <v>59</v>
      </c>
      <c r="B68" s="11" t="s">
        <v>73</v>
      </c>
      <c r="C68" s="12" t="s">
        <v>19</v>
      </c>
      <c r="D68" s="11"/>
      <c r="E68" s="13" t="s">
        <v>74</v>
      </c>
      <c r="F68" s="62" t="s">
        <v>203</v>
      </c>
      <c r="G68" s="18" t="s">
        <v>33</v>
      </c>
      <c r="H68" s="15"/>
      <c r="I68" s="23"/>
      <c r="J68" s="23"/>
      <c r="K68" s="24"/>
      <c r="L68" s="24"/>
      <c r="M68" s="25">
        <f t="shared" si="1"/>
        <v>0</v>
      </c>
      <c r="N68" s="23"/>
      <c r="O68" s="24"/>
      <c r="P68" s="24"/>
      <c r="Q68" s="27">
        <f t="shared" si="2"/>
        <v>0</v>
      </c>
    </row>
    <row r="69" spans="1:17">
      <c r="A69" s="10">
        <v>60</v>
      </c>
      <c r="B69" s="11" t="s">
        <v>75</v>
      </c>
      <c r="C69" s="12" t="s">
        <v>19</v>
      </c>
      <c r="D69" s="11"/>
      <c r="E69" s="13" t="s">
        <v>26</v>
      </c>
      <c r="F69" s="62" t="s">
        <v>305</v>
      </c>
      <c r="G69" s="14" t="s">
        <v>21</v>
      </c>
      <c r="H69" s="15"/>
      <c r="I69" s="23"/>
      <c r="J69" s="23"/>
      <c r="K69" s="24"/>
      <c r="L69" s="24"/>
      <c r="M69" s="25">
        <f t="shared" si="1"/>
        <v>0</v>
      </c>
      <c r="N69" s="23"/>
      <c r="O69" s="24"/>
      <c r="P69" s="24"/>
      <c r="Q69" s="27">
        <f t="shared" si="2"/>
        <v>0</v>
      </c>
    </row>
    <row r="70" spans="1:17">
      <c r="A70" s="10">
        <v>61</v>
      </c>
      <c r="B70" s="11" t="s">
        <v>76</v>
      </c>
      <c r="C70" s="12" t="s">
        <v>19</v>
      </c>
      <c r="D70" s="11"/>
      <c r="E70" s="13" t="s">
        <v>58</v>
      </c>
      <c r="F70" s="62" t="s">
        <v>204</v>
      </c>
      <c r="G70" s="14" t="s">
        <v>21</v>
      </c>
      <c r="H70" s="15"/>
      <c r="I70" s="23"/>
      <c r="J70" s="23"/>
      <c r="K70" s="24"/>
      <c r="L70" s="24"/>
      <c r="M70" s="25">
        <f t="shared" si="1"/>
        <v>0</v>
      </c>
      <c r="N70" s="23"/>
      <c r="O70" s="24"/>
      <c r="P70" s="24"/>
      <c r="Q70" s="27">
        <f t="shared" si="2"/>
        <v>0</v>
      </c>
    </row>
    <row r="71" spans="1:17">
      <c r="A71" s="10">
        <v>62</v>
      </c>
      <c r="B71" s="11" t="s">
        <v>76</v>
      </c>
      <c r="C71" s="12" t="s">
        <v>19</v>
      </c>
      <c r="D71" s="11"/>
      <c r="E71" s="13" t="s">
        <v>58</v>
      </c>
      <c r="F71" s="62" t="s">
        <v>205</v>
      </c>
      <c r="G71" s="17" t="s">
        <v>31</v>
      </c>
      <c r="H71" s="15"/>
      <c r="I71" s="23"/>
      <c r="J71" s="23"/>
      <c r="K71" s="24"/>
      <c r="L71" s="24"/>
      <c r="M71" s="25">
        <f t="shared" si="1"/>
        <v>0</v>
      </c>
      <c r="N71" s="23"/>
      <c r="O71" s="24"/>
      <c r="P71" s="24"/>
      <c r="Q71" s="27">
        <f t="shared" si="2"/>
        <v>0</v>
      </c>
    </row>
    <row r="72" spans="1:17">
      <c r="A72" s="10">
        <v>63</v>
      </c>
      <c r="B72" s="11" t="s">
        <v>77</v>
      </c>
      <c r="C72" s="12" t="s">
        <v>19</v>
      </c>
      <c r="D72" s="11"/>
      <c r="E72" s="13" t="s">
        <v>30</v>
      </c>
      <c r="F72" s="63">
        <v>65</v>
      </c>
      <c r="G72" s="14" t="s">
        <v>21</v>
      </c>
      <c r="H72" s="15"/>
      <c r="I72" s="23"/>
      <c r="J72" s="23"/>
      <c r="K72" s="24"/>
      <c r="L72" s="24"/>
      <c r="M72" s="25">
        <f t="shared" si="1"/>
        <v>0</v>
      </c>
      <c r="N72" s="23"/>
      <c r="O72" s="24"/>
      <c r="P72" s="24"/>
      <c r="Q72" s="27">
        <f t="shared" si="2"/>
        <v>0</v>
      </c>
    </row>
    <row r="73" spans="1:17">
      <c r="A73" s="10">
        <v>64</v>
      </c>
      <c r="B73" s="11" t="s">
        <v>78</v>
      </c>
      <c r="C73" s="12" t="s">
        <v>19</v>
      </c>
      <c r="D73" s="11"/>
      <c r="E73" s="13" t="s">
        <v>26</v>
      </c>
      <c r="F73" s="62" t="s">
        <v>206</v>
      </c>
      <c r="G73" s="14" t="s">
        <v>21</v>
      </c>
      <c r="H73" s="15">
        <v>3</v>
      </c>
      <c r="I73" s="23"/>
      <c r="J73" s="23"/>
      <c r="K73" s="24"/>
      <c r="L73" s="24"/>
      <c r="M73" s="25">
        <f t="shared" si="1"/>
        <v>0</v>
      </c>
      <c r="N73" s="23"/>
      <c r="O73" s="24"/>
      <c r="P73" s="24"/>
      <c r="Q73" s="27">
        <f t="shared" si="2"/>
        <v>0</v>
      </c>
    </row>
    <row r="74" spans="1:17">
      <c r="A74" s="10">
        <v>65</v>
      </c>
      <c r="B74" s="11" t="s">
        <v>78</v>
      </c>
      <c r="C74" s="12" t="s">
        <v>19</v>
      </c>
      <c r="D74" s="11"/>
      <c r="E74" s="13" t="s">
        <v>26</v>
      </c>
      <c r="F74" s="64" t="s">
        <v>306</v>
      </c>
      <c r="G74" s="18" t="s">
        <v>33</v>
      </c>
      <c r="H74" s="15"/>
      <c r="I74" s="23"/>
      <c r="J74" s="23"/>
      <c r="K74" s="24"/>
      <c r="L74" s="24"/>
      <c r="M74" s="25">
        <f t="shared" si="1"/>
        <v>0</v>
      </c>
      <c r="N74" s="23"/>
      <c r="O74" s="24"/>
      <c r="P74" s="24"/>
      <c r="Q74" s="27">
        <f t="shared" si="2"/>
        <v>0</v>
      </c>
    </row>
    <row r="75" spans="1:17">
      <c r="A75" s="10">
        <v>66</v>
      </c>
      <c r="B75" s="11" t="s">
        <v>79</v>
      </c>
      <c r="C75" s="12" t="s">
        <v>19</v>
      </c>
      <c r="D75" s="11"/>
      <c r="E75" s="13" t="s">
        <v>30</v>
      </c>
      <c r="F75" s="62" t="s">
        <v>207</v>
      </c>
      <c r="G75" s="14" t="s">
        <v>21</v>
      </c>
      <c r="H75" s="15">
        <v>5</v>
      </c>
      <c r="I75" s="23"/>
      <c r="J75" s="23"/>
      <c r="K75" s="24"/>
      <c r="L75" s="24"/>
      <c r="M75" s="25">
        <f t="shared" ref="M75:M141" si="3">K75-L75</f>
        <v>0</v>
      </c>
      <c r="N75" s="23"/>
      <c r="O75" s="24"/>
      <c r="P75" s="24"/>
      <c r="Q75" s="27">
        <f t="shared" ref="Q75:Q141" si="4">O75-P75</f>
        <v>0</v>
      </c>
    </row>
    <row r="76" spans="1:17">
      <c r="A76" s="10">
        <v>67</v>
      </c>
      <c r="B76" s="11" t="s">
        <v>79</v>
      </c>
      <c r="C76" s="12" t="s">
        <v>19</v>
      </c>
      <c r="D76" s="11"/>
      <c r="E76" s="13" t="s">
        <v>30</v>
      </c>
      <c r="F76" s="62" t="s">
        <v>208</v>
      </c>
      <c r="G76" s="17" t="s">
        <v>31</v>
      </c>
      <c r="H76" s="15">
        <v>3</v>
      </c>
      <c r="I76" s="23"/>
      <c r="J76" s="23"/>
      <c r="K76" s="24"/>
      <c r="L76" s="24"/>
      <c r="M76" s="25">
        <f t="shared" si="3"/>
        <v>0</v>
      </c>
      <c r="N76" s="23"/>
      <c r="O76" s="24"/>
      <c r="P76" s="24"/>
      <c r="Q76" s="27">
        <f t="shared" si="4"/>
        <v>0</v>
      </c>
    </row>
    <row r="77" spans="1:17">
      <c r="A77" s="10">
        <v>68</v>
      </c>
      <c r="B77" s="11" t="s">
        <v>80</v>
      </c>
      <c r="C77" s="12" t="s">
        <v>19</v>
      </c>
      <c r="D77" s="11"/>
      <c r="E77" s="13" t="s">
        <v>30</v>
      </c>
      <c r="F77" s="62" t="s">
        <v>209</v>
      </c>
      <c r="G77" s="14" t="s">
        <v>21</v>
      </c>
      <c r="H77" s="15">
        <v>1</v>
      </c>
      <c r="I77" s="23"/>
      <c r="J77" s="23"/>
      <c r="K77" s="24"/>
      <c r="L77" s="24"/>
      <c r="M77" s="25">
        <f t="shared" si="3"/>
        <v>0</v>
      </c>
      <c r="N77" s="23"/>
      <c r="O77" s="24"/>
      <c r="P77" s="24"/>
      <c r="Q77" s="27">
        <f t="shared" si="4"/>
        <v>0</v>
      </c>
    </row>
    <row r="78" spans="1:17">
      <c r="A78" s="10">
        <v>69</v>
      </c>
      <c r="B78" s="11" t="s">
        <v>80</v>
      </c>
      <c r="C78" s="12" t="s">
        <v>19</v>
      </c>
      <c r="D78" s="11"/>
      <c r="E78" s="13" t="s">
        <v>30</v>
      </c>
      <c r="F78" s="62" t="s">
        <v>210</v>
      </c>
      <c r="G78" s="17" t="s">
        <v>31</v>
      </c>
      <c r="H78" s="15">
        <v>1</v>
      </c>
      <c r="I78" s="23"/>
      <c r="J78" s="23"/>
      <c r="K78" s="24"/>
      <c r="L78" s="24"/>
      <c r="M78" s="25">
        <f t="shared" si="3"/>
        <v>0</v>
      </c>
      <c r="N78" s="23"/>
      <c r="O78" s="24"/>
      <c r="P78" s="24"/>
      <c r="Q78" s="27">
        <f t="shared" si="4"/>
        <v>0</v>
      </c>
    </row>
    <row r="79" spans="1:17">
      <c r="A79" s="10">
        <v>70</v>
      </c>
      <c r="B79" s="11" t="s">
        <v>81</v>
      </c>
      <c r="C79" s="12" t="s">
        <v>19</v>
      </c>
      <c r="D79" s="11"/>
      <c r="E79" s="13" t="s">
        <v>26</v>
      </c>
      <c r="F79" s="62" t="s">
        <v>211</v>
      </c>
      <c r="G79" s="14" t="s">
        <v>21</v>
      </c>
      <c r="H79" s="15"/>
      <c r="I79" s="23"/>
      <c r="J79" s="23"/>
      <c r="K79" s="24"/>
      <c r="L79" s="24"/>
      <c r="M79" s="25">
        <f t="shared" si="3"/>
        <v>0</v>
      </c>
      <c r="N79" s="23"/>
      <c r="O79" s="24"/>
      <c r="P79" s="24"/>
      <c r="Q79" s="27">
        <f t="shared" si="4"/>
        <v>0</v>
      </c>
    </row>
    <row r="80" spans="1:17">
      <c r="A80" s="10">
        <v>71</v>
      </c>
      <c r="B80" s="11" t="s">
        <v>82</v>
      </c>
      <c r="C80" s="12" t="s">
        <v>19</v>
      </c>
      <c r="D80" s="11"/>
      <c r="E80" s="13" t="s">
        <v>26</v>
      </c>
      <c r="F80" s="62" t="s">
        <v>212</v>
      </c>
      <c r="G80" s="14" t="s">
        <v>21</v>
      </c>
      <c r="H80" s="15"/>
      <c r="I80" s="23"/>
      <c r="J80" s="23"/>
      <c r="K80" s="24"/>
      <c r="L80" s="24"/>
      <c r="M80" s="25">
        <f t="shared" si="3"/>
        <v>0</v>
      </c>
      <c r="N80" s="23"/>
      <c r="O80" s="24"/>
      <c r="P80" s="24"/>
      <c r="Q80" s="27">
        <f t="shared" si="4"/>
        <v>0</v>
      </c>
    </row>
    <row r="81" spans="1:17" s="199" customFormat="1" hidden="1">
      <c r="A81" s="75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174"/>
      <c r="I81" s="248"/>
      <c r="J81" s="248"/>
      <c r="K81" s="183"/>
      <c r="L81" s="183"/>
      <c r="M81" s="215"/>
      <c r="N81" s="248"/>
      <c r="O81" s="183"/>
      <c r="P81" s="183"/>
      <c r="Q81" s="84"/>
    </row>
    <row r="82" spans="1:17">
      <c r="A82" s="10">
        <v>72</v>
      </c>
      <c r="B82" s="11" t="s">
        <v>83</v>
      </c>
      <c r="C82" s="12" t="s">
        <v>19</v>
      </c>
      <c r="D82" s="11"/>
      <c r="E82" s="13" t="s">
        <v>84</v>
      </c>
      <c r="F82" s="62" t="s">
        <v>213</v>
      </c>
      <c r="G82" s="14" t="s">
        <v>21</v>
      </c>
      <c r="H82" s="15"/>
      <c r="I82" s="23"/>
      <c r="J82" s="23"/>
      <c r="K82" s="24"/>
      <c r="L82" s="24"/>
      <c r="M82" s="25">
        <f t="shared" si="3"/>
        <v>0</v>
      </c>
      <c r="N82" s="23"/>
      <c r="O82" s="24"/>
      <c r="P82" s="24"/>
      <c r="Q82" s="27">
        <f t="shared" si="4"/>
        <v>0</v>
      </c>
    </row>
    <row r="83" spans="1:17">
      <c r="A83" s="10">
        <v>73</v>
      </c>
      <c r="B83" s="41" t="s">
        <v>83</v>
      </c>
      <c r="C83" s="42" t="s">
        <v>19</v>
      </c>
      <c r="D83" s="41"/>
      <c r="E83" s="43" t="s">
        <v>84</v>
      </c>
      <c r="F83" s="20" t="s">
        <v>214</v>
      </c>
      <c r="G83" s="44" t="s">
        <v>33</v>
      </c>
      <c r="H83" s="15">
        <v>1</v>
      </c>
      <c r="I83" s="23"/>
      <c r="J83" s="23"/>
      <c r="K83" s="24"/>
      <c r="L83" s="24"/>
      <c r="M83" s="25">
        <f t="shared" si="3"/>
        <v>0</v>
      </c>
      <c r="N83" s="23"/>
      <c r="O83" s="24"/>
      <c r="P83" s="24"/>
      <c r="Q83" s="27">
        <f t="shared" si="4"/>
        <v>0</v>
      </c>
    </row>
    <row r="84" spans="1:17">
      <c r="A84" s="10">
        <v>74</v>
      </c>
      <c r="B84" s="11" t="s">
        <v>85</v>
      </c>
      <c r="C84" s="12" t="s">
        <v>19</v>
      </c>
      <c r="D84" s="11"/>
      <c r="E84" s="13" t="s">
        <v>26</v>
      </c>
      <c r="F84" s="28" t="s">
        <v>215</v>
      </c>
      <c r="G84" s="14" t="s">
        <v>21</v>
      </c>
      <c r="H84" s="15"/>
      <c r="I84" s="23"/>
      <c r="J84" s="23"/>
      <c r="K84" s="24"/>
      <c r="L84" s="24"/>
      <c r="M84" s="25">
        <f t="shared" si="3"/>
        <v>0</v>
      </c>
      <c r="N84" s="23"/>
      <c r="O84" s="24"/>
      <c r="P84" s="24"/>
      <c r="Q84" s="27">
        <f t="shared" si="4"/>
        <v>0</v>
      </c>
    </row>
    <row r="85" spans="1:17">
      <c r="A85" s="10">
        <v>75</v>
      </c>
      <c r="B85" s="11" t="s">
        <v>86</v>
      </c>
      <c r="C85" s="12" t="s">
        <v>19</v>
      </c>
      <c r="D85" s="11"/>
      <c r="E85" s="13" t="s">
        <v>87</v>
      </c>
      <c r="F85" s="62" t="s">
        <v>216</v>
      </c>
      <c r="G85" s="14" t="s">
        <v>21</v>
      </c>
      <c r="H85" s="15"/>
      <c r="I85" s="23"/>
      <c r="J85" s="23"/>
      <c r="K85" s="24"/>
      <c r="L85" s="24"/>
      <c r="M85" s="25">
        <f t="shared" si="3"/>
        <v>0</v>
      </c>
      <c r="N85" s="23"/>
      <c r="O85" s="24"/>
      <c r="P85" s="24"/>
      <c r="Q85" s="27">
        <f t="shared" si="4"/>
        <v>0</v>
      </c>
    </row>
    <row r="86" spans="1:17">
      <c r="A86" s="10">
        <v>76</v>
      </c>
      <c r="B86" s="11" t="s">
        <v>88</v>
      </c>
      <c r="C86" s="12" t="s">
        <v>19</v>
      </c>
      <c r="D86" s="11"/>
      <c r="E86" s="13" t="s">
        <v>89</v>
      </c>
      <c r="F86" s="62" t="s">
        <v>217</v>
      </c>
      <c r="G86" s="14" t="s">
        <v>21</v>
      </c>
      <c r="H86" s="15"/>
      <c r="I86" s="23"/>
      <c r="J86" s="23"/>
      <c r="K86" s="24"/>
      <c r="L86" s="24"/>
      <c r="M86" s="25">
        <f t="shared" si="3"/>
        <v>0</v>
      </c>
      <c r="N86" s="23"/>
      <c r="O86" s="24"/>
      <c r="P86" s="24"/>
      <c r="Q86" s="27">
        <f t="shared" si="4"/>
        <v>0</v>
      </c>
    </row>
    <row r="87" spans="1:17">
      <c r="A87" s="10">
        <v>77</v>
      </c>
      <c r="B87" s="11" t="s">
        <v>88</v>
      </c>
      <c r="C87" s="12" t="s">
        <v>19</v>
      </c>
      <c r="D87" s="11"/>
      <c r="E87" s="13" t="s">
        <v>89</v>
      </c>
      <c r="F87" s="20" t="s">
        <v>218</v>
      </c>
      <c r="G87" s="18" t="s">
        <v>33</v>
      </c>
      <c r="H87" s="15"/>
      <c r="I87" s="23"/>
      <c r="J87" s="23"/>
      <c r="K87" s="24"/>
      <c r="L87" s="24"/>
      <c r="M87" s="25">
        <f t="shared" si="3"/>
        <v>0</v>
      </c>
      <c r="N87" s="23"/>
      <c r="O87" s="24"/>
      <c r="P87" s="24"/>
      <c r="Q87" s="27">
        <f t="shared" si="4"/>
        <v>0</v>
      </c>
    </row>
    <row r="88" spans="1:17">
      <c r="A88" s="10">
        <v>78</v>
      </c>
      <c r="B88" s="11" t="s">
        <v>90</v>
      </c>
      <c r="C88" s="12" t="s">
        <v>19</v>
      </c>
      <c r="D88" s="11"/>
      <c r="E88" s="13" t="s">
        <v>30</v>
      </c>
      <c r="F88" s="63">
        <v>79</v>
      </c>
      <c r="G88" s="14" t="s">
        <v>21</v>
      </c>
      <c r="H88" s="15"/>
      <c r="I88" s="23"/>
      <c r="J88" s="23"/>
      <c r="K88" s="24"/>
      <c r="L88" s="24"/>
      <c r="M88" s="25">
        <f t="shared" si="3"/>
        <v>0</v>
      </c>
      <c r="N88" s="23"/>
      <c r="O88" s="24"/>
      <c r="P88" s="24"/>
      <c r="Q88" s="27">
        <f t="shared" si="4"/>
        <v>0</v>
      </c>
    </row>
    <row r="89" spans="1:17">
      <c r="A89" s="10">
        <v>79</v>
      </c>
      <c r="B89" s="11" t="s">
        <v>91</v>
      </c>
      <c r="C89" s="12" t="s">
        <v>19</v>
      </c>
      <c r="D89" s="11"/>
      <c r="E89" s="13" t="s">
        <v>30</v>
      </c>
      <c r="F89" s="63">
        <v>80</v>
      </c>
      <c r="G89" s="14" t="s">
        <v>21</v>
      </c>
      <c r="H89" s="15"/>
      <c r="I89" s="23"/>
      <c r="J89" s="23"/>
      <c r="K89" s="24"/>
      <c r="L89" s="24"/>
      <c r="M89" s="25">
        <f t="shared" si="3"/>
        <v>0</v>
      </c>
      <c r="N89" s="23"/>
      <c r="O89" s="24"/>
      <c r="P89" s="24"/>
      <c r="Q89" s="27">
        <f t="shared" si="4"/>
        <v>0</v>
      </c>
    </row>
    <row r="90" spans="1:17">
      <c r="A90" s="10">
        <v>80</v>
      </c>
      <c r="B90" s="11" t="s">
        <v>92</v>
      </c>
      <c r="C90" s="12" t="s">
        <v>19</v>
      </c>
      <c r="D90" s="11"/>
      <c r="E90" s="13" t="s">
        <v>26</v>
      </c>
      <c r="F90" s="62" t="s">
        <v>219</v>
      </c>
      <c r="G90" s="14" t="s">
        <v>21</v>
      </c>
      <c r="H90" s="15"/>
      <c r="I90" s="23"/>
      <c r="J90" s="23"/>
      <c r="K90" s="24"/>
      <c r="L90" s="24"/>
      <c r="M90" s="25">
        <f t="shared" si="3"/>
        <v>0</v>
      </c>
      <c r="N90" s="23"/>
      <c r="O90" s="24"/>
      <c r="P90" s="24"/>
      <c r="Q90" s="27">
        <f t="shared" si="4"/>
        <v>0</v>
      </c>
    </row>
    <row r="91" spans="1:17" s="73" customFormat="1" hidden="1">
      <c r="A91" s="75"/>
      <c r="B91" s="76" t="s">
        <v>92</v>
      </c>
      <c r="C91" s="77" t="s">
        <v>19</v>
      </c>
      <c r="D91" s="76"/>
      <c r="E91" s="78" t="s">
        <v>26</v>
      </c>
      <c r="F91" s="86" t="s">
        <v>454</v>
      </c>
      <c r="G91" s="80" t="s">
        <v>33</v>
      </c>
      <c r="H91" s="92"/>
      <c r="I91" s="89"/>
      <c r="J91" s="89"/>
      <c r="K91" s="90"/>
      <c r="L91" s="90"/>
      <c r="M91" s="83">
        <f t="shared" si="3"/>
        <v>0</v>
      </c>
      <c r="N91" s="89"/>
      <c r="O91" s="90"/>
      <c r="P91" s="90"/>
      <c r="Q91" s="84">
        <f t="shared" si="4"/>
        <v>0</v>
      </c>
    </row>
    <row r="92" spans="1:17">
      <c r="A92" s="10">
        <v>81</v>
      </c>
      <c r="B92" s="11" t="s">
        <v>93</v>
      </c>
      <c r="C92" s="12" t="s">
        <v>19</v>
      </c>
      <c r="D92" s="11"/>
      <c r="E92" s="13" t="s">
        <v>94</v>
      </c>
      <c r="F92" s="66" t="s">
        <v>298</v>
      </c>
      <c r="G92" s="14" t="s">
        <v>21</v>
      </c>
      <c r="H92" s="15">
        <v>2</v>
      </c>
      <c r="I92" s="23"/>
      <c r="J92" s="23"/>
      <c r="K92" s="24"/>
      <c r="L92" s="24"/>
      <c r="M92" s="25">
        <f t="shared" si="3"/>
        <v>0</v>
      </c>
      <c r="N92" s="23"/>
      <c r="O92" s="24"/>
      <c r="P92" s="24"/>
      <c r="Q92" s="27">
        <f t="shared" si="4"/>
        <v>0</v>
      </c>
    </row>
    <row r="93" spans="1:17">
      <c r="A93" s="10">
        <v>82</v>
      </c>
      <c r="B93" s="11" t="s">
        <v>93</v>
      </c>
      <c r="C93" s="12" t="s">
        <v>19</v>
      </c>
      <c r="D93" s="11"/>
      <c r="E93" s="13" t="s">
        <v>94</v>
      </c>
      <c r="F93" s="62" t="s">
        <v>310</v>
      </c>
      <c r="G93" s="19" t="s">
        <v>36</v>
      </c>
      <c r="H93" s="15"/>
      <c r="I93" s="23"/>
      <c r="J93" s="23"/>
      <c r="K93" s="24"/>
      <c r="L93" s="24"/>
      <c r="M93" s="25">
        <f t="shared" si="3"/>
        <v>0</v>
      </c>
      <c r="N93" s="23"/>
      <c r="O93" s="24"/>
      <c r="P93" s="24"/>
      <c r="Q93" s="27">
        <f t="shared" si="4"/>
        <v>0</v>
      </c>
    </row>
    <row r="94" spans="1:17">
      <c r="A94" s="10">
        <v>83</v>
      </c>
      <c r="B94" s="11" t="s">
        <v>93</v>
      </c>
      <c r="C94" s="12" t="s">
        <v>19</v>
      </c>
      <c r="D94" s="11"/>
      <c r="E94" s="13" t="s">
        <v>94</v>
      </c>
      <c r="F94" s="62" t="s">
        <v>302</v>
      </c>
      <c r="G94" s="16" t="s">
        <v>22</v>
      </c>
      <c r="H94" s="15"/>
      <c r="I94" s="23"/>
      <c r="J94" s="23"/>
      <c r="K94" s="24"/>
      <c r="L94" s="24"/>
      <c r="M94" s="25">
        <f t="shared" si="3"/>
        <v>0</v>
      </c>
      <c r="N94" s="23"/>
      <c r="O94" s="24"/>
      <c r="P94" s="24"/>
      <c r="Q94" s="27">
        <f t="shared" si="4"/>
        <v>0</v>
      </c>
    </row>
    <row r="95" spans="1:17">
      <c r="A95" s="10">
        <v>84</v>
      </c>
      <c r="B95" s="11" t="s">
        <v>95</v>
      </c>
      <c r="C95" s="12" t="s">
        <v>19</v>
      </c>
      <c r="D95" s="11"/>
      <c r="E95" s="13" t="s">
        <v>26</v>
      </c>
      <c r="F95" s="62" t="s">
        <v>220</v>
      </c>
      <c r="G95" s="14" t="s">
        <v>21</v>
      </c>
      <c r="H95" s="15"/>
      <c r="I95" s="23"/>
      <c r="J95" s="23"/>
      <c r="K95" s="24"/>
      <c r="L95" s="24"/>
      <c r="M95" s="25">
        <f t="shared" si="3"/>
        <v>0</v>
      </c>
      <c r="N95" s="23"/>
      <c r="O95" s="24"/>
      <c r="P95" s="24"/>
      <c r="Q95" s="27">
        <f t="shared" si="4"/>
        <v>0</v>
      </c>
    </row>
    <row r="96" spans="1:17">
      <c r="A96" s="75">
        <v>85</v>
      </c>
      <c r="B96" s="76" t="s">
        <v>95</v>
      </c>
      <c r="C96" s="77" t="s">
        <v>19</v>
      </c>
      <c r="D96" s="76"/>
      <c r="E96" s="78" t="s">
        <v>26</v>
      </c>
      <c r="F96" s="86" t="s">
        <v>438</v>
      </c>
      <c r="G96" s="80" t="s">
        <v>33</v>
      </c>
      <c r="H96" s="79"/>
      <c r="I96" s="81"/>
      <c r="J96" s="81"/>
      <c r="K96" s="82"/>
      <c r="L96" s="82"/>
      <c r="M96" s="83">
        <f t="shared" si="3"/>
        <v>0</v>
      </c>
      <c r="N96" s="81"/>
      <c r="O96" s="82"/>
      <c r="P96" s="82"/>
      <c r="Q96" s="84">
        <f t="shared" si="4"/>
        <v>0</v>
      </c>
    </row>
    <row r="97" spans="1:17">
      <c r="A97" s="75">
        <v>86</v>
      </c>
      <c r="B97" s="11" t="s">
        <v>96</v>
      </c>
      <c r="C97" s="12" t="s">
        <v>19</v>
      </c>
      <c r="D97" s="11"/>
      <c r="E97" s="13" t="s">
        <v>61</v>
      </c>
      <c r="F97" s="62" t="s">
        <v>221</v>
      </c>
      <c r="G97" s="14" t="s">
        <v>21</v>
      </c>
      <c r="H97" s="15"/>
      <c r="I97" s="23"/>
      <c r="J97" s="23"/>
      <c r="K97" s="24"/>
      <c r="L97" s="24"/>
      <c r="M97" s="25">
        <f t="shared" si="3"/>
        <v>0</v>
      </c>
      <c r="N97" s="23"/>
      <c r="O97" s="24"/>
      <c r="P97" s="24"/>
      <c r="Q97" s="27">
        <f t="shared" si="4"/>
        <v>0</v>
      </c>
    </row>
    <row r="98" spans="1:17">
      <c r="A98" s="75">
        <v>87</v>
      </c>
      <c r="B98" s="11" t="s">
        <v>96</v>
      </c>
      <c r="C98" s="12" t="s">
        <v>19</v>
      </c>
      <c r="D98" s="11"/>
      <c r="E98" s="13" t="s">
        <v>61</v>
      </c>
      <c r="F98" s="62" t="s">
        <v>222</v>
      </c>
      <c r="G98" s="16" t="s">
        <v>22</v>
      </c>
      <c r="H98" s="15">
        <v>1</v>
      </c>
      <c r="I98" s="23"/>
      <c r="J98" s="23"/>
      <c r="K98" s="24"/>
      <c r="L98" s="24"/>
      <c r="M98" s="25">
        <f t="shared" si="3"/>
        <v>0</v>
      </c>
      <c r="N98" s="23"/>
      <c r="O98" s="24"/>
      <c r="P98" s="24"/>
      <c r="Q98" s="27">
        <f t="shared" si="4"/>
        <v>0</v>
      </c>
    </row>
    <row r="99" spans="1:17">
      <c r="A99" s="75">
        <v>88</v>
      </c>
      <c r="B99" s="11" t="s">
        <v>97</v>
      </c>
      <c r="C99" s="12" t="s">
        <v>19</v>
      </c>
      <c r="D99" s="11"/>
      <c r="E99" s="13" t="s">
        <v>58</v>
      </c>
      <c r="F99" s="62" t="s">
        <v>223</v>
      </c>
      <c r="G99" s="14" t="s">
        <v>21</v>
      </c>
      <c r="H99" s="15"/>
      <c r="I99" s="23"/>
      <c r="J99" s="23"/>
      <c r="K99" s="24"/>
      <c r="L99" s="24"/>
      <c r="M99" s="25">
        <f t="shared" si="3"/>
        <v>0</v>
      </c>
      <c r="N99" s="23"/>
      <c r="O99" s="24"/>
      <c r="P99" s="24"/>
      <c r="Q99" s="27">
        <f t="shared" si="4"/>
        <v>0</v>
      </c>
    </row>
    <row r="100" spans="1:17">
      <c r="A100" s="75">
        <v>89</v>
      </c>
      <c r="B100" s="11" t="s">
        <v>97</v>
      </c>
      <c r="C100" s="12" t="s">
        <v>19</v>
      </c>
      <c r="D100" s="11"/>
      <c r="E100" s="13" t="s">
        <v>58</v>
      </c>
      <c r="F100" s="62" t="s">
        <v>224</v>
      </c>
      <c r="G100" s="17" t="s">
        <v>31</v>
      </c>
      <c r="H100" s="15"/>
      <c r="I100" s="23"/>
      <c r="J100" s="23"/>
      <c r="K100" s="24"/>
      <c r="L100" s="24"/>
      <c r="M100" s="25">
        <f t="shared" si="3"/>
        <v>0</v>
      </c>
      <c r="N100" s="23"/>
      <c r="O100" s="24"/>
      <c r="P100" s="24"/>
      <c r="Q100" s="27">
        <f t="shared" si="4"/>
        <v>0</v>
      </c>
    </row>
    <row r="101" spans="1:17">
      <c r="A101" s="75">
        <v>90</v>
      </c>
      <c r="B101" s="11" t="s">
        <v>98</v>
      </c>
      <c r="C101" s="12" t="s">
        <v>19</v>
      </c>
      <c r="D101" s="11"/>
      <c r="E101" s="13" t="s">
        <v>30</v>
      </c>
      <c r="F101" s="62" t="s">
        <v>225</v>
      </c>
      <c r="G101" s="14" t="s">
        <v>21</v>
      </c>
      <c r="H101" s="15">
        <v>1</v>
      </c>
      <c r="I101" s="23"/>
      <c r="J101" s="23"/>
      <c r="K101" s="24"/>
      <c r="L101" s="24"/>
      <c r="M101" s="25">
        <f t="shared" si="3"/>
        <v>0</v>
      </c>
      <c r="N101" s="23"/>
      <c r="O101" s="24"/>
      <c r="P101" s="24"/>
      <c r="Q101" s="27">
        <f t="shared" si="4"/>
        <v>0</v>
      </c>
    </row>
    <row r="102" spans="1:17">
      <c r="A102" s="75">
        <v>91</v>
      </c>
      <c r="B102" s="11" t="s">
        <v>99</v>
      </c>
      <c r="C102" s="12" t="s">
        <v>19</v>
      </c>
      <c r="D102" s="11"/>
      <c r="E102" s="13" t="s">
        <v>30</v>
      </c>
      <c r="F102" s="62" t="s">
        <v>226</v>
      </c>
      <c r="G102" s="14" t="s">
        <v>21</v>
      </c>
      <c r="H102" s="15">
        <v>1</v>
      </c>
      <c r="I102" s="23"/>
      <c r="J102" s="23"/>
      <c r="K102" s="24"/>
      <c r="L102" s="24"/>
      <c r="M102" s="25">
        <f t="shared" si="3"/>
        <v>0</v>
      </c>
      <c r="N102" s="23"/>
      <c r="O102" s="24"/>
      <c r="P102" s="24"/>
      <c r="Q102" s="27">
        <f t="shared" si="4"/>
        <v>0</v>
      </c>
    </row>
    <row r="103" spans="1:17">
      <c r="A103" s="75">
        <v>92</v>
      </c>
      <c r="B103" s="11" t="s">
        <v>99</v>
      </c>
      <c r="C103" s="12" t="s">
        <v>19</v>
      </c>
      <c r="D103" s="11"/>
      <c r="E103" s="13" t="s">
        <v>30</v>
      </c>
      <c r="F103" s="62" t="s">
        <v>227</v>
      </c>
      <c r="G103" s="17" t="s">
        <v>31</v>
      </c>
      <c r="H103" s="15"/>
      <c r="I103" s="23"/>
      <c r="J103" s="23"/>
      <c r="K103" s="24"/>
      <c r="L103" s="24"/>
      <c r="M103" s="25">
        <f t="shared" si="3"/>
        <v>0</v>
      </c>
      <c r="N103" s="23"/>
      <c r="O103" s="24"/>
      <c r="P103" s="24"/>
      <c r="Q103" s="27">
        <f t="shared" si="4"/>
        <v>0</v>
      </c>
    </row>
    <row r="104" spans="1:17">
      <c r="A104" s="75">
        <v>93</v>
      </c>
      <c r="B104" s="11" t="s">
        <v>100</v>
      </c>
      <c r="C104" s="12" t="s">
        <v>19</v>
      </c>
      <c r="D104" s="11"/>
      <c r="E104" s="13" t="s">
        <v>26</v>
      </c>
      <c r="F104" s="62" t="s">
        <v>228</v>
      </c>
      <c r="G104" s="14" t="s">
        <v>21</v>
      </c>
      <c r="H104" s="15"/>
      <c r="I104" s="23"/>
      <c r="J104" s="23"/>
      <c r="K104" s="24"/>
      <c r="L104" s="24"/>
      <c r="M104" s="25">
        <f t="shared" si="3"/>
        <v>0</v>
      </c>
      <c r="N104" s="23"/>
      <c r="O104" s="24"/>
      <c r="P104" s="24"/>
      <c r="Q104" s="27">
        <f t="shared" si="4"/>
        <v>0</v>
      </c>
    </row>
    <row r="105" spans="1:17">
      <c r="A105" s="75">
        <v>94</v>
      </c>
      <c r="B105" s="11" t="s">
        <v>101</v>
      </c>
      <c r="C105" s="12" t="s">
        <v>19</v>
      </c>
      <c r="D105" s="11"/>
      <c r="E105" s="13" t="s">
        <v>61</v>
      </c>
      <c r="F105" s="62" t="s">
        <v>229</v>
      </c>
      <c r="G105" s="14" t="s">
        <v>21</v>
      </c>
      <c r="H105" s="15"/>
      <c r="I105" s="23"/>
      <c r="J105" s="23"/>
      <c r="K105" s="24"/>
      <c r="L105" s="24"/>
      <c r="M105" s="25">
        <f t="shared" si="3"/>
        <v>0</v>
      </c>
      <c r="N105" s="23"/>
      <c r="O105" s="24"/>
      <c r="P105" s="24"/>
      <c r="Q105" s="27">
        <f t="shared" si="4"/>
        <v>0</v>
      </c>
    </row>
    <row r="106" spans="1:17">
      <c r="A106" s="75">
        <v>95</v>
      </c>
      <c r="B106" s="11" t="s">
        <v>101</v>
      </c>
      <c r="C106" s="12" t="s">
        <v>19</v>
      </c>
      <c r="D106" s="11"/>
      <c r="E106" s="13" t="s">
        <v>61</v>
      </c>
      <c r="F106" s="62" t="s">
        <v>230</v>
      </c>
      <c r="G106" s="16" t="s">
        <v>22</v>
      </c>
      <c r="H106" s="15">
        <v>1</v>
      </c>
      <c r="I106" s="23"/>
      <c r="J106" s="23"/>
      <c r="K106" s="24"/>
      <c r="L106" s="24"/>
      <c r="M106" s="25">
        <f t="shared" si="3"/>
        <v>0</v>
      </c>
      <c r="N106" s="23"/>
      <c r="O106" s="24"/>
      <c r="P106" s="24"/>
      <c r="Q106" s="27">
        <f t="shared" si="4"/>
        <v>0</v>
      </c>
    </row>
    <row r="107" spans="1:17">
      <c r="A107" s="75">
        <v>96</v>
      </c>
      <c r="B107" s="11" t="s">
        <v>102</v>
      </c>
      <c r="C107" s="12" t="s">
        <v>19</v>
      </c>
      <c r="D107" s="11"/>
      <c r="E107" s="13" t="s">
        <v>26</v>
      </c>
      <c r="F107" s="62" t="s">
        <v>231</v>
      </c>
      <c r="G107" s="14" t="s">
        <v>21</v>
      </c>
      <c r="H107" s="15"/>
      <c r="I107" s="23"/>
      <c r="J107" s="23"/>
      <c r="K107" s="24"/>
      <c r="L107" s="24"/>
      <c r="M107" s="25">
        <f t="shared" si="3"/>
        <v>0</v>
      </c>
      <c r="N107" s="23"/>
      <c r="O107" s="24"/>
      <c r="P107" s="24"/>
      <c r="Q107" s="27">
        <f t="shared" si="4"/>
        <v>0</v>
      </c>
    </row>
    <row r="108" spans="1:17">
      <c r="A108" s="75">
        <v>97</v>
      </c>
      <c r="B108" s="11" t="s">
        <v>102</v>
      </c>
      <c r="C108" s="12" t="s">
        <v>19</v>
      </c>
      <c r="D108" s="11"/>
      <c r="E108" s="13" t="s">
        <v>26</v>
      </c>
      <c r="F108" s="62" t="s">
        <v>232</v>
      </c>
      <c r="G108" s="18" t="s">
        <v>33</v>
      </c>
      <c r="H108" s="15">
        <v>1</v>
      </c>
      <c r="I108" s="23"/>
      <c r="J108" s="23"/>
      <c r="K108" s="24"/>
      <c r="L108" s="24"/>
      <c r="M108" s="25">
        <f t="shared" si="3"/>
        <v>0</v>
      </c>
      <c r="N108" s="23"/>
      <c r="O108" s="24"/>
      <c r="P108" s="24"/>
      <c r="Q108" s="27">
        <f t="shared" si="4"/>
        <v>0</v>
      </c>
    </row>
    <row r="109" spans="1:17">
      <c r="A109" s="75">
        <v>98</v>
      </c>
      <c r="B109" s="11" t="s">
        <v>103</v>
      </c>
      <c r="C109" s="12" t="s">
        <v>19</v>
      </c>
      <c r="D109" s="11"/>
      <c r="E109" s="13" t="s">
        <v>104</v>
      </c>
      <c r="F109" s="62" t="s">
        <v>233</v>
      </c>
      <c r="G109" s="14" t="s">
        <v>21</v>
      </c>
      <c r="H109" s="15"/>
      <c r="I109" s="23"/>
      <c r="J109" s="23"/>
      <c r="K109" s="24"/>
      <c r="L109" s="24"/>
      <c r="M109" s="25">
        <f t="shared" si="3"/>
        <v>0</v>
      </c>
      <c r="N109" s="23"/>
      <c r="O109" s="24"/>
      <c r="P109" s="24"/>
      <c r="Q109" s="27">
        <f t="shared" si="4"/>
        <v>0</v>
      </c>
    </row>
    <row r="110" spans="1:17">
      <c r="A110" s="75">
        <v>99</v>
      </c>
      <c r="B110" s="11" t="s">
        <v>105</v>
      </c>
      <c r="C110" s="12" t="s">
        <v>19</v>
      </c>
      <c r="D110" s="11"/>
      <c r="E110" s="13" t="s">
        <v>39</v>
      </c>
      <c r="F110" s="62" t="s">
        <v>234</v>
      </c>
      <c r="G110" s="14" t="s">
        <v>21</v>
      </c>
      <c r="H110" s="15"/>
      <c r="I110" s="23"/>
      <c r="J110" s="23"/>
      <c r="K110" s="24"/>
      <c r="L110" s="24"/>
      <c r="M110" s="25">
        <f t="shared" si="3"/>
        <v>0</v>
      </c>
      <c r="N110" s="23"/>
      <c r="O110" s="24"/>
      <c r="P110" s="24"/>
      <c r="Q110" s="27">
        <f t="shared" si="4"/>
        <v>0</v>
      </c>
    </row>
    <row r="111" spans="1:17">
      <c r="A111" s="75">
        <v>100</v>
      </c>
      <c r="B111" s="11" t="s">
        <v>105</v>
      </c>
      <c r="C111" s="12" t="s">
        <v>19</v>
      </c>
      <c r="D111" s="11"/>
      <c r="E111" s="13" t="s">
        <v>39</v>
      </c>
      <c r="F111" s="62" t="s">
        <v>235</v>
      </c>
      <c r="G111" s="18" t="s">
        <v>33</v>
      </c>
      <c r="H111" s="15">
        <v>3</v>
      </c>
      <c r="I111" s="23"/>
      <c r="J111" s="23"/>
      <c r="K111" s="24"/>
      <c r="L111" s="24"/>
      <c r="M111" s="25">
        <f t="shared" si="3"/>
        <v>0</v>
      </c>
      <c r="N111" s="23"/>
      <c r="O111" s="24"/>
      <c r="P111" s="24"/>
      <c r="Q111" s="27">
        <f t="shared" si="4"/>
        <v>0</v>
      </c>
    </row>
    <row r="112" spans="1:17">
      <c r="A112" s="75">
        <v>101</v>
      </c>
      <c r="B112" s="11" t="s">
        <v>106</v>
      </c>
      <c r="C112" s="12" t="s">
        <v>19</v>
      </c>
      <c r="D112" s="11"/>
      <c r="E112" s="13" t="s">
        <v>30</v>
      </c>
      <c r="F112" s="62" t="s">
        <v>236</v>
      </c>
      <c r="G112" s="14" t="s">
        <v>21</v>
      </c>
      <c r="H112" s="15"/>
      <c r="I112" s="23"/>
      <c r="J112" s="23"/>
      <c r="K112" s="24"/>
      <c r="L112" s="24"/>
      <c r="M112" s="25">
        <f t="shared" si="3"/>
        <v>0</v>
      </c>
      <c r="N112" s="23"/>
      <c r="O112" s="24"/>
      <c r="P112" s="24"/>
      <c r="Q112" s="27">
        <f t="shared" si="4"/>
        <v>0</v>
      </c>
    </row>
    <row r="113" spans="1:17">
      <c r="A113" s="75">
        <v>102</v>
      </c>
      <c r="B113" s="11" t="s">
        <v>106</v>
      </c>
      <c r="C113" s="12" t="s">
        <v>19</v>
      </c>
      <c r="D113" s="11"/>
      <c r="E113" s="13" t="s">
        <v>30</v>
      </c>
      <c r="F113" s="62" t="s">
        <v>237</v>
      </c>
      <c r="G113" s="17" t="s">
        <v>31</v>
      </c>
      <c r="H113" s="15">
        <v>1</v>
      </c>
      <c r="I113" s="23"/>
      <c r="J113" s="23"/>
      <c r="K113" s="24"/>
      <c r="L113" s="24"/>
      <c r="M113" s="25">
        <f t="shared" si="3"/>
        <v>0</v>
      </c>
      <c r="N113" s="23"/>
      <c r="O113" s="24"/>
      <c r="P113" s="24"/>
      <c r="Q113" s="27">
        <f t="shared" si="4"/>
        <v>0</v>
      </c>
    </row>
    <row r="114" spans="1:17">
      <c r="A114" s="75">
        <v>103</v>
      </c>
      <c r="B114" s="11" t="s">
        <v>107</v>
      </c>
      <c r="C114" s="12" t="s">
        <v>19</v>
      </c>
      <c r="D114" s="11"/>
      <c r="E114" s="13" t="s">
        <v>26</v>
      </c>
      <c r="F114" s="62" t="s">
        <v>238</v>
      </c>
      <c r="G114" s="14" t="s">
        <v>21</v>
      </c>
      <c r="H114" s="15">
        <v>2</v>
      </c>
      <c r="I114" s="23"/>
      <c r="J114" s="23"/>
      <c r="K114" s="24"/>
      <c r="L114" s="24"/>
      <c r="M114" s="25">
        <f t="shared" si="3"/>
        <v>0</v>
      </c>
      <c r="N114" s="23"/>
      <c r="O114" s="24"/>
      <c r="P114" s="24"/>
      <c r="Q114" s="27">
        <f t="shared" si="4"/>
        <v>0</v>
      </c>
    </row>
    <row r="115" spans="1:17">
      <c r="A115" s="75">
        <v>104</v>
      </c>
      <c r="B115" s="11" t="s">
        <v>108</v>
      </c>
      <c r="C115" s="12" t="s">
        <v>19</v>
      </c>
      <c r="D115" s="11"/>
      <c r="E115" s="13" t="s">
        <v>26</v>
      </c>
      <c r="F115" s="62" t="s">
        <v>239</v>
      </c>
      <c r="G115" s="14" t="s">
        <v>21</v>
      </c>
      <c r="H115" s="15"/>
      <c r="I115" s="23"/>
      <c r="J115" s="23"/>
      <c r="K115" s="24"/>
      <c r="L115" s="24"/>
      <c r="M115" s="25">
        <f t="shared" si="3"/>
        <v>0</v>
      </c>
      <c r="N115" s="23"/>
      <c r="O115" s="24"/>
      <c r="P115" s="24"/>
      <c r="Q115" s="27">
        <f t="shared" si="4"/>
        <v>0</v>
      </c>
    </row>
    <row r="116" spans="1:17">
      <c r="A116" s="75">
        <v>105</v>
      </c>
      <c r="B116" s="11" t="s">
        <v>109</v>
      </c>
      <c r="C116" s="12" t="s">
        <v>19</v>
      </c>
      <c r="D116" s="11"/>
      <c r="E116" s="13" t="s">
        <v>30</v>
      </c>
      <c r="F116" s="63">
        <v>99</v>
      </c>
      <c r="G116" s="14" t="s">
        <v>21</v>
      </c>
      <c r="H116" s="15"/>
      <c r="I116" s="23"/>
      <c r="J116" s="23"/>
      <c r="K116" s="24"/>
      <c r="L116" s="24"/>
      <c r="M116" s="25">
        <f t="shared" si="3"/>
        <v>0</v>
      </c>
      <c r="N116" s="23"/>
      <c r="O116" s="24"/>
      <c r="P116" s="24"/>
      <c r="Q116" s="27">
        <f t="shared" si="4"/>
        <v>0</v>
      </c>
    </row>
    <row r="117" spans="1:17">
      <c r="A117" s="75">
        <v>106</v>
      </c>
      <c r="B117" s="11" t="s">
        <v>110</v>
      </c>
      <c r="C117" s="12" t="s">
        <v>19</v>
      </c>
      <c r="D117" s="11"/>
      <c r="E117" s="13" t="s">
        <v>30</v>
      </c>
      <c r="F117" s="62" t="s">
        <v>240</v>
      </c>
      <c r="G117" s="14" t="s">
        <v>21</v>
      </c>
      <c r="H117" s="15"/>
      <c r="I117" s="23"/>
      <c r="J117" s="23"/>
      <c r="K117" s="24"/>
      <c r="L117" s="24"/>
      <c r="M117" s="25">
        <f t="shared" si="3"/>
        <v>0</v>
      </c>
      <c r="N117" s="23"/>
      <c r="O117" s="24"/>
      <c r="P117" s="24"/>
      <c r="Q117" s="27">
        <f t="shared" si="4"/>
        <v>0</v>
      </c>
    </row>
    <row r="118" spans="1:17">
      <c r="A118" s="75">
        <v>107</v>
      </c>
      <c r="B118" s="11" t="s">
        <v>110</v>
      </c>
      <c r="C118" s="12" t="s">
        <v>19</v>
      </c>
      <c r="D118" s="11"/>
      <c r="E118" s="13" t="s">
        <v>30</v>
      </c>
      <c r="F118" s="62" t="s">
        <v>300</v>
      </c>
      <c r="G118" s="17" t="s">
        <v>31</v>
      </c>
      <c r="H118" s="15"/>
      <c r="I118" s="23"/>
      <c r="J118" s="23"/>
      <c r="K118" s="24"/>
      <c r="L118" s="24"/>
      <c r="M118" s="25">
        <f t="shared" si="3"/>
        <v>0</v>
      </c>
      <c r="N118" s="23"/>
      <c r="O118" s="24"/>
      <c r="P118" s="24"/>
      <c r="Q118" s="27">
        <f t="shared" si="4"/>
        <v>0</v>
      </c>
    </row>
    <row r="119" spans="1:17">
      <c r="A119" s="75">
        <v>108</v>
      </c>
      <c r="B119" s="11" t="s">
        <v>111</v>
      </c>
      <c r="C119" s="12" t="s">
        <v>19</v>
      </c>
      <c r="D119" s="11"/>
      <c r="E119" s="13" t="s">
        <v>112</v>
      </c>
      <c r="F119" s="62" t="s">
        <v>241</v>
      </c>
      <c r="G119" s="14" t="s">
        <v>21</v>
      </c>
      <c r="H119" s="15"/>
      <c r="I119" s="23"/>
      <c r="J119" s="23"/>
      <c r="K119" s="24"/>
      <c r="L119" s="24"/>
      <c r="M119" s="25">
        <f t="shared" si="3"/>
        <v>0</v>
      </c>
      <c r="N119" s="23"/>
      <c r="O119" s="24"/>
      <c r="P119" s="24"/>
      <c r="Q119" s="27">
        <f t="shared" si="4"/>
        <v>0</v>
      </c>
    </row>
    <row r="120" spans="1:17">
      <c r="A120" s="75">
        <v>109</v>
      </c>
      <c r="B120" s="11" t="s">
        <v>111</v>
      </c>
      <c r="C120" s="12" t="s">
        <v>19</v>
      </c>
      <c r="D120" s="11"/>
      <c r="E120" s="13" t="s">
        <v>112</v>
      </c>
      <c r="F120" s="62" t="s">
        <v>242</v>
      </c>
      <c r="G120" s="16" t="s">
        <v>22</v>
      </c>
      <c r="H120" s="15"/>
      <c r="I120" s="23"/>
      <c r="J120" s="23"/>
      <c r="K120" s="24"/>
      <c r="L120" s="24"/>
      <c r="M120" s="25">
        <f t="shared" si="3"/>
        <v>0</v>
      </c>
      <c r="N120" s="23"/>
      <c r="O120" s="24"/>
      <c r="P120" s="24"/>
      <c r="Q120" s="27">
        <f t="shared" si="4"/>
        <v>0</v>
      </c>
    </row>
    <row r="121" spans="1:17">
      <c r="A121" s="75">
        <v>110</v>
      </c>
      <c r="B121" s="11" t="s">
        <v>113</v>
      </c>
      <c r="C121" s="12" t="s">
        <v>19</v>
      </c>
      <c r="D121" s="11"/>
      <c r="E121" s="13" t="s">
        <v>26</v>
      </c>
      <c r="F121" s="62" t="s">
        <v>243</v>
      </c>
      <c r="G121" s="14" t="s">
        <v>21</v>
      </c>
      <c r="H121" s="15"/>
      <c r="I121" s="23"/>
      <c r="J121" s="23"/>
      <c r="K121" s="24"/>
      <c r="L121" s="24"/>
      <c r="M121" s="25">
        <f t="shared" si="3"/>
        <v>0</v>
      </c>
      <c r="N121" s="23"/>
      <c r="O121" s="24"/>
      <c r="P121" s="24"/>
      <c r="Q121" s="27">
        <f t="shared" si="4"/>
        <v>0</v>
      </c>
    </row>
    <row r="122" spans="1:17">
      <c r="A122" s="75">
        <v>111</v>
      </c>
      <c r="B122" s="11" t="s">
        <v>114</v>
      </c>
      <c r="C122" s="12" t="s">
        <v>19</v>
      </c>
      <c r="D122" s="11"/>
      <c r="E122" s="13" t="s">
        <v>26</v>
      </c>
      <c r="F122" s="62" t="s">
        <v>244</v>
      </c>
      <c r="G122" s="14" t="s">
        <v>21</v>
      </c>
      <c r="H122" s="15"/>
      <c r="I122" s="23"/>
      <c r="J122" s="23"/>
      <c r="K122" s="24"/>
      <c r="L122" s="24"/>
      <c r="M122" s="25">
        <f t="shared" si="3"/>
        <v>0</v>
      </c>
      <c r="N122" s="23"/>
      <c r="O122" s="24"/>
      <c r="P122" s="24"/>
      <c r="Q122" s="27">
        <f t="shared" si="4"/>
        <v>0</v>
      </c>
    </row>
    <row r="123" spans="1:17">
      <c r="A123" s="75">
        <v>112</v>
      </c>
      <c r="B123" s="11" t="s">
        <v>114</v>
      </c>
      <c r="C123" s="12" t="s">
        <v>19</v>
      </c>
      <c r="D123" s="11"/>
      <c r="E123" s="13" t="s">
        <v>26</v>
      </c>
      <c r="F123" s="62" t="s">
        <v>245</v>
      </c>
      <c r="G123" s="18" t="s">
        <v>33</v>
      </c>
      <c r="H123" s="15">
        <v>1</v>
      </c>
      <c r="I123" s="23"/>
      <c r="J123" s="23"/>
      <c r="K123" s="24"/>
      <c r="L123" s="24"/>
      <c r="M123" s="25">
        <f t="shared" si="3"/>
        <v>0</v>
      </c>
      <c r="N123" s="23"/>
      <c r="O123" s="24"/>
      <c r="P123" s="24"/>
      <c r="Q123" s="27">
        <f t="shared" si="4"/>
        <v>0</v>
      </c>
    </row>
    <row r="124" spans="1:17">
      <c r="A124" s="75">
        <v>113</v>
      </c>
      <c r="B124" s="11" t="s">
        <v>115</v>
      </c>
      <c r="C124" s="12" t="s">
        <v>19</v>
      </c>
      <c r="D124" s="11"/>
      <c r="E124" s="13" t="s">
        <v>116</v>
      </c>
      <c r="F124" s="62" t="s">
        <v>246</v>
      </c>
      <c r="G124" s="14" t="s">
        <v>21</v>
      </c>
      <c r="H124" s="15">
        <v>5</v>
      </c>
      <c r="I124" s="23"/>
      <c r="J124" s="23"/>
      <c r="K124" s="24"/>
      <c r="L124" s="24"/>
      <c r="M124" s="25">
        <f t="shared" si="3"/>
        <v>0</v>
      </c>
      <c r="N124" s="23"/>
      <c r="O124" s="24"/>
      <c r="P124" s="24"/>
      <c r="Q124" s="27">
        <f t="shared" si="4"/>
        <v>0</v>
      </c>
    </row>
    <row r="125" spans="1:17">
      <c r="A125" s="75">
        <v>114</v>
      </c>
      <c r="B125" s="11" t="s">
        <v>115</v>
      </c>
      <c r="C125" s="12" t="s">
        <v>19</v>
      </c>
      <c r="D125" s="11"/>
      <c r="E125" s="13" t="s">
        <v>116</v>
      </c>
      <c r="F125" s="62" t="s">
        <v>247</v>
      </c>
      <c r="G125" s="19" t="s">
        <v>36</v>
      </c>
      <c r="H125" s="15"/>
      <c r="I125" s="23"/>
      <c r="J125" s="23"/>
      <c r="K125" s="24"/>
      <c r="L125" s="24"/>
      <c r="M125" s="25">
        <f t="shared" si="3"/>
        <v>0</v>
      </c>
      <c r="N125" s="23"/>
      <c r="O125" s="24"/>
      <c r="P125" s="24"/>
      <c r="Q125" s="27">
        <f t="shared" si="4"/>
        <v>0</v>
      </c>
    </row>
    <row r="126" spans="1:17">
      <c r="A126" s="75">
        <v>115</v>
      </c>
      <c r="B126" s="11" t="s">
        <v>117</v>
      </c>
      <c r="C126" s="12" t="s">
        <v>19</v>
      </c>
      <c r="D126" s="11"/>
      <c r="E126" s="13" t="s">
        <v>61</v>
      </c>
      <c r="F126" s="62" t="s">
        <v>248</v>
      </c>
      <c r="G126" s="14" t="s">
        <v>21</v>
      </c>
      <c r="H126" s="15"/>
      <c r="I126" s="23"/>
      <c r="J126" s="23"/>
      <c r="K126" s="24"/>
      <c r="L126" s="24"/>
      <c r="M126" s="25">
        <f t="shared" si="3"/>
        <v>0</v>
      </c>
      <c r="N126" s="23"/>
      <c r="O126" s="24"/>
      <c r="P126" s="24"/>
      <c r="Q126" s="27">
        <f t="shared" si="4"/>
        <v>0</v>
      </c>
    </row>
    <row r="127" spans="1:17">
      <c r="A127" s="75">
        <v>116</v>
      </c>
      <c r="B127" s="11" t="s">
        <v>117</v>
      </c>
      <c r="C127" s="12" t="s">
        <v>19</v>
      </c>
      <c r="D127" s="11"/>
      <c r="E127" s="13" t="s">
        <v>61</v>
      </c>
      <c r="F127" s="62" t="s">
        <v>249</v>
      </c>
      <c r="G127" s="16" t="s">
        <v>22</v>
      </c>
      <c r="H127" s="15">
        <v>1</v>
      </c>
      <c r="I127" s="23"/>
      <c r="J127" s="23"/>
      <c r="K127" s="24"/>
      <c r="L127" s="24"/>
      <c r="M127" s="25">
        <f t="shared" si="3"/>
        <v>0</v>
      </c>
      <c r="N127" s="23"/>
      <c r="O127" s="24"/>
      <c r="P127" s="24"/>
      <c r="Q127" s="27">
        <f t="shared" si="4"/>
        <v>0</v>
      </c>
    </row>
    <row r="128" spans="1:17">
      <c r="A128" s="75">
        <v>117</v>
      </c>
      <c r="B128" s="11" t="s">
        <v>118</v>
      </c>
      <c r="C128" s="12" t="s">
        <v>19</v>
      </c>
      <c r="D128" s="11"/>
      <c r="E128" s="13" t="s">
        <v>87</v>
      </c>
      <c r="F128" s="62" t="s">
        <v>250</v>
      </c>
      <c r="G128" s="14" t="s">
        <v>21</v>
      </c>
      <c r="H128" s="15">
        <v>1</v>
      </c>
      <c r="I128" s="23"/>
      <c r="J128" s="23"/>
      <c r="K128" s="24"/>
      <c r="L128" s="24"/>
      <c r="M128" s="25">
        <f t="shared" si="3"/>
        <v>0</v>
      </c>
      <c r="N128" s="23"/>
      <c r="O128" s="24"/>
      <c r="P128" s="24"/>
      <c r="Q128" s="27">
        <f t="shared" si="4"/>
        <v>0</v>
      </c>
    </row>
    <row r="129" spans="1:17">
      <c r="A129" s="75">
        <v>118</v>
      </c>
      <c r="B129" s="11" t="s">
        <v>118</v>
      </c>
      <c r="C129" s="12" t="s">
        <v>19</v>
      </c>
      <c r="D129" s="11"/>
      <c r="E129" s="13" t="s">
        <v>87</v>
      </c>
      <c r="F129" s="62" t="s">
        <v>251</v>
      </c>
      <c r="G129" s="17" t="s">
        <v>31</v>
      </c>
      <c r="H129" s="15"/>
      <c r="I129" s="23"/>
      <c r="J129" s="23"/>
      <c r="K129" s="24"/>
      <c r="L129" s="24"/>
      <c r="M129" s="25">
        <f t="shared" si="3"/>
        <v>0</v>
      </c>
      <c r="N129" s="23"/>
      <c r="O129" s="24"/>
      <c r="P129" s="24"/>
      <c r="Q129" s="27">
        <f t="shared" si="4"/>
        <v>0</v>
      </c>
    </row>
    <row r="130" spans="1:17">
      <c r="A130" s="75">
        <v>119</v>
      </c>
      <c r="B130" s="11" t="s">
        <v>119</v>
      </c>
      <c r="C130" s="12" t="s">
        <v>19</v>
      </c>
      <c r="D130" s="11"/>
      <c r="E130" s="13" t="s">
        <v>84</v>
      </c>
      <c r="F130" s="62" t="s">
        <v>252</v>
      </c>
      <c r="G130" s="14" t="s">
        <v>21</v>
      </c>
      <c r="H130" s="15"/>
      <c r="I130" s="23"/>
      <c r="J130" s="23"/>
      <c r="K130" s="24"/>
      <c r="L130" s="24"/>
      <c r="M130" s="25">
        <f t="shared" si="3"/>
        <v>0</v>
      </c>
      <c r="N130" s="23"/>
      <c r="O130" s="24"/>
      <c r="P130" s="24"/>
      <c r="Q130" s="27">
        <f t="shared" si="4"/>
        <v>0</v>
      </c>
    </row>
    <row r="131" spans="1:17">
      <c r="A131" s="75">
        <v>120</v>
      </c>
      <c r="B131" s="11" t="s">
        <v>119</v>
      </c>
      <c r="C131" s="12" t="s">
        <v>19</v>
      </c>
      <c r="D131" s="11"/>
      <c r="E131" s="13" t="s">
        <v>84</v>
      </c>
      <c r="F131" s="62" t="s">
        <v>253</v>
      </c>
      <c r="G131" s="18" t="s">
        <v>33</v>
      </c>
      <c r="H131" s="15"/>
      <c r="I131" s="23"/>
      <c r="J131" s="23"/>
      <c r="K131" s="24"/>
      <c r="L131" s="24"/>
      <c r="M131" s="25">
        <f t="shared" si="3"/>
        <v>0</v>
      </c>
      <c r="N131" s="23"/>
      <c r="O131" s="24"/>
      <c r="P131" s="24"/>
      <c r="Q131" s="27">
        <f t="shared" si="4"/>
        <v>0</v>
      </c>
    </row>
    <row r="132" spans="1:17">
      <c r="A132" s="75">
        <v>121</v>
      </c>
      <c r="B132" s="11" t="s">
        <v>120</v>
      </c>
      <c r="C132" s="12" t="s">
        <v>19</v>
      </c>
      <c r="D132" s="11"/>
      <c r="E132" s="13" t="s">
        <v>24</v>
      </c>
      <c r="F132" s="62" t="s">
        <v>254</v>
      </c>
      <c r="G132" s="14" t="s">
        <v>21</v>
      </c>
      <c r="H132" s="15"/>
      <c r="I132" s="23"/>
      <c r="J132" s="23"/>
      <c r="K132" s="24"/>
      <c r="L132" s="24"/>
      <c r="M132" s="25">
        <f t="shared" si="3"/>
        <v>0</v>
      </c>
      <c r="N132" s="23"/>
      <c r="O132" s="24"/>
      <c r="P132" s="24"/>
      <c r="Q132" s="27">
        <f t="shared" si="4"/>
        <v>0</v>
      </c>
    </row>
    <row r="133" spans="1:17">
      <c r="A133" s="75">
        <v>122</v>
      </c>
      <c r="B133" s="11" t="s">
        <v>120</v>
      </c>
      <c r="C133" s="12" t="s">
        <v>19</v>
      </c>
      <c r="D133" s="11"/>
      <c r="E133" s="13" t="s">
        <v>24</v>
      </c>
      <c r="F133" s="62" t="s">
        <v>255</v>
      </c>
      <c r="G133" s="16" t="s">
        <v>22</v>
      </c>
      <c r="H133" s="15"/>
      <c r="I133" s="23"/>
      <c r="J133" s="23"/>
      <c r="K133" s="24"/>
      <c r="L133" s="24"/>
      <c r="M133" s="25">
        <f t="shared" si="3"/>
        <v>0</v>
      </c>
      <c r="N133" s="23"/>
      <c r="O133" s="24"/>
      <c r="P133" s="24"/>
      <c r="Q133" s="27">
        <f t="shared" si="4"/>
        <v>0</v>
      </c>
    </row>
    <row r="134" spans="1:17">
      <c r="A134" s="75">
        <v>123</v>
      </c>
      <c r="B134" s="11" t="s">
        <v>121</v>
      </c>
      <c r="C134" s="12" t="s">
        <v>19</v>
      </c>
      <c r="D134" s="11"/>
      <c r="E134" s="13" t="s">
        <v>30</v>
      </c>
      <c r="F134" s="62" t="s">
        <v>256</v>
      </c>
      <c r="G134" s="14" t="s">
        <v>21</v>
      </c>
      <c r="H134" s="15"/>
      <c r="I134" s="23"/>
      <c r="J134" s="23"/>
      <c r="K134" s="24"/>
      <c r="L134" s="24"/>
      <c r="M134" s="25">
        <f t="shared" si="3"/>
        <v>0</v>
      </c>
      <c r="N134" s="23"/>
      <c r="O134" s="24"/>
      <c r="P134" s="24"/>
      <c r="Q134" s="27">
        <f t="shared" si="4"/>
        <v>0</v>
      </c>
    </row>
    <row r="135" spans="1:17">
      <c r="A135" s="75">
        <v>124</v>
      </c>
      <c r="B135" s="11" t="s">
        <v>121</v>
      </c>
      <c r="C135" s="12" t="s">
        <v>19</v>
      </c>
      <c r="D135" s="11"/>
      <c r="E135" s="13" t="s">
        <v>30</v>
      </c>
      <c r="F135" s="62" t="s">
        <v>257</v>
      </c>
      <c r="G135" s="17" t="s">
        <v>31</v>
      </c>
      <c r="H135" s="15"/>
      <c r="I135" s="23"/>
      <c r="J135" s="23"/>
      <c r="K135" s="24"/>
      <c r="L135" s="24"/>
      <c r="M135" s="25">
        <f t="shared" si="3"/>
        <v>0</v>
      </c>
      <c r="N135" s="23"/>
      <c r="O135" s="24"/>
      <c r="P135" s="24"/>
      <c r="Q135" s="27">
        <f t="shared" si="4"/>
        <v>0</v>
      </c>
    </row>
    <row r="136" spans="1:17">
      <c r="A136" s="75">
        <v>125</v>
      </c>
      <c r="B136" s="11" t="s">
        <v>122</v>
      </c>
      <c r="C136" s="12" t="s">
        <v>19</v>
      </c>
      <c r="D136" s="11"/>
      <c r="E136" s="13" t="s">
        <v>58</v>
      </c>
      <c r="F136" s="62" t="s">
        <v>258</v>
      </c>
      <c r="G136" s="14" t="s">
        <v>21</v>
      </c>
      <c r="H136" s="15">
        <v>1</v>
      </c>
      <c r="I136" s="23"/>
      <c r="J136" s="23"/>
      <c r="K136" s="24"/>
      <c r="L136" s="24"/>
      <c r="M136" s="25">
        <f t="shared" si="3"/>
        <v>0</v>
      </c>
      <c r="N136" s="23"/>
      <c r="O136" s="24"/>
      <c r="P136" s="24"/>
      <c r="Q136" s="27">
        <f t="shared" si="4"/>
        <v>0</v>
      </c>
    </row>
    <row r="137" spans="1:17">
      <c r="A137" s="75">
        <v>126</v>
      </c>
      <c r="B137" s="11" t="s">
        <v>122</v>
      </c>
      <c r="C137" s="12" t="s">
        <v>19</v>
      </c>
      <c r="D137" s="11"/>
      <c r="E137" s="13" t="s">
        <v>58</v>
      </c>
      <c r="F137" s="62" t="s">
        <v>259</v>
      </c>
      <c r="G137" s="17" t="s">
        <v>31</v>
      </c>
      <c r="H137" s="15"/>
      <c r="I137" s="23"/>
      <c r="J137" s="23"/>
      <c r="K137" s="24"/>
      <c r="L137" s="24"/>
      <c r="M137" s="25">
        <f t="shared" si="3"/>
        <v>0</v>
      </c>
      <c r="N137" s="23"/>
      <c r="O137" s="24"/>
      <c r="P137" s="24"/>
      <c r="Q137" s="27">
        <f t="shared" si="4"/>
        <v>0</v>
      </c>
    </row>
    <row r="138" spans="1:17">
      <c r="A138" s="75">
        <v>127</v>
      </c>
      <c r="B138" s="11" t="s">
        <v>123</v>
      </c>
      <c r="C138" s="12" t="s">
        <v>19</v>
      </c>
      <c r="D138" s="11"/>
      <c r="E138" s="13" t="s">
        <v>124</v>
      </c>
      <c r="F138" s="62" t="s">
        <v>261</v>
      </c>
      <c r="G138" s="14" t="s">
        <v>21</v>
      </c>
      <c r="H138" s="15"/>
      <c r="I138" s="23"/>
      <c r="J138" s="23"/>
      <c r="K138" s="24"/>
      <c r="L138" s="24"/>
      <c r="M138" s="25">
        <f t="shared" si="3"/>
        <v>0</v>
      </c>
      <c r="N138" s="23"/>
      <c r="O138" s="24"/>
      <c r="P138" s="24"/>
      <c r="Q138" s="27">
        <f t="shared" si="4"/>
        <v>0</v>
      </c>
    </row>
    <row r="139" spans="1:17">
      <c r="A139" s="75">
        <v>128</v>
      </c>
      <c r="B139" s="11" t="s">
        <v>123</v>
      </c>
      <c r="C139" s="12" t="s">
        <v>19</v>
      </c>
      <c r="D139" s="11"/>
      <c r="E139" s="13" t="s">
        <v>124</v>
      </c>
      <c r="F139" s="62" t="s">
        <v>260</v>
      </c>
      <c r="G139" s="16" t="s">
        <v>22</v>
      </c>
      <c r="H139" s="15"/>
      <c r="I139" s="23"/>
      <c r="J139" s="23"/>
      <c r="K139" s="24"/>
      <c r="L139" s="24"/>
      <c r="M139" s="25">
        <f t="shared" si="3"/>
        <v>0</v>
      </c>
      <c r="N139" s="23"/>
      <c r="O139" s="24"/>
      <c r="P139" s="24"/>
      <c r="Q139" s="27">
        <f t="shared" si="4"/>
        <v>0</v>
      </c>
    </row>
    <row r="140" spans="1:17">
      <c r="A140" s="75">
        <v>129</v>
      </c>
      <c r="B140" s="11" t="s">
        <v>125</v>
      </c>
      <c r="C140" s="12" t="s">
        <v>19</v>
      </c>
      <c r="D140" s="11"/>
      <c r="E140" s="13" t="s">
        <v>61</v>
      </c>
      <c r="F140" s="62" t="s">
        <v>263</v>
      </c>
      <c r="G140" s="14" t="s">
        <v>21</v>
      </c>
      <c r="H140" s="15"/>
      <c r="I140" s="23"/>
      <c r="J140" s="23"/>
      <c r="K140" s="24"/>
      <c r="L140" s="24"/>
      <c r="M140" s="25">
        <f t="shared" si="3"/>
        <v>0</v>
      </c>
      <c r="N140" s="23"/>
      <c r="O140" s="24"/>
      <c r="P140" s="24"/>
      <c r="Q140" s="27">
        <f t="shared" si="4"/>
        <v>0</v>
      </c>
    </row>
    <row r="141" spans="1:17">
      <c r="A141" s="75">
        <v>130</v>
      </c>
      <c r="B141" s="11" t="s">
        <v>125</v>
      </c>
      <c r="C141" s="12" t="s">
        <v>19</v>
      </c>
      <c r="D141" s="11"/>
      <c r="E141" s="13" t="s">
        <v>61</v>
      </c>
      <c r="F141" s="62" t="s">
        <v>262</v>
      </c>
      <c r="G141" s="16" t="s">
        <v>22</v>
      </c>
      <c r="H141" s="15">
        <v>1</v>
      </c>
      <c r="I141" s="23"/>
      <c r="J141" s="23"/>
      <c r="K141" s="24"/>
      <c r="L141" s="24"/>
      <c r="M141" s="25">
        <f t="shared" si="3"/>
        <v>0</v>
      </c>
      <c r="N141" s="23"/>
      <c r="O141" s="24"/>
      <c r="P141" s="24"/>
      <c r="Q141" s="27">
        <f t="shared" si="4"/>
        <v>0</v>
      </c>
    </row>
    <row r="142" spans="1:17">
      <c r="A142" s="75">
        <v>131</v>
      </c>
      <c r="B142" s="11" t="s">
        <v>126</v>
      </c>
      <c r="C142" s="12" t="s">
        <v>19</v>
      </c>
      <c r="D142" s="11"/>
      <c r="E142" s="13" t="s">
        <v>24</v>
      </c>
      <c r="F142" s="62" t="s">
        <v>264</v>
      </c>
      <c r="G142" s="14" t="s">
        <v>21</v>
      </c>
      <c r="H142" s="15">
        <v>1</v>
      </c>
      <c r="I142" s="23"/>
      <c r="J142" s="23"/>
      <c r="K142" s="24"/>
      <c r="L142" s="24"/>
      <c r="M142" s="25">
        <f t="shared" ref="M142:M187" si="5">K142-L142</f>
        <v>0</v>
      </c>
      <c r="N142" s="23"/>
      <c r="O142" s="24"/>
      <c r="P142" s="24"/>
      <c r="Q142" s="27">
        <f t="shared" ref="Q142:Q187" si="6">O142-P142</f>
        <v>0</v>
      </c>
    </row>
    <row r="143" spans="1:17">
      <c r="A143" s="75">
        <v>132</v>
      </c>
      <c r="B143" s="11" t="s">
        <v>126</v>
      </c>
      <c r="C143" s="12" t="s">
        <v>19</v>
      </c>
      <c r="D143" s="11"/>
      <c r="E143" s="13" t="s">
        <v>24</v>
      </c>
      <c r="F143" s="62" t="s">
        <v>265</v>
      </c>
      <c r="G143" s="16" t="s">
        <v>22</v>
      </c>
      <c r="H143" s="15"/>
      <c r="I143" s="23"/>
      <c r="J143" s="23"/>
      <c r="K143" s="24"/>
      <c r="L143" s="24"/>
      <c r="M143" s="25">
        <f t="shared" si="5"/>
        <v>0</v>
      </c>
      <c r="N143" s="23"/>
      <c r="O143" s="24"/>
      <c r="P143" s="24"/>
      <c r="Q143" s="27">
        <f t="shared" si="6"/>
        <v>0</v>
      </c>
    </row>
    <row r="144" spans="1:17">
      <c r="A144" s="75">
        <v>133</v>
      </c>
      <c r="B144" s="11" t="s">
        <v>127</v>
      </c>
      <c r="C144" s="12" t="s">
        <v>19</v>
      </c>
      <c r="D144" s="11"/>
      <c r="E144" s="13" t="s">
        <v>26</v>
      </c>
      <c r="F144" s="62" t="s">
        <v>266</v>
      </c>
      <c r="G144" s="14" t="s">
        <v>21</v>
      </c>
      <c r="H144" s="15">
        <v>1</v>
      </c>
      <c r="I144" s="23"/>
      <c r="J144" s="23"/>
      <c r="K144" s="24"/>
      <c r="L144" s="24"/>
      <c r="M144" s="25">
        <f t="shared" si="5"/>
        <v>0</v>
      </c>
      <c r="N144" s="23"/>
      <c r="O144" s="24"/>
      <c r="P144" s="24"/>
      <c r="Q144" s="27">
        <f t="shared" si="6"/>
        <v>0</v>
      </c>
    </row>
    <row r="145" spans="1:17">
      <c r="A145" s="75">
        <v>134</v>
      </c>
      <c r="B145" s="11" t="s">
        <v>127</v>
      </c>
      <c r="C145" s="12" t="s">
        <v>19</v>
      </c>
      <c r="D145" s="11"/>
      <c r="E145" s="13" t="s">
        <v>26</v>
      </c>
      <c r="F145" s="62" t="s">
        <v>267</v>
      </c>
      <c r="G145" s="18" t="s">
        <v>33</v>
      </c>
      <c r="H145" s="15"/>
      <c r="I145" s="23"/>
      <c r="J145" s="23"/>
      <c r="K145" s="24"/>
      <c r="L145" s="24"/>
      <c r="M145" s="25">
        <f t="shared" si="5"/>
        <v>0</v>
      </c>
      <c r="N145" s="23"/>
      <c r="O145" s="24"/>
      <c r="P145" s="24"/>
      <c r="Q145" s="27">
        <f t="shared" si="6"/>
        <v>0</v>
      </c>
    </row>
    <row r="146" spans="1:17">
      <c r="A146" s="75">
        <v>135</v>
      </c>
      <c r="B146" s="11" t="s">
        <v>128</v>
      </c>
      <c r="C146" s="12" t="s">
        <v>19</v>
      </c>
      <c r="D146" s="11"/>
      <c r="E146" s="13" t="s">
        <v>26</v>
      </c>
      <c r="F146" s="69">
        <v>124</v>
      </c>
      <c r="G146" s="14" t="s">
        <v>21</v>
      </c>
      <c r="H146" s="15"/>
      <c r="I146" s="23"/>
      <c r="J146" s="23"/>
      <c r="K146" s="24"/>
      <c r="L146" s="24"/>
      <c r="M146" s="25">
        <f t="shared" si="5"/>
        <v>0</v>
      </c>
      <c r="N146" s="23"/>
      <c r="O146" s="24"/>
      <c r="P146" s="24"/>
      <c r="Q146" s="27">
        <f t="shared" si="6"/>
        <v>0</v>
      </c>
    </row>
    <row r="147" spans="1:17">
      <c r="A147" s="75">
        <v>136</v>
      </c>
      <c r="B147" s="11" t="s">
        <v>128</v>
      </c>
      <c r="C147" s="12" t="s">
        <v>19</v>
      </c>
      <c r="D147" s="11"/>
      <c r="E147" s="13" t="s">
        <v>26</v>
      </c>
      <c r="F147" s="65" t="s">
        <v>299</v>
      </c>
      <c r="G147" s="18" t="s">
        <v>33</v>
      </c>
      <c r="H147" s="15"/>
      <c r="I147" s="23"/>
      <c r="J147" s="23"/>
      <c r="K147" s="24"/>
      <c r="L147" s="24"/>
      <c r="M147" s="25">
        <f t="shared" si="5"/>
        <v>0</v>
      </c>
      <c r="N147" s="23"/>
      <c r="O147" s="24"/>
      <c r="P147" s="24"/>
      <c r="Q147" s="27">
        <f t="shared" si="6"/>
        <v>0</v>
      </c>
    </row>
    <row r="148" spans="1:17">
      <c r="A148" s="75">
        <v>137</v>
      </c>
      <c r="B148" s="11" t="s">
        <v>129</v>
      </c>
      <c r="C148" s="12" t="s">
        <v>19</v>
      </c>
      <c r="D148" s="11"/>
      <c r="E148" s="13" t="s">
        <v>26</v>
      </c>
      <c r="F148" s="63">
        <v>125</v>
      </c>
      <c r="G148" s="14" t="s">
        <v>21</v>
      </c>
      <c r="H148" s="15"/>
      <c r="I148" s="23"/>
      <c r="J148" s="23"/>
      <c r="K148" s="24"/>
      <c r="L148" s="24"/>
      <c r="M148" s="25">
        <f t="shared" si="5"/>
        <v>0</v>
      </c>
      <c r="N148" s="23"/>
      <c r="O148" s="24"/>
      <c r="P148" s="24"/>
      <c r="Q148" s="27">
        <f t="shared" si="6"/>
        <v>0</v>
      </c>
    </row>
    <row r="149" spans="1:17">
      <c r="A149" s="75">
        <v>138</v>
      </c>
      <c r="B149" s="11" t="s">
        <v>129</v>
      </c>
      <c r="C149" s="12" t="s">
        <v>19</v>
      </c>
      <c r="D149" s="11"/>
      <c r="E149" s="13" t="s">
        <v>26</v>
      </c>
      <c r="F149" s="62" t="s">
        <v>268</v>
      </c>
      <c r="G149" s="18" t="s">
        <v>33</v>
      </c>
      <c r="H149" s="15">
        <v>1</v>
      </c>
      <c r="I149" s="23"/>
      <c r="J149" s="23"/>
      <c r="K149" s="24"/>
      <c r="L149" s="24"/>
      <c r="M149" s="25">
        <f t="shared" si="5"/>
        <v>0</v>
      </c>
      <c r="N149" s="23"/>
      <c r="O149" s="24"/>
      <c r="P149" s="24"/>
      <c r="Q149" s="27">
        <f t="shared" si="6"/>
        <v>0</v>
      </c>
    </row>
    <row r="150" spans="1:17">
      <c r="A150" s="75">
        <v>139</v>
      </c>
      <c r="B150" s="11" t="s">
        <v>130</v>
      </c>
      <c r="C150" s="12" t="s">
        <v>19</v>
      </c>
      <c r="D150" s="11"/>
      <c r="E150" s="13" t="s">
        <v>26</v>
      </c>
      <c r="F150" s="63">
        <v>126</v>
      </c>
      <c r="G150" s="14" t="s">
        <v>21</v>
      </c>
      <c r="H150" s="15"/>
      <c r="I150" s="23"/>
      <c r="J150" s="23"/>
      <c r="K150" s="24"/>
      <c r="L150" s="24"/>
      <c r="M150" s="25">
        <f t="shared" si="5"/>
        <v>0</v>
      </c>
      <c r="N150" s="23"/>
      <c r="O150" s="24"/>
      <c r="P150" s="24"/>
      <c r="Q150" s="27">
        <f t="shared" si="6"/>
        <v>0</v>
      </c>
    </row>
    <row r="151" spans="1:17">
      <c r="A151" s="75">
        <v>140</v>
      </c>
      <c r="B151" s="11" t="s">
        <v>131</v>
      </c>
      <c r="C151" s="12" t="s">
        <v>19</v>
      </c>
      <c r="D151" s="11"/>
      <c r="E151" s="13" t="s">
        <v>26</v>
      </c>
      <c r="F151" s="63">
        <v>127</v>
      </c>
      <c r="G151" s="14" t="s">
        <v>21</v>
      </c>
      <c r="H151" s="15"/>
      <c r="I151" s="23"/>
      <c r="J151" s="23"/>
      <c r="K151" s="24"/>
      <c r="L151" s="24"/>
      <c r="M151" s="25">
        <f t="shared" si="5"/>
        <v>0</v>
      </c>
      <c r="N151" s="23"/>
      <c r="O151" s="24"/>
      <c r="P151" s="24"/>
      <c r="Q151" s="27">
        <f t="shared" si="6"/>
        <v>0</v>
      </c>
    </row>
    <row r="152" spans="1:17">
      <c r="A152" s="75">
        <v>141</v>
      </c>
      <c r="B152" s="11" t="s">
        <v>131</v>
      </c>
      <c r="C152" s="12" t="s">
        <v>19</v>
      </c>
      <c r="D152" s="11"/>
      <c r="E152" s="13" t="s">
        <v>26</v>
      </c>
      <c r="F152" s="62" t="s">
        <v>269</v>
      </c>
      <c r="G152" s="18" t="s">
        <v>33</v>
      </c>
      <c r="H152" s="15">
        <v>2</v>
      </c>
      <c r="I152" s="23"/>
      <c r="J152" s="23"/>
      <c r="K152" s="24"/>
      <c r="L152" s="24"/>
      <c r="M152" s="25">
        <f t="shared" si="5"/>
        <v>0</v>
      </c>
      <c r="N152" s="23"/>
      <c r="O152" s="24"/>
      <c r="P152" s="24"/>
      <c r="Q152" s="27">
        <f t="shared" si="6"/>
        <v>0</v>
      </c>
    </row>
    <row r="153" spans="1:17">
      <c r="A153" s="75">
        <v>142</v>
      </c>
      <c r="B153" s="11" t="s">
        <v>132</v>
      </c>
      <c r="C153" s="12" t="s">
        <v>19</v>
      </c>
      <c r="D153" s="11"/>
      <c r="E153" s="13" t="s">
        <v>26</v>
      </c>
      <c r="F153" s="63">
        <v>128</v>
      </c>
      <c r="G153" s="14" t="s">
        <v>21</v>
      </c>
      <c r="H153" s="15"/>
      <c r="I153" s="23"/>
      <c r="J153" s="23"/>
      <c r="K153" s="24"/>
      <c r="L153" s="24"/>
      <c r="M153" s="25">
        <f t="shared" si="5"/>
        <v>0</v>
      </c>
      <c r="N153" s="23"/>
      <c r="O153" s="24"/>
      <c r="P153" s="24"/>
      <c r="Q153" s="27">
        <f t="shared" si="6"/>
        <v>0</v>
      </c>
    </row>
    <row r="154" spans="1:17">
      <c r="A154" s="75">
        <v>143</v>
      </c>
      <c r="B154" s="11" t="s">
        <v>132</v>
      </c>
      <c r="C154" s="12" t="s">
        <v>19</v>
      </c>
      <c r="D154" s="11"/>
      <c r="E154" s="13" t="s">
        <v>26</v>
      </c>
      <c r="F154" s="62" t="s">
        <v>270</v>
      </c>
      <c r="G154" s="18" t="s">
        <v>33</v>
      </c>
      <c r="H154" s="15"/>
      <c r="I154" s="23"/>
      <c r="J154" s="23"/>
      <c r="K154" s="24"/>
      <c r="L154" s="24"/>
      <c r="M154" s="25">
        <f t="shared" si="5"/>
        <v>0</v>
      </c>
      <c r="N154" s="23"/>
      <c r="O154" s="24"/>
      <c r="P154" s="24"/>
      <c r="Q154" s="27">
        <f t="shared" si="6"/>
        <v>0</v>
      </c>
    </row>
    <row r="155" spans="1:17">
      <c r="A155" s="75">
        <v>144</v>
      </c>
      <c r="B155" s="11" t="s">
        <v>133</v>
      </c>
      <c r="C155" s="12" t="s">
        <v>19</v>
      </c>
      <c r="D155" s="11"/>
      <c r="E155" s="13" t="s">
        <v>30</v>
      </c>
      <c r="F155" s="62" t="s">
        <v>271</v>
      </c>
      <c r="G155" s="14" t="s">
        <v>21</v>
      </c>
      <c r="H155" s="15"/>
      <c r="I155" s="23"/>
      <c r="J155" s="23"/>
      <c r="K155" s="24"/>
      <c r="L155" s="24"/>
      <c r="M155" s="25">
        <f t="shared" si="5"/>
        <v>0</v>
      </c>
      <c r="N155" s="23"/>
      <c r="O155" s="24"/>
      <c r="P155" s="24"/>
      <c r="Q155" s="27">
        <f t="shared" si="6"/>
        <v>0</v>
      </c>
    </row>
    <row r="156" spans="1:17">
      <c r="A156" s="75">
        <v>145</v>
      </c>
      <c r="B156" s="11" t="s">
        <v>133</v>
      </c>
      <c r="C156" s="12" t="s">
        <v>19</v>
      </c>
      <c r="D156" s="11"/>
      <c r="E156" s="13" t="s">
        <v>30</v>
      </c>
      <c r="F156" s="62" t="s">
        <v>272</v>
      </c>
      <c r="G156" s="17" t="s">
        <v>31</v>
      </c>
      <c r="H156" s="15">
        <v>1</v>
      </c>
      <c r="I156" s="23"/>
      <c r="J156" s="23"/>
      <c r="K156" s="24"/>
      <c r="L156" s="24"/>
      <c r="M156" s="25">
        <f t="shared" si="5"/>
        <v>0</v>
      </c>
      <c r="N156" s="23"/>
      <c r="O156" s="24"/>
      <c r="P156" s="24"/>
      <c r="Q156" s="27">
        <f t="shared" si="6"/>
        <v>0</v>
      </c>
    </row>
    <row r="157" spans="1:17">
      <c r="A157" s="75">
        <v>146</v>
      </c>
      <c r="B157" s="11" t="s">
        <v>134</v>
      </c>
      <c r="C157" s="12" t="s">
        <v>19</v>
      </c>
      <c r="D157" s="11"/>
      <c r="E157" s="13" t="s">
        <v>52</v>
      </c>
      <c r="F157" s="62" t="s">
        <v>273</v>
      </c>
      <c r="G157" s="14" t="s">
        <v>21</v>
      </c>
      <c r="H157" s="15"/>
      <c r="I157" s="23"/>
      <c r="J157" s="23"/>
      <c r="K157" s="24"/>
      <c r="L157" s="24"/>
      <c r="M157" s="25">
        <f t="shared" si="5"/>
        <v>0</v>
      </c>
      <c r="N157" s="23"/>
      <c r="O157" s="24"/>
      <c r="P157" s="24"/>
      <c r="Q157" s="27">
        <f t="shared" si="6"/>
        <v>0</v>
      </c>
    </row>
    <row r="158" spans="1:17">
      <c r="A158" s="75">
        <v>147</v>
      </c>
      <c r="B158" s="11" t="s">
        <v>134</v>
      </c>
      <c r="C158" s="12" t="s">
        <v>19</v>
      </c>
      <c r="D158" s="11"/>
      <c r="E158" s="13" t="s">
        <v>52</v>
      </c>
      <c r="F158" s="62" t="s">
        <v>274</v>
      </c>
      <c r="G158" s="18" t="s">
        <v>33</v>
      </c>
      <c r="H158" s="15"/>
      <c r="I158" s="23"/>
      <c r="J158" s="23"/>
      <c r="K158" s="24"/>
      <c r="L158" s="24"/>
      <c r="M158" s="25">
        <f t="shared" si="5"/>
        <v>0</v>
      </c>
      <c r="N158" s="23"/>
      <c r="O158" s="24"/>
      <c r="P158" s="24"/>
      <c r="Q158" s="27">
        <f t="shared" si="6"/>
        <v>0</v>
      </c>
    </row>
    <row r="159" spans="1:17">
      <c r="A159" s="75">
        <v>148</v>
      </c>
      <c r="B159" s="11" t="s">
        <v>135</v>
      </c>
      <c r="C159" s="12" t="s">
        <v>19</v>
      </c>
      <c r="D159" s="11"/>
      <c r="E159" s="13" t="s">
        <v>26</v>
      </c>
      <c r="F159" s="63">
        <v>131</v>
      </c>
      <c r="G159" s="14" t="s">
        <v>21</v>
      </c>
      <c r="H159" s="15"/>
      <c r="I159" s="23"/>
      <c r="J159" s="23"/>
      <c r="K159" s="24"/>
      <c r="L159" s="24"/>
      <c r="M159" s="25">
        <f t="shared" si="5"/>
        <v>0</v>
      </c>
      <c r="N159" s="23"/>
      <c r="O159" s="24"/>
      <c r="P159" s="24"/>
      <c r="Q159" s="27">
        <f t="shared" si="6"/>
        <v>0</v>
      </c>
    </row>
    <row r="160" spans="1:17">
      <c r="A160" s="75">
        <v>149</v>
      </c>
      <c r="B160" s="11" t="s">
        <v>136</v>
      </c>
      <c r="C160" s="12" t="s">
        <v>19</v>
      </c>
      <c r="D160" s="11"/>
      <c r="E160" s="13" t="s">
        <v>26</v>
      </c>
      <c r="F160" s="67">
        <v>132</v>
      </c>
      <c r="G160" s="14" t="s">
        <v>21</v>
      </c>
      <c r="H160" s="15"/>
      <c r="I160" s="23"/>
      <c r="J160" s="23"/>
      <c r="K160" s="24"/>
      <c r="L160" s="24"/>
      <c r="M160" s="25">
        <f t="shared" si="5"/>
        <v>0</v>
      </c>
      <c r="N160" s="23"/>
      <c r="O160" s="24"/>
      <c r="P160" s="24"/>
      <c r="Q160" s="27">
        <f t="shared" si="6"/>
        <v>0</v>
      </c>
    </row>
    <row r="161" spans="1:17">
      <c r="A161" s="75">
        <v>150</v>
      </c>
      <c r="B161" s="11" t="s">
        <v>137</v>
      </c>
      <c r="C161" s="12" t="s">
        <v>19</v>
      </c>
      <c r="D161" s="11"/>
      <c r="E161" s="13" t="s">
        <v>26</v>
      </c>
      <c r="F161" s="62" t="s">
        <v>275</v>
      </c>
      <c r="G161" s="14" t="s">
        <v>21</v>
      </c>
      <c r="H161" s="15"/>
      <c r="I161" s="23"/>
      <c r="J161" s="23"/>
      <c r="K161" s="24"/>
      <c r="L161" s="24"/>
      <c r="M161" s="25">
        <f t="shared" si="5"/>
        <v>0</v>
      </c>
      <c r="N161" s="23"/>
      <c r="O161" s="24"/>
      <c r="P161" s="24"/>
      <c r="Q161" s="27">
        <f t="shared" si="6"/>
        <v>0</v>
      </c>
    </row>
    <row r="162" spans="1:17">
      <c r="A162" s="75">
        <v>151</v>
      </c>
      <c r="B162" s="29" t="s">
        <v>138</v>
      </c>
      <c r="C162" s="7" t="s">
        <v>19</v>
      </c>
      <c r="D162" s="7"/>
      <c r="E162" s="29" t="s">
        <v>35</v>
      </c>
      <c r="F162" s="62" t="s">
        <v>276</v>
      </c>
      <c r="G162" s="14" t="s">
        <v>21</v>
      </c>
      <c r="H162" s="15"/>
      <c r="I162" s="23"/>
      <c r="J162" s="23"/>
      <c r="K162" s="24"/>
      <c r="L162" s="24"/>
      <c r="M162" s="25">
        <f t="shared" si="5"/>
        <v>0</v>
      </c>
      <c r="N162" s="23"/>
      <c r="O162" s="24"/>
      <c r="P162" s="24"/>
      <c r="Q162" s="27">
        <f t="shared" si="6"/>
        <v>0</v>
      </c>
    </row>
    <row r="163" spans="1:17">
      <c r="A163" s="75">
        <v>152</v>
      </c>
      <c r="B163" s="29" t="s">
        <v>138</v>
      </c>
      <c r="C163" s="7" t="s">
        <v>19</v>
      </c>
      <c r="D163" s="29"/>
      <c r="E163" s="29" t="s">
        <v>35</v>
      </c>
      <c r="F163" s="62" t="s">
        <v>277</v>
      </c>
      <c r="G163" s="19" t="s">
        <v>36</v>
      </c>
      <c r="H163" s="15"/>
      <c r="I163" s="23"/>
      <c r="J163" s="23"/>
      <c r="K163" s="24"/>
      <c r="L163" s="24"/>
      <c r="M163" s="25">
        <f t="shared" si="5"/>
        <v>0</v>
      </c>
      <c r="N163" s="23"/>
      <c r="O163" s="24"/>
      <c r="P163" s="24"/>
      <c r="Q163" s="27">
        <f t="shared" si="6"/>
        <v>0</v>
      </c>
    </row>
    <row r="164" spans="1:17">
      <c r="A164" s="75">
        <v>153</v>
      </c>
      <c r="B164" s="29" t="s">
        <v>139</v>
      </c>
      <c r="C164" s="7" t="s">
        <v>19</v>
      </c>
      <c r="D164" s="29"/>
      <c r="E164" s="29" t="s">
        <v>104</v>
      </c>
      <c r="F164" s="62" t="s">
        <v>278</v>
      </c>
      <c r="G164" s="14" t="s">
        <v>21</v>
      </c>
      <c r="H164" s="15"/>
      <c r="I164" s="23"/>
      <c r="J164" s="23"/>
      <c r="K164" s="24"/>
      <c r="L164" s="24"/>
      <c r="M164" s="25">
        <f t="shared" si="5"/>
        <v>0</v>
      </c>
      <c r="N164" s="23"/>
      <c r="O164" s="24"/>
      <c r="P164" s="24"/>
      <c r="Q164" s="27">
        <f t="shared" si="6"/>
        <v>0</v>
      </c>
    </row>
    <row r="165" spans="1:17">
      <c r="A165" s="75">
        <v>154</v>
      </c>
      <c r="B165" s="29" t="s">
        <v>139</v>
      </c>
      <c r="C165" s="7" t="s">
        <v>19</v>
      </c>
      <c r="D165" s="29"/>
      <c r="E165" s="29" t="s">
        <v>104</v>
      </c>
      <c r="F165" s="62" t="s">
        <v>279</v>
      </c>
      <c r="G165" s="19" t="s">
        <v>36</v>
      </c>
      <c r="H165" s="15"/>
      <c r="I165" s="23"/>
      <c r="J165" s="23"/>
      <c r="K165" s="24"/>
      <c r="L165" s="24"/>
      <c r="M165" s="25">
        <f t="shared" si="5"/>
        <v>0</v>
      </c>
      <c r="N165" s="23"/>
      <c r="O165" s="24"/>
      <c r="P165" s="24"/>
      <c r="Q165" s="27">
        <f t="shared" si="6"/>
        <v>0</v>
      </c>
    </row>
    <row r="166" spans="1:17">
      <c r="A166" s="75">
        <v>155</v>
      </c>
      <c r="B166" s="29" t="s">
        <v>140</v>
      </c>
      <c r="C166" s="7" t="s">
        <v>19</v>
      </c>
      <c r="D166" s="29"/>
      <c r="E166" s="29" t="s">
        <v>104</v>
      </c>
      <c r="F166" s="62" t="s">
        <v>280</v>
      </c>
      <c r="G166" s="14" t="s">
        <v>21</v>
      </c>
      <c r="H166" s="15">
        <v>1</v>
      </c>
      <c r="I166" s="23"/>
      <c r="J166" s="23"/>
      <c r="K166" s="24"/>
      <c r="L166" s="24"/>
      <c r="M166" s="25">
        <f t="shared" si="5"/>
        <v>0</v>
      </c>
      <c r="N166" s="23"/>
      <c r="O166" s="24"/>
      <c r="P166" s="24"/>
      <c r="Q166" s="27">
        <f t="shared" si="6"/>
        <v>0</v>
      </c>
    </row>
    <row r="167" spans="1:17">
      <c r="A167" s="75">
        <v>156</v>
      </c>
      <c r="B167" s="29" t="s">
        <v>140</v>
      </c>
      <c r="C167" s="7" t="s">
        <v>19</v>
      </c>
      <c r="D167" s="29"/>
      <c r="E167" s="29" t="s">
        <v>104</v>
      </c>
      <c r="F167" s="62" t="s">
        <v>281</v>
      </c>
      <c r="G167" s="19" t="s">
        <v>36</v>
      </c>
      <c r="H167" s="15"/>
      <c r="I167" s="23"/>
      <c r="J167" s="23"/>
      <c r="K167" s="24"/>
      <c r="L167" s="24"/>
      <c r="M167" s="25">
        <f t="shared" si="5"/>
        <v>0</v>
      </c>
      <c r="N167" s="23"/>
      <c r="O167" s="24"/>
      <c r="P167" s="24"/>
      <c r="Q167" s="27">
        <f t="shared" si="6"/>
        <v>0</v>
      </c>
    </row>
    <row r="168" spans="1:17">
      <c r="A168" s="75">
        <v>157</v>
      </c>
      <c r="B168" s="29" t="s">
        <v>141</v>
      </c>
      <c r="C168" s="7" t="s">
        <v>19</v>
      </c>
      <c r="D168" s="29"/>
      <c r="E168" s="29" t="s">
        <v>26</v>
      </c>
      <c r="F168" s="62" t="s">
        <v>282</v>
      </c>
      <c r="G168" s="14" t="s">
        <v>21</v>
      </c>
      <c r="H168" s="15"/>
      <c r="I168" s="23"/>
      <c r="J168" s="23"/>
      <c r="K168" s="24"/>
      <c r="L168" s="24"/>
      <c r="M168" s="25">
        <f t="shared" si="5"/>
        <v>0</v>
      </c>
      <c r="N168" s="23"/>
      <c r="O168" s="24"/>
      <c r="P168" s="24"/>
      <c r="Q168" s="27">
        <f t="shared" si="6"/>
        <v>0</v>
      </c>
    </row>
    <row r="169" spans="1:17">
      <c r="A169" s="75">
        <v>158</v>
      </c>
      <c r="B169" s="29" t="s">
        <v>141</v>
      </c>
      <c r="C169" s="7" t="s">
        <v>19</v>
      </c>
      <c r="D169" s="29"/>
      <c r="E169" s="29" t="s">
        <v>26</v>
      </c>
      <c r="F169" s="61" t="s">
        <v>309</v>
      </c>
      <c r="G169" s="18" t="s">
        <v>33</v>
      </c>
      <c r="H169" s="15"/>
      <c r="I169" s="23"/>
      <c r="J169" s="23"/>
      <c r="K169" s="24"/>
      <c r="L169" s="24"/>
      <c r="M169" s="25">
        <f t="shared" si="5"/>
        <v>0</v>
      </c>
      <c r="N169" s="23"/>
      <c r="O169" s="24"/>
      <c r="P169" s="24"/>
      <c r="Q169" s="27">
        <f t="shared" si="6"/>
        <v>0</v>
      </c>
    </row>
    <row r="170" spans="1:17">
      <c r="A170" s="75">
        <v>159</v>
      </c>
      <c r="B170" s="29" t="s">
        <v>142</v>
      </c>
      <c r="C170" s="7" t="s">
        <v>19</v>
      </c>
      <c r="D170" s="29"/>
      <c r="E170" s="29" t="s">
        <v>26</v>
      </c>
      <c r="F170" s="62" t="s">
        <v>283</v>
      </c>
      <c r="G170" s="14" t="s">
        <v>21</v>
      </c>
      <c r="H170" s="15"/>
      <c r="I170" s="23"/>
      <c r="J170" s="23"/>
      <c r="K170" s="24"/>
      <c r="L170" s="24"/>
      <c r="M170" s="25">
        <f t="shared" si="5"/>
        <v>0</v>
      </c>
      <c r="N170" s="23"/>
      <c r="O170" s="24"/>
      <c r="P170" s="24"/>
      <c r="Q170" s="27">
        <f t="shared" si="6"/>
        <v>0</v>
      </c>
    </row>
    <row r="171" spans="1:17">
      <c r="A171" s="75">
        <v>160</v>
      </c>
      <c r="B171" s="29" t="s">
        <v>142</v>
      </c>
      <c r="C171" s="7" t="s">
        <v>19</v>
      </c>
      <c r="D171" s="29"/>
      <c r="E171" s="29" t="s">
        <v>26</v>
      </c>
      <c r="F171" s="64" t="s">
        <v>308</v>
      </c>
      <c r="G171" s="18" t="s">
        <v>33</v>
      </c>
      <c r="H171" s="15"/>
      <c r="I171" s="23"/>
      <c r="J171" s="23"/>
      <c r="K171" s="24"/>
      <c r="L171" s="24"/>
      <c r="M171" s="25">
        <f t="shared" si="5"/>
        <v>0</v>
      </c>
      <c r="N171" s="23"/>
      <c r="O171" s="24"/>
      <c r="P171" s="24"/>
      <c r="Q171" s="27">
        <f t="shared" si="6"/>
        <v>0</v>
      </c>
    </row>
    <row r="172" spans="1:17">
      <c r="A172" s="75">
        <v>161</v>
      </c>
      <c r="B172" s="29" t="s">
        <v>143</v>
      </c>
      <c r="C172" s="7" t="s">
        <v>19</v>
      </c>
      <c r="D172" s="29"/>
      <c r="E172" s="29" t="s">
        <v>35</v>
      </c>
      <c r="F172" s="62" t="s">
        <v>284</v>
      </c>
      <c r="G172" s="14" t="s">
        <v>21</v>
      </c>
      <c r="H172" s="15"/>
      <c r="I172" s="23"/>
      <c r="J172" s="23"/>
      <c r="K172" s="24"/>
      <c r="L172" s="24"/>
      <c r="M172" s="25">
        <f t="shared" si="5"/>
        <v>0</v>
      </c>
      <c r="N172" s="23"/>
      <c r="O172" s="24"/>
      <c r="P172" s="24"/>
      <c r="Q172" s="27">
        <f t="shared" si="6"/>
        <v>0</v>
      </c>
    </row>
    <row r="173" spans="1:17">
      <c r="A173" s="75">
        <v>162</v>
      </c>
      <c r="B173" s="30" t="s">
        <v>143</v>
      </c>
      <c r="C173" s="26" t="s">
        <v>19</v>
      </c>
      <c r="D173" s="30"/>
      <c r="E173" s="30" t="s">
        <v>35</v>
      </c>
      <c r="F173" s="62" t="s">
        <v>285</v>
      </c>
      <c r="G173" s="31" t="s">
        <v>36</v>
      </c>
      <c r="H173" s="15">
        <v>1</v>
      </c>
      <c r="I173" s="23"/>
      <c r="J173" s="23"/>
      <c r="K173" s="24"/>
      <c r="L173" s="24"/>
      <c r="M173" s="25">
        <f t="shared" si="5"/>
        <v>0</v>
      </c>
      <c r="N173" s="23"/>
      <c r="O173" s="24"/>
      <c r="P173" s="24"/>
      <c r="Q173" s="27">
        <f t="shared" si="6"/>
        <v>0</v>
      </c>
    </row>
    <row r="174" spans="1:17">
      <c r="A174" s="75">
        <v>163</v>
      </c>
      <c r="B174" s="30" t="s">
        <v>144</v>
      </c>
      <c r="C174" s="26" t="s">
        <v>19</v>
      </c>
      <c r="D174" s="30"/>
      <c r="E174" s="30" t="s">
        <v>26</v>
      </c>
      <c r="F174" s="63">
        <v>140</v>
      </c>
      <c r="G174" s="32" t="s">
        <v>21</v>
      </c>
      <c r="H174" s="15"/>
      <c r="I174" s="23"/>
      <c r="J174" s="23"/>
      <c r="K174" s="24"/>
      <c r="L174" s="24"/>
      <c r="M174" s="25">
        <f t="shared" si="5"/>
        <v>0</v>
      </c>
      <c r="N174" s="23"/>
      <c r="O174" s="24"/>
      <c r="P174" s="24"/>
      <c r="Q174" s="27">
        <f t="shared" si="6"/>
        <v>0</v>
      </c>
    </row>
    <row r="175" spans="1:17">
      <c r="A175" s="75">
        <v>164</v>
      </c>
      <c r="B175" s="30" t="s">
        <v>144</v>
      </c>
      <c r="C175" s="26" t="s">
        <v>19</v>
      </c>
      <c r="D175" s="30"/>
      <c r="E175" s="30" t="s">
        <v>26</v>
      </c>
      <c r="F175" s="64" t="s">
        <v>307</v>
      </c>
      <c r="G175" s="33" t="s">
        <v>33</v>
      </c>
      <c r="H175" s="15"/>
      <c r="I175" s="23"/>
      <c r="J175" s="23"/>
      <c r="K175" s="24"/>
      <c r="L175" s="24"/>
      <c r="M175" s="25">
        <f t="shared" si="5"/>
        <v>0</v>
      </c>
      <c r="N175" s="23"/>
      <c r="O175" s="24"/>
      <c r="P175" s="24"/>
      <c r="Q175" s="27">
        <f t="shared" si="6"/>
        <v>0</v>
      </c>
    </row>
    <row r="176" spans="1:17">
      <c r="A176" s="75">
        <v>165</v>
      </c>
      <c r="B176" s="30" t="s">
        <v>145</v>
      </c>
      <c r="C176" s="26" t="s">
        <v>19</v>
      </c>
      <c r="D176" s="30"/>
      <c r="E176" s="30" t="s">
        <v>146</v>
      </c>
      <c r="F176" s="63">
        <v>141</v>
      </c>
      <c r="G176" s="32" t="s">
        <v>21</v>
      </c>
      <c r="H176" s="15"/>
      <c r="I176" s="23"/>
      <c r="J176" s="23"/>
      <c r="K176" s="24"/>
      <c r="L176" s="24"/>
      <c r="M176" s="25">
        <f t="shared" si="5"/>
        <v>0</v>
      </c>
      <c r="N176" s="23"/>
      <c r="O176" s="24"/>
      <c r="P176" s="24"/>
      <c r="Q176" s="27">
        <f t="shared" si="6"/>
        <v>0</v>
      </c>
    </row>
    <row r="177" spans="1:17">
      <c r="A177" s="75">
        <v>166</v>
      </c>
      <c r="B177" s="30" t="s">
        <v>147</v>
      </c>
      <c r="C177" s="26" t="s">
        <v>19</v>
      </c>
      <c r="D177" s="30"/>
      <c r="E177" s="30" t="s">
        <v>26</v>
      </c>
      <c r="F177" s="62" t="s">
        <v>286</v>
      </c>
      <c r="G177" s="32" t="s">
        <v>21</v>
      </c>
      <c r="H177" s="15">
        <v>1</v>
      </c>
      <c r="I177" s="23"/>
      <c r="J177" s="23"/>
      <c r="K177" s="24"/>
      <c r="L177" s="24"/>
      <c r="M177" s="25">
        <f t="shared" si="5"/>
        <v>0</v>
      </c>
      <c r="N177" s="23"/>
      <c r="O177" s="24"/>
      <c r="P177" s="24"/>
      <c r="Q177" s="27">
        <f t="shared" si="6"/>
        <v>0</v>
      </c>
    </row>
    <row r="178" spans="1:17">
      <c r="A178" s="75">
        <v>167</v>
      </c>
      <c r="B178" s="30" t="s">
        <v>148</v>
      </c>
      <c r="C178" s="26" t="s">
        <v>19</v>
      </c>
      <c r="D178" s="30"/>
      <c r="E178" s="30" t="s">
        <v>26</v>
      </c>
      <c r="F178" s="62" t="s">
        <v>287</v>
      </c>
      <c r="G178" s="32" t="s">
        <v>21</v>
      </c>
      <c r="H178" s="15"/>
      <c r="I178" s="23"/>
      <c r="J178" s="23"/>
      <c r="K178" s="24"/>
      <c r="L178" s="24"/>
      <c r="M178" s="25">
        <f t="shared" si="5"/>
        <v>0</v>
      </c>
      <c r="N178" s="23"/>
      <c r="O178" s="24"/>
      <c r="P178" s="24"/>
      <c r="Q178" s="27">
        <f t="shared" si="6"/>
        <v>0</v>
      </c>
    </row>
    <row r="179" spans="1:17">
      <c r="A179" s="75">
        <v>168</v>
      </c>
      <c r="B179" s="30" t="s">
        <v>148</v>
      </c>
      <c r="C179" s="26" t="s">
        <v>19</v>
      </c>
      <c r="D179" s="30"/>
      <c r="E179" s="30" t="s">
        <v>26</v>
      </c>
      <c r="F179" s="20" t="s">
        <v>288</v>
      </c>
      <c r="G179" s="33" t="s">
        <v>33</v>
      </c>
      <c r="H179" s="15"/>
      <c r="I179" s="23"/>
      <c r="J179" s="23"/>
      <c r="K179" s="24"/>
      <c r="L179" s="24"/>
      <c r="M179" s="25">
        <f t="shared" si="5"/>
        <v>0</v>
      </c>
      <c r="N179" s="23"/>
      <c r="O179" s="24"/>
      <c r="P179" s="24"/>
      <c r="Q179" s="27">
        <f t="shared" si="6"/>
        <v>0</v>
      </c>
    </row>
    <row r="180" spans="1:17">
      <c r="A180" s="75">
        <v>169</v>
      </c>
      <c r="B180" s="34" t="s">
        <v>149</v>
      </c>
      <c r="C180" s="35" t="s">
        <v>19</v>
      </c>
      <c r="D180" s="34"/>
      <c r="E180" s="34" t="s">
        <v>26</v>
      </c>
      <c r="F180" s="68" t="s">
        <v>289</v>
      </c>
      <c r="G180" s="33" t="s">
        <v>33</v>
      </c>
      <c r="H180" s="15"/>
      <c r="I180" s="23"/>
      <c r="J180" s="23"/>
      <c r="K180" s="24"/>
      <c r="L180" s="24"/>
      <c r="M180" s="25">
        <f t="shared" si="5"/>
        <v>0</v>
      </c>
      <c r="N180" s="23"/>
      <c r="O180" s="24"/>
      <c r="P180" s="24"/>
      <c r="Q180" s="27">
        <f t="shared" si="6"/>
        <v>0</v>
      </c>
    </row>
    <row r="181" spans="1:17">
      <c r="A181" s="75">
        <v>170</v>
      </c>
      <c r="B181" s="30" t="s">
        <v>150</v>
      </c>
      <c r="C181" s="26" t="s">
        <v>19</v>
      </c>
      <c r="D181" s="30"/>
      <c r="E181" s="30" t="s">
        <v>26</v>
      </c>
      <c r="F181" s="28" t="s">
        <v>290</v>
      </c>
      <c r="G181" s="36" t="s">
        <v>21</v>
      </c>
      <c r="H181" s="15"/>
      <c r="I181" s="23"/>
      <c r="J181" s="23"/>
      <c r="K181" s="24"/>
      <c r="L181" s="24"/>
      <c r="M181" s="25">
        <f t="shared" si="5"/>
        <v>0</v>
      </c>
      <c r="N181" s="23"/>
      <c r="O181" s="24"/>
      <c r="P181" s="24"/>
      <c r="Q181" s="27">
        <f t="shared" si="6"/>
        <v>0</v>
      </c>
    </row>
    <row r="182" spans="1:17" ht="15" customHeight="1">
      <c r="A182" s="75">
        <v>171</v>
      </c>
      <c r="B182" s="30" t="s">
        <v>150</v>
      </c>
      <c r="C182" s="26" t="s">
        <v>19</v>
      </c>
      <c r="D182" s="26"/>
      <c r="E182" s="30" t="s">
        <v>26</v>
      </c>
      <c r="F182" s="28" t="s">
        <v>291</v>
      </c>
      <c r="G182" s="37" t="s">
        <v>31</v>
      </c>
      <c r="H182" s="15"/>
      <c r="I182" s="23"/>
      <c r="J182" s="23"/>
      <c r="K182" s="24"/>
      <c r="L182" s="24"/>
      <c r="M182" s="25">
        <f t="shared" si="5"/>
        <v>0</v>
      </c>
      <c r="N182" s="23"/>
      <c r="O182" s="24"/>
      <c r="P182" s="24"/>
      <c r="Q182" s="27">
        <f t="shared" si="6"/>
        <v>0</v>
      </c>
    </row>
    <row r="183" spans="1:17">
      <c r="A183" s="75">
        <v>172</v>
      </c>
      <c r="B183" s="30" t="s">
        <v>151</v>
      </c>
      <c r="C183" s="26" t="s">
        <v>19</v>
      </c>
      <c r="D183" s="26"/>
      <c r="E183" s="30" t="s">
        <v>26</v>
      </c>
      <c r="F183" s="28" t="s">
        <v>292</v>
      </c>
      <c r="G183" s="36" t="s">
        <v>21</v>
      </c>
      <c r="H183" s="15">
        <v>2</v>
      </c>
      <c r="I183" s="23"/>
      <c r="J183" s="23"/>
      <c r="K183" s="24"/>
      <c r="L183" s="24"/>
      <c r="M183" s="25">
        <f t="shared" si="5"/>
        <v>0</v>
      </c>
      <c r="N183" s="23"/>
      <c r="O183" s="24"/>
      <c r="P183" s="24"/>
      <c r="Q183" s="27">
        <f t="shared" si="6"/>
        <v>0</v>
      </c>
    </row>
    <row r="184" spans="1:17">
      <c r="A184" s="75">
        <v>173</v>
      </c>
      <c r="B184" s="30" t="s">
        <v>151</v>
      </c>
      <c r="C184" s="26" t="s">
        <v>19</v>
      </c>
      <c r="D184" s="26"/>
      <c r="E184" s="30" t="s">
        <v>26</v>
      </c>
      <c r="F184" s="28" t="s">
        <v>293</v>
      </c>
      <c r="G184" s="33" t="s">
        <v>33</v>
      </c>
      <c r="H184" s="15">
        <v>1</v>
      </c>
      <c r="I184" s="23"/>
      <c r="J184" s="23"/>
      <c r="K184" s="24"/>
      <c r="L184" s="24"/>
      <c r="M184" s="25">
        <f t="shared" si="5"/>
        <v>0</v>
      </c>
      <c r="N184" s="23"/>
      <c r="O184" s="24"/>
      <c r="P184" s="24"/>
      <c r="Q184" s="27">
        <f t="shared" si="6"/>
        <v>0</v>
      </c>
    </row>
    <row r="185" spans="1:17">
      <c r="A185" s="75">
        <v>174</v>
      </c>
      <c r="B185" s="30" t="s">
        <v>152</v>
      </c>
      <c r="C185" s="26" t="s">
        <v>19</v>
      </c>
      <c r="D185" s="26"/>
      <c r="E185" s="30" t="s">
        <v>26</v>
      </c>
      <c r="F185" s="28" t="s">
        <v>294</v>
      </c>
      <c r="G185" s="33" t="s">
        <v>33</v>
      </c>
      <c r="H185" s="15"/>
      <c r="I185" s="23"/>
      <c r="J185" s="23"/>
      <c r="K185" s="24"/>
      <c r="L185" s="24"/>
      <c r="M185" s="25">
        <f t="shared" si="5"/>
        <v>0</v>
      </c>
      <c r="N185" s="23"/>
      <c r="O185" s="24"/>
      <c r="P185" s="24"/>
      <c r="Q185" s="27">
        <f t="shared" si="6"/>
        <v>0</v>
      </c>
    </row>
    <row r="186" spans="1:17">
      <c r="A186" s="75">
        <v>175</v>
      </c>
      <c r="B186" s="30" t="s">
        <v>156</v>
      </c>
      <c r="C186" s="26" t="s">
        <v>19</v>
      </c>
      <c r="D186" s="26"/>
      <c r="E186" s="30" t="s">
        <v>26</v>
      </c>
      <c r="F186" s="28" t="s">
        <v>295</v>
      </c>
      <c r="G186" s="36" t="s">
        <v>21</v>
      </c>
      <c r="H186" s="15">
        <v>1</v>
      </c>
      <c r="I186" s="23"/>
      <c r="J186" s="23"/>
      <c r="K186" s="24"/>
      <c r="L186" s="24"/>
      <c r="M186" s="25">
        <f t="shared" si="5"/>
        <v>0</v>
      </c>
      <c r="N186" s="23"/>
      <c r="O186" s="24"/>
      <c r="P186" s="24"/>
      <c r="Q186" s="27">
        <f t="shared" si="6"/>
        <v>0</v>
      </c>
    </row>
    <row r="187" spans="1:17" s="73" customFormat="1" hidden="1">
      <c r="A187" s="75">
        <v>176</v>
      </c>
      <c r="B187" s="30" t="s">
        <v>441</v>
      </c>
      <c r="C187" s="26" t="s">
        <v>19</v>
      </c>
      <c r="D187" s="26"/>
      <c r="E187" s="30" t="s">
        <v>26</v>
      </c>
      <c r="F187" s="28" t="s">
        <v>442</v>
      </c>
      <c r="G187" s="36" t="s">
        <v>21</v>
      </c>
      <c r="H187" s="79"/>
      <c r="I187" s="81"/>
      <c r="J187" s="81"/>
      <c r="K187" s="82"/>
      <c r="L187" s="82"/>
      <c r="M187" s="83">
        <f t="shared" si="5"/>
        <v>0</v>
      </c>
      <c r="N187" s="81"/>
      <c r="O187" s="82"/>
      <c r="P187" s="82"/>
      <c r="Q187" s="84">
        <f t="shared" si="6"/>
        <v>0</v>
      </c>
    </row>
    <row r="188" spans="1:17">
      <c r="A188" s="287" t="s">
        <v>153</v>
      </c>
      <c r="B188" s="287"/>
      <c r="C188" s="287"/>
      <c r="D188" s="287"/>
      <c r="E188" s="287"/>
      <c r="F188" s="287"/>
      <c r="G188" s="287"/>
      <c r="H188" s="38">
        <f t="shared" ref="H188:Q188" si="7">SUM(H10:H186)</f>
        <v>63</v>
      </c>
      <c r="I188" s="60">
        <f t="shared" si="7"/>
        <v>0</v>
      </c>
      <c r="J188" s="60">
        <f t="shared" si="7"/>
        <v>0</v>
      </c>
      <c r="K188" s="27">
        <f t="shared" si="7"/>
        <v>0</v>
      </c>
      <c r="L188" s="27">
        <f t="shared" si="7"/>
        <v>0</v>
      </c>
      <c r="M188" s="25">
        <f t="shared" si="7"/>
        <v>0</v>
      </c>
      <c r="N188" s="60">
        <f t="shared" si="7"/>
        <v>0</v>
      </c>
      <c r="O188" s="27">
        <f t="shared" si="7"/>
        <v>0</v>
      </c>
      <c r="P188" s="27">
        <f t="shared" si="7"/>
        <v>0</v>
      </c>
      <c r="Q188" s="27">
        <f t="shared" si="7"/>
        <v>0</v>
      </c>
    </row>
  </sheetData>
  <mergeCells count="8">
    <mergeCell ref="A188:G188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Q235"/>
  <sheetViews>
    <sheetView topLeftCell="A61" workbookViewId="0">
      <selection activeCell="A71" sqref="A71:XFD71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/>
      <c r="I10" s="270"/>
      <c r="J10" s="270"/>
      <c r="K10" s="271"/>
      <c r="L10" s="271"/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/>
      <c r="I11" s="270"/>
      <c r="J11" s="270"/>
      <c r="K11" s="271"/>
      <c r="L11" s="271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/>
      <c r="I13" s="270"/>
      <c r="J13" s="270"/>
      <c r="K13" s="271"/>
      <c r="L13" s="271"/>
      <c r="M13" s="259">
        <f t="shared" si="1"/>
        <v>0</v>
      </c>
      <c r="N13" s="270"/>
      <c r="O13" s="271"/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/>
      <c r="I14" s="270">
        <v>1</v>
      </c>
      <c r="J14" s="270">
        <v>1</v>
      </c>
      <c r="K14" s="271">
        <v>1765.52</v>
      </c>
      <c r="L14" s="271">
        <v>1765.52</v>
      </c>
      <c r="M14" s="259">
        <f t="shared" si="1"/>
        <v>0</v>
      </c>
      <c r="N14" s="270"/>
      <c r="O14" s="271"/>
      <c r="P14" s="271"/>
      <c r="Q14" s="259">
        <f t="shared" si="2"/>
        <v>0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/>
      <c r="I15" s="270"/>
      <c r="J15" s="270"/>
      <c r="K15" s="271"/>
      <c r="L15" s="271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>
        <v>1</v>
      </c>
      <c r="I16" s="270">
        <v>2</v>
      </c>
      <c r="J16" s="270">
        <v>2</v>
      </c>
      <c r="K16" s="271">
        <v>2004.84</v>
      </c>
      <c r="L16" s="271">
        <v>2004.84</v>
      </c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/>
      <c r="I17" s="270"/>
      <c r="J17" s="270"/>
      <c r="K17" s="271"/>
      <c r="L17" s="271"/>
      <c r="M17" s="259">
        <f t="shared" si="1"/>
        <v>0</v>
      </c>
      <c r="N17" s="270"/>
      <c r="O17" s="271"/>
      <c r="P17" s="271"/>
      <c r="Q17" s="259">
        <f t="shared" si="2"/>
        <v>0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>
        <v>3</v>
      </c>
      <c r="I18" s="270">
        <v>4</v>
      </c>
      <c r="J18" s="270">
        <v>6</v>
      </c>
      <c r="K18" s="271">
        <v>13490.31</v>
      </c>
      <c r="L18" s="271">
        <v>13490.31</v>
      </c>
      <c r="M18" s="259">
        <f t="shared" si="1"/>
        <v>0</v>
      </c>
      <c r="N18" s="270"/>
      <c r="O18" s="271"/>
      <c r="P18" s="271"/>
      <c r="Q18" s="259">
        <f t="shared" si="2"/>
        <v>0</v>
      </c>
    </row>
    <row r="19" spans="1:17" ht="15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>
        <v>1</v>
      </c>
      <c r="I20" s="270"/>
      <c r="J20" s="270"/>
      <c r="K20" s="271"/>
      <c r="L20" s="271"/>
      <c r="M20" s="259">
        <f t="shared" si="1"/>
        <v>0</v>
      </c>
      <c r="N20" s="270"/>
      <c r="O20" s="271"/>
      <c r="P20" s="271"/>
      <c r="Q20" s="259">
        <f t="shared" si="2"/>
        <v>0</v>
      </c>
    </row>
    <row r="21" spans="1:17" ht="15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/>
      <c r="I21" s="270"/>
      <c r="J21" s="270"/>
      <c r="K21" s="271"/>
      <c r="L21" s="271"/>
      <c r="M21" s="259">
        <f t="shared" si="1"/>
        <v>0</v>
      </c>
      <c r="N21" s="270"/>
      <c r="O21" s="271"/>
      <c r="P21" s="271"/>
      <c r="Q21" s="259">
        <f t="shared" si="2"/>
        <v>0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>
        <v>1</v>
      </c>
      <c r="I24" s="270"/>
      <c r="J24" s="270"/>
      <c r="K24" s="271"/>
      <c r="L24" s="271"/>
      <c r="M24" s="259">
        <f t="shared" si="1"/>
        <v>0</v>
      </c>
      <c r="N24" s="270"/>
      <c r="O24" s="271"/>
      <c r="P24" s="271"/>
      <c r="Q24" s="259">
        <f t="shared" si="2"/>
        <v>0</v>
      </c>
    </row>
    <row r="25" spans="1:17" ht="15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/>
      <c r="I25" s="270"/>
      <c r="J25" s="270"/>
      <c r="K25" s="271"/>
      <c r="L25" s="271"/>
      <c r="M25" s="259">
        <f t="shared" si="1"/>
        <v>0</v>
      </c>
      <c r="N25" s="270">
        <v>1</v>
      </c>
      <c r="O25" s="271"/>
      <c r="P25" s="271"/>
      <c r="Q25" s="259">
        <f t="shared" si="2"/>
        <v>0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/>
      <c r="I26" s="270"/>
      <c r="J26" s="270"/>
      <c r="K26" s="271"/>
      <c r="L26" s="271"/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/>
      <c r="I27" s="270"/>
      <c r="J27" s="270"/>
      <c r="K27" s="271"/>
      <c r="L27" s="271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/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>
        <v>2</v>
      </c>
      <c r="I31" s="270"/>
      <c r="J31" s="270"/>
      <c r="K31" s="271"/>
      <c r="L31" s="271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/>
      <c r="I33" s="270"/>
      <c r="J33" s="270"/>
      <c r="K33" s="271"/>
      <c r="L33" s="271"/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/>
      <c r="I34" s="270"/>
      <c r="J34" s="270"/>
      <c r="K34" s="271"/>
      <c r="L34" s="271"/>
      <c r="M34" s="259">
        <f t="shared" si="1"/>
        <v>0</v>
      </c>
      <c r="N34" s="270"/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>
        <v>2</v>
      </c>
      <c r="I35" s="270"/>
      <c r="J35" s="270"/>
      <c r="K35" s="271"/>
      <c r="L35" s="271"/>
      <c r="M35" s="259">
        <f t="shared" si="1"/>
        <v>0</v>
      </c>
      <c r="N35" s="270">
        <v>1</v>
      </c>
      <c r="O35" s="271">
        <v>24717.18</v>
      </c>
      <c r="P35" s="271">
        <v>24717.18</v>
      </c>
      <c r="Q35" s="259">
        <f t="shared" si="2"/>
        <v>0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/>
      <c r="I36" s="270"/>
      <c r="J36" s="270"/>
      <c r="K36" s="271"/>
      <c r="L36" s="271"/>
      <c r="M36" s="259">
        <f t="shared" si="1"/>
        <v>0</v>
      </c>
      <c r="N36" s="270"/>
      <c r="O36" s="271"/>
      <c r="P36" s="271"/>
      <c r="Q36" s="259">
        <f t="shared" si="2"/>
        <v>0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/>
      <c r="I37" s="270"/>
      <c r="J37" s="270"/>
      <c r="K37" s="271"/>
      <c r="L37" s="271"/>
      <c r="M37" s="259">
        <f t="shared" si="1"/>
        <v>0</v>
      </c>
      <c r="N37" s="270"/>
      <c r="O37" s="271"/>
      <c r="P37" s="271"/>
      <c r="Q37" s="259">
        <f t="shared" si="2"/>
        <v>0</v>
      </c>
    </row>
    <row r="38" spans="1:17" ht="15" hidden="1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/>
      <c r="I39" s="270"/>
      <c r="J39" s="270"/>
      <c r="K39" s="271"/>
      <c r="L39" s="271"/>
      <c r="M39" s="259">
        <f t="shared" si="1"/>
        <v>0</v>
      </c>
      <c r="N39" s="270"/>
      <c r="O39" s="271"/>
      <c r="P39" s="271"/>
      <c r="Q39" s="259">
        <f t="shared" si="2"/>
        <v>0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>
        <v>1</v>
      </c>
      <c r="I40" s="270"/>
      <c r="J40" s="270"/>
      <c r="K40" s="271"/>
      <c r="L40" s="271"/>
      <c r="M40" s="259">
        <f t="shared" si="1"/>
        <v>0</v>
      </c>
      <c r="N40" s="270"/>
      <c r="O40" s="271"/>
      <c r="P40" s="271"/>
      <c r="Q40" s="259">
        <f t="shared" si="2"/>
        <v>0</v>
      </c>
    </row>
    <row r="41" spans="1:17" ht="15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/>
      <c r="I41" s="270"/>
      <c r="J41" s="270"/>
      <c r="K41" s="271"/>
      <c r="L41" s="271"/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/>
      <c r="I42" s="270"/>
      <c r="J42" s="270"/>
      <c r="K42" s="271"/>
      <c r="L42" s="271"/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/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/>
      <c r="I49" s="270"/>
      <c r="J49" s="270"/>
      <c r="K49" s="271"/>
      <c r="L49" s="271"/>
      <c r="M49" s="259">
        <f t="shared" si="1"/>
        <v>0</v>
      </c>
      <c r="N49" s="270"/>
      <c r="O49" s="271"/>
      <c r="P49" s="271"/>
      <c r="Q49" s="259">
        <f t="shared" si="2"/>
        <v>0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/>
      <c r="I50" s="270"/>
      <c r="J50" s="270"/>
      <c r="K50" s="271"/>
      <c r="L50" s="271"/>
      <c r="M50" s="259">
        <f t="shared" si="1"/>
        <v>0</v>
      </c>
      <c r="N50" s="270"/>
      <c r="O50" s="271"/>
      <c r="P50" s="271"/>
      <c r="Q50" s="259">
        <f t="shared" si="2"/>
        <v>0</v>
      </c>
    </row>
    <row r="51" spans="1:17" ht="15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>
        <v>3</v>
      </c>
      <c r="I53" s="270"/>
      <c r="J53" s="270"/>
      <c r="K53" s="271"/>
      <c r="L53" s="271"/>
      <c r="M53" s="259">
        <f t="shared" si="1"/>
        <v>0</v>
      </c>
      <c r="N53" s="270">
        <v>2</v>
      </c>
      <c r="O53" s="271">
        <v>12351.48</v>
      </c>
      <c r="P53" s="271">
        <v>12351.48</v>
      </c>
      <c r="Q53" s="259">
        <f t="shared" si="2"/>
        <v>0</v>
      </c>
    </row>
    <row r="54" spans="1:17" ht="15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/>
      <c r="I55" s="270"/>
      <c r="J55" s="270"/>
      <c r="K55" s="271"/>
      <c r="L55" s="271"/>
      <c r="M55" s="259">
        <f t="shared" si="1"/>
        <v>0</v>
      </c>
      <c r="N55" s="270"/>
      <c r="O55" s="271"/>
      <c r="P55" s="271"/>
      <c r="Q55" s="259">
        <f t="shared" si="2"/>
        <v>0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/>
      <c r="I56" s="270"/>
      <c r="J56" s="270"/>
      <c r="K56" s="271"/>
      <c r="L56" s="271"/>
      <c r="M56" s="259">
        <f t="shared" si="1"/>
        <v>0</v>
      </c>
      <c r="N56" s="270"/>
      <c r="O56" s="271"/>
      <c r="P56" s="271"/>
      <c r="Q56" s="259">
        <f t="shared" si="2"/>
        <v>0</v>
      </c>
    </row>
    <row r="57" spans="1:17" ht="15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/>
      <c r="I59" s="270"/>
      <c r="J59" s="270"/>
      <c r="K59" s="271"/>
      <c r="L59" s="271"/>
      <c r="M59" s="259">
        <f t="shared" si="1"/>
        <v>0</v>
      </c>
      <c r="N59" s="270"/>
      <c r="O59" s="271"/>
      <c r="P59" s="271"/>
      <c r="Q59" s="259">
        <f t="shared" si="2"/>
        <v>0</v>
      </c>
    </row>
    <row r="60" spans="1:17" ht="15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/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/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/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/>
      <c r="I66" s="270">
        <v>3</v>
      </c>
      <c r="J66" s="270">
        <v>4</v>
      </c>
      <c r="K66" s="271">
        <v>4087.76</v>
      </c>
      <c r="L66" s="271">
        <v>4087.76</v>
      </c>
      <c r="M66" s="259">
        <f t="shared" si="1"/>
        <v>0</v>
      </c>
      <c r="N66" s="270">
        <v>1</v>
      </c>
      <c r="O66" s="271">
        <v>1704.12</v>
      </c>
      <c r="P66" s="271">
        <v>1704.12</v>
      </c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/>
      <c r="I67" s="270"/>
      <c r="J67" s="270"/>
      <c r="K67" s="271"/>
      <c r="L67" s="271"/>
      <c r="M67" s="259">
        <f t="shared" si="1"/>
        <v>0</v>
      </c>
      <c r="N67" s="270"/>
      <c r="O67" s="271"/>
      <c r="P67" s="271"/>
      <c r="Q67" s="259">
        <f t="shared" si="2"/>
        <v>0</v>
      </c>
    </row>
    <row r="68" spans="1:17" ht="15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/>
      <c r="I70" s="270"/>
      <c r="J70" s="270"/>
      <c r="K70" s="271"/>
      <c r="L70" s="271"/>
      <c r="M70" s="259">
        <f t="shared" si="1"/>
        <v>0</v>
      </c>
      <c r="N70" s="270"/>
      <c r="O70" s="271"/>
      <c r="P70" s="271"/>
      <c r="Q70" s="259">
        <f t="shared" si="2"/>
        <v>0</v>
      </c>
    </row>
    <row r="71" spans="1:17" ht="15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>
        <v>1</v>
      </c>
      <c r="J71" s="270">
        <v>1</v>
      </c>
      <c r="K71" s="271">
        <v>2209.1999999999998</v>
      </c>
      <c r="L71" s="271"/>
      <c r="M71" s="259">
        <f t="shared" si="1"/>
        <v>2209.1999999999998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>
        <v>10</v>
      </c>
      <c r="I73" s="270"/>
      <c r="J73" s="270"/>
      <c r="K73" s="271"/>
      <c r="L73" s="271"/>
      <c r="M73" s="259">
        <f t="shared" si="1"/>
        <v>0</v>
      </c>
      <c r="N73" s="270"/>
      <c r="O73" s="271"/>
      <c r="P73" s="271"/>
      <c r="Q73" s="259">
        <f t="shared" si="2"/>
        <v>0</v>
      </c>
    </row>
    <row r="74" spans="1:17" ht="15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>
        <v>2</v>
      </c>
      <c r="I75" s="270">
        <v>1</v>
      </c>
      <c r="J75" s="270">
        <v>1</v>
      </c>
      <c r="K75" s="271">
        <v>1139.1199999999999</v>
      </c>
      <c r="L75" s="271">
        <v>1139.1199999999999</v>
      </c>
      <c r="M75" s="259">
        <f t="shared" ref="M75:M141" si="3">K75-L75</f>
        <v>0</v>
      </c>
      <c r="N75" s="270"/>
      <c r="O75" s="271"/>
      <c r="P75" s="271"/>
      <c r="Q75" s="259">
        <f t="shared" ref="Q75:Q141" si="4">O75-P75</f>
        <v>0</v>
      </c>
    </row>
    <row r="76" spans="1:17" ht="15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/>
      <c r="J76" s="270"/>
      <c r="K76" s="271"/>
      <c r="L76" s="271"/>
      <c r="M76" s="259">
        <f t="shared" si="3"/>
        <v>0</v>
      </c>
      <c r="N76" s="270"/>
      <c r="O76" s="271"/>
      <c r="P76" s="271"/>
      <c r="Q76" s="259">
        <f t="shared" si="4"/>
        <v>0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>
        <v>1</v>
      </c>
      <c r="I77" s="270"/>
      <c r="J77" s="270"/>
      <c r="K77" s="271"/>
      <c r="L77" s="271"/>
      <c r="M77" s="259">
        <f t="shared" si="3"/>
        <v>0</v>
      </c>
      <c r="N77" s="270"/>
      <c r="O77" s="271"/>
      <c r="P77" s="271"/>
      <c r="Q77" s="259">
        <f t="shared" si="4"/>
        <v>0</v>
      </c>
    </row>
    <row r="78" spans="1:17" ht="15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>
        <v>1</v>
      </c>
      <c r="I78" s="270">
        <v>1</v>
      </c>
      <c r="J78" s="270">
        <v>1</v>
      </c>
      <c r="K78" s="271"/>
      <c r="L78" s="271"/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/>
      <c r="I79" s="270">
        <v>2</v>
      </c>
      <c r="J79" s="270">
        <v>3</v>
      </c>
      <c r="K79" s="271">
        <v>14306.71</v>
      </c>
      <c r="L79" s="271">
        <v>14306.71</v>
      </c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/>
      <c r="I80" s="270"/>
      <c r="J80" s="270"/>
      <c r="K80" s="271"/>
      <c r="L80" s="271"/>
      <c r="M80" s="259">
        <f t="shared" si="3"/>
        <v>0</v>
      </c>
      <c r="N80" s="270"/>
      <c r="O80" s="271"/>
      <c r="P80" s="271"/>
      <c r="Q80" s="259">
        <f t="shared" si="4"/>
        <v>0</v>
      </c>
    </row>
    <row r="81" spans="1:17" ht="15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/>
      <c r="I82" s="270">
        <v>3</v>
      </c>
      <c r="J82" s="270">
        <v>3</v>
      </c>
      <c r="K82" s="271">
        <v>2731.6</v>
      </c>
      <c r="L82" s="271">
        <v>2731.6</v>
      </c>
      <c r="M82" s="259">
        <f t="shared" si="3"/>
        <v>0</v>
      </c>
      <c r="N82" s="270"/>
      <c r="O82" s="271"/>
      <c r="P82" s="271"/>
      <c r="Q82" s="259">
        <f t="shared" si="4"/>
        <v>0</v>
      </c>
    </row>
    <row r="83" spans="1:17" ht="15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/>
      <c r="I83" s="270"/>
      <c r="J83" s="270"/>
      <c r="K83" s="271"/>
      <c r="L83" s="271"/>
      <c r="M83" s="259">
        <f t="shared" si="3"/>
        <v>0</v>
      </c>
      <c r="N83" s="270"/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/>
      <c r="I85" s="270"/>
      <c r="J85" s="270"/>
      <c r="K85" s="271"/>
      <c r="L85" s="271"/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>
        <v>1</v>
      </c>
      <c r="I86" s="270">
        <v>1</v>
      </c>
      <c r="J86" s="270">
        <v>1</v>
      </c>
      <c r="K86" s="271">
        <v>1002.42</v>
      </c>
      <c r="L86" s="271">
        <v>1002.42</v>
      </c>
      <c r="M86" s="259">
        <f t="shared" si="3"/>
        <v>0</v>
      </c>
      <c r="N86" s="270"/>
      <c r="O86" s="271"/>
      <c r="P86" s="271"/>
      <c r="Q86" s="259">
        <f t="shared" si="4"/>
        <v>0</v>
      </c>
    </row>
    <row r="87" spans="1:17" ht="15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/>
      <c r="I87" s="270"/>
      <c r="J87" s="270"/>
      <c r="K87" s="271"/>
      <c r="L87" s="271"/>
      <c r="M87" s="259">
        <f t="shared" si="3"/>
        <v>0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>
        <v>2</v>
      </c>
      <c r="I90" s="270">
        <v>1</v>
      </c>
      <c r="J90" s="270">
        <v>1</v>
      </c>
      <c r="K90" s="271">
        <v>6717.05</v>
      </c>
      <c r="L90" s="271">
        <v>6717.05</v>
      </c>
      <c r="M90" s="259">
        <f t="shared" si="3"/>
        <v>0</v>
      </c>
      <c r="N90" s="270"/>
      <c r="O90" s="271"/>
      <c r="P90" s="271"/>
      <c r="Q90" s="259">
        <f t="shared" si="4"/>
        <v>0</v>
      </c>
    </row>
    <row r="91" spans="1:17" ht="15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/>
      <c r="I92" s="270"/>
      <c r="J92" s="270"/>
      <c r="K92" s="271"/>
      <c r="L92" s="271"/>
      <c r="M92" s="259">
        <f t="shared" si="3"/>
        <v>0</v>
      </c>
      <c r="N92" s="270"/>
      <c r="O92" s="271"/>
      <c r="P92" s="271"/>
      <c r="Q92" s="259">
        <f t="shared" si="4"/>
        <v>0</v>
      </c>
    </row>
    <row r="93" spans="1:17" ht="15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/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/>
      <c r="I95" s="270"/>
      <c r="J95" s="270"/>
      <c r="K95" s="271"/>
      <c r="L95" s="271"/>
      <c r="M95" s="259">
        <f t="shared" si="3"/>
        <v>0</v>
      </c>
      <c r="N95" s="270">
        <v>1</v>
      </c>
      <c r="O95" s="271">
        <v>2670.92</v>
      </c>
      <c r="P95" s="271">
        <v>2670.92</v>
      </c>
      <c r="Q95" s="259">
        <f t="shared" si="4"/>
        <v>0</v>
      </c>
    </row>
    <row r="96" spans="1:17" ht="15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>
        <v>1</v>
      </c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>
        <v>1</v>
      </c>
      <c r="I97" s="270">
        <v>2</v>
      </c>
      <c r="J97" s="270">
        <v>3</v>
      </c>
      <c r="K97" s="271">
        <v>4162.74</v>
      </c>
      <c r="L97" s="271">
        <v>4162.74</v>
      </c>
      <c r="M97" s="259">
        <f t="shared" si="3"/>
        <v>0</v>
      </c>
      <c r="N97" s="270"/>
      <c r="O97" s="271"/>
      <c r="P97" s="271"/>
      <c r="Q97" s="259">
        <f t="shared" si="4"/>
        <v>0</v>
      </c>
    </row>
    <row r="98" spans="1:17" ht="15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/>
      <c r="I98" s="270"/>
      <c r="J98" s="270"/>
      <c r="K98" s="271"/>
      <c r="L98" s="271"/>
      <c r="M98" s="259">
        <f t="shared" si="3"/>
        <v>0</v>
      </c>
      <c r="N98" s="270"/>
      <c r="O98" s="271"/>
      <c r="P98" s="271"/>
      <c r="Q98" s="259">
        <f t="shared" si="4"/>
        <v>0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>
        <v>2</v>
      </c>
      <c r="I99" s="270"/>
      <c r="J99" s="270"/>
      <c r="K99" s="271"/>
      <c r="L99" s="271"/>
      <c r="M99" s="259">
        <f t="shared" si="3"/>
        <v>0</v>
      </c>
      <c r="N99" s="270"/>
      <c r="O99" s="271"/>
      <c r="P99" s="271"/>
      <c r="Q99" s="259">
        <f t="shared" si="4"/>
        <v>0</v>
      </c>
    </row>
    <row r="100" spans="1:17" ht="15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>
        <v>1</v>
      </c>
      <c r="I101" s="270"/>
      <c r="J101" s="270"/>
      <c r="K101" s="271"/>
      <c r="L101" s="271"/>
      <c r="M101" s="259">
        <f t="shared" si="3"/>
        <v>0</v>
      </c>
      <c r="N101" s="270"/>
      <c r="O101" s="271"/>
      <c r="P101" s="271"/>
      <c r="Q101" s="259">
        <f t="shared" si="4"/>
        <v>0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/>
      <c r="I102" s="270"/>
      <c r="J102" s="270"/>
      <c r="K102" s="271"/>
      <c r="L102" s="271"/>
      <c r="M102" s="259">
        <f t="shared" si="3"/>
        <v>0</v>
      </c>
      <c r="N102" s="270"/>
      <c r="O102" s="271"/>
      <c r="P102" s="271"/>
      <c r="Q102" s="259">
        <f t="shared" si="4"/>
        <v>0</v>
      </c>
    </row>
    <row r="103" spans="1:17" ht="15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/>
      <c r="I103" s="270"/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/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/>
      <c r="J105" s="270"/>
      <c r="K105" s="271"/>
      <c r="L105" s="271"/>
      <c r="M105" s="259">
        <f t="shared" si="3"/>
        <v>0</v>
      </c>
      <c r="N105" s="270"/>
      <c r="O105" s="271"/>
      <c r="P105" s="271"/>
      <c r="Q105" s="259">
        <f t="shared" si="4"/>
        <v>0</v>
      </c>
    </row>
    <row r="106" spans="1:17" ht="15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/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/>
      <c r="I107" s="270"/>
      <c r="J107" s="270"/>
      <c r="K107" s="271"/>
      <c r="L107" s="271"/>
      <c r="M107" s="259">
        <f t="shared" si="3"/>
        <v>0</v>
      </c>
      <c r="N107" s="270"/>
      <c r="O107" s="271"/>
      <c r="P107" s="271"/>
      <c r="Q107" s="259">
        <f t="shared" si="4"/>
        <v>0</v>
      </c>
    </row>
    <row r="108" spans="1:17" ht="15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/>
      <c r="I108" s="270"/>
      <c r="J108" s="270"/>
      <c r="K108" s="271"/>
      <c r="L108" s="271"/>
      <c r="M108" s="259">
        <f t="shared" si="3"/>
        <v>0</v>
      </c>
      <c r="N108" s="270">
        <v>1</v>
      </c>
      <c r="O108" s="271"/>
      <c r="P108" s="271"/>
      <c r="Q108" s="259">
        <f t="shared" si="4"/>
        <v>0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/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/>
      <c r="I110" s="270">
        <v>4</v>
      </c>
      <c r="J110" s="270">
        <v>6</v>
      </c>
      <c r="K110" s="271">
        <v>8832.83</v>
      </c>
      <c r="L110" s="271">
        <v>8832.83</v>
      </c>
      <c r="M110" s="259">
        <f t="shared" si="3"/>
        <v>0</v>
      </c>
      <c r="N110" s="270">
        <v>1</v>
      </c>
      <c r="O110" s="271">
        <v>2466.94</v>
      </c>
      <c r="P110" s="271">
        <v>2466.94</v>
      </c>
      <c r="Q110" s="259">
        <f t="shared" si="4"/>
        <v>0</v>
      </c>
    </row>
    <row r="111" spans="1:17" ht="15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/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/>
      <c r="I112" s="270"/>
      <c r="J112" s="270"/>
      <c r="K112" s="271"/>
      <c r="L112" s="271"/>
      <c r="M112" s="259">
        <f t="shared" si="3"/>
        <v>0</v>
      </c>
      <c r="N112" s="270">
        <v>3</v>
      </c>
      <c r="O112" s="271">
        <v>13453.56</v>
      </c>
      <c r="P112" s="271">
        <v>13453.56</v>
      </c>
      <c r="Q112" s="259">
        <f t="shared" si="4"/>
        <v>0</v>
      </c>
    </row>
    <row r="113" spans="1:17" ht="15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/>
      <c r="I113" s="270"/>
      <c r="J113" s="270"/>
      <c r="K113" s="271"/>
      <c r="L113" s="271"/>
      <c r="M113" s="259">
        <f t="shared" si="3"/>
        <v>0</v>
      </c>
      <c r="N113" s="270"/>
      <c r="O113" s="271"/>
      <c r="P113" s="271"/>
      <c r="Q113" s="259">
        <f t="shared" si="4"/>
        <v>0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/>
      <c r="I114" s="270"/>
      <c r="J114" s="270"/>
      <c r="K114" s="271"/>
      <c r="L114" s="271"/>
      <c r="M114" s="259">
        <f t="shared" si="3"/>
        <v>0</v>
      </c>
      <c r="N114" s="270"/>
      <c r="O114" s="271"/>
      <c r="P114" s="271"/>
      <c r="Q114" s="259">
        <f t="shared" si="4"/>
        <v>0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/>
      <c r="I115" s="270">
        <v>1</v>
      </c>
      <c r="J115" s="270">
        <v>1</v>
      </c>
      <c r="K115" s="271">
        <v>911.3</v>
      </c>
      <c r="L115" s="271">
        <v>911.3</v>
      </c>
      <c r="M115" s="259">
        <f t="shared" si="3"/>
        <v>0</v>
      </c>
      <c r="N115" s="270"/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>
        <v>1</v>
      </c>
      <c r="I117" s="270"/>
      <c r="J117" s="270"/>
      <c r="K117" s="271"/>
      <c r="L117" s="271"/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/>
      <c r="I119" s="270">
        <v>1</v>
      </c>
      <c r="J119" s="270">
        <v>1</v>
      </c>
      <c r="K119" s="271">
        <v>1553.76</v>
      </c>
      <c r="L119" s="271">
        <v>1553.76</v>
      </c>
      <c r="M119" s="259">
        <f t="shared" si="3"/>
        <v>0</v>
      </c>
      <c r="N119" s="270">
        <v>1</v>
      </c>
      <c r="O119" s="271">
        <v>935.94</v>
      </c>
      <c r="P119" s="271">
        <v>935.94</v>
      </c>
      <c r="Q119" s="259">
        <f t="shared" si="4"/>
        <v>0</v>
      </c>
    </row>
    <row r="120" spans="1:17" ht="15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>
        <v>2</v>
      </c>
      <c r="I121" s="270">
        <v>2</v>
      </c>
      <c r="J121" s="270">
        <v>3</v>
      </c>
      <c r="K121" s="271">
        <v>4631.6000000000004</v>
      </c>
      <c r="L121" s="271">
        <v>4631.6000000000004</v>
      </c>
      <c r="M121" s="259">
        <f t="shared" si="3"/>
        <v>0</v>
      </c>
      <c r="N121" s="270"/>
      <c r="O121" s="271"/>
      <c r="P121" s="271"/>
      <c r="Q121" s="259">
        <f t="shared" si="4"/>
        <v>0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/>
      <c r="I122" s="270"/>
      <c r="J122" s="270">
        <v>1</v>
      </c>
      <c r="K122" s="271">
        <v>1443.16</v>
      </c>
      <c r="L122" s="271">
        <v>1443.16</v>
      </c>
      <c r="M122" s="259">
        <f t="shared" si="3"/>
        <v>0</v>
      </c>
      <c r="N122" s="270"/>
      <c r="O122" s="271"/>
      <c r="P122" s="271"/>
      <c r="Q122" s="259">
        <f t="shared" si="4"/>
        <v>0</v>
      </c>
    </row>
    <row r="123" spans="1:17" ht="15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/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>
        <v>2</v>
      </c>
      <c r="I124" s="270"/>
      <c r="J124" s="270"/>
      <c r="K124" s="271"/>
      <c r="L124" s="271"/>
      <c r="M124" s="259">
        <f t="shared" si="3"/>
        <v>0</v>
      </c>
      <c r="N124" s="270"/>
      <c r="O124" s="271"/>
      <c r="P124" s="271"/>
      <c r="Q124" s="259">
        <f t="shared" si="4"/>
        <v>0</v>
      </c>
    </row>
    <row r="125" spans="1:17" ht="15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/>
      <c r="I125" s="270">
        <v>1</v>
      </c>
      <c r="J125" s="270">
        <v>1</v>
      </c>
      <c r="K125" s="271"/>
      <c r="L125" s="271"/>
      <c r="M125" s="259">
        <f t="shared" si="3"/>
        <v>0</v>
      </c>
      <c r="N125" s="270"/>
      <c r="O125" s="271"/>
      <c r="P125" s="271"/>
      <c r="Q125" s="259">
        <f t="shared" si="4"/>
        <v>0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/>
      <c r="I126" s="270"/>
      <c r="J126" s="270"/>
      <c r="K126" s="271"/>
      <c r="L126" s="271"/>
      <c r="M126" s="259">
        <f t="shared" si="3"/>
        <v>0</v>
      </c>
      <c r="N126" s="270"/>
      <c r="O126" s="271"/>
      <c r="P126" s="271"/>
      <c r="Q126" s="259">
        <f t="shared" si="4"/>
        <v>0</v>
      </c>
    </row>
    <row r="127" spans="1:17" ht="15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/>
      <c r="I127" s="270"/>
      <c r="J127" s="270"/>
      <c r="K127" s="271"/>
      <c r="L127" s="271"/>
      <c r="M127" s="259">
        <f t="shared" si="3"/>
        <v>0</v>
      </c>
      <c r="N127" s="270"/>
      <c r="O127" s="271"/>
      <c r="P127" s="271"/>
      <c r="Q127" s="259">
        <f t="shared" si="4"/>
        <v>0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>
        <v>1</v>
      </c>
      <c r="I128" s="270"/>
      <c r="J128" s="270"/>
      <c r="K128" s="271"/>
      <c r="L128" s="271"/>
      <c r="M128" s="259">
        <f t="shared" si="3"/>
        <v>0</v>
      </c>
      <c r="N128" s="270"/>
      <c r="O128" s="271"/>
      <c r="P128" s="271"/>
      <c r="Q128" s="259">
        <f t="shared" si="4"/>
        <v>0</v>
      </c>
    </row>
    <row r="129" spans="1:17" ht="15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/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/>
      <c r="I130" s="270"/>
      <c r="J130" s="270"/>
      <c r="K130" s="271"/>
      <c r="L130" s="271"/>
      <c r="M130" s="259">
        <f t="shared" si="3"/>
        <v>0</v>
      </c>
      <c r="N130" s="270"/>
      <c r="O130" s="271"/>
      <c r="P130" s="271"/>
      <c r="Q130" s="259">
        <f t="shared" si="4"/>
        <v>0</v>
      </c>
    </row>
    <row r="131" spans="1:17" ht="15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/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/>
      <c r="Q131" s="259">
        <f t="shared" si="4"/>
        <v>0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/>
      <c r="I132" s="270"/>
      <c r="J132" s="270"/>
      <c r="K132" s="271"/>
      <c r="L132" s="271"/>
      <c r="M132" s="259">
        <f t="shared" si="3"/>
        <v>0</v>
      </c>
      <c r="N132" s="270"/>
      <c r="O132" s="271"/>
      <c r="P132" s="271"/>
      <c r="Q132" s="259">
        <f t="shared" si="4"/>
        <v>0</v>
      </c>
    </row>
    <row r="133" spans="1:17" ht="15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/>
      <c r="I133" s="270"/>
      <c r="J133" s="270"/>
      <c r="K133" s="271"/>
      <c r="L133" s="271"/>
      <c r="M133" s="259">
        <f t="shared" si="3"/>
        <v>0</v>
      </c>
      <c r="N133" s="270"/>
      <c r="O133" s="271"/>
      <c r="P133" s="271"/>
      <c r="Q133" s="259">
        <f t="shared" si="4"/>
        <v>0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/>
      <c r="I134" s="270"/>
      <c r="J134" s="270"/>
      <c r="K134" s="271"/>
      <c r="L134" s="271"/>
      <c r="M134" s="259">
        <f t="shared" si="3"/>
        <v>0</v>
      </c>
      <c r="N134" s="270"/>
      <c r="O134" s="271"/>
      <c r="P134" s="271"/>
      <c r="Q134" s="259">
        <f t="shared" si="4"/>
        <v>0</v>
      </c>
    </row>
    <row r="135" spans="1:17" ht="15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/>
      <c r="J135" s="270"/>
      <c r="K135" s="271"/>
      <c r="L135" s="271"/>
      <c r="M135" s="259">
        <f t="shared" si="3"/>
        <v>0</v>
      </c>
      <c r="N135" s="270">
        <v>1</v>
      </c>
      <c r="O135" s="271"/>
      <c r="P135" s="271"/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/>
      <c r="I136" s="270"/>
      <c r="J136" s="270"/>
      <c r="K136" s="271"/>
      <c r="L136" s="271"/>
      <c r="M136" s="259">
        <f t="shared" si="3"/>
        <v>0</v>
      </c>
      <c r="N136" s="270"/>
      <c r="O136" s="271"/>
      <c r="P136" s="271"/>
      <c r="Q136" s="259">
        <f t="shared" si="4"/>
        <v>0</v>
      </c>
    </row>
    <row r="137" spans="1:17" ht="15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/>
      <c r="I138" s="270"/>
      <c r="J138" s="270"/>
      <c r="K138" s="271"/>
      <c r="L138" s="271"/>
      <c r="M138" s="259">
        <f t="shared" si="3"/>
        <v>0</v>
      </c>
      <c r="N138" s="270"/>
      <c r="O138" s="271"/>
      <c r="P138" s="271"/>
      <c r="Q138" s="259">
        <f t="shared" si="4"/>
        <v>0</v>
      </c>
    </row>
    <row r="139" spans="1:17" ht="15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/>
      <c r="I140" s="270"/>
      <c r="J140" s="270"/>
      <c r="K140" s="271"/>
      <c r="L140" s="271"/>
      <c r="M140" s="259">
        <f t="shared" si="3"/>
        <v>0</v>
      </c>
      <c r="N140" s="270"/>
      <c r="O140" s="271"/>
      <c r="P140" s="271"/>
      <c r="Q140" s="259">
        <f t="shared" si="4"/>
        <v>0</v>
      </c>
    </row>
    <row r="141" spans="1:17" ht="15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/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>
        <v>4</v>
      </c>
      <c r="I142" s="270">
        <v>1</v>
      </c>
      <c r="J142" s="270">
        <v>1</v>
      </c>
      <c r="K142" s="271">
        <v>1974.47</v>
      </c>
      <c r="L142" s="271">
        <v>1974.47</v>
      </c>
      <c r="M142" s="259">
        <f t="shared" ref="M142:M186" si="5">K142-L142</f>
        <v>0</v>
      </c>
      <c r="N142" s="270">
        <v>2</v>
      </c>
      <c r="O142" s="271">
        <v>26505.42</v>
      </c>
      <c r="P142" s="271">
        <v>26505.42</v>
      </c>
      <c r="Q142" s="259">
        <f t="shared" ref="Q142:Q186" si="6">O142-P142</f>
        <v>0</v>
      </c>
    </row>
    <row r="143" spans="1:17" ht="15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/>
      <c r="I143" s="270"/>
      <c r="J143" s="270"/>
      <c r="K143" s="271"/>
      <c r="L143" s="271"/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/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>
        <v>1</v>
      </c>
      <c r="I155" s="270">
        <v>1</v>
      </c>
      <c r="J155" s="270">
        <v>1</v>
      </c>
      <c r="K155" s="271">
        <v>2223.56</v>
      </c>
      <c r="L155" s="271">
        <v>2223.56</v>
      </c>
      <c r="M155" s="259">
        <f t="shared" si="5"/>
        <v>0</v>
      </c>
      <c r="N155" s="270"/>
      <c r="O155" s="271"/>
      <c r="P155" s="271"/>
      <c r="Q155" s="259">
        <f t="shared" si="6"/>
        <v>0</v>
      </c>
    </row>
    <row r="156" spans="1:17" ht="15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>
        <v>2</v>
      </c>
      <c r="I156" s="270"/>
      <c r="J156" s="270"/>
      <c r="K156" s="271"/>
      <c r="L156" s="271"/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/>
      <c r="I161" s="270"/>
      <c r="J161" s="270"/>
      <c r="K161" s="271"/>
      <c r="L161" s="271"/>
      <c r="M161" s="259">
        <f t="shared" si="5"/>
        <v>0</v>
      </c>
      <c r="N161" s="270">
        <v>1</v>
      </c>
      <c r="O161" s="271">
        <v>966.53</v>
      </c>
      <c r="P161" s="271"/>
      <c r="Q161" s="259">
        <f t="shared" si="6"/>
        <v>966.53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/>
      <c r="I162" s="270"/>
      <c r="J162" s="270"/>
      <c r="K162" s="271"/>
      <c r="L162" s="271"/>
      <c r="M162" s="259">
        <f t="shared" si="5"/>
        <v>0</v>
      </c>
      <c r="N162" s="270">
        <v>1</v>
      </c>
      <c r="O162" s="271">
        <v>2044.19</v>
      </c>
      <c r="P162" s="271">
        <v>2044.19</v>
      </c>
      <c r="Q162" s="259">
        <f t="shared" si="6"/>
        <v>0</v>
      </c>
    </row>
    <row r="163" spans="1:17" ht="15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/>
      <c r="I163" s="270"/>
      <c r="J163" s="270"/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/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/>
      <c r="I166" s="270"/>
      <c r="J166" s="270"/>
      <c r="K166" s="271"/>
      <c r="L166" s="271"/>
      <c r="M166" s="259">
        <f t="shared" si="5"/>
        <v>0</v>
      </c>
      <c r="N166" s="270"/>
      <c r="O166" s="271"/>
      <c r="P166" s="271"/>
      <c r="Q166" s="259">
        <f t="shared" si="6"/>
        <v>0</v>
      </c>
    </row>
    <row r="167" spans="1:17" ht="15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/>
      <c r="I167" s="270"/>
      <c r="J167" s="270"/>
      <c r="K167" s="271"/>
      <c r="L167" s="271"/>
      <c r="M167" s="259">
        <f t="shared" si="5"/>
        <v>0</v>
      </c>
      <c r="N167" s="270"/>
      <c r="O167" s="271"/>
      <c r="P167" s="271"/>
      <c r="Q167" s="259">
        <f t="shared" si="6"/>
        <v>0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>
        <v>1</v>
      </c>
      <c r="I168" s="270"/>
      <c r="J168" s="270"/>
      <c r="K168" s="271"/>
      <c r="L168" s="271"/>
      <c r="M168" s="259">
        <f t="shared" si="5"/>
        <v>0</v>
      </c>
      <c r="N168" s="270"/>
      <c r="O168" s="271"/>
      <c r="P168" s="271"/>
      <c r="Q168" s="259">
        <f t="shared" si="6"/>
        <v>0</v>
      </c>
    </row>
    <row r="169" spans="1:17" ht="15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>
        <v>1</v>
      </c>
      <c r="I170" s="270"/>
      <c r="J170" s="270"/>
      <c r="K170" s="271"/>
      <c r="L170" s="271"/>
      <c r="M170" s="259">
        <f t="shared" si="5"/>
        <v>0</v>
      </c>
      <c r="N170" s="270"/>
      <c r="O170" s="271"/>
      <c r="P170" s="271"/>
      <c r="Q170" s="259">
        <f t="shared" si="6"/>
        <v>0</v>
      </c>
    </row>
    <row r="171" spans="1:17" ht="15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/>
      <c r="I172" s="270"/>
      <c r="J172" s="270"/>
      <c r="K172" s="271"/>
      <c r="L172" s="271"/>
      <c r="M172" s="259">
        <f t="shared" si="5"/>
        <v>0</v>
      </c>
      <c r="N172" s="270">
        <v>2</v>
      </c>
      <c r="O172" s="271">
        <v>6584.83</v>
      </c>
      <c r="P172" s="271">
        <v>6584.83</v>
      </c>
      <c r="Q172" s="259">
        <f t="shared" si="6"/>
        <v>0</v>
      </c>
    </row>
    <row r="173" spans="1:17" ht="15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/>
      <c r="Q175" s="259">
        <f t="shared" si="6"/>
        <v>0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/>
      <c r="I177" s="270">
        <v>1</v>
      </c>
      <c r="J177" s="270">
        <v>1</v>
      </c>
      <c r="K177" s="271">
        <v>1870.46</v>
      </c>
      <c r="L177" s="271">
        <v>1870.46</v>
      </c>
      <c r="M177" s="259">
        <f t="shared" si="5"/>
        <v>0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/>
      <c r="I178" s="270"/>
      <c r="J178" s="270"/>
      <c r="K178" s="271"/>
      <c r="L178" s="271"/>
      <c r="M178" s="259">
        <f t="shared" si="5"/>
        <v>0</v>
      </c>
      <c r="N178" s="270"/>
      <c r="O178" s="271"/>
      <c r="P178" s="271"/>
      <c r="Q178" s="259">
        <f t="shared" si="6"/>
        <v>0</v>
      </c>
    </row>
    <row r="179" spans="1:17" ht="15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/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/>
      <c r="Q179" s="259">
        <f t="shared" si="6"/>
        <v>0</v>
      </c>
    </row>
    <row r="180" spans="1:17" ht="15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/>
      <c r="J180" s="270"/>
      <c r="K180" s="271"/>
      <c r="L180" s="271"/>
      <c r="M180" s="259">
        <f t="shared" si="5"/>
        <v>0</v>
      </c>
      <c r="N180" s="270">
        <v>1</v>
      </c>
      <c r="O180" s="271"/>
      <c r="P180" s="271"/>
      <c r="Q180" s="259">
        <f t="shared" si="6"/>
        <v>0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>
        <v>1</v>
      </c>
      <c r="I181" s="270">
        <v>1</v>
      </c>
      <c r="J181" s="270">
        <v>1</v>
      </c>
      <c r="K181" s="271">
        <v>909.82</v>
      </c>
      <c r="L181" s="271">
        <v>909.82</v>
      </c>
      <c r="M181" s="259">
        <f t="shared" si="5"/>
        <v>0</v>
      </c>
      <c r="N181" s="270">
        <v>1</v>
      </c>
      <c r="O181" s="271">
        <v>13473.75</v>
      </c>
      <c r="P181" s="271">
        <v>13473.75</v>
      </c>
      <c r="Q181" s="259">
        <f t="shared" si="6"/>
        <v>0</v>
      </c>
    </row>
    <row r="182" spans="1:17" ht="15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>
        <v>1</v>
      </c>
      <c r="I182" s="270"/>
      <c r="J182" s="270"/>
      <c r="K182" s="271"/>
      <c r="L182" s="271"/>
      <c r="M182" s="259">
        <f t="shared" si="5"/>
        <v>0</v>
      </c>
      <c r="N182" s="270"/>
      <c r="O182" s="271"/>
      <c r="P182" s="271"/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>
        <v>3</v>
      </c>
      <c r="I183" s="270"/>
      <c r="J183" s="270"/>
      <c r="K183" s="271"/>
      <c r="L183" s="271"/>
      <c r="M183" s="259">
        <f t="shared" si="5"/>
        <v>0</v>
      </c>
      <c r="N183" s="270"/>
      <c r="O183" s="271"/>
      <c r="P183" s="271"/>
      <c r="Q183" s="259">
        <f t="shared" si="6"/>
        <v>0</v>
      </c>
    </row>
    <row r="184" spans="1:17" ht="15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/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/>
      <c r="I185" s="270"/>
      <c r="J185" s="270"/>
      <c r="K185" s="271"/>
      <c r="L185" s="271"/>
      <c r="M185" s="259">
        <f t="shared" si="5"/>
        <v>0</v>
      </c>
      <c r="N185" s="270">
        <v>2</v>
      </c>
      <c r="O185" s="271"/>
      <c r="P185" s="271"/>
      <c r="Q185" s="259">
        <f t="shared" si="6"/>
        <v>0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/>
      <c r="I186" s="270"/>
      <c r="J186" s="270"/>
      <c r="K186" s="271"/>
      <c r="L186" s="271"/>
      <c r="M186" s="259">
        <f t="shared" si="5"/>
        <v>0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>
        <v>2</v>
      </c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/>
      <c r="I189" s="270"/>
      <c r="J189" s="270"/>
      <c r="K189" s="271"/>
      <c r="L189" s="271"/>
      <c r="M189" s="259">
        <f t="shared" ref="M189:M234" si="7">K189-L189</f>
        <v>0</v>
      </c>
      <c r="N189" s="270"/>
      <c r="O189" s="271"/>
      <c r="P189" s="271"/>
      <c r="Q189" s="259">
        <f t="shared" ref="Q189:Q234" si="8">O189-P189</f>
        <v>0</v>
      </c>
    </row>
    <row r="190" spans="1:17" ht="15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/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/>
      <c r="I191" s="270"/>
      <c r="J191" s="270"/>
      <c r="K191" s="271"/>
      <c r="L191" s="271"/>
      <c r="M191" s="259">
        <f t="shared" si="7"/>
        <v>0</v>
      </c>
      <c r="N191" s="270"/>
      <c r="O191" s="271"/>
      <c r="P191" s="271"/>
      <c r="Q191" s="259">
        <f t="shared" si="8"/>
        <v>0</v>
      </c>
    </row>
    <row r="192" spans="1:17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/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/>
      <c r="I194" s="270"/>
      <c r="J194" s="270"/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/>
      <c r="I196" s="270"/>
      <c r="J196" s="270"/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/>
      <c r="I197" s="270">
        <v>3</v>
      </c>
      <c r="J197" s="270">
        <v>3</v>
      </c>
      <c r="K197" s="271">
        <v>1656.9</v>
      </c>
      <c r="L197" s="271">
        <v>1656.9</v>
      </c>
      <c r="M197" s="259">
        <f t="shared" si="7"/>
        <v>0</v>
      </c>
      <c r="N197" s="270"/>
      <c r="O197" s="271"/>
      <c r="P197" s="271"/>
      <c r="Q197" s="259">
        <f t="shared" si="8"/>
        <v>0</v>
      </c>
    </row>
    <row r="198" spans="1:17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>
        <v>-1</v>
      </c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/>
      <c r="I199" s="270"/>
      <c r="J199" s="270"/>
      <c r="K199" s="271"/>
      <c r="L199" s="271"/>
      <c r="M199" s="259">
        <f t="shared" si="7"/>
        <v>0</v>
      </c>
      <c r="N199" s="270"/>
      <c r="O199" s="271"/>
      <c r="P199" s="271"/>
      <c r="Q199" s="259">
        <f t="shared" si="8"/>
        <v>0</v>
      </c>
    </row>
    <row r="200" spans="1:17" ht="63.75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/>
      <c r="I200" s="270"/>
      <c r="J200" s="270"/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>
        <v>1</v>
      </c>
      <c r="I202" s="270"/>
      <c r="J202" s="270"/>
      <c r="K202" s="271"/>
      <c r="L202" s="271"/>
      <c r="M202" s="259">
        <f t="shared" si="7"/>
        <v>0</v>
      </c>
      <c r="N202" s="270"/>
      <c r="O202" s="271"/>
      <c r="P202" s="271"/>
      <c r="Q202" s="259">
        <f t="shared" si="8"/>
        <v>0</v>
      </c>
    </row>
    <row r="203" spans="1:17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>
        <v>1</v>
      </c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/>
      <c r="I205" s="270"/>
      <c r="J205" s="270"/>
      <c r="K205" s="271"/>
      <c r="L205" s="271"/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>
        <v>3</v>
      </c>
      <c r="I206" s="270">
        <v>3</v>
      </c>
      <c r="J206" s="270">
        <v>3</v>
      </c>
      <c r="K206" s="271">
        <v>3304.16</v>
      </c>
      <c r="L206" s="271">
        <v>3304.16</v>
      </c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/>
      <c r="I208" s="270"/>
      <c r="J208" s="270"/>
      <c r="K208" s="271"/>
      <c r="L208" s="271"/>
      <c r="M208" s="259">
        <f t="shared" si="7"/>
        <v>0</v>
      </c>
      <c r="N208" s="270"/>
      <c r="O208" s="271"/>
      <c r="P208" s="271"/>
      <c r="Q208" s="259">
        <f t="shared" si="8"/>
        <v>0</v>
      </c>
    </row>
    <row r="209" spans="1:17" ht="5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/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/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/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/>
      <c r="I212" s="270"/>
      <c r="J212" s="270"/>
      <c r="K212" s="271"/>
      <c r="L212" s="271"/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/>
      <c r="I213" s="270">
        <v>1</v>
      </c>
      <c r="J213" s="270">
        <v>1</v>
      </c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/>
      <c r="I214" s="270"/>
      <c r="J214" s="270"/>
      <c r="K214" s="271"/>
      <c r="L214" s="271"/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>
        <v>2</v>
      </c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/>
      <c r="I216" s="270">
        <v>1</v>
      </c>
      <c r="J216" s="270">
        <v>2</v>
      </c>
      <c r="K216" s="271">
        <v>3928.69</v>
      </c>
      <c r="L216" s="271">
        <v>3928.69</v>
      </c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>
        <v>1</v>
      </c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/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/>
      <c r="I222" s="270"/>
      <c r="J222" s="270"/>
      <c r="K222" s="271"/>
      <c r="L222" s="271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/>
      <c r="I224" s="270">
        <v>2</v>
      </c>
      <c r="J224" s="270">
        <v>2</v>
      </c>
      <c r="K224" s="271">
        <v>1275.81</v>
      </c>
      <c r="L224" s="271">
        <v>1275.81</v>
      </c>
      <c r="M224" s="259">
        <f t="shared" si="7"/>
        <v>0</v>
      </c>
      <c r="N224" s="270"/>
      <c r="O224" s="271"/>
      <c r="P224" s="271"/>
      <c r="Q224" s="259">
        <f t="shared" si="8"/>
        <v>0</v>
      </c>
    </row>
    <row r="225" spans="1:17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/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/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>
        <v>3</v>
      </c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>
        <v>1</v>
      </c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>
        <v>1</v>
      </c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/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/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>SUM(H10:H234)</f>
        <v>70</v>
      </c>
      <c r="I235" s="273">
        <f t="shared" ref="I235:Q235" si="9">SUM(I10:I234)</f>
        <v>45</v>
      </c>
      <c r="J235" s="273">
        <f t="shared" si="9"/>
        <v>55</v>
      </c>
      <c r="K235" s="259">
        <f t="shared" si="9"/>
        <v>88133.790000000023</v>
      </c>
      <c r="L235" s="259">
        <f t="shared" si="9"/>
        <v>85924.590000000011</v>
      </c>
      <c r="M235" s="259">
        <f t="shared" si="9"/>
        <v>2209.1999999999998</v>
      </c>
      <c r="N235" s="273">
        <f t="shared" si="9"/>
        <v>23</v>
      </c>
      <c r="O235" s="259">
        <f t="shared" si="9"/>
        <v>107874.86</v>
      </c>
      <c r="P235" s="259">
        <f t="shared" si="9"/>
        <v>106908.33</v>
      </c>
      <c r="Q235" s="259">
        <f t="shared" si="9"/>
        <v>966.53</v>
      </c>
    </row>
  </sheetData>
  <autoFilter ref="A9:Q186" xr:uid="{00000000-0009-0000-0000-000027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Q235"/>
  <sheetViews>
    <sheetView topLeftCell="A51" workbookViewId="0">
      <selection activeCell="E238" sqref="E238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/>
      <c r="I10" s="270"/>
      <c r="J10" s="270"/>
      <c r="K10" s="271"/>
      <c r="L10" s="271"/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/>
      <c r="I11" s="270"/>
      <c r="J11" s="270"/>
      <c r="K11" s="271"/>
      <c r="L11" s="271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/>
      <c r="I13" s="270"/>
      <c r="J13" s="270">
        <v>1</v>
      </c>
      <c r="K13" s="271">
        <v>5151.09</v>
      </c>
      <c r="L13" s="271">
        <v>5151.09</v>
      </c>
      <c r="M13" s="259">
        <f t="shared" si="1"/>
        <v>0</v>
      </c>
      <c r="N13" s="270"/>
      <c r="O13" s="271"/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/>
      <c r="I14" s="270"/>
      <c r="J14" s="270"/>
      <c r="K14" s="271"/>
      <c r="L14" s="271"/>
      <c r="M14" s="259">
        <f t="shared" si="1"/>
        <v>0</v>
      </c>
      <c r="N14" s="270">
        <v>1</v>
      </c>
      <c r="O14" s="271">
        <v>1850.21</v>
      </c>
      <c r="P14" s="271">
        <v>1850.21</v>
      </c>
      <c r="Q14" s="259">
        <f t="shared" si="2"/>
        <v>0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/>
      <c r="I15" s="270">
        <v>2</v>
      </c>
      <c r="J15" s="270">
        <v>2</v>
      </c>
      <c r="K15" s="271">
        <v>3718.82</v>
      </c>
      <c r="L15" s="271">
        <v>3718.82</v>
      </c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/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>
        <v>1</v>
      </c>
      <c r="I17" s="270">
        <v>1</v>
      </c>
      <c r="J17" s="270">
        <v>1</v>
      </c>
      <c r="K17" s="271"/>
      <c r="L17" s="271"/>
      <c r="M17" s="259">
        <f t="shared" si="1"/>
        <v>0</v>
      </c>
      <c r="N17" s="270">
        <v>1</v>
      </c>
      <c r="O17" s="271"/>
      <c r="P17" s="271"/>
      <c r="Q17" s="259">
        <f t="shared" si="2"/>
        <v>0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/>
      <c r="I18" s="270">
        <v>1</v>
      </c>
      <c r="J18" s="270">
        <v>1</v>
      </c>
      <c r="K18" s="271">
        <v>4534.38</v>
      </c>
      <c r="L18" s="271">
        <v>4534.38</v>
      </c>
      <c r="M18" s="259">
        <f t="shared" si="1"/>
        <v>0</v>
      </c>
      <c r="N18" s="270"/>
      <c r="O18" s="271"/>
      <c r="P18" s="271"/>
      <c r="Q18" s="259">
        <f t="shared" si="2"/>
        <v>0</v>
      </c>
    </row>
    <row r="19" spans="1:17" ht="15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/>
      <c r="I20" s="270"/>
      <c r="J20" s="270"/>
      <c r="K20" s="271"/>
      <c r="L20" s="271"/>
      <c r="M20" s="259">
        <f t="shared" si="1"/>
        <v>0</v>
      </c>
      <c r="N20" s="270"/>
      <c r="O20" s="271"/>
      <c r="P20" s="271"/>
      <c r="Q20" s="259">
        <f t="shared" si="2"/>
        <v>0</v>
      </c>
    </row>
    <row r="21" spans="1:17" ht="15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/>
      <c r="I21" s="270"/>
      <c r="J21" s="270"/>
      <c r="K21" s="271"/>
      <c r="L21" s="271"/>
      <c r="M21" s="259">
        <f t="shared" si="1"/>
        <v>0</v>
      </c>
      <c r="N21" s="270"/>
      <c r="O21" s="271"/>
      <c r="P21" s="271"/>
      <c r="Q21" s="259">
        <f t="shared" si="2"/>
        <v>0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>
        <v>1</v>
      </c>
      <c r="I24" s="270"/>
      <c r="J24" s="270"/>
      <c r="K24" s="271"/>
      <c r="L24" s="271"/>
      <c r="M24" s="259">
        <f t="shared" si="1"/>
        <v>0</v>
      </c>
      <c r="N24" s="270"/>
      <c r="O24" s="271"/>
      <c r="P24" s="271"/>
      <c r="Q24" s="259">
        <f t="shared" si="2"/>
        <v>0</v>
      </c>
    </row>
    <row r="25" spans="1:17" ht="15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/>
      <c r="I25" s="270"/>
      <c r="J25" s="270"/>
      <c r="K25" s="271"/>
      <c r="L25" s="271"/>
      <c r="M25" s="259">
        <f t="shared" si="1"/>
        <v>0</v>
      </c>
      <c r="N25" s="270"/>
      <c r="O25" s="271"/>
      <c r="P25" s="271"/>
      <c r="Q25" s="259">
        <f t="shared" si="2"/>
        <v>0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/>
      <c r="I26" s="270"/>
      <c r="J26" s="270"/>
      <c r="K26" s="271"/>
      <c r="L26" s="271"/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/>
      <c r="I27" s="270"/>
      <c r="J27" s="270"/>
      <c r="K27" s="271"/>
      <c r="L27" s="271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/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/>
      <c r="I31" s="270"/>
      <c r="J31" s="270"/>
      <c r="K31" s="271"/>
      <c r="L31" s="271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>
        <v>1</v>
      </c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/>
      <c r="I33" s="270"/>
      <c r="J33" s="270"/>
      <c r="K33" s="271"/>
      <c r="L33" s="271"/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/>
      <c r="I34" s="270">
        <v>1</v>
      </c>
      <c r="J34" s="270">
        <v>1</v>
      </c>
      <c r="K34" s="271">
        <v>414.23</v>
      </c>
      <c r="L34" s="271"/>
      <c r="M34" s="259">
        <f t="shared" si="1"/>
        <v>414.23</v>
      </c>
      <c r="N34" s="270"/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/>
      <c r="I35" s="270"/>
      <c r="J35" s="270"/>
      <c r="K35" s="271"/>
      <c r="L35" s="271"/>
      <c r="M35" s="259">
        <f t="shared" si="1"/>
        <v>0</v>
      </c>
      <c r="N35" s="270"/>
      <c r="O35" s="271"/>
      <c r="P35" s="271"/>
      <c r="Q35" s="259">
        <f t="shared" si="2"/>
        <v>0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/>
      <c r="I36" s="270"/>
      <c r="J36" s="270"/>
      <c r="K36" s="271"/>
      <c r="L36" s="271"/>
      <c r="M36" s="259">
        <f t="shared" si="1"/>
        <v>0</v>
      </c>
      <c r="N36" s="270"/>
      <c r="O36" s="271"/>
      <c r="P36" s="271"/>
      <c r="Q36" s="259">
        <f t="shared" si="2"/>
        <v>0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>
        <v>1</v>
      </c>
      <c r="I37" s="270"/>
      <c r="J37" s="270">
        <v>1</v>
      </c>
      <c r="K37" s="271">
        <v>4477.5</v>
      </c>
      <c r="L37" s="271">
        <v>4477.5</v>
      </c>
      <c r="M37" s="259">
        <f t="shared" si="1"/>
        <v>0</v>
      </c>
      <c r="N37" s="270"/>
      <c r="O37" s="271"/>
      <c r="P37" s="271"/>
      <c r="Q37" s="259">
        <f t="shared" si="2"/>
        <v>0</v>
      </c>
    </row>
    <row r="38" spans="1:17" ht="15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/>
      <c r="I39" s="270"/>
      <c r="J39" s="270"/>
      <c r="K39" s="271"/>
      <c r="L39" s="271"/>
      <c r="M39" s="259">
        <f t="shared" si="1"/>
        <v>0</v>
      </c>
      <c r="N39" s="270"/>
      <c r="O39" s="271"/>
      <c r="P39" s="271"/>
      <c r="Q39" s="259">
        <f t="shared" si="2"/>
        <v>0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/>
      <c r="I40" s="270">
        <v>1</v>
      </c>
      <c r="J40" s="270">
        <v>1</v>
      </c>
      <c r="K40" s="271">
        <v>368.2</v>
      </c>
      <c r="L40" s="271">
        <v>368.2</v>
      </c>
      <c r="M40" s="259">
        <f t="shared" si="1"/>
        <v>0</v>
      </c>
      <c r="N40" s="270"/>
      <c r="O40" s="271"/>
      <c r="P40" s="271"/>
      <c r="Q40" s="259">
        <f t="shared" si="2"/>
        <v>0</v>
      </c>
    </row>
    <row r="41" spans="1:17" ht="15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>
        <v>1</v>
      </c>
      <c r="I41" s="270"/>
      <c r="J41" s="270"/>
      <c r="K41" s="271"/>
      <c r="L41" s="271"/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>
        <v>1</v>
      </c>
      <c r="I42" s="270"/>
      <c r="J42" s="270"/>
      <c r="K42" s="271"/>
      <c r="L42" s="271"/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/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>
        <v>1288.7</v>
      </c>
      <c r="M48" s="259">
        <f t="shared" si="1"/>
        <v>-1288.7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/>
      <c r="I49" s="270">
        <v>1</v>
      </c>
      <c r="J49" s="270">
        <v>1</v>
      </c>
      <c r="K49" s="271">
        <v>455.65</v>
      </c>
      <c r="L49" s="271">
        <v>455.65</v>
      </c>
      <c r="M49" s="259">
        <f t="shared" si="1"/>
        <v>0</v>
      </c>
      <c r="N49" s="270">
        <v>3</v>
      </c>
      <c r="O49" s="271">
        <v>25808.87</v>
      </c>
      <c r="P49" s="271">
        <v>25808.87</v>
      </c>
      <c r="Q49" s="259">
        <f t="shared" si="2"/>
        <v>0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/>
      <c r="I50" s="270"/>
      <c r="J50" s="270"/>
      <c r="K50" s="271"/>
      <c r="L50" s="271"/>
      <c r="M50" s="259">
        <f t="shared" si="1"/>
        <v>0</v>
      </c>
      <c r="N50" s="270"/>
      <c r="O50" s="271"/>
      <c r="P50" s="271"/>
      <c r="Q50" s="259">
        <f t="shared" si="2"/>
        <v>0</v>
      </c>
    </row>
    <row r="51" spans="1:17" ht="15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/>
      <c r="I53" s="270"/>
      <c r="J53" s="270"/>
      <c r="K53" s="271"/>
      <c r="L53" s="271"/>
      <c r="M53" s="259">
        <f t="shared" si="1"/>
        <v>0</v>
      </c>
      <c r="N53" s="270"/>
      <c r="O53" s="271"/>
      <c r="P53" s="271"/>
      <c r="Q53" s="259">
        <f t="shared" si="2"/>
        <v>0</v>
      </c>
    </row>
    <row r="54" spans="1:17" ht="15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/>
      <c r="I55" s="270"/>
      <c r="J55" s="270"/>
      <c r="K55" s="271"/>
      <c r="L55" s="271"/>
      <c r="M55" s="259">
        <f t="shared" si="1"/>
        <v>0</v>
      </c>
      <c r="N55" s="270"/>
      <c r="O55" s="271"/>
      <c r="P55" s="271"/>
      <c r="Q55" s="259">
        <f t="shared" si="2"/>
        <v>0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>
        <v>2</v>
      </c>
      <c r="I56" s="270"/>
      <c r="J56" s="270"/>
      <c r="K56" s="271"/>
      <c r="L56" s="271"/>
      <c r="M56" s="259">
        <f t="shared" si="1"/>
        <v>0</v>
      </c>
      <c r="N56" s="270"/>
      <c r="O56" s="271"/>
      <c r="P56" s="271"/>
      <c r="Q56" s="259">
        <f t="shared" si="2"/>
        <v>0</v>
      </c>
    </row>
    <row r="57" spans="1:17" ht="15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/>
      <c r="I57" s="270"/>
      <c r="J57" s="270">
        <v>1</v>
      </c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/>
      <c r="I59" s="270">
        <v>2</v>
      </c>
      <c r="J59" s="270">
        <v>2</v>
      </c>
      <c r="K59" s="271">
        <v>2916.15</v>
      </c>
      <c r="L59" s="271">
        <v>2916.15</v>
      </c>
      <c r="M59" s="259">
        <f t="shared" si="1"/>
        <v>0</v>
      </c>
      <c r="N59" s="270"/>
      <c r="O59" s="271"/>
      <c r="P59" s="271"/>
      <c r="Q59" s="259">
        <f t="shared" si="2"/>
        <v>0</v>
      </c>
    </row>
    <row r="60" spans="1:17" ht="15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/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>
        <v>1</v>
      </c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/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>
        <v>2</v>
      </c>
      <c r="I66" s="270"/>
      <c r="J66" s="270"/>
      <c r="K66" s="271"/>
      <c r="L66" s="271"/>
      <c r="M66" s="259">
        <f t="shared" si="1"/>
        <v>0</v>
      </c>
      <c r="N66" s="270"/>
      <c r="O66" s="271"/>
      <c r="P66" s="271"/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/>
      <c r="I67" s="270">
        <v>5</v>
      </c>
      <c r="J67" s="270">
        <v>5</v>
      </c>
      <c r="K67" s="271">
        <v>4700.8</v>
      </c>
      <c r="L67" s="271">
        <v>4700.8</v>
      </c>
      <c r="M67" s="259">
        <f t="shared" si="1"/>
        <v>0</v>
      </c>
      <c r="N67" s="270">
        <v>1</v>
      </c>
      <c r="O67" s="271">
        <v>1233.4000000000001</v>
      </c>
      <c r="P67" s="271">
        <v>1233.4000000000001</v>
      </c>
      <c r="Q67" s="259">
        <f t="shared" si="2"/>
        <v>0</v>
      </c>
    </row>
    <row r="68" spans="1:17" ht="15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>
        <v>1</v>
      </c>
      <c r="I70" s="270"/>
      <c r="J70" s="270"/>
      <c r="K70" s="271"/>
      <c r="L70" s="271"/>
      <c r="M70" s="259">
        <f t="shared" si="1"/>
        <v>0</v>
      </c>
      <c r="N70" s="270"/>
      <c r="O70" s="271"/>
      <c r="P70" s="271"/>
      <c r="Q70" s="259">
        <f t="shared" si="2"/>
        <v>0</v>
      </c>
    </row>
    <row r="71" spans="1:17" ht="15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>
        <v>-1</v>
      </c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>
        <v>8</v>
      </c>
      <c r="I73" s="270"/>
      <c r="J73" s="270"/>
      <c r="K73" s="271"/>
      <c r="L73" s="271"/>
      <c r="M73" s="259">
        <f t="shared" si="1"/>
        <v>0</v>
      </c>
      <c r="N73" s="270"/>
      <c r="O73" s="271"/>
      <c r="P73" s="271"/>
      <c r="Q73" s="259">
        <f t="shared" si="2"/>
        <v>0</v>
      </c>
    </row>
    <row r="74" spans="1:17" ht="15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>
        <v>1</v>
      </c>
      <c r="I75" s="270"/>
      <c r="J75" s="270">
        <v>1</v>
      </c>
      <c r="K75" s="271">
        <v>926.48</v>
      </c>
      <c r="L75" s="271">
        <v>926.48</v>
      </c>
      <c r="M75" s="259">
        <f t="shared" ref="M75:M141" si="3">K75-L75</f>
        <v>0</v>
      </c>
      <c r="N75" s="270"/>
      <c r="O75" s="271"/>
      <c r="P75" s="271"/>
      <c r="Q75" s="259">
        <f t="shared" ref="Q75:Q141" si="4">O75-P75</f>
        <v>0</v>
      </c>
    </row>
    <row r="76" spans="1:17" ht="15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>
        <v>1</v>
      </c>
      <c r="J76" s="270">
        <v>1</v>
      </c>
      <c r="K76" s="271">
        <v>4050.2</v>
      </c>
      <c r="L76" s="271">
        <v>4050.2</v>
      </c>
      <c r="M76" s="259">
        <f t="shared" si="3"/>
        <v>0</v>
      </c>
      <c r="N76" s="270">
        <v>4</v>
      </c>
      <c r="O76" s="271">
        <v>17581.55</v>
      </c>
      <c r="P76" s="271">
        <v>9178.51</v>
      </c>
      <c r="Q76" s="259">
        <f t="shared" si="4"/>
        <v>8403.0399999999991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/>
      <c r="I77" s="270"/>
      <c r="J77" s="270"/>
      <c r="K77" s="271"/>
      <c r="L77" s="271"/>
      <c r="M77" s="259">
        <f t="shared" si="3"/>
        <v>0</v>
      </c>
      <c r="N77" s="270"/>
      <c r="O77" s="271"/>
      <c r="P77" s="271"/>
      <c r="Q77" s="259">
        <f t="shared" si="4"/>
        <v>0</v>
      </c>
    </row>
    <row r="78" spans="1:17" ht="15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/>
      <c r="I78" s="270">
        <v>1</v>
      </c>
      <c r="J78" s="270">
        <v>1</v>
      </c>
      <c r="K78" s="271">
        <v>-3276.7</v>
      </c>
      <c r="L78" s="271">
        <v>-883.4</v>
      </c>
      <c r="M78" s="259">
        <f t="shared" si="3"/>
        <v>-2393.2999999999997</v>
      </c>
      <c r="N78" s="270">
        <v>1</v>
      </c>
      <c r="O78" s="271">
        <v>5249.87</v>
      </c>
      <c r="P78" s="271">
        <v>5249.87</v>
      </c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/>
      <c r="I79" s="270"/>
      <c r="J79" s="270">
        <v>1</v>
      </c>
      <c r="K79" s="271">
        <v>118.72</v>
      </c>
      <c r="L79" s="271">
        <v>118.72</v>
      </c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/>
      <c r="I80" s="270"/>
      <c r="J80" s="270"/>
      <c r="K80" s="271"/>
      <c r="L80" s="271"/>
      <c r="M80" s="259">
        <f t="shared" si="3"/>
        <v>0</v>
      </c>
      <c r="N80" s="270"/>
      <c r="O80" s="271"/>
      <c r="P80" s="271"/>
      <c r="Q80" s="259">
        <f t="shared" si="4"/>
        <v>0</v>
      </c>
    </row>
    <row r="81" spans="1:17" ht="15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>
        <v>1</v>
      </c>
      <c r="I82" s="270"/>
      <c r="J82" s="270"/>
      <c r="K82" s="271"/>
      <c r="L82" s="271"/>
      <c r="M82" s="259">
        <f t="shared" si="3"/>
        <v>0</v>
      </c>
      <c r="N82" s="270"/>
      <c r="O82" s="271"/>
      <c r="P82" s="271"/>
      <c r="Q82" s="259">
        <f t="shared" si="4"/>
        <v>0</v>
      </c>
    </row>
    <row r="83" spans="1:17" ht="15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/>
      <c r="I83" s="270"/>
      <c r="J83" s="270"/>
      <c r="K83" s="271"/>
      <c r="L83" s="271"/>
      <c r="M83" s="259">
        <f t="shared" si="3"/>
        <v>0</v>
      </c>
      <c r="N83" s="270"/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/>
      <c r="I85" s="270"/>
      <c r="J85" s="270"/>
      <c r="K85" s="271"/>
      <c r="L85" s="271"/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>
        <v>2</v>
      </c>
      <c r="I86" s="270"/>
      <c r="J86" s="270"/>
      <c r="K86" s="271"/>
      <c r="L86" s="271"/>
      <c r="M86" s="259">
        <f t="shared" si="3"/>
        <v>0</v>
      </c>
      <c r="N86" s="270"/>
      <c r="O86" s="271"/>
      <c r="P86" s="271"/>
      <c r="Q86" s="259">
        <f t="shared" si="4"/>
        <v>0</v>
      </c>
    </row>
    <row r="87" spans="1:17" ht="15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/>
      <c r="I87" s="270"/>
      <c r="J87" s="270"/>
      <c r="K87" s="271"/>
      <c r="L87" s="271"/>
      <c r="M87" s="259">
        <f t="shared" si="3"/>
        <v>0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>
        <v>2</v>
      </c>
      <c r="I90" s="270"/>
      <c r="J90" s="270"/>
      <c r="K90" s="271"/>
      <c r="L90" s="271"/>
      <c r="M90" s="259">
        <f t="shared" si="3"/>
        <v>0</v>
      </c>
      <c r="N90" s="270"/>
      <c r="O90" s="271"/>
      <c r="P90" s="271"/>
      <c r="Q90" s="259">
        <f t="shared" si="4"/>
        <v>0</v>
      </c>
    </row>
    <row r="91" spans="1:17" ht="15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/>
      <c r="I92" s="270"/>
      <c r="J92" s="270"/>
      <c r="K92" s="271"/>
      <c r="L92" s="271"/>
      <c r="M92" s="259">
        <f t="shared" si="3"/>
        <v>0</v>
      </c>
      <c r="N92" s="270"/>
      <c r="O92" s="271"/>
      <c r="P92" s="271"/>
      <c r="Q92" s="259">
        <f t="shared" si="4"/>
        <v>0</v>
      </c>
    </row>
    <row r="93" spans="1:17" ht="15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/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>
        <v>1</v>
      </c>
      <c r="I95" s="270"/>
      <c r="J95" s="270"/>
      <c r="K95" s="271"/>
      <c r="L95" s="271"/>
      <c r="M95" s="259">
        <f t="shared" si="3"/>
        <v>0</v>
      </c>
      <c r="N95" s="270"/>
      <c r="O95" s="271"/>
      <c r="P95" s="271"/>
      <c r="Q95" s="259">
        <f t="shared" si="4"/>
        <v>0</v>
      </c>
    </row>
    <row r="96" spans="1:17" ht="15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/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>
        <v>2</v>
      </c>
      <c r="I97" s="270"/>
      <c r="J97" s="270"/>
      <c r="K97" s="271"/>
      <c r="L97" s="271"/>
      <c r="M97" s="259">
        <f t="shared" si="3"/>
        <v>0</v>
      </c>
      <c r="N97" s="270"/>
      <c r="O97" s="271"/>
      <c r="P97" s="271"/>
      <c r="Q97" s="259">
        <f t="shared" si="4"/>
        <v>0</v>
      </c>
    </row>
    <row r="98" spans="1:17" ht="15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>
        <v>2</v>
      </c>
      <c r="I98" s="270"/>
      <c r="J98" s="270"/>
      <c r="K98" s="271"/>
      <c r="L98" s="271"/>
      <c r="M98" s="259">
        <f t="shared" si="3"/>
        <v>0</v>
      </c>
      <c r="N98" s="270"/>
      <c r="O98" s="271"/>
      <c r="P98" s="271"/>
      <c r="Q98" s="259">
        <f t="shared" si="4"/>
        <v>0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/>
      <c r="I99" s="270"/>
      <c r="J99" s="270">
        <v>1</v>
      </c>
      <c r="K99" s="271">
        <v>2715.29</v>
      </c>
      <c r="L99" s="271">
        <v>2715.29</v>
      </c>
      <c r="M99" s="259">
        <f t="shared" si="3"/>
        <v>0</v>
      </c>
      <c r="N99" s="270"/>
      <c r="O99" s="271"/>
      <c r="P99" s="271"/>
      <c r="Q99" s="259">
        <f t="shared" si="4"/>
        <v>0</v>
      </c>
    </row>
    <row r="100" spans="1:17" ht="15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/>
      <c r="I101" s="270"/>
      <c r="J101" s="270"/>
      <c r="K101" s="271"/>
      <c r="L101" s="271"/>
      <c r="M101" s="259">
        <f t="shared" si="3"/>
        <v>0</v>
      </c>
      <c r="N101" s="270"/>
      <c r="O101" s="271"/>
      <c r="P101" s="271"/>
      <c r="Q101" s="259">
        <f t="shared" si="4"/>
        <v>0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>
        <v>2</v>
      </c>
      <c r="I102" s="270"/>
      <c r="J102" s="270"/>
      <c r="K102" s="271"/>
      <c r="L102" s="271"/>
      <c r="M102" s="259">
        <f t="shared" si="3"/>
        <v>0</v>
      </c>
      <c r="N102" s="270"/>
      <c r="O102" s="271"/>
      <c r="P102" s="271"/>
      <c r="Q102" s="259">
        <f t="shared" si="4"/>
        <v>0</v>
      </c>
    </row>
    <row r="103" spans="1:17" ht="15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>
        <v>1</v>
      </c>
      <c r="I103" s="270">
        <v>1</v>
      </c>
      <c r="J103" s="270"/>
      <c r="K103" s="271"/>
      <c r="L103" s="271">
        <v>3497.9</v>
      </c>
      <c r="M103" s="259">
        <f t="shared" si="3"/>
        <v>-3497.9</v>
      </c>
      <c r="N103" s="270">
        <v>3</v>
      </c>
      <c r="O103" s="271">
        <v>4602.5</v>
      </c>
      <c r="P103" s="271">
        <v>9110.48</v>
      </c>
      <c r="Q103" s="259">
        <f t="shared" si="4"/>
        <v>-4507.9799999999996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/>
      <c r="I104" s="270">
        <v>1</v>
      </c>
      <c r="J104" s="270">
        <v>1</v>
      </c>
      <c r="K104" s="271">
        <v>2209.1999999999998</v>
      </c>
      <c r="L104" s="271">
        <v>2209.1999999999998</v>
      </c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/>
      <c r="J105" s="270"/>
      <c r="K105" s="271"/>
      <c r="L105" s="271"/>
      <c r="M105" s="259">
        <f t="shared" si="3"/>
        <v>0</v>
      </c>
      <c r="N105" s="270"/>
      <c r="O105" s="271"/>
      <c r="P105" s="271"/>
      <c r="Q105" s="259">
        <f t="shared" si="4"/>
        <v>0</v>
      </c>
    </row>
    <row r="106" spans="1:17" ht="15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/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/>
      <c r="I107" s="270"/>
      <c r="J107" s="270"/>
      <c r="K107" s="271"/>
      <c r="L107" s="271"/>
      <c r="M107" s="259">
        <f t="shared" si="3"/>
        <v>0</v>
      </c>
      <c r="N107" s="270"/>
      <c r="O107" s="271"/>
      <c r="P107" s="271"/>
      <c r="Q107" s="259">
        <f t="shared" si="4"/>
        <v>0</v>
      </c>
    </row>
    <row r="108" spans="1:17" ht="15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/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/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>
        <v>1</v>
      </c>
      <c r="I110" s="270"/>
      <c r="J110" s="270"/>
      <c r="K110" s="271"/>
      <c r="L110" s="271"/>
      <c r="M110" s="259">
        <f t="shared" si="3"/>
        <v>0</v>
      </c>
      <c r="N110" s="270"/>
      <c r="O110" s="271"/>
      <c r="P110" s="271"/>
      <c r="Q110" s="259">
        <f t="shared" si="4"/>
        <v>0</v>
      </c>
    </row>
    <row r="111" spans="1:17" ht="15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/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/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>
        <v>1</v>
      </c>
      <c r="I113" s="270"/>
      <c r="J113" s="270"/>
      <c r="K113" s="271"/>
      <c r="L113" s="271">
        <v>1841</v>
      </c>
      <c r="M113" s="259">
        <f t="shared" si="3"/>
        <v>-1841</v>
      </c>
      <c r="N113" s="270">
        <v>2</v>
      </c>
      <c r="O113" s="271"/>
      <c r="P113" s="271">
        <v>13089.7</v>
      </c>
      <c r="Q113" s="259">
        <f t="shared" si="4"/>
        <v>-13089.7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/>
      <c r="I114" s="270"/>
      <c r="J114" s="270">
        <v>1</v>
      </c>
      <c r="K114" s="271">
        <v>2035.23</v>
      </c>
      <c r="L114" s="271">
        <v>2035.23</v>
      </c>
      <c r="M114" s="259">
        <f t="shared" si="3"/>
        <v>0</v>
      </c>
      <c r="N114" s="270"/>
      <c r="O114" s="271"/>
      <c r="P114" s="271"/>
      <c r="Q114" s="259">
        <f t="shared" si="4"/>
        <v>0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/>
      <c r="I115" s="270"/>
      <c r="J115" s="270"/>
      <c r="K115" s="271"/>
      <c r="L115" s="271"/>
      <c r="M115" s="259">
        <f t="shared" si="3"/>
        <v>0</v>
      </c>
      <c r="N115" s="270"/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/>
      <c r="I117" s="270">
        <v>2</v>
      </c>
      <c r="J117" s="270">
        <v>2</v>
      </c>
      <c r="K117" s="271">
        <v>1220.58</v>
      </c>
      <c r="L117" s="271">
        <v>1220.58</v>
      </c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/>
      <c r="J118" s="270"/>
      <c r="K118" s="271"/>
      <c r="L118" s="271">
        <v>4970.7</v>
      </c>
      <c r="M118" s="259">
        <f t="shared" si="3"/>
        <v>-4970.7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/>
      <c r="I119" s="270"/>
      <c r="J119" s="270"/>
      <c r="K119" s="271"/>
      <c r="L119" s="271"/>
      <c r="M119" s="259">
        <f t="shared" si="3"/>
        <v>0</v>
      </c>
      <c r="N119" s="270"/>
      <c r="O119" s="271"/>
      <c r="P119" s="271"/>
      <c r="Q119" s="259">
        <f t="shared" si="4"/>
        <v>0</v>
      </c>
    </row>
    <row r="120" spans="1:17" ht="15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>
        <v>1</v>
      </c>
      <c r="I121" s="270"/>
      <c r="J121" s="270"/>
      <c r="K121" s="271"/>
      <c r="L121" s="271"/>
      <c r="M121" s="259">
        <f t="shared" si="3"/>
        <v>0</v>
      </c>
      <c r="N121" s="270"/>
      <c r="O121" s="271"/>
      <c r="P121" s="271"/>
      <c r="Q121" s="259">
        <f t="shared" si="4"/>
        <v>0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>
        <v>4</v>
      </c>
      <c r="I122" s="270"/>
      <c r="J122" s="270"/>
      <c r="K122" s="271"/>
      <c r="L122" s="271"/>
      <c r="M122" s="259">
        <f t="shared" si="3"/>
        <v>0</v>
      </c>
      <c r="N122" s="270"/>
      <c r="O122" s="271"/>
      <c r="P122" s="271"/>
      <c r="Q122" s="259">
        <f t="shared" si="4"/>
        <v>0</v>
      </c>
    </row>
    <row r="123" spans="1:17" ht="15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/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>
        <v>3</v>
      </c>
      <c r="I124" s="270">
        <v>1</v>
      </c>
      <c r="J124" s="270">
        <v>6</v>
      </c>
      <c r="K124" s="271">
        <v>12853.16</v>
      </c>
      <c r="L124" s="271">
        <v>12853.16</v>
      </c>
      <c r="M124" s="259">
        <f t="shared" si="3"/>
        <v>0</v>
      </c>
      <c r="N124" s="270"/>
      <c r="O124" s="271"/>
      <c r="P124" s="271"/>
      <c r="Q124" s="259">
        <f t="shared" si="4"/>
        <v>0</v>
      </c>
    </row>
    <row r="125" spans="1:17" ht="15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/>
      <c r="I125" s="270"/>
      <c r="J125" s="270"/>
      <c r="K125" s="271">
        <v>552.29999999999995</v>
      </c>
      <c r="L125" s="271"/>
      <c r="M125" s="259">
        <f t="shared" si="3"/>
        <v>552.29999999999995</v>
      </c>
      <c r="N125" s="270"/>
      <c r="O125" s="271"/>
      <c r="P125" s="271"/>
      <c r="Q125" s="259">
        <f t="shared" si="4"/>
        <v>0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/>
      <c r="I126" s="270"/>
      <c r="J126" s="270"/>
      <c r="K126" s="271"/>
      <c r="L126" s="271"/>
      <c r="M126" s="259">
        <f t="shared" si="3"/>
        <v>0</v>
      </c>
      <c r="N126" s="270"/>
      <c r="O126" s="271"/>
      <c r="P126" s="271"/>
      <c r="Q126" s="259">
        <f t="shared" si="4"/>
        <v>0</v>
      </c>
    </row>
    <row r="127" spans="1:17" ht="15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/>
      <c r="I127" s="270"/>
      <c r="J127" s="270"/>
      <c r="K127" s="271"/>
      <c r="L127" s="271"/>
      <c r="M127" s="259">
        <f t="shared" si="3"/>
        <v>0</v>
      </c>
      <c r="N127" s="270"/>
      <c r="O127" s="271"/>
      <c r="P127" s="271"/>
      <c r="Q127" s="259">
        <f t="shared" si="4"/>
        <v>0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>
        <v>1</v>
      </c>
      <c r="I128" s="270"/>
      <c r="J128" s="270"/>
      <c r="K128" s="271"/>
      <c r="L128" s="271"/>
      <c r="M128" s="259">
        <f t="shared" si="3"/>
        <v>0</v>
      </c>
      <c r="N128" s="270"/>
      <c r="O128" s="271"/>
      <c r="P128" s="271"/>
      <c r="Q128" s="259">
        <f t="shared" si="4"/>
        <v>0</v>
      </c>
    </row>
    <row r="129" spans="1:17" ht="15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/>
      <c r="I129" s="270"/>
      <c r="J129" s="270"/>
      <c r="K129" s="271"/>
      <c r="L129" s="271"/>
      <c r="M129" s="259">
        <f t="shared" si="3"/>
        <v>0</v>
      </c>
      <c r="N129" s="270">
        <v>1</v>
      </c>
      <c r="O129" s="271"/>
      <c r="P129" s="271"/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/>
      <c r="I130" s="270"/>
      <c r="J130" s="270"/>
      <c r="K130" s="271"/>
      <c r="L130" s="271"/>
      <c r="M130" s="259">
        <f t="shared" si="3"/>
        <v>0</v>
      </c>
      <c r="N130" s="270"/>
      <c r="O130" s="271"/>
      <c r="P130" s="271"/>
      <c r="Q130" s="259">
        <f t="shared" si="4"/>
        <v>0</v>
      </c>
    </row>
    <row r="131" spans="1:17" ht="15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/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/>
      <c r="Q131" s="259">
        <f t="shared" si="4"/>
        <v>0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/>
      <c r="I132" s="270"/>
      <c r="J132" s="270"/>
      <c r="K132" s="271"/>
      <c r="L132" s="271"/>
      <c r="M132" s="259">
        <f t="shared" si="3"/>
        <v>0</v>
      </c>
      <c r="N132" s="270"/>
      <c r="O132" s="271"/>
      <c r="P132" s="271"/>
      <c r="Q132" s="259">
        <f t="shared" si="4"/>
        <v>0</v>
      </c>
    </row>
    <row r="133" spans="1:17" ht="15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>
        <v>1</v>
      </c>
      <c r="I133" s="270"/>
      <c r="J133" s="270"/>
      <c r="K133" s="271"/>
      <c r="L133" s="271"/>
      <c r="M133" s="259">
        <f t="shared" si="3"/>
        <v>0</v>
      </c>
      <c r="N133" s="270"/>
      <c r="O133" s="271"/>
      <c r="P133" s="271"/>
      <c r="Q133" s="259">
        <f t="shared" si="4"/>
        <v>0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/>
      <c r="I134" s="270"/>
      <c r="J134" s="270"/>
      <c r="K134" s="271"/>
      <c r="L134" s="271"/>
      <c r="M134" s="259">
        <f t="shared" si="3"/>
        <v>0</v>
      </c>
      <c r="N134" s="270"/>
      <c r="O134" s="271"/>
      <c r="P134" s="271"/>
      <c r="Q134" s="259">
        <f t="shared" si="4"/>
        <v>0</v>
      </c>
    </row>
    <row r="135" spans="1:17" ht="15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/>
      <c r="J135" s="270">
        <v>1</v>
      </c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/>
      <c r="I136" s="270"/>
      <c r="J136" s="270"/>
      <c r="K136" s="271"/>
      <c r="L136" s="271"/>
      <c r="M136" s="259">
        <f t="shared" si="3"/>
        <v>0</v>
      </c>
      <c r="N136" s="270"/>
      <c r="O136" s="271"/>
      <c r="P136" s="271"/>
      <c r="Q136" s="259">
        <f t="shared" si="4"/>
        <v>0</v>
      </c>
    </row>
    <row r="137" spans="1:17" ht="15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/>
      <c r="I137" s="270"/>
      <c r="J137" s="270"/>
      <c r="K137" s="271"/>
      <c r="L137" s="271"/>
      <c r="M137" s="259">
        <f t="shared" si="3"/>
        <v>0</v>
      </c>
      <c r="N137" s="270">
        <v>1</v>
      </c>
      <c r="O137" s="271"/>
      <c r="P137" s="271">
        <v>4742.03</v>
      </c>
      <c r="Q137" s="259">
        <f t="shared" si="4"/>
        <v>-4742.03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>
        <v>1</v>
      </c>
      <c r="I138" s="270"/>
      <c r="J138" s="270"/>
      <c r="K138" s="271"/>
      <c r="L138" s="271"/>
      <c r="M138" s="259">
        <f t="shared" si="3"/>
        <v>0</v>
      </c>
      <c r="N138" s="270"/>
      <c r="O138" s="271"/>
      <c r="P138" s="271"/>
      <c r="Q138" s="259">
        <f t="shared" si="4"/>
        <v>0</v>
      </c>
    </row>
    <row r="139" spans="1:17" ht="15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/>
      <c r="I140" s="270">
        <v>1</v>
      </c>
      <c r="J140" s="270">
        <v>1</v>
      </c>
      <c r="K140" s="271">
        <v>683.47</v>
      </c>
      <c r="L140" s="271">
        <v>683.47</v>
      </c>
      <c r="M140" s="259">
        <f t="shared" si="3"/>
        <v>0</v>
      </c>
      <c r="N140" s="270"/>
      <c r="O140" s="271"/>
      <c r="P140" s="271"/>
      <c r="Q140" s="259">
        <f t="shared" si="4"/>
        <v>0</v>
      </c>
    </row>
    <row r="141" spans="1:17" ht="15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/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>
        <v>1</v>
      </c>
      <c r="I142" s="270">
        <v>1</v>
      </c>
      <c r="J142" s="270">
        <v>1</v>
      </c>
      <c r="K142" s="271">
        <v>1620.08</v>
      </c>
      <c r="L142" s="271">
        <v>1620.08</v>
      </c>
      <c r="M142" s="259">
        <f t="shared" ref="M142:M186" si="5">K142-L142</f>
        <v>0</v>
      </c>
      <c r="N142" s="270">
        <v>1</v>
      </c>
      <c r="O142" s="271">
        <v>5286</v>
      </c>
      <c r="P142" s="271">
        <v>5286</v>
      </c>
      <c r="Q142" s="259">
        <f t="shared" ref="Q142:Q186" si="6">O142-P142</f>
        <v>0</v>
      </c>
    </row>
    <row r="143" spans="1:17" ht="15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/>
      <c r="I143" s="270"/>
      <c r="J143" s="270"/>
      <c r="K143" s="271"/>
      <c r="L143" s="271"/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/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>
        <v>4</v>
      </c>
      <c r="I155" s="270"/>
      <c r="J155" s="270"/>
      <c r="K155" s="271"/>
      <c r="L155" s="271"/>
      <c r="M155" s="259">
        <f t="shared" si="5"/>
        <v>0</v>
      </c>
      <c r="N155" s="270"/>
      <c r="O155" s="271"/>
      <c r="P155" s="271"/>
      <c r="Q155" s="259">
        <f t="shared" si="6"/>
        <v>0</v>
      </c>
    </row>
    <row r="156" spans="1:17" ht="15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/>
      <c r="I156" s="270">
        <v>2</v>
      </c>
      <c r="J156" s="270"/>
      <c r="K156" s="271"/>
      <c r="L156" s="271">
        <v>2761.5</v>
      </c>
      <c r="M156" s="259">
        <f t="shared" si="5"/>
        <v>-2761.5</v>
      </c>
      <c r="N156" s="270">
        <v>1</v>
      </c>
      <c r="O156" s="271"/>
      <c r="P156" s="271">
        <v>4050.2</v>
      </c>
      <c r="Q156" s="259">
        <f t="shared" si="6"/>
        <v>-4050.2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>
        <v>1</v>
      </c>
      <c r="I161" s="270"/>
      <c r="J161" s="270">
        <v>1</v>
      </c>
      <c r="K161" s="271">
        <v>2349.7600000000002</v>
      </c>
      <c r="L161" s="271">
        <v>2349.7600000000002</v>
      </c>
      <c r="M161" s="259">
        <f t="shared" si="5"/>
        <v>0</v>
      </c>
      <c r="N161" s="270"/>
      <c r="O161" s="271"/>
      <c r="P161" s="271">
        <v>966.53</v>
      </c>
      <c r="Q161" s="259">
        <f t="shared" si="6"/>
        <v>-966.53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/>
      <c r="I162" s="270"/>
      <c r="J162" s="270"/>
      <c r="K162" s="271"/>
      <c r="L162" s="271"/>
      <c r="M162" s="259">
        <f t="shared" si="5"/>
        <v>0</v>
      </c>
      <c r="N162" s="270"/>
      <c r="O162" s="271"/>
      <c r="P162" s="271"/>
      <c r="Q162" s="259">
        <f t="shared" si="6"/>
        <v>0</v>
      </c>
    </row>
    <row r="163" spans="1:17" ht="15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/>
      <c r="I163" s="270"/>
      <c r="J163" s="270"/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/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>
        <v>1</v>
      </c>
      <c r="I166" s="270"/>
      <c r="J166" s="270"/>
      <c r="K166" s="271"/>
      <c r="L166" s="271"/>
      <c r="M166" s="259">
        <f t="shared" si="5"/>
        <v>0</v>
      </c>
      <c r="N166" s="270"/>
      <c r="O166" s="271"/>
      <c r="P166" s="271"/>
      <c r="Q166" s="259">
        <f t="shared" si="6"/>
        <v>0</v>
      </c>
    </row>
    <row r="167" spans="1:17" ht="15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/>
      <c r="I167" s="270"/>
      <c r="J167" s="270"/>
      <c r="K167" s="271"/>
      <c r="L167" s="271"/>
      <c r="M167" s="259">
        <f t="shared" si="5"/>
        <v>0</v>
      </c>
      <c r="N167" s="270"/>
      <c r="O167" s="271"/>
      <c r="P167" s="271"/>
      <c r="Q167" s="259">
        <f t="shared" si="6"/>
        <v>0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/>
      <c r="I168" s="270"/>
      <c r="J168" s="270"/>
      <c r="K168" s="271"/>
      <c r="L168" s="271"/>
      <c r="M168" s="259">
        <f t="shared" si="5"/>
        <v>0</v>
      </c>
      <c r="N168" s="270">
        <v>1</v>
      </c>
      <c r="O168" s="271">
        <v>1377.07</v>
      </c>
      <c r="P168" s="271">
        <v>1377.07</v>
      </c>
      <c r="Q168" s="259">
        <f t="shared" si="6"/>
        <v>0</v>
      </c>
    </row>
    <row r="169" spans="1:17" ht="15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>
        <v>4</v>
      </c>
      <c r="I170" s="270"/>
      <c r="J170" s="270"/>
      <c r="K170" s="271"/>
      <c r="L170" s="271"/>
      <c r="M170" s="259">
        <f t="shared" si="5"/>
        <v>0</v>
      </c>
      <c r="N170" s="270"/>
      <c r="O170" s="271"/>
      <c r="P170" s="271"/>
      <c r="Q170" s="259">
        <f t="shared" si="6"/>
        <v>0</v>
      </c>
    </row>
    <row r="171" spans="1:17" ht="15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/>
      <c r="I172" s="270"/>
      <c r="J172" s="270"/>
      <c r="K172" s="271"/>
      <c r="L172" s="271"/>
      <c r="M172" s="259">
        <f t="shared" si="5"/>
        <v>0</v>
      </c>
      <c r="N172" s="270"/>
      <c r="O172" s="271"/>
      <c r="P172" s="271"/>
      <c r="Q172" s="259">
        <f t="shared" si="6"/>
        <v>0</v>
      </c>
    </row>
    <row r="173" spans="1:17" ht="15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/>
      <c r="Q175" s="259">
        <f t="shared" si="6"/>
        <v>0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/>
      <c r="I177" s="270"/>
      <c r="J177" s="270"/>
      <c r="K177" s="271"/>
      <c r="L177" s="271"/>
      <c r="M177" s="259">
        <f t="shared" si="5"/>
        <v>0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>
        <v>2</v>
      </c>
      <c r="I178" s="270"/>
      <c r="J178" s="270"/>
      <c r="K178" s="271"/>
      <c r="L178" s="271"/>
      <c r="M178" s="259">
        <f t="shared" si="5"/>
        <v>0</v>
      </c>
      <c r="N178" s="270"/>
      <c r="O178" s="271"/>
      <c r="P178" s="271"/>
      <c r="Q178" s="259">
        <f t="shared" si="6"/>
        <v>0</v>
      </c>
    </row>
    <row r="179" spans="1:17" ht="15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/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/>
      <c r="Q179" s="259">
        <f t="shared" si="6"/>
        <v>0</v>
      </c>
    </row>
    <row r="180" spans="1:17" ht="15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/>
      <c r="J180" s="270"/>
      <c r="K180" s="271"/>
      <c r="L180" s="271"/>
      <c r="M180" s="259">
        <f t="shared" si="5"/>
        <v>0</v>
      </c>
      <c r="N180" s="270"/>
      <c r="O180" s="271"/>
      <c r="P180" s="271"/>
      <c r="Q180" s="259">
        <f t="shared" si="6"/>
        <v>0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>
        <v>2</v>
      </c>
      <c r="I181" s="270"/>
      <c r="J181" s="270"/>
      <c r="K181" s="271"/>
      <c r="L181" s="271"/>
      <c r="M181" s="259">
        <f t="shared" si="5"/>
        <v>0</v>
      </c>
      <c r="N181" s="270"/>
      <c r="O181" s="271"/>
      <c r="P181" s="271"/>
      <c r="Q181" s="259">
        <f t="shared" si="6"/>
        <v>0</v>
      </c>
    </row>
    <row r="182" spans="1:17" ht="15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/>
      <c r="I182" s="270">
        <v>1</v>
      </c>
      <c r="J182" s="270"/>
      <c r="K182" s="271"/>
      <c r="L182" s="271"/>
      <c r="M182" s="259">
        <f t="shared" si="5"/>
        <v>0</v>
      </c>
      <c r="N182" s="270"/>
      <c r="O182" s="271"/>
      <c r="P182" s="271"/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/>
      <c r="I183" s="270"/>
      <c r="J183" s="270"/>
      <c r="K183" s="271"/>
      <c r="L183" s="271"/>
      <c r="M183" s="259">
        <f t="shared" si="5"/>
        <v>0</v>
      </c>
      <c r="N183" s="270"/>
      <c r="O183" s="271"/>
      <c r="P183" s="271"/>
      <c r="Q183" s="259">
        <f t="shared" si="6"/>
        <v>0</v>
      </c>
    </row>
    <row r="184" spans="1:17" ht="15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/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/>
      <c r="I185" s="270"/>
      <c r="J185" s="270"/>
      <c r="K185" s="271"/>
      <c r="L185" s="271"/>
      <c r="M185" s="259">
        <f t="shared" si="5"/>
        <v>0</v>
      </c>
      <c r="N185" s="270"/>
      <c r="O185" s="271"/>
      <c r="P185" s="271"/>
      <c r="Q185" s="259">
        <f t="shared" si="6"/>
        <v>0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>
        <v>2</v>
      </c>
      <c r="I186" s="270"/>
      <c r="J186" s="270"/>
      <c r="K186" s="271"/>
      <c r="L186" s="271"/>
      <c r="M186" s="259">
        <f t="shared" si="5"/>
        <v>0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/>
      <c r="I187" s="270"/>
      <c r="J187" s="270">
        <v>1</v>
      </c>
      <c r="K187" s="271">
        <v>10348.030000000001</v>
      </c>
      <c r="L187" s="271">
        <v>10348.030000000001</v>
      </c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/>
      <c r="I189" s="270"/>
      <c r="J189" s="270"/>
      <c r="K189" s="271"/>
      <c r="L189" s="271"/>
      <c r="M189" s="259">
        <f t="shared" ref="M189:M234" si="7">K189-L189</f>
        <v>0</v>
      </c>
      <c r="N189" s="270"/>
      <c r="O189" s="271"/>
      <c r="P189" s="271"/>
      <c r="Q189" s="259">
        <f t="shared" ref="Q189:Q234" si="8">O189-P189</f>
        <v>0</v>
      </c>
    </row>
    <row r="190" spans="1:17" ht="15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/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/>
      <c r="I191" s="270"/>
      <c r="J191" s="270"/>
      <c r="K191" s="271"/>
      <c r="L191" s="271"/>
      <c r="M191" s="259">
        <f t="shared" si="7"/>
        <v>0</v>
      </c>
      <c r="N191" s="270"/>
      <c r="O191" s="271"/>
      <c r="P191" s="271"/>
      <c r="Q191" s="259">
        <f t="shared" si="8"/>
        <v>0</v>
      </c>
    </row>
    <row r="192" spans="1:17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/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>
        <v>1</v>
      </c>
      <c r="I194" s="270"/>
      <c r="J194" s="270"/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/>
      <c r="I196" s="270"/>
      <c r="J196" s="270"/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/>
      <c r="I197" s="270"/>
      <c r="J197" s="270"/>
      <c r="K197" s="271"/>
      <c r="L197" s="271"/>
      <c r="M197" s="259">
        <f t="shared" si="7"/>
        <v>0</v>
      </c>
      <c r="N197" s="270"/>
      <c r="O197" s="271"/>
      <c r="P197" s="271"/>
      <c r="Q197" s="259">
        <f t="shared" si="8"/>
        <v>0</v>
      </c>
    </row>
    <row r="198" spans="1:17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>
        <v>1</v>
      </c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/>
      <c r="I199" s="270"/>
      <c r="J199" s="270"/>
      <c r="K199" s="271"/>
      <c r="L199" s="271"/>
      <c r="M199" s="259">
        <f t="shared" si="7"/>
        <v>0</v>
      </c>
      <c r="N199" s="270"/>
      <c r="O199" s="271"/>
      <c r="P199" s="271"/>
      <c r="Q199" s="259">
        <f t="shared" si="8"/>
        <v>0</v>
      </c>
    </row>
    <row r="200" spans="1:17" ht="63.75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>
        <v>1</v>
      </c>
      <c r="I200" s="270"/>
      <c r="J200" s="270"/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>
        <v>1</v>
      </c>
      <c r="I202" s="270">
        <v>1</v>
      </c>
      <c r="J202" s="270">
        <v>1</v>
      </c>
      <c r="K202" s="271">
        <v>911.3</v>
      </c>
      <c r="L202" s="271">
        <v>911.3</v>
      </c>
      <c r="M202" s="259">
        <f t="shared" si="7"/>
        <v>0</v>
      </c>
      <c r="N202" s="270"/>
      <c r="O202" s="271"/>
      <c r="P202" s="271"/>
      <c r="Q202" s="259">
        <f t="shared" si="8"/>
        <v>0</v>
      </c>
    </row>
    <row r="203" spans="1:17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/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/>
      <c r="I205" s="270"/>
      <c r="J205" s="270"/>
      <c r="K205" s="271"/>
      <c r="L205" s="271"/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/>
      <c r="I206" s="270">
        <v>1</v>
      </c>
      <c r="J206" s="270">
        <v>1</v>
      </c>
      <c r="K206" s="271">
        <v>1213.96</v>
      </c>
      <c r="L206" s="271">
        <v>1213.96</v>
      </c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/>
      <c r="I208" s="270"/>
      <c r="J208" s="270"/>
      <c r="K208" s="271"/>
      <c r="L208" s="271"/>
      <c r="M208" s="259">
        <f t="shared" si="7"/>
        <v>0</v>
      </c>
      <c r="N208" s="270"/>
      <c r="O208" s="271"/>
      <c r="P208" s="271"/>
      <c r="Q208" s="259">
        <f t="shared" si="8"/>
        <v>0</v>
      </c>
    </row>
    <row r="209" spans="1:17" ht="5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>
        <v>2</v>
      </c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/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>
        <v>2</v>
      </c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>
        <v>2</v>
      </c>
      <c r="I212" s="270">
        <v>3</v>
      </c>
      <c r="J212" s="270">
        <v>3</v>
      </c>
      <c r="K212" s="271">
        <v>3085.71</v>
      </c>
      <c r="L212" s="271">
        <v>3085.71</v>
      </c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/>
      <c r="I213" s="270">
        <v>-1</v>
      </c>
      <c r="J213" s="270"/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>
        <v>2</v>
      </c>
      <c r="I214" s="270"/>
      <c r="J214" s="270"/>
      <c r="K214" s="271"/>
      <c r="L214" s="271"/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/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>
        <v>1</v>
      </c>
      <c r="I216" s="270">
        <v>2</v>
      </c>
      <c r="J216" s="270">
        <v>2</v>
      </c>
      <c r="K216" s="271">
        <v>1196.6500000000001</v>
      </c>
      <c r="L216" s="271">
        <v>1196.6500000000001</v>
      </c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/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>
        <v>1</v>
      </c>
      <c r="I221" s="270">
        <v>2</v>
      </c>
      <c r="J221" s="270">
        <v>2</v>
      </c>
      <c r="K221" s="271">
        <v>1886.39</v>
      </c>
      <c r="L221" s="271">
        <v>1886.39</v>
      </c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/>
      <c r="I222" s="270"/>
      <c r="J222" s="270"/>
      <c r="K222" s="271"/>
      <c r="L222" s="271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/>
      <c r="I224" s="270"/>
      <c r="J224" s="270"/>
      <c r="K224" s="271"/>
      <c r="L224" s="271"/>
      <c r="M224" s="259">
        <f t="shared" si="7"/>
        <v>0</v>
      </c>
      <c r="N224" s="270"/>
      <c r="O224" s="271"/>
      <c r="P224" s="271"/>
      <c r="Q224" s="259">
        <f t="shared" si="8"/>
        <v>0</v>
      </c>
    </row>
    <row r="225" spans="1:17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/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/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>
        <v>1</v>
      </c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/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>
        <v>1</v>
      </c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>
        <v>1</v>
      </c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/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>SUM(H10:H234)</f>
        <v>81</v>
      </c>
      <c r="I235" s="275">
        <f t="shared" ref="I235:Q235" si="9">SUM(I10:I234)</f>
        <v>33</v>
      </c>
      <c r="J235" s="275">
        <f t="shared" si="9"/>
        <v>46</v>
      </c>
      <c r="K235" s="259">
        <f t="shared" si="9"/>
        <v>73436.630000000019</v>
      </c>
      <c r="L235" s="259">
        <f t="shared" si="9"/>
        <v>89223.200000000012</v>
      </c>
      <c r="M235" s="259">
        <f t="shared" si="9"/>
        <v>-15786.57</v>
      </c>
      <c r="N235" s="275">
        <f t="shared" si="9"/>
        <v>21</v>
      </c>
      <c r="O235" s="259">
        <f t="shared" si="9"/>
        <v>62989.47</v>
      </c>
      <c r="P235" s="259">
        <f t="shared" si="9"/>
        <v>81942.87</v>
      </c>
      <c r="Q235" s="259">
        <f t="shared" si="9"/>
        <v>-18953.400000000001</v>
      </c>
    </row>
  </sheetData>
  <autoFilter ref="A9:Q235" xr:uid="{00000000-0009-0000-0000-000028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17" right="0.17" top="0.17" bottom="0.17" header="0.17" footer="0.17"/>
  <pageSetup paperSize="9" scale="54" fitToHeight="0" orientation="landscape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Q235"/>
  <sheetViews>
    <sheetView topLeftCell="B192" workbookViewId="0">
      <selection activeCell="B202" sqref="A202:XFD202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>
        <v>1</v>
      </c>
      <c r="I10" s="270"/>
      <c r="J10" s="270"/>
      <c r="K10" s="271"/>
      <c r="L10" s="271"/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/>
      <c r="I11" s="270"/>
      <c r="J11" s="270"/>
      <c r="K11" s="271"/>
      <c r="L11" s="271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/>
      <c r="I13" s="270"/>
      <c r="J13" s="270"/>
      <c r="K13" s="271"/>
      <c r="L13" s="271"/>
      <c r="M13" s="259">
        <f t="shared" si="1"/>
        <v>0</v>
      </c>
      <c r="N13" s="270"/>
      <c r="O13" s="271"/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/>
      <c r="I14" s="270"/>
      <c r="J14" s="270">
        <v>1</v>
      </c>
      <c r="K14" s="271">
        <v>2767.11</v>
      </c>
      <c r="L14" s="271">
        <v>2767.11</v>
      </c>
      <c r="M14" s="259">
        <f t="shared" si="1"/>
        <v>0</v>
      </c>
      <c r="N14" s="270">
        <v>1</v>
      </c>
      <c r="O14" s="271">
        <v>3561.23</v>
      </c>
      <c r="P14" s="271">
        <v>3561.23</v>
      </c>
      <c r="Q14" s="259">
        <f t="shared" si="2"/>
        <v>0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>
        <v>1</v>
      </c>
      <c r="I15" s="270"/>
      <c r="J15" s="270"/>
      <c r="K15" s="271"/>
      <c r="L15" s="271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>
        <v>1</v>
      </c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/>
      <c r="I17" s="270"/>
      <c r="J17" s="270"/>
      <c r="K17" s="271"/>
      <c r="L17" s="271"/>
      <c r="M17" s="259">
        <f t="shared" si="1"/>
        <v>0</v>
      </c>
      <c r="N17" s="270"/>
      <c r="O17" s="271"/>
      <c r="P17" s="271"/>
      <c r="Q17" s="259">
        <f t="shared" si="2"/>
        <v>0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/>
      <c r="I18" s="270">
        <v>2</v>
      </c>
      <c r="J18" s="270">
        <v>3</v>
      </c>
      <c r="K18" s="271">
        <v>5578.21</v>
      </c>
      <c r="L18" s="271"/>
      <c r="M18" s="259">
        <f t="shared" si="1"/>
        <v>5578.21</v>
      </c>
      <c r="N18" s="270"/>
      <c r="O18" s="271"/>
      <c r="P18" s="271"/>
      <c r="Q18" s="259">
        <f t="shared" si="2"/>
        <v>0</v>
      </c>
    </row>
    <row r="19" spans="1:17" ht="15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/>
      <c r="I20" s="270">
        <v>1</v>
      </c>
      <c r="J20" s="270">
        <v>1</v>
      </c>
      <c r="K20" s="271">
        <v>2181.59</v>
      </c>
      <c r="L20" s="271">
        <v>2181.59</v>
      </c>
      <c r="M20" s="259">
        <f t="shared" si="1"/>
        <v>0</v>
      </c>
      <c r="N20" s="270"/>
      <c r="O20" s="271"/>
      <c r="P20" s="271"/>
      <c r="Q20" s="259">
        <f t="shared" si="2"/>
        <v>0</v>
      </c>
    </row>
    <row r="21" spans="1:17" ht="15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/>
      <c r="I21" s="270"/>
      <c r="J21" s="270">
        <v>1</v>
      </c>
      <c r="K21" s="271">
        <v>2393.3000000000002</v>
      </c>
      <c r="L21" s="271"/>
      <c r="M21" s="259">
        <f t="shared" si="1"/>
        <v>2393.3000000000002</v>
      </c>
      <c r="N21" s="270">
        <v>1</v>
      </c>
      <c r="O21" s="271">
        <v>2393.3000000000002</v>
      </c>
      <c r="P21" s="271"/>
      <c r="Q21" s="259">
        <f t="shared" si="2"/>
        <v>2393.3000000000002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>
        <v>1</v>
      </c>
      <c r="I24" s="270"/>
      <c r="J24" s="270"/>
      <c r="K24" s="271"/>
      <c r="L24" s="271"/>
      <c r="M24" s="259">
        <f t="shared" si="1"/>
        <v>0</v>
      </c>
      <c r="N24" s="270">
        <v>1</v>
      </c>
      <c r="O24" s="271">
        <v>1275.81</v>
      </c>
      <c r="P24" s="271">
        <v>1275.81</v>
      </c>
      <c r="Q24" s="259">
        <f t="shared" si="2"/>
        <v>0</v>
      </c>
    </row>
    <row r="25" spans="1:17" ht="15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/>
      <c r="I25" s="270"/>
      <c r="J25" s="270"/>
      <c r="K25" s="271"/>
      <c r="L25" s="271"/>
      <c r="M25" s="259">
        <f t="shared" si="1"/>
        <v>0</v>
      </c>
      <c r="N25" s="270"/>
      <c r="O25" s="271"/>
      <c r="P25" s="271"/>
      <c r="Q25" s="259">
        <f t="shared" si="2"/>
        <v>0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/>
      <c r="I26" s="270"/>
      <c r="J26" s="270"/>
      <c r="K26" s="271"/>
      <c r="L26" s="271"/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>
        <v>1</v>
      </c>
      <c r="I27" s="270"/>
      <c r="J27" s="270"/>
      <c r="K27" s="271"/>
      <c r="L27" s="271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>
        <v>1</v>
      </c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/>
      <c r="I31" s="270"/>
      <c r="J31" s="270"/>
      <c r="K31" s="271"/>
      <c r="L31" s="271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/>
      <c r="I33" s="270">
        <v>1</v>
      </c>
      <c r="J33" s="270">
        <v>1</v>
      </c>
      <c r="K33" s="271">
        <v>6027.42</v>
      </c>
      <c r="L33" s="271">
        <v>6027.42</v>
      </c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/>
      <c r="I34" s="270"/>
      <c r="J34" s="270"/>
      <c r="K34" s="271"/>
      <c r="L34" s="271"/>
      <c r="M34" s="259">
        <f t="shared" si="1"/>
        <v>0</v>
      </c>
      <c r="N34" s="270"/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/>
      <c r="I35" s="270"/>
      <c r="J35" s="270"/>
      <c r="K35" s="271"/>
      <c r="L35" s="271"/>
      <c r="M35" s="259">
        <f t="shared" si="1"/>
        <v>0</v>
      </c>
      <c r="N35" s="270"/>
      <c r="O35" s="271"/>
      <c r="P35" s="271"/>
      <c r="Q35" s="259">
        <f t="shared" si="2"/>
        <v>0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/>
      <c r="I36" s="270"/>
      <c r="J36" s="270"/>
      <c r="K36" s="271"/>
      <c r="L36" s="271"/>
      <c r="M36" s="259">
        <f t="shared" si="1"/>
        <v>0</v>
      </c>
      <c r="N36" s="270"/>
      <c r="O36" s="271"/>
      <c r="P36" s="271"/>
      <c r="Q36" s="259">
        <f t="shared" si="2"/>
        <v>0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/>
      <c r="I37" s="270"/>
      <c r="J37" s="270"/>
      <c r="K37" s="271"/>
      <c r="L37" s="271"/>
      <c r="M37" s="259">
        <f t="shared" si="1"/>
        <v>0</v>
      </c>
      <c r="N37" s="270"/>
      <c r="O37" s="271"/>
      <c r="P37" s="271"/>
      <c r="Q37" s="259">
        <f t="shared" si="2"/>
        <v>0</v>
      </c>
    </row>
    <row r="38" spans="1:17" ht="15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/>
      <c r="I39" s="270"/>
      <c r="J39" s="270"/>
      <c r="K39" s="271"/>
      <c r="L39" s="271"/>
      <c r="M39" s="259">
        <f t="shared" si="1"/>
        <v>0</v>
      </c>
      <c r="N39" s="270"/>
      <c r="O39" s="271"/>
      <c r="P39" s="271"/>
      <c r="Q39" s="259">
        <f t="shared" si="2"/>
        <v>0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>
        <v>1</v>
      </c>
      <c r="I40" s="270">
        <v>4</v>
      </c>
      <c r="J40" s="270">
        <v>5</v>
      </c>
      <c r="K40" s="271">
        <v>14962.53</v>
      </c>
      <c r="L40" s="271">
        <v>14962.53</v>
      </c>
      <c r="M40" s="259">
        <f t="shared" si="1"/>
        <v>0</v>
      </c>
      <c r="N40" s="270"/>
      <c r="O40" s="271"/>
      <c r="P40" s="271"/>
      <c r="Q40" s="259">
        <f t="shared" si="2"/>
        <v>0</v>
      </c>
    </row>
    <row r="41" spans="1:17" ht="15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/>
      <c r="I41" s="270"/>
      <c r="J41" s="270"/>
      <c r="K41" s="271"/>
      <c r="L41" s="271"/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/>
      <c r="I42" s="270"/>
      <c r="J42" s="270"/>
      <c r="K42" s="271"/>
      <c r="L42" s="271"/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>
        <v>1</v>
      </c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/>
      <c r="I49" s="270"/>
      <c r="J49" s="270"/>
      <c r="K49" s="271"/>
      <c r="L49" s="271"/>
      <c r="M49" s="259">
        <f t="shared" si="1"/>
        <v>0</v>
      </c>
      <c r="N49" s="270"/>
      <c r="O49" s="271"/>
      <c r="P49" s="271"/>
      <c r="Q49" s="259">
        <f t="shared" si="2"/>
        <v>0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/>
      <c r="I50" s="270"/>
      <c r="J50" s="270"/>
      <c r="K50" s="271"/>
      <c r="L50" s="271"/>
      <c r="M50" s="259">
        <f t="shared" si="1"/>
        <v>0</v>
      </c>
      <c r="N50" s="270"/>
      <c r="O50" s="271"/>
      <c r="P50" s="271"/>
      <c r="Q50" s="259">
        <f t="shared" si="2"/>
        <v>0</v>
      </c>
    </row>
    <row r="51" spans="1:17" ht="15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/>
      <c r="I53" s="270"/>
      <c r="J53" s="270"/>
      <c r="K53" s="271"/>
      <c r="L53" s="271"/>
      <c r="M53" s="259">
        <f t="shared" si="1"/>
        <v>0</v>
      </c>
      <c r="N53" s="270"/>
      <c r="O53" s="271"/>
      <c r="P53" s="271"/>
      <c r="Q53" s="259">
        <f t="shared" si="2"/>
        <v>0</v>
      </c>
    </row>
    <row r="54" spans="1:17" ht="15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/>
      <c r="I55" s="270"/>
      <c r="J55" s="270"/>
      <c r="K55" s="271"/>
      <c r="L55" s="271"/>
      <c r="M55" s="259">
        <f t="shared" si="1"/>
        <v>0</v>
      </c>
      <c r="N55" s="270"/>
      <c r="O55" s="271"/>
      <c r="P55" s="271"/>
      <c r="Q55" s="259">
        <f t="shared" si="2"/>
        <v>0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/>
      <c r="I56" s="270">
        <v>2</v>
      </c>
      <c r="J56" s="270">
        <v>3</v>
      </c>
      <c r="K56" s="271">
        <v>5551.35</v>
      </c>
      <c r="L56" s="271"/>
      <c r="M56" s="259">
        <f t="shared" si="1"/>
        <v>5551.35</v>
      </c>
      <c r="N56" s="270">
        <v>1</v>
      </c>
      <c r="O56" s="271">
        <v>2347.42</v>
      </c>
      <c r="P56" s="271"/>
      <c r="Q56" s="259">
        <f t="shared" si="2"/>
        <v>2347.42</v>
      </c>
    </row>
    <row r="57" spans="1:17" ht="15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/>
      <c r="I57" s="270"/>
      <c r="J57" s="270"/>
      <c r="K57" s="271">
        <v>1104.5999999999999</v>
      </c>
      <c r="L57" s="271"/>
      <c r="M57" s="259">
        <f t="shared" si="1"/>
        <v>1104.5999999999999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/>
      <c r="I59" s="270"/>
      <c r="J59" s="270"/>
      <c r="K59" s="271"/>
      <c r="L59" s="271"/>
      <c r="M59" s="259">
        <f t="shared" si="1"/>
        <v>0</v>
      </c>
      <c r="N59" s="270"/>
      <c r="O59" s="271"/>
      <c r="P59" s="271"/>
      <c r="Q59" s="259">
        <f t="shared" si="2"/>
        <v>0</v>
      </c>
    </row>
    <row r="60" spans="1:17" ht="15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>
        <v>1</v>
      </c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/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>
        <v>1</v>
      </c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/>
      <c r="I66" s="270"/>
      <c r="J66" s="270"/>
      <c r="K66" s="271"/>
      <c r="L66" s="271"/>
      <c r="M66" s="259">
        <f t="shared" si="1"/>
        <v>0</v>
      </c>
      <c r="N66" s="270"/>
      <c r="O66" s="271"/>
      <c r="P66" s="271"/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>
        <v>1</v>
      </c>
      <c r="I67" s="270">
        <v>3</v>
      </c>
      <c r="J67" s="270">
        <v>4</v>
      </c>
      <c r="K67" s="271">
        <v>6768.06</v>
      </c>
      <c r="L67" s="271">
        <v>6768.06</v>
      </c>
      <c r="M67" s="259">
        <f t="shared" si="1"/>
        <v>0</v>
      </c>
      <c r="N67" s="270"/>
      <c r="O67" s="271"/>
      <c r="P67" s="271"/>
      <c r="Q67" s="259">
        <f t="shared" si="2"/>
        <v>0</v>
      </c>
    </row>
    <row r="68" spans="1:17" ht="15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>
        <v>1</v>
      </c>
      <c r="I70" s="270"/>
      <c r="J70" s="270"/>
      <c r="K70" s="271"/>
      <c r="L70" s="271"/>
      <c r="M70" s="259">
        <f t="shared" si="1"/>
        <v>0</v>
      </c>
      <c r="N70" s="270"/>
      <c r="O70" s="271"/>
      <c r="P70" s="271"/>
      <c r="Q70" s="259">
        <f t="shared" si="2"/>
        <v>0</v>
      </c>
    </row>
    <row r="71" spans="1:17" ht="15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/>
      <c r="I73" s="270"/>
      <c r="J73" s="270"/>
      <c r="K73" s="271"/>
      <c r="L73" s="271"/>
      <c r="M73" s="259">
        <f t="shared" si="1"/>
        <v>0</v>
      </c>
      <c r="N73" s="270"/>
      <c r="O73" s="271"/>
      <c r="P73" s="271"/>
      <c r="Q73" s="259">
        <f t="shared" si="2"/>
        <v>0</v>
      </c>
    </row>
    <row r="74" spans="1:17" ht="15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/>
      <c r="I75" s="270"/>
      <c r="J75" s="270"/>
      <c r="K75" s="271"/>
      <c r="L75" s="271"/>
      <c r="M75" s="259">
        <f t="shared" ref="M75:M141" si="3">K75-L75</f>
        <v>0</v>
      </c>
      <c r="N75" s="270"/>
      <c r="O75" s="271"/>
      <c r="P75" s="271"/>
      <c r="Q75" s="259">
        <f t="shared" ref="Q75:Q141" si="4">O75-P75</f>
        <v>0</v>
      </c>
    </row>
    <row r="76" spans="1:17" ht="15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/>
      <c r="J76" s="270"/>
      <c r="K76" s="271"/>
      <c r="L76" s="271"/>
      <c r="M76" s="259">
        <f t="shared" si="3"/>
        <v>0</v>
      </c>
      <c r="N76" s="270">
        <v>2</v>
      </c>
      <c r="O76" s="271"/>
      <c r="P76" s="271"/>
      <c r="Q76" s="259">
        <f t="shared" si="4"/>
        <v>0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>
        <v>1</v>
      </c>
      <c r="I77" s="270">
        <v>4</v>
      </c>
      <c r="J77" s="270">
        <v>4</v>
      </c>
      <c r="K77" s="271">
        <v>3903.49</v>
      </c>
      <c r="L77" s="271">
        <v>3903.49</v>
      </c>
      <c r="M77" s="259">
        <f t="shared" si="3"/>
        <v>0</v>
      </c>
      <c r="N77" s="270"/>
      <c r="O77" s="271"/>
      <c r="P77" s="271"/>
      <c r="Q77" s="259">
        <f t="shared" si="4"/>
        <v>0</v>
      </c>
    </row>
    <row r="78" spans="1:17" ht="15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/>
      <c r="I78" s="270"/>
      <c r="J78" s="270"/>
      <c r="K78" s="271"/>
      <c r="L78" s="271"/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>
        <v>1</v>
      </c>
      <c r="I79" s="270"/>
      <c r="J79" s="270"/>
      <c r="K79" s="271"/>
      <c r="L79" s="271"/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>
        <v>1</v>
      </c>
      <c r="I80" s="270"/>
      <c r="J80" s="270"/>
      <c r="K80" s="271"/>
      <c r="L80" s="271"/>
      <c r="M80" s="259">
        <f t="shared" si="3"/>
        <v>0</v>
      </c>
      <c r="N80" s="270"/>
      <c r="O80" s="271"/>
      <c r="P80" s="271"/>
      <c r="Q80" s="259">
        <f t="shared" si="4"/>
        <v>0</v>
      </c>
    </row>
    <row r="81" spans="1:17" ht="15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>
        <v>1</v>
      </c>
      <c r="I82" s="270"/>
      <c r="J82" s="270"/>
      <c r="K82" s="271"/>
      <c r="L82" s="271"/>
      <c r="M82" s="259">
        <f t="shared" si="3"/>
        <v>0</v>
      </c>
      <c r="N82" s="270"/>
      <c r="O82" s="271"/>
      <c r="P82" s="271"/>
      <c r="Q82" s="259">
        <f t="shared" si="4"/>
        <v>0</v>
      </c>
    </row>
    <row r="83" spans="1:17" ht="15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/>
      <c r="I83" s="270"/>
      <c r="J83" s="270"/>
      <c r="K83" s="271"/>
      <c r="L83" s="271"/>
      <c r="M83" s="259">
        <f t="shared" si="3"/>
        <v>0</v>
      </c>
      <c r="N83" s="270"/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/>
      <c r="I85" s="270"/>
      <c r="J85" s="270"/>
      <c r="K85" s="271"/>
      <c r="L85" s="271"/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>
        <v>1</v>
      </c>
      <c r="I86" s="270">
        <v>1</v>
      </c>
      <c r="J86" s="270">
        <v>2</v>
      </c>
      <c r="K86" s="271">
        <v>2070.66</v>
      </c>
      <c r="L86" s="271"/>
      <c r="M86" s="259">
        <f t="shared" si="3"/>
        <v>2070.66</v>
      </c>
      <c r="N86" s="270"/>
      <c r="O86" s="271"/>
      <c r="P86" s="271"/>
      <c r="Q86" s="259">
        <f t="shared" si="4"/>
        <v>0</v>
      </c>
    </row>
    <row r="87" spans="1:17" ht="15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>
        <v>1</v>
      </c>
      <c r="I87" s="270"/>
      <c r="J87" s="270"/>
      <c r="K87" s="271"/>
      <c r="L87" s="271"/>
      <c r="M87" s="259">
        <f t="shared" si="3"/>
        <v>0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/>
      <c r="I90" s="270"/>
      <c r="J90" s="270"/>
      <c r="K90" s="271"/>
      <c r="L90" s="271"/>
      <c r="M90" s="259">
        <f t="shared" si="3"/>
        <v>0</v>
      </c>
      <c r="N90" s="270"/>
      <c r="O90" s="271"/>
      <c r="P90" s="271"/>
      <c r="Q90" s="259">
        <f t="shared" si="4"/>
        <v>0</v>
      </c>
    </row>
    <row r="91" spans="1:17" ht="15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/>
      <c r="I92" s="270"/>
      <c r="J92" s="270"/>
      <c r="K92" s="271"/>
      <c r="L92" s="271"/>
      <c r="M92" s="259">
        <f t="shared" si="3"/>
        <v>0</v>
      </c>
      <c r="N92" s="270"/>
      <c r="O92" s="271"/>
      <c r="P92" s="271"/>
      <c r="Q92" s="259">
        <f t="shared" si="4"/>
        <v>0</v>
      </c>
    </row>
    <row r="93" spans="1:17" ht="15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/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/>
      <c r="I95" s="270"/>
      <c r="J95" s="270"/>
      <c r="K95" s="271"/>
      <c r="L95" s="271"/>
      <c r="M95" s="259">
        <f t="shared" si="3"/>
        <v>0</v>
      </c>
      <c r="N95" s="270"/>
      <c r="O95" s="271"/>
      <c r="P95" s="271"/>
      <c r="Q95" s="259">
        <f t="shared" si="4"/>
        <v>0</v>
      </c>
    </row>
    <row r="96" spans="1:17" ht="15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/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>
        <v>2</v>
      </c>
      <c r="I97" s="270"/>
      <c r="J97" s="270"/>
      <c r="K97" s="271"/>
      <c r="L97" s="271"/>
      <c r="M97" s="259">
        <f t="shared" si="3"/>
        <v>0</v>
      </c>
      <c r="N97" s="270"/>
      <c r="O97" s="271"/>
      <c r="P97" s="271"/>
      <c r="Q97" s="259">
        <f t="shared" si="4"/>
        <v>0</v>
      </c>
    </row>
    <row r="98" spans="1:17" ht="15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/>
      <c r="I98" s="270"/>
      <c r="J98" s="270"/>
      <c r="K98" s="271"/>
      <c r="L98" s="271"/>
      <c r="M98" s="259">
        <f t="shared" si="3"/>
        <v>0</v>
      </c>
      <c r="N98" s="270"/>
      <c r="O98" s="271"/>
      <c r="P98" s="271"/>
      <c r="Q98" s="259">
        <f t="shared" si="4"/>
        <v>0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>
        <v>1</v>
      </c>
      <c r="I99" s="270"/>
      <c r="J99" s="270">
        <v>1</v>
      </c>
      <c r="K99" s="271">
        <v>925.1</v>
      </c>
      <c r="L99" s="271"/>
      <c r="M99" s="259">
        <f t="shared" si="3"/>
        <v>925.1</v>
      </c>
      <c r="N99" s="270"/>
      <c r="O99" s="271"/>
      <c r="P99" s="271"/>
      <c r="Q99" s="259">
        <f t="shared" si="4"/>
        <v>0</v>
      </c>
    </row>
    <row r="100" spans="1:17" ht="15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/>
      <c r="I101" s="270">
        <v>2</v>
      </c>
      <c r="J101" s="270">
        <v>2</v>
      </c>
      <c r="K101" s="271">
        <v>3041.7</v>
      </c>
      <c r="L101" s="271">
        <v>1826.64</v>
      </c>
      <c r="M101" s="259">
        <f t="shared" si="3"/>
        <v>1215.0599999999997</v>
      </c>
      <c r="N101" s="270"/>
      <c r="O101" s="271"/>
      <c r="P101" s="271"/>
      <c r="Q101" s="259">
        <f t="shared" si="4"/>
        <v>0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/>
      <c r="I102" s="270">
        <v>1</v>
      </c>
      <c r="J102" s="270">
        <v>3</v>
      </c>
      <c r="K102" s="271">
        <v>3296.77</v>
      </c>
      <c r="L102" s="271"/>
      <c r="M102" s="259">
        <f t="shared" si="3"/>
        <v>3296.77</v>
      </c>
      <c r="N102" s="270"/>
      <c r="O102" s="271"/>
      <c r="P102" s="271"/>
      <c r="Q102" s="259">
        <f t="shared" si="4"/>
        <v>0</v>
      </c>
    </row>
    <row r="103" spans="1:17" ht="15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/>
      <c r="I103" s="270"/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>
        <v>2</v>
      </c>
      <c r="I104" s="270">
        <v>5</v>
      </c>
      <c r="J104" s="270">
        <v>6</v>
      </c>
      <c r="K104" s="271">
        <v>15423.18</v>
      </c>
      <c r="L104" s="271">
        <v>15423.18</v>
      </c>
      <c r="M104" s="259">
        <f t="shared" si="3"/>
        <v>0</v>
      </c>
      <c r="N104" s="270">
        <v>1</v>
      </c>
      <c r="O104" s="271">
        <v>1356.82</v>
      </c>
      <c r="P104" s="271">
        <v>1356.82</v>
      </c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/>
      <c r="J105" s="270"/>
      <c r="K105" s="271"/>
      <c r="L105" s="271"/>
      <c r="M105" s="259">
        <f t="shared" si="3"/>
        <v>0</v>
      </c>
      <c r="N105" s="270"/>
      <c r="O105" s="271"/>
      <c r="P105" s="271"/>
      <c r="Q105" s="259">
        <f t="shared" si="4"/>
        <v>0</v>
      </c>
    </row>
    <row r="106" spans="1:17" ht="15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>
        <v>1</v>
      </c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/>
      <c r="I107" s="270"/>
      <c r="J107" s="270"/>
      <c r="K107" s="271"/>
      <c r="L107" s="271"/>
      <c r="M107" s="259">
        <f t="shared" si="3"/>
        <v>0</v>
      </c>
      <c r="N107" s="270"/>
      <c r="O107" s="271"/>
      <c r="P107" s="271"/>
      <c r="Q107" s="259">
        <f t="shared" si="4"/>
        <v>0</v>
      </c>
    </row>
    <row r="108" spans="1:17" ht="15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/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/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/>
      <c r="I110" s="270">
        <v>1</v>
      </c>
      <c r="J110" s="270">
        <v>2</v>
      </c>
      <c r="K110" s="271">
        <v>3453.85</v>
      </c>
      <c r="L110" s="271">
        <v>2544.0300000000002</v>
      </c>
      <c r="M110" s="259">
        <f t="shared" si="3"/>
        <v>909.81999999999971</v>
      </c>
      <c r="N110" s="270">
        <v>1</v>
      </c>
      <c r="O110" s="271">
        <v>1377.07</v>
      </c>
      <c r="P110" s="271">
        <v>1377.07</v>
      </c>
      <c r="Q110" s="259">
        <f t="shared" si="4"/>
        <v>0</v>
      </c>
    </row>
    <row r="111" spans="1:17" ht="15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>
        <v>1</v>
      </c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>
        <v>1</v>
      </c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/>
      <c r="I113" s="270">
        <v>1</v>
      </c>
      <c r="J113" s="270">
        <v>1</v>
      </c>
      <c r="K113" s="271"/>
      <c r="L113" s="271"/>
      <c r="M113" s="259">
        <f t="shared" si="3"/>
        <v>0</v>
      </c>
      <c r="N113" s="270"/>
      <c r="O113" s="271"/>
      <c r="P113" s="271"/>
      <c r="Q113" s="259">
        <f t="shared" si="4"/>
        <v>0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/>
      <c r="I114" s="270"/>
      <c r="J114" s="270"/>
      <c r="K114" s="271"/>
      <c r="L114" s="271"/>
      <c r="M114" s="259">
        <f t="shared" si="3"/>
        <v>0</v>
      </c>
      <c r="N114" s="270"/>
      <c r="O114" s="271"/>
      <c r="P114" s="271"/>
      <c r="Q114" s="259">
        <f t="shared" si="4"/>
        <v>0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/>
      <c r="I115" s="270"/>
      <c r="J115" s="270"/>
      <c r="K115" s="271"/>
      <c r="L115" s="271"/>
      <c r="M115" s="259">
        <f t="shared" si="3"/>
        <v>0</v>
      </c>
      <c r="N115" s="270"/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/>
      <c r="I117" s="270">
        <v>1</v>
      </c>
      <c r="J117" s="270">
        <v>1</v>
      </c>
      <c r="K117" s="271">
        <v>3553.13</v>
      </c>
      <c r="L117" s="271">
        <v>3553.13</v>
      </c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>
        <v>1</v>
      </c>
      <c r="J118" s="270">
        <v>1</v>
      </c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/>
      <c r="I119" s="270"/>
      <c r="J119" s="270"/>
      <c r="K119" s="271"/>
      <c r="L119" s="271"/>
      <c r="M119" s="259">
        <f t="shared" si="3"/>
        <v>0</v>
      </c>
      <c r="N119" s="270"/>
      <c r="O119" s="271"/>
      <c r="P119" s="271"/>
      <c r="Q119" s="259">
        <f t="shared" si="4"/>
        <v>0</v>
      </c>
    </row>
    <row r="120" spans="1:17" ht="15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/>
      <c r="I121" s="270"/>
      <c r="J121" s="270"/>
      <c r="K121" s="271"/>
      <c r="L121" s="271"/>
      <c r="M121" s="259">
        <f t="shared" si="3"/>
        <v>0</v>
      </c>
      <c r="N121" s="270"/>
      <c r="O121" s="271"/>
      <c r="P121" s="271"/>
      <c r="Q121" s="259">
        <f t="shared" si="4"/>
        <v>0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/>
      <c r="I122" s="270">
        <v>3</v>
      </c>
      <c r="J122" s="270">
        <v>3</v>
      </c>
      <c r="K122" s="271">
        <v>2728.35</v>
      </c>
      <c r="L122" s="271"/>
      <c r="M122" s="259">
        <f t="shared" si="3"/>
        <v>2728.35</v>
      </c>
      <c r="N122" s="270"/>
      <c r="O122" s="271"/>
      <c r="P122" s="271"/>
      <c r="Q122" s="259">
        <f t="shared" si="4"/>
        <v>0</v>
      </c>
    </row>
    <row r="123" spans="1:17" ht="15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/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>
        <v>3</v>
      </c>
      <c r="I124" s="270"/>
      <c r="J124" s="270"/>
      <c r="K124" s="271"/>
      <c r="L124" s="271"/>
      <c r="M124" s="259">
        <f t="shared" si="3"/>
        <v>0</v>
      </c>
      <c r="N124" s="270"/>
      <c r="O124" s="271"/>
      <c r="P124" s="271"/>
      <c r="Q124" s="259">
        <f t="shared" si="4"/>
        <v>0</v>
      </c>
    </row>
    <row r="125" spans="1:17" ht="15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/>
      <c r="I125" s="270"/>
      <c r="J125" s="270"/>
      <c r="K125" s="271"/>
      <c r="L125" s="271"/>
      <c r="M125" s="259">
        <f t="shared" si="3"/>
        <v>0</v>
      </c>
      <c r="N125" s="270"/>
      <c r="O125" s="271"/>
      <c r="P125" s="271"/>
      <c r="Q125" s="259">
        <f t="shared" si="4"/>
        <v>0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/>
      <c r="I126" s="270"/>
      <c r="J126" s="270"/>
      <c r="K126" s="271"/>
      <c r="L126" s="271"/>
      <c r="M126" s="259">
        <f t="shared" si="3"/>
        <v>0</v>
      </c>
      <c r="N126" s="270"/>
      <c r="O126" s="271"/>
      <c r="P126" s="271"/>
      <c r="Q126" s="259">
        <f t="shared" si="4"/>
        <v>0</v>
      </c>
    </row>
    <row r="127" spans="1:17" ht="15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/>
      <c r="I127" s="270"/>
      <c r="J127" s="270"/>
      <c r="K127" s="271"/>
      <c r="L127" s="271"/>
      <c r="M127" s="259">
        <f t="shared" si="3"/>
        <v>0</v>
      </c>
      <c r="N127" s="270"/>
      <c r="O127" s="271"/>
      <c r="P127" s="271"/>
      <c r="Q127" s="259">
        <f t="shared" si="4"/>
        <v>0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/>
      <c r="I128" s="270"/>
      <c r="J128" s="270"/>
      <c r="K128" s="271"/>
      <c r="L128" s="271"/>
      <c r="M128" s="259">
        <f t="shared" si="3"/>
        <v>0</v>
      </c>
      <c r="N128" s="270"/>
      <c r="O128" s="271"/>
      <c r="P128" s="271"/>
      <c r="Q128" s="259">
        <f t="shared" si="4"/>
        <v>0</v>
      </c>
    </row>
    <row r="129" spans="1:17" ht="15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/>
      <c r="I129" s="270"/>
      <c r="J129" s="270"/>
      <c r="K129" s="271"/>
      <c r="L129" s="271"/>
      <c r="M129" s="259">
        <f t="shared" si="3"/>
        <v>0</v>
      </c>
      <c r="N129" s="270">
        <v>1</v>
      </c>
      <c r="O129" s="271"/>
      <c r="P129" s="271"/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/>
      <c r="I130" s="270">
        <v>1</v>
      </c>
      <c r="J130" s="270">
        <v>2</v>
      </c>
      <c r="K130" s="271">
        <v>5652.73</v>
      </c>
      <c r="L130" s="271">
        <v>5652.73</v>
      </c>
      <c r="M130" s="259">
        <f t="shared" si="3"/>
        <v>0</v>
      </c>
      <c r="N130" s="270">
        <v>2</v>
      </c>
      <c r="O130" s="271">
        <v>19500.21</v>
      </c>
      <c r="P130" s="271">
        <v>19500.21</v>
      </c>
      <c r="Q130" s="259">
        <f t="shared" si="4"/>
        <v>0</v>
      </c>
    </row>
    <row r="131" spans="1:17" ht="15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/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/>
      <c r="Q131" s="259">
        <f t="shared" si="4"/>
        <v>0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>
        <v>4</v>
      </c>
      <c r="I132" s="270">
        <v>2</v>
      </c>
      <c r="J132" s="270">
        <v>2</v>
      </c>
      <c r="K132" s="271">
        <v>1778.41</v>
      </c>
      <c r="L132" s="271">
        <v>1778.41</v>
      </c>
      <c r="M132" s="259">
        <f t="shared" si="3"/>
        <v>0</v>
      </c>
      <c r="N132" s="270">
        <v>2</v>
      </c>
      <c r="O132" s="271">
        <v>8378.8799999999992</v>
      </c>
      <c r="P132" s="271"/>
      <c r="Q132" s="259">
        <f t="shared" si="4"/>
        <v>8378.8799999999992</v>
      </c>
    </row>
    <row r="133" spans="1:17" ht="15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/>
      <c r="I133" s="270"/>
      <c r="J133" s="270">
        <v>1</v>
      </c>
      <c r="K133" s="271"/>
      <c r="L133" s="271"/>
      <c r="M133" s="259">
        <f t="shared" si="3"/>
        <v>0</v>
      </c>
      <c r="N133" s="270">
        <v>1</v>
      </c>
      <c r="O133" s="271"/>
      <c r="P133" s="271"/>
      <c r="Q133" s="259">
        <f t="shared" si="4"/>
        <v>0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/>
      <c r="I134" s="270">
        <v>2</v>
      </c>
      <c r="J134" s="270">
        <v>3</v>
      </c>
      <c r="K134" s="271">
        <v>4562.5600000000004</v>
      </c>
      <c r="L134" s="271">
        <v>4106.91</v>
      </c>
      <c r="M134" s="259">
        <f t="shared" si="3"/>
        <v>455.65000000000055</v>
      </c>
      <c r="N134" s="270">
        <v>2</v>
      </c>
      <c r="O134" s="271">
        <v>8996.9699999999993</v>
      </c>
      <c r="P134" s="271">
        <v>1817.07</v>
      </c>
      <c r="Q134" s="259">
        <f t="shared" si="4"/>
        <v>7179.9</v>
      </c>
    </row>
    <row r="135" spans="1:17" ht="15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/>
      <c r="J135" s="270"/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/>
      <c r="I136" s="270"/>
      <c r="J136" s="270"/>
      <c r="K136" s="271"/>
      <c r="L136" s="271"/>
      <c r="M136" s="259">
        <f t="shared" si="3"/>
        <v>0</v>
      </c>
      <c r="N136" s="270"/>
      <c r="O136" s="271"/>
      <c r="P136" s="271"/>
      <c r="Q136" s="259">
        <f t="shared" si="4"/>
        <v>0</v>
      </c>
    </row>
    <row r="137" spans="1:17" ht="15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/>
      <c r="I138" s="270"/>
      <c r="J138" s="270"/>
      <c r="K138" s="271"/>
      <c r="L138" s="271"/>
      <c r="M138" s="259">
        <f t="shared" si="3"/>
        <v>0</v>
      </c>
      <c r="N138" s="270"/>
      <c r="O138" s="271"/>
      <c r="P138" s="271"/>
      <c r="Q138" s="259">
        <f t="shared" si="4"/>
        <v>0</v>
      </c>
    </row>
    <row r="139" spans="1:17" ht="15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>
        <v>1</v>
      </c>
      <c r="I140" s="270">
        <v>1</v>
      </c>
      <c r="J140" s="270">
        <v>1</v>
      </c>
      <c r="K140" s="271">
        <v>1536.5</v>
      </c>
      <c r="L140" s="271">
        <v>1536.5</v>
      </c>
      <c r="M140" s="259">
        <f t="shared" si="3"/>
        <v>0</v>
      </c>
      <c r="N140" s="270"/>
      <c r="O140" s="271"/>
      <c r="P140" s="271"/>
      <c r="Q140" s="259">
        <f t="shared" si="4"/>
        <v>0</v>
      </c>
    </row>
    <row r="141" spans="1:17" ht="15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>
        <v>1</v>
      </c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/>
      <c r="I142" s="270">
        <v>3</v>
      </c>
      <c r="J142" s="270">
        <v>5</v>
      </c>
      <c r="K142" s="271">
        <v>11554.21</v>
      </c>
      <c r="L142" s="271">
        <v>2238.75</v>
      </c>
      <c r="M142" s="259">
        <f t="shared" ref="M142:M186" si="5">K142-L142</f>
        <v>9315.4599999999991</v>
      </c>
      <c r="N142" s="270"/>
      <c r="O142" s="271"/>
      <c r="P142" s="271"/>
      <c r="Q142" s="259">
        <f t="shared" ref="Q142:Q186" si="6">O142-P142</f>
        <v>0</v>
      </c>
    </row>
    <row r="143" spans="1:17" ht="15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/>
      <c r="I143" s="270"/>
      <c r="J143" s="270"/>
      <c r="K143" s="271"/>
      <c r="L143" s="271"/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/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/>
      <c r="I155" s="270">
        <v>2</v>
      </c>
      <c r="J155" s="270">
        <v>4</v>
      </c>
      <c r="K155" s="271">
        <v>12254.67</v>
      </c>
      <c r="L155" s="271">
        <v>12254.67</v>
      </c>
      <c r="M155" s="259">
        <f t="shared" si="5"/>
        <v>0</v>
      </c>
      <c r="N155" s="270">
        <v>1</v>
      </c>
      <c r="O155" s="271">
        <v>1893.47</v>
      </c>
      <c r="P155" s="271">
        <v>1893.47</v>
      </c>
      <c r="Q155" s="259">
        <f t="shared" si="6"/>
        <v>0</v>
      </c>
    </row>
    <row r="156" spans="1:17" ht="15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/>
      <c r="I156" s="270"/>
      <c r="J156" s="270"/>
      <c r="K156" s="271"/>
      <c r="L156" s="271"/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/>
      <c r="I161" s="270">
        <v>2</v>
      </c>
      <c r="J161" s="270">
        <v>2</v>
      </c>
      <c r="K161" s="271">
        <v>2126.36</v>
      </c>
      <c r="L161" s="271"/>
      <c r="M161" s="259">
        <f t="shared" si="5"/>
        <v>2126.36</v>
      </c>
      <c r="N161" s="270"/>
      <c r="O161" s="271"/>
      <c r="P161" s="271"/>
      <c r="Q161" s="259">
        <f t="shared" si="6"/>
        <v>0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>
        <v>1</v>
      </c>
      <c r="I162" s="270"/>
      <c r="J162" s="270"/>
      <c r="K162" s="271"/>
      <c r="L162" s="271"/>
      <c r="M162" s="259">
        <f t="shared" si="5"/>
        <v>0</v>
      </c>
      <c r="N162" s="270"/>
      <c r="O162" s="271"/>
      <c r="P162" s="271"/>
      <c r="Q162" s="259">
        <f t="shared" si="6"/>
        <v>0</v>
      </c>
    </row>
    <row r="163" spans="1:17" ht="15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/>
      <c r="I163" s="270"/>
      <c r="J163" s="270"/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/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>
        <v>2</v>
      </c>
      <c r="I166" s="270"/>
      <c r="J166" s="270"/>
      <c r="K166" s="271"/>
      <c r="L166" s="271"/>
      <c r="M166" s="259">
        <f t="shared" si="5"/>
        <v>0</v>
      </c>
      <c r="N166" s="270"/>
      <c r="O166" s="271"/>
      <c r="P166" s="271"/>
      <c r="Q166" s="259">
        <f t="shared" si="6"/>
        <v>0</v>
      </c>
    </row>
    <row r="167" spans="1:17" ht="15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/>
      <c r="I167" s="270"/>
      <c r="J167" s="270"/>
      <c r="K167" s="271"/>
      <c r="L167" s="271"/>
      <c r="M167" s="259">
        <f t="shared" si="5"/>
        <v>0</v>
      </c>
      <c r="N167" s="270">
        <v>1</v>
      </c>
      <c r="O167" s="271"/>
      <c r="P167" s="271"/>
      <c r="Q167" s="259">
        <f t="shared" si="6"/>
        <v>0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>
        <v>1</v>
      </c>
      <c r="I168" s="270">
        <v>1</v>
      </c>
      <c r="J168" s="270">
        <v>2</v>
      </c>
      <c r="K168" s="271">
        <v>2349.12</v>
      </c>
      <c r="L168" s="271">
        <v>2349.12</v>
      </c>
      <c r="M168" s="259">
        <f t="shared" si="5"/>
        <v>0</v>
      </c>
      <c r="N168" s="270"/>
      <c r="O168" s="271"/>
      <c r="P168" s="271"/>
      <c r="Q168" s="259">
        <f t="shared" si="6"/>
        <v>0</v>
      </c>
    </row>
    <row r="169" spans="1:17" ht="15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/>
      <c r="I170" s="270"/>
      <c r="J170" s="270"/>
      <c r="K170" s="271"/>
      <c r="L170" s="271"/>
      <c r="M170" s="259">
        <f t="shared" si="5"/>
        <v>0</v>
      </c>
      <c r="N170" s="270"/>
      <c r="O170" s="271"/>
      <c r="P170" s="271"/>
      <c r="Q170" s="259">
        <f t="shared" si="6"/>
        <v>0</v>
      </c>
    </row>
    <row r="171" spans="1:17" ht="15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/>
      <c r="I172" s="270"/>
      <c r="J172" s="270"/>
      <c r="K172" s="271"/>
      <c r="L172" s="271"/>
      <c r="M172" s="259">
        <f t="shared" si="5"/>
        <v>0</v>
      </c>
      <c r="N172" s="270"/>
      <c r="O172" s="271"/>
      <c r="P172" s="271"/>
      <c r="Q172" s="259">
        <f t="shared" si="6"/>
        <v>0</v>
      </c>
    </row>
    <row r="173" spans="1:17" ht="15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/>
      <c r="Q175" s="259">
        <f t="shared" si="6"/>
        <v>0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>
        <v>2</v>
      </c>
      <c r="I177" s="270"/>
      <c r="J177" s="270"/>
      <c r="K177" s="271"/>
      <c r="L177" s="271"/>
      <c r="M177" s="259">
        <f t="shared" si="5"/>
        <v>0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/>
      <c r="I178" s="270"/>
      <c r="J178" s="270"/>
      <c r="K178" s="271"/>
      <c r="L178" s="271"/>
      <c r="M178" s="259">
        <f t="shared" si="5"/>
        <v>0</v>
      </c>
      <c r="N178" s="270"/>
      <c r="O178" s="271"/>
      <c r="P178" s="271"/>
      <c r="Q178" s="259">
        <f t="shared" si="6"/>
        <v>0</v>
      </c>
    </row>
    <row r="179" spans="1:17" ht="15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/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/>
      <c r="Q179" s="259">
        <f t="shared" si="6"/>
        <v>0</v>
      </c>
    </row>
    <row r="180" spans="1:17" ht="15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/>
      <c r="J180" s="270"/>
      <c r="K180" s="271"/>
      <c r="L180" s="271"/>
      <c r="M180" s="259">
        <f t="shared" si="5"/>
        <v>0</v>
      </c>
      <c r="N180" s="270"/>
      <c r="O180" s="271"/>
      <c r="P180" s="271"/>
      <c r="Q180" s="259">
        <f t="shared" si="6"/>
        <v>0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>
        <v>1</v>
      </c>
      <c r="I181" s="270"/>
      <c r="J181" s="270"/>
      <c r="K181" s="271"/>
      <c r="L181" s="271"/>
      <c r="M181" s="259">
        <f t="shared" si="5"/>
        <v>0</v>
      </c>
      <c r="N181" s="270"/>
      <c r="O181" s="271"/>
      <c r="P181" s="271"/>
      <c r="Q181" s="259">
        <f t="shared" si="6"/>
        <v>0</v>
      </c>
    </row>
    <row r="182" spans="1:17" ht="15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/>
      <c r="I182" s="270"/>
      <c r="J182" s="270"/>
      <c r="K182" s="271"/>
      <c r="L182" s="271"/>
      <c r="M182" s="259">
        <f t="shared" si="5"/>
        <v>0</v>
      </c>
      <c r="N182" s="270">
        <v>1</v>
      </c>
      <c r="O182" s="271"/>
      <c r="P182" s="271"/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/>
      <c r="I183" s="270"/>
      <c r="J183" s="270"/>
      <c r="K183" s="271"/>
      <c r="L183" s="271"/>
      <c r="M183" s="259">
        <f t="shared" si="5"/>
        <v>0</v>
      </c>
      <c r="N183" s="270"/>
      <c r="O183" s="271"/>
      <c r="P183" s="271"/>
      <c r="Q183" s="259">
        <f t="shared" si="6"/>
        <v>0</v>
      </c>
    </row>
    <row r="184" spans="1:17" ht="15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/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>
        <v>3</v>
      </c>
      <c r="I185" s="270"/>
      <c r="J185" s="270"/>
      <c r="K185" s="271"/>
      <c r="L185" s="271"/>
      <c r="M185" s="259">
        <f t="shared" si="5"/>
        <v>0</v>
      </c>
      <c r="N185" s="270"/>
      <c r="O185" s="271"/>
      <c r="P185" s="271"/>
      <c r="Q185" s="259">
        <f t="shared" si="6"/>
        <v>0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>
        <v>1</v>
      </c>
      <c r="I186" s="270"/>
      <c r="J186" s="270"/>
      <c r="K186" s="271"/>
      <c r="L186" s="271"/>
      <c r="M186" s="259">
        <f t="shared" si="5"/>
        <v>0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/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/>
      <c r="I189" s="270"/>
      <c r="J189" s="270">
        <v>1</v>
      </c>
      <c r="K189" s="271">
        <v>1851.7</v>
      </c>
      <c r="L189" s="271"/>
      <c r="M189" s="259">
        <f t="shared" ref="M189:M234" si="7">K189-L189</f>
        <v>1851.7</v>
      </c>
      <c r="N189" s="270"/>
      <c r="O189" s="271"/>
      <c r="P189" s="271"/>
      <c r="Q189" s="259">
        <f t="shared" ref="Q189:Q234" si="8">O189-P189</f>
        <v>0</v>
      </c>
    </row>
    <row r="190" spans="1:17" ht="15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/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/>
      <c r="I191" s="270"/>
      <c r="J191" s="270"/>
      <c r="K191" s="271"/>
      <c r="L191" s="271"/>
      <c r="M191" s="259">
        <f t="shared" si="7"/>
        <v>0</v>
      </c>
      <c r="N191" s="270"/>
      <c r="O191" s="271"/>
      <c r="P191" s="271"/>
      <c r="Q191" s="259">
        <f t="shared" si="8"/>
        <v>0</v>
      </c>
    </row>
    <row r="192" spans="1:17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/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/>
      <c r="I194" s="270"/>
      <c r="J194" s="270"/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/>
      <c r="I196" s="270"/>
      <c r="J196" s="270"/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/>
      <c r="I197" s="270">
        <v>1</v>
      </c>
      <c r="J197" s="270">
        <v>2</v>
      </c>
      <c r="K197" s="271">
        <v>11802.89</v>
      </c>
      <c r="L197" s="271">
        <v>11802.89</v>
      </c>
      <c r="M197" s="259">
        <f t="shared" si="7"/>
        <v>0</v>
      </c>
      <c r="N197" s="270"/>
      <c r="O197" s="271"/>
      <c r="P197" s="271"/>
      <c r="Q197" s="259">
        <f t="shared" si="8"/>
        <v>0</v>
      </c>
    </row>
    <row r="198" spans="1:17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/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/>
      <c r="I199" s="270"/>
      <c r="J199" s="270"/>
      <c r="K199" s="271"/>
      <c r="L199" s="271"/>
      <c r="M199" s="259">
        <f t="shared" si="7"/>
        <v>0</v>
      </c>
      <c r="N199" s="270"/>
      <c r="O199" s="271"/>
      <c r="P199" s="271"/>
      <c r="Q199" s="259">
        <f t="shared" si="8"/>
        <v>0</v>
      </c>
    </row>
    <row r="200" spans="1:17" ht="63.75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/>
      <c r="I200" s="270"/>
      <c r="J200" s="270"/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>
        <v>1</v>
      </c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/>
      <c r="I202" s="270">
        <v>1</v>
      </c>
      <c r="J202" s="270">
        <v>1</v>
      </c>
      <c r="K202" s="271">
        <v>1336.57</v>
      </c>
      <c r="L202" s="271"/>
      <c r="M202" s="259">
        <f t="shared" si="7"/>
        <v>1336.57</v>
      </c>
      <c r="N202" s="270"/>
      <c r="O202" s="271"/>
      <c r="P202" s="271"/>
      <c r="Q202" s="259">
        <f t="shared" si="8"/>
        <v>0</v>
      </c>
    </row>
    <row r="203" spans="1:17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/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>
        <v>1</v>
      </c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/>
      <c r="I205" s="270"/>
      <c r="J205" s="270"/>
      <c r="K205" s="271"/>
      <c r="L205" s="271"/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/>
      <c r="I206" s="270">
        <v>4</v>
      </c>
      <c r="J206" s="270">
        <v>5</v>
      </c>
      <c r="K206" s="271">
        <v>5166.5</v>
      </c>
      <c r="L206" s="271">
        <v>5166.5</v>
      </c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/>
      <c r="I208" s="270"/>
      <c r="J208" s="270"/>
      <c r="K208" s="271"/>
      <c r="L208" s="271"/>
      <c r="M208" s="259">
        <f t="shared" si="7"/>
        <v>0</v>
      </c>
      <c r="N208" s="270"/>
      <c r="O208" s="271"/>
      <c r="P208" s="271"/>
      <c r="Q208" s="259">
        <f t="shared" si="8"/>
        <v>0</v>
      </c>
    </row>
    <row r="209" spans="1:17" ht="5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/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/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/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>
        <v>1</v>
      </c>
      <c r="I212" s="270"/>
      <c r="J212" s="270"/>
      <c r="K212" s="271"/>
      <c r="L212" s="271"/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/>
      <c r="I213" s="270"/>
      <c r="J213" s="270"/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>
        <v>1</v>
      </c>
      <c r="I214" s="270"/>
      <c r="J214" s="270"/>
      <c r="K214" s="271"/>
      <c r="L214" s="271"/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/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/>
      <c r="I216" s="270">
        <v>1</v>
      </c>
      <c r="J216" s="270">
        <v>3</v>
      </c>
      <c r="K216" s="271">
        <v>4119.24</v>
      </c>
      <c r="L216" s="271"/>
      <c r="M216" s="259">
        <f t="shared" si="7"/>
        <v>4119.24</v>
      </c>
      <c r="N216" s="270"/>
      <c r="O216" s="271"/>
      <c r="P216" s="271"/>
      <c r="Q216" s="259">
        <f t="shared" si="8"/>
        <v>0</v>
      </c>
    </row>
    <row r="217" spans="1:17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/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/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/>
      <c r="I222" s="270">
        <v>1</v>
      </c>
      <c r="J222" s="270">
        <v>1</v>
      </c>
      <c r="K222" s="271">
        <v>667.36</v>
      </c>
      <c r="L222" s="271">
        <v>667.36</v>
      </c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/>
      <c r="I224" s="270"/>
      <c r="J224" s="270"/>
      <c r="K224" s="271"/>
      <c r="L224" s="271"/>
      <c r="M224" s="259">
        <f t="shared" si="7"/>
        <v>0</v>
      </c>
      <c r="N224" s="270"/>
      <c r="O224" s="271"/>
      <c r="P224" s="271"/>
      <c r="Q224" s="259">
        <f t="shared" si="8"/>
        <v>0</v>
      </c>
    </row>
    <row r="225" spans="1:17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>
        <v>1</v>
      </c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>
        <v>1</v>
      </c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>
        <v>1</v>
      </c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>
        <v>2</v>
      </c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/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/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>
        <v>1</v>
      </c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>SUM(H10:H234)</f>
        <v>56</v>
      </c>
      <c r="I235" s="275">
        <f t="shared" ref="I235:Q235" si="9">SUM(I10:I234)</f>
        <v>55</v>
      </c>
      <c r="J235" s="275">
        <f t="shared" si="9"/>
        <v>80</v>
      </c>
      <c r="K235" s="259">
        <f t="shared" si="9"/>
        <v>152489.21999999997</v>
      </c>
      <c r="L235" s="259">
        <f t="shared" si="9"/>
        <v>107511.02</v>
      </c>
      <c r="M235" s="259">
        <f t="shared" si="9"/>
        <v>44978.2</v>
      </c>
      <c r="N235" s="275">
        <f t="shared" si="9"/>
        <v>19</v>
      </c>
      <c r="O235" s="259">
        <f t="shared" si="9"/>
        <v>51081.18</v>
      </c>
      <c r="P235" s="259">
        <f t="shared" si="9"/>
        <v>30781.68</v>
      </c>
      <c r="Q235" s="259">
        <f t="shared" si="9"/>
        <v>20299.5</v>
      </c>
    </row>
  </sheetData>
  <autoFilter ref="A9:Q235" xr:uid="{00000000-0009-0000-0000-000029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17" right="0.17" top="0.17" bottom="0.17" header="0.18" footer="0.17"/>
  <pageSetup paperSize="9" scale="54" fitToHeight="0" orientation="landscape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4E1A5-2A19-410F-9EA6-3D89ADB2C69F}">
  <sheetPr>
    <pageSetUpPr fitToPage="1"/>
  </sheetPr>
  <dimension ref="A1:Q235"/>
  <sheetViews>
    <sheetView topLeftCell="B76" workbookViewId="0">
      <selection activeCell="F84" sqref="F84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/>
      <c r="I10" s="270"/>
      <c r="J10" s="270"/>
      <c r="K10" s="271"/>
      <c r="L10" s="271"/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/>
      <c r="I11" s="270">
        <v>2</v>
      </c>
      <c r="J11" s="270"/>
      <c r="K11" s="271"/>
      <c r="L11" s="271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/>
      <c r="I13" s="270"/>
      <c r="J13" s="270">
        <v>1</v>
      </c>
      <c r="K13" s="271">
        <v>2584.7399999999998</v>
      </c>
      <c r="L13" s="271"/>
      <c r="M13" s="259">
        <f t="shared" si="1"/>
        <v>2584.7399999999998</v>
      </c>
      <c r="N13" s="270"/>
      <c r="O13" s="271"/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/>
      <c r="I14" s="270"/>
      <c r="J14" s="270"/>
      <c r="K14" s="271"/>
      <c r="L14" s="271"/>
      <c r="M14" s="259">
        <f t="shared" si="1"/>
        <v>0</v>
      </c>
      <c r="N14" s="270">
        <v>1</v>
      </c>
      <c r="O14" s="271"/>
      <c r="P14" s="271"/>
      <c r="Q14" s="259">
        <f t="shared" si="2"/>
        <v>0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/>
      <c r="I15" s="270"/>
      <c r="J15" s="270"/>
      <c r="K15" s="271"/>
      <c r="L15" s="271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/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/>
      <c r="I17" s="270"/>
      <c r="J17" s="270"/>
      <c r="K17" s="271"/>
      <c r="L17" s="271"/>
      <c r="M17" s="259">
        <f t="shared" si="1"/>
        <v>0</v>
      </c>
      <c r="N17" s="270"/>
      <c r="O17" s="271"/>
      <c r="P17" s="271"/>
      <c r="Q17" s="259">
        <f t="shared" si="2"/>
        <v>0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/>
      <c r="I18" s="270"/>
      <c r="J18" s="270"/>
      <c r="K18" s="271"/>
      <c r="L18" s="271">
        <v>5578.21</v>
      </c>
      <c r="M18" s="259">
        <f t="shared" si="1"/>
        <v>-5578.21</v>
      </c>
      <c r="N18" s="270">
        <v>1</v>
      </c>
      <c r="O18" s="271"/>
      <c r="P18" s="271"/>
      <c r="Q18" s="259">
        <f t="shared" si="2"/>
        <v>0</v>
      </c>
    </row>
    <row r="19" spans="1:17" ht="15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/>
      <c r="I20" s="270">
        <v>1</v>
      </c>
      <c r="J20" s="270">
        <v>1</v>
      </c>
      <c r="K20" s="271">
        <v>1392.26</v>
      </c>
      <c r="L20" s="271">
        <v>1392.26</v>
      </c>
      <c r="M20" s="259">
        <f t="shared" si="1"/>
        <v>0</v>
      </c>
      <c r="N20" s="270"/>
      <c r="O20" s="271"/>
      <c r="P20" s="271"/>
      <c r="Q20" s="259">
        <f t="shared" si="2"/>
        <v>0</v>
      </c>
    </row>
    <row r="21" spans="1:17" ht="15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/>
      <c r="I21" s="270"/>
      <c r="J21" s="270"/>
      <c r="K21" s="271"/>
      <c r="L21" s="271"/>
      <c r="M21" s="259">
        <f t="shared" si="1"/>
        <v>0</v>
      </c>
      <c r="N21" s="270"/>
      <c r="O21" s="271"/>
      <c r="P21" s="271"/>
      <c r="Q21" s="259">
        <f t="shared" si="2"/>
        <v>0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/>
      <c r="I24" s="270"/>
      <c r="J24" s="270"/>
      <c r="K24" s="271"/>
      <c r="L24" s="271"/>
      <c r="M24" s="259">
        <f t="shared" si="1"/>
        <v>0</v>
      </c>
      <c r="N24" s="270"/>
      <c r="O24" s="271"/>
      <c r="P24" s="271"/>
      <c r="Q24" s="259">
        <f t="shared" si="2"/>
        <v>0</v>
      </c>
    </row>
    <row r="25" spans="1:17" ht="15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/>
      <c r="I25" s="270"/>
      <c r="J25" s="270"/>
      <c r="K25" s="271"/>
      <c r="L25" s="271"/>
      <c r="M25" s="259">
        <f t="shared" si="1"/>
        <v>0</v>
      </c>
      <c r="N25" s="270"/>
      <c r="O25" s="271"/>
      <c r="P25" s="271"/>
      <c r="Q25" s="259">
        <f t="shared" si="2"/>
        <v>0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>
        <v>1</v>
      </c>
      <c r="I26" s="270"/>
      <c r="J26" s="270"/>
      <c r="K26" s="271"/>
      <c r="L26" s="271"/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/>
      <c r="I27" s="270">
        <v>2</v>
      </c>
      <c r="J27" s="270">
        <v>1</v>
      </c>
      <c r="K27" s="271"/>
      <c r="L27" s="271"/>
      <c r="M27" s="259">
        <f t="shared" si="1"/>
        <v>0</v>
      </c>
      <c r="N27" s="270">
        <v>1</v>
      </c>
      <c r="O27" s="271"/>
      <c r="P27" s="271"/>
      <c r="Q27" s="259">
        <f t="shared" si="2"/>
        <v>0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>
        <v>1</v>
      </c>
      <c r="I28" s="270">
        <v>2</v>
      </c>
      <c r="J28" s="270">
        <v>2</v>
      </c>
      <c r="K28" s="271">
        <v>405.02</v>
      </c>
      <c r="L28" s="271"/>
      <c r="M28" s="259">
        <f t="shared" si="1"/>
        <v>405.02</v>
      </c>
      <c r="N28" s="270">
        <v>9</v>
      </c>
      <c r="O28" s="271">
        <v>1562.11</v>
      </c>
      <c r="P28" s="271"/>
      <c r="Q28" s="259">
        <f t="shared" si="2"/>
        <v>1562.11</v>
      </c>
    </row>
    <row r="29" spans="1:17" ht="15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/>
      <c r="I31" s="270">
        <v>3</v>
      </c>
      <c r="J31" s="270">
        <v>3</v>
      </c>
      <c r="K31" s="271">
        <v>3216.56</v>
      </c>
      <c r="L31" s="271">
        <v>3216.56</v>
      </c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/>
      <c r="I33" s="270"/>
      <c r="J33" s="270">
        <v>1</v>
      </c>
      <c r="K33" s="271">
        <v>2903.59</v>
      </c>
      <c r="L33" s="271"/>
      <c r="M33" s="259">
        <f t="shared" si="1"/>
        <v>2903.59</v>
      </c>
      <c r="N33" s="270">
        <v>1</v>
      </c>
      <c r="O33" s="271">
        <v>2840.2</v>
      </c>
      <c r="P33" s="271"/>
      <c r="Q33" s="259">
        <f t="shared" si="2"/>
        <v>2840.2</v>
      </c>
    </row>
    <row r="34" spans="1:17" ht="15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/>
      <c r="I34" s="270"/>
      <c r="J34" s="270"/>
      <c r="K34" s="271"/>
      <c r="L34" s="271"/>
      <c r="M34" s="259">
        <f t="shared" si="1"/>
        <v>0</v>
      </c>
      <c r="N34" s="270"/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>
        <v>1</v>
      </c>
      <c r="I35" s="270"/>
      <c r="J35" s="270"/>
      <c r="K35" s="271"/>
      <c r="L35" s="271"/>
      <c r="M35" s="259">
        <f t="shared" si="1"/>
        <v>0</v>
      </c>
      <c r="N35" s="270"/>
      <c r="O35" s="271"/>
      <c r="P35" s="271"/>
      <c r="Q35" s="259">
        <f t="shared" si="2"/>
        <v>0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/>
      <c r="I36" s="270"/>
      <c r="J36" s="270">
        <v>2</v>
      </c>
      <c r="K36" s="271">
        <v>3111.48</v>
      </c>
      <c r="L36" s="271"/>
      <c r="M36" s="259">
        <f t="shared" si="1"/>
        <v>3111.48</v>
      </c>
      <c r="N36" s="270"/>
      <c r="O36" s="271"/>
      <c r="P36" s="271"/>
      <c r="Q36" s="259">
        <f t="shared" si="2"/>
        <v>0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/>
      <c r="I37" s="270"/>
      <c r="J37" s="270"/>
      <c r="K37" s="271"/>
      <c r="L37" s="271"/>
      <c r="M37" s="259">
        <f t="shared" si="1"/>
        <v>0</v>
      </c>
      <c r="N37" s="270"/>
      <c r="O37" s="271"/>
      <c r="P37" s="271"/>
      <c r="Q37" s="259">
        <f t="shared" si="2"/>
        <v>0</v>
      </c>
    </row>
    <row r="38" spans="1:17" ht="15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/>
      <c r="I39" s="270"/>
      <c r="J39" s="270"/>
      <c r="K39" s="271"/>
      <c r="L39" s="271"/>
      <c r="M39" s="259">
        <f t="shared" si="1"/>
        <v>0</v>
      </c>
      <c r="N39" s="270"/>
      <c r="O39" s="271"/>
      <c r="P39" s="271"/>
      <c r="Q39" s="259">
        <f t="shared" si="2"/>
        <v>0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>
        <v>2</v>
      </c>
      <c r="I40" s="270"/>
      <c r="J40" s="270"/>
      <c r="K40" s="271"/>
      <c r="L40" s="271"/>
      <c r="M40" s="259">
        <f t="shared" si="1"/>
        <v>0</v>
      </c>
      <c r="N40" s="270"/>
      <c r="O40" s="271"/>
      <c r="P40" s="271"/>
      <c r="Q40" s="259">
        <f t="shared" si="2"/>
        <v>0</v>
      </c>
    </row>
    <row r="41" spans="1:17" ht="15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/>
      <c r="I41" s="270">
        <v>3</v>
      </c>
      <c r="J41" s="270"/>
      <c r="K41" s="271"/>
      <c r="L41" s="271"/>
      <c r="M41" s="259">
        <f t="shared" si="1"/>
        <v>0</v>
      </c>
      <c r="N41" s="270">
        <v>1</v>
      </c>
      <c r="O41" s="271">
        <v>4898.67</v>
      </c>
      <c r="P41" s="271"/>
      <c r="Q41" s="259">
        <f t="shared" si="2"/>
        <v>4898.67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/>
      <c r="I42" s="270"/>
      <c r="J42" s="270"/>
      <c r="K42" s="271"/>
      <c r="L42" s="271"/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/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/>
      <c r="I49" s="270"/>
      <c r="J49" s="270"/>
      <c r="K49" s="271"/>
      <c r="L49" s="271"/>
      <c r="M49" s="259">
        <f t="shared" si="1"/>
        <v>0</v>
      </c>
      <c r="N49" s="270"/>
      <c r="O49" s="271"/>
      <c r="P49" s="271"/>
      <c r="Q49" s="259">
        <f t="shared" si="2"/>
        <v>0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/>
      <c r="I50" s="270">
        <v>1</v>
      </c>
      <c r="J50" s="270">
        <v>1</v>
      </c>
      <c r="K50" s="271">
        <v>1104.5999999999999</v>
      </c>
      <c r="L50" s="271"/>
      <c r="M50" s="259">
        <f t="shared" si="1"/>
        <v>1104.5999999999999</v>
      </c>
      <c r="N50" s="270"/>
      <c r="O50" s="271"/>
      <c r="P50" s="271"/>
      <c r="Q50" s="259">
        <f t="shared" si="2"/>
        <v>0</v>
      </c>
    </row>
    <row r="51" spans="1:17" ht="15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>
        <v>1</v>
      </c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/>
      <c r="I53" s="270"/>
      <c r="J53" s="270"/>
      <c r="K53" s="271"/>
      <c r="L53" s="271"/>
      <c r="M53" s="259">
        <f t="shared" si="1"/>
        <v>0</v>
      </c>
      <c r="N53" s="270"/>
      <c r="O53" s="271"/>
      <c r="P53" s="271"/>
      <c r="Q53" s="259">
        <f t="shared" si="2"/>
        <v>0</v>
      </c>
    </row>
    <row r="54" spans="1:17" ht="15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/>
      <c r="I55" s="270"/>
      <c r="J55" s="270"/>
      <c r="K55" s="271"/>
      <c r="L55" s="271"/>
      <c r="M55" s="259">
        <f t="shared" si="1"/>
        <v>0</v>
      </c>
      <c r="N55" s="270"/>
      <c r="O55" s="271"/>
      <c r="P55" s="271"/>
      <c r="Q55" s="259">
        <f t="shared" si="2"/>
        <v>0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/>
      <c r="I56" s="270"/>
      <c r="J56" s="270"/>
      <c r="K56" s="271"/>
      <c r="L56" s="271">
        <v>5551.35</v>
      </c>
      <c r="M56" s="259">
        <f t="shared" si="1"/>
        <v>-5551.35</v>
      </c>
      <c r="N56" s="270"/>
      <c r="O56" s="271"/>
      <c r="P56" s="271">
        <v>2347.42</v>
      </c>
      <c r="Q56" s="259">
        <f t="shared" si="2"/>
        <v>-2347.42</v>
      </c>
    </row>
    <row r="57" spans="1:17" ht="15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>
        <v>1</v>
      </c>
      <c r="I59" s="270"/>
      <c r="J59" s="270">
        <v>2</v>
      </c>
      <c r="K59" s="271">
        <v>9962.83</v>
      </c>
      <c r="L59" s="271"/>
      <c r="M59" s="259">
        <f t="shared" si="1"/>
        <v>9962.83</v>
      </c>
      <c r="N59" s="270"/>
      <c r="O59" s="271"/>
      <c r="P59" s="271"/>
      <c r="Q59" s="259">
        <f t="shared" si="2"/>
        <v>0</v>
      </c>
    </row>
    <row r="60" spans="1:17" ht="15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/>
      <c r="I60" s="270">
        <v>3</v>
      </c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/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/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/>
      <c r="I66" s="270"/>
      <c r="J66" s="270"/>
      <c r="K66" s="271"/>
      <c r="L66" s="271"/>
      <c r="M66" s="259">
        <f t="shared" si="1"/>
        <v>0</v>
      </c>
      <c r="N66" s="270"/>
      <c r="O66" s="271"/>
      <c r="P66" s="271"/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>
        <v>1</v>
      </c>
      <c r="I67" s="270"/>
      <c r="J67" s="270"/>
      <c r="K67" s="271"/>
      <c r="L67" s="271"/>
      <c r="M67" s="259">
        <f t="shared" si="1"/>
        <v>0</v>
      </c>
      <c r="N67" s="270">
        <v>1</v>
      </c>
      <c r="O67" s="271">
        <v>1770.81</v>
      </c>
      <c r="P67" s="271"/>
      <c r="Q67" s="259">
        <f t="shared" si="2"/>
        <v>1770.81</v>
      </c>
    </row>
    <row r="68" spans="1:17" ht="15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/>
      <c r="I70" s="270"/>
      <c r="J70" s="270"/>
      <c r="K70" s="271"/>
      <c r="L70" s="271"/>
      <c r="M70" s="259">
        <f t="shared" si="1"/>
        <v>0</v>
      </c>
      <c r="N70" s="270"/>
      <c r="O70" s="271"/>
      <c r="P70" s="271"/>
      <c r="Q70" s="259">
        <f t="shared" si="2"/>
        <v>0</v>
      </c>
    </row>
    <row r="71" spans="1:17" ht="15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>
        <v>5</v>
      </c>
      <c r="I73" s="270">
        <v>7</v>
      </c>
      <c r="J73" s="270">
        <v>9</v>
      </c>
      <c r="K73" s="271">
        <v>9832.33</v>
      </c>
      <c r="L73" s="271">
        <v>9832.33</v>
      </c>
      <c r="M73" s="259">
        <f t="shared" si="1"/>
        <v>0</v>
      </c>
      <c r="N73" s="270">
        <v>3</v>
      </c>
      <c r="O73" s="271">
        <v>26754.14</v>
      </c>
      <c r="P73" s="271">
        <v>2442.27</v>
      </c>
      <c r="Q73" s="259">
        <f t="shared" si="2"/>
        <v>24311.87</v>
      </c>
    </row>
    <row r="74" spans="1:17" ht="15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/>
      <c r="I75" s="270"/>
      <c r="J75" s="270"/>
      <c r="K75" s="271"/>
      <c r="L75" s="271"/>
      <c r="M75" s="259">
        <f t="shared" ref="M75:M141" si="3">K75-L75</f>
        <v>0</v>
      </c>
      <c r="N75" s="270"/>
      <c r="O75" s="271"/>
      <c r="P75" s="271"/>
      <c r="Q75" s="259">
        <f t="shared" ref="Q75:Q141" si="4">O75-P75</f>
        <v>0</v>
      </c>
    </row>
    <row r="76" spans="1:17" ht="15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/>
      <c r="J76" s="270"/>
      <c r="K76" s="271"/>
      <c r="L76" s="271"/>
      <c r="M76" s="259">
        <f t="shared" si="3"/>
        <v>0</v>
      </c>
      <c r="N76" s="270"/>
      <c r="O76" s="271"/>
      <c r="P76" s="271"/>
      <c r="Q76" s="259">
        <f t="shared" si="4"/>
        <v>0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/>
      <c r="I77" s="270">
        <v>1</v>
      </c>
      <c r="J77" s="270">
        <v>1</v>
      </c>
      <c r="K77" s="271">
        <v>1567.43</v>
      </c>
      <c r="L77" s="271"/>
      <c r="M77" s="259">
        <f t="shared" si="3"/>
        <v>1567.43</v>
      </c>
      <c r="N77" s="270"/>
      <c r="O77" s="271"/>
      <c r="P77" s="271"/>
      <c r="Q77" s="259">
        <f t="shared" si="4"/>
        <v>0</v>
      </c>
    </row>
    <row r="78" spans="1:17" ht="15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/>
      <c r="I78" s="270"/>
      <c r="J78" s="270"/>
      <c r="K78" s="271"/>
      <c r="L78" s="271"/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/>
      <c r="I79" s="270"/>
      <c r="J79" s="270"/>
      <c r="K79" s="271"/>
      <c r="L79" s="271"/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>
        <v>1</v>
      </c>
      <c r="I80" s="270">
        <v>3</v>
      </c>
      <c r="J80" s="270">
        <v>4</v>
      </c>
      <c r="K80" s="271">
        <v>5066.53</v>
      </c>
      <c r="L80" s="271"/>
      <c r="M80" s="259">
        <f t="shared" si="3"/>
        <v>5066.53</v>
      </c>
      <c r="N80" s="270"/>
      <c r="O80" s="271"/>
      <c r="P80" s="271"/>
      <c r="Q80" s="259">
        <f t="shared" si="4"/>
        <v>0</v>
      </c>
    </row>
    <row r="81" spans="1:17" ht="15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/>
      <c r="I82" s="270"/>
      <c r="J82" s="270"/>
      <c r="K82" s="271"/>
      <c r="L82" s="271"/>
      <c r="M82" s="259">
        <f t="shared" si="3"/>
        <v>0</v>
      </c>
      <c r="N82" s="270"/>
      <c r="O82" s="271"/>
      <c r="P82" s="271"/>
      <c r="Q82" s="259">
        <f t="shared" si="4"/>
        <v>0</v>
      </c>
    </row>
    <row r="83" spans="1:17" ht="15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>
        <v>1</v>
      </c>
      <c r="I83" s="270"/>
      <c r="J83" s="270"/>
      <c r="K83" s="271"/>
      <c r="L83" s="271"/>
      <c r="M83" s="259">
        <f t="shared" si="3"/>
        <v>0</v>
      </c>
      <c r="N83" s="270"/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>
        <v>1</v>
      </c>
      <c r="I85" s="270"/>
      <c r="J85" s="270">
        <v>1</v>
      </c>
      <c r="K85" s="271">
        <v>2713.63</v>
      </c>
      <c r="L85" s="271"/>
      <c r="M85" s="259">
        <f t="shared" si="3"/>
        <v>2713.63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/>
      <c r="I86" s="270"/>
      <c r="J86" s="270"/>
      <c r="K86" s="271"/>
      <c r="L86" s="271">
        <v>2070.66</v>
      </c>
      <c r="M86" s="259">
        <f t="shared" si="3"/>
        <v>-2070.66</v>
      </c>
      <c r="N86" s="270"/>
      <c r="O86" s="271"/>
      <c r="P86" s="271"/>
      <c r="Q86" s="259">
        <f t="shared" si="4"/>
        <v>0</v>
      </c>
    </row>
    <row r="87" spans="1:17" ht="15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/>
      <c r="I87" s="270"/>
      <c r="J87" s="270"/>
      <c r="K87" s="271"/>
      <c r="L87" s="271"/>
      <c r="M87" s="259">
        <f t="shared" si="3"/>
        <v>0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/>
      <c r="I90" s="270"/>
      <c r="J90" s="270"/>
      <c r="K90" s="271"/>
      <c r="L90" s="271"/>
      <c r="M90" s="259">
        <f t="shared" si="3"/>
        <v>0</v>
      </c>
      <c r="N90" s="270"/>
      <c r="O90" s="271"/>
      <c r="P90" s="271"/>
      <c r="Q90" s="259">
        <f t="shared" si="4"/>
        <v>0</v>
      </c>
    </row>
    <row r="91" spans="1:17" ht="15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/>
      <c r="I92" s="270"/>
      <c r="J92" s="270"/>
      <c r="K92" s="271"/>
      <c r="L92" s="271"/>
      <c r="M92" s="259">
        <f t="shared" si="3"/>
        <v>0</v>
      </c>
      <c r="N92" s="270"/>
      <c r="O92" s="271"/>
      <c r="P92" s="271"/>
      <c r="Q92" s="259">
        <f t="shared" si="4"/>
        <v>0</v>
      </c>
    </row>
    <row r="93" spans="1:17" ht="15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>
        <v>1</v>
      </c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>
        <v>1</v>
      </c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/>
      <c r="I95" s="270">
        <v>1</v>
      </c>
      <c r="J95" s="270">
        <v>1</v>
      </c>
      <c r="K95" s="271">
        <v>1002.42</v>
      </c>
      <c r="L95" s="271"/>
      <c r="M95" s="259">
        <f t="shared" si="3"/>
        <v>1002.42</v>
      </c>
      <c r="N95" s="270"/>
      <c r="O95" s="271"/>
      <c r="P95" s="271"/>
      <c r="Q95" s="259">
        <f t="shared" si="4"/>
        <v>0</v>
      </c>
    </row>
    <row r="96" spans="1:17" ht="15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/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>
        <v>2</v>
      </c>
      <c r="I97" s="270">
        <v>3</v>
      </c>
      <c r="J97" s="270">
        <v>7</v>
      </c>
      <c r="K97" s="271">
        <v>16428.39</v>
      </c>
      <c r="L97" s="271"/>
      <c r="M97" s="259">
        <f t="shared" si="3"/>
        <v>16428.39</v>
      </c>
      <c r="N97" s="270"/>
      <c r="O97" s="271"/>
      <c r="P97" s="271"/>
      <c r="Q97" s="259">
        <f t="shared" si="4"/>
        <v>0</v>
      </c>
    </row>
    <row r="98" spans="1:17" ht="15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>
        <v>1</v>
      </c>
      <c r="I98" s="270">
        <v>1</v>
      </c>
      <c r="J98" s="270"/>
      <c r="K98" s="271"/>
      <c r="L98" s="271"/>
      <c r="M98" s="259">
        <f t="shared" si="3"/>
        <v>0</v>
      </c>
      <c r="N98" s="270"/>
      <c r="O98" s="271"/>
      <c r="P98" s="271"/>
      <c r="Q98" s="259">
        <f t="shared" si="4"/>
        <v>0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/>
      <c r="I99" s="270"/>
      <c r="J99" s="270"/>
      <c r="K99" s="271"/>
      <c r="L99" s="271">
        <v>925.1</v>
      </c>
      <c r="M99" s="259">
        <f t="shared" si="3"/>
        <v>-925.1</v>
      </c>
      <c r="N99" s="270"/>
      <c r="O99" s="271"/>
      <c r="P99" s="271"/>
      <c r="Q99" s="259">
        <f t="shared" si="4"/>
        <v>0</v>
      </c>
    </row>
    <row r="100" spans="1:17" ht="15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/>
      <c r="I101" s="270"/>
      <c r="J101" s="270"/>
      <c r="K101" s="271"/>
      <c r="L101" s="271">
        <v>1215.06</v>
      </c>
      <c r="M101" s="259">
        <f t="shared" si="3"/>
        <v>-1215.06</v>
      </c>
      <c r="N101" s="270"/>
      <c r="O101" s="271"/>
      <c r="P101" s="271"/>
      <c r="Q101" s="259">
        <f t="shared" si="4"/>
        <v>0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>
        <v>1</v>
      </c>
      <c r="I102" s="270">
        <v>1</v>
      </c>
      <c r="J102" s="270">
        <v>2</v>
      </c>
      <c r="K102" s="271">
        <v>9354.27</v>
      </c>
      <c r="L102" s="271">
        <v>3296.77</v>
      </c>
      <c r="M102" s="259">
        <f t="shared" si="3"/>
        <v>6057.5</v>
      </c>
      <c r="N102" s="270"/>
      <c r="O102" s="271"/>
      <c r="P102" s="271"/>
      <c r="Q102" s="259">
        <f t="shared" si="4"/>
        <v>0</v>
      </c>
    </row>
    <row r="103" spans="1:17" ht="15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/>
      <c r="I103" s="270"/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/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>
        <v>2</v>
      </c>
      <c r="J105" s="270">
        <v>2</v>
      </c>
      <c r="K105" s="271">
        <v>2338.9899999999998</v>
      </c>
      <c r="L105" s="271"/>
      <c r="M105" s="259">
        <f t="shared" si="3"/>
        <v>2338.9899999999998</v>
      </c>
      <c r="N105" s="270"/>
      <c r="O105" s="271"/>
      <c r="P105" s="271"/>
      <c r="Q105" s="259">
        <f t="shared" si="4"/>
        <v>0</v>
      </c>
    </row>
    <row r="106" spans="1:17" ht="15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>
        <v>1</v>
      </c>
      <c r="I106" s="270">
        <v>3</v>
      </c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/>
      <c r="I107" s="270"/>
      <c r="J107" s="270"/>
      <c r="K107" s="271"/>
      <c r="L107" s="271"/>
      <c r="M107" s="259">
        <f t="shared" si="3"/>
        <v>0</v>
      </c>
      <c r="N107" s="270"/>
      <c r="O107" s="271"/>
      <c r="P107" s="271"/>
      <c r="Q107" s="259">
        <f t="shared" si="4"/>
        <v>0</v>
      </c>
    </row>
    <row r="108" spans="1:17" ht="15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/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>
        <v>1</v>
      </c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/>
      <c r="I110" s="270">
        <v>2</v>
      </c>
      <c r="J110" s="270">
        <v>3</v>
      </c>
      <c r="K110" s="271">
        <v>3578.54</v>
      </c>
      <c r="L110" s="271">
        <v>909.82</v>
      </c>
      <c r="M110" s="259">
        <f t="shared" si="3"/>
        <v>2668.72</v>
      </c>
      <c r="N110" s="270"/>
      <c r="O110" s="271"/>
      <c r="P110" s="271"/>
      <c r="Q110" s="259">
        <f t="shared" si="4"/>
        <v>0</v>
      </c>
    </row>
    <row r="111" spans="1:17" ht="15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>
        <v>1</v>
      </c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/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/>
      <c r="I113" s="270"/>
      <c r="J113" s="270"/>
      <c r="K113" s="271"/>
      <c r="L113" s="271"/>
      <c r="M113" s="259">
        <f t="shared" si="3"/>
        <v>0</v>
      </c>
      <c r="N113" s="270"/>
      <c r="O113" s="271"/>
      <c r="P113" s="271"/>
      <c r="Q113" s="259">
        <f t="shared" si="4"/>
        <v>0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/>
      <c r="I114" s="270"/>
      <c r="J114" s="270"/>
      <c r="K114" s="271"/>
      <c r="L114" s="271"/>
      <c r="M114" s="259">
        <f t="shared" si="3"/>
        <v>0</v>
      </c>
      <c r="N114" s="270"/>
      <c r="O114" s="271"/>
      <c r="P114" s="271"/>
      <c r="Q114" s="259">
        <f t="shared" si="4"/>
        <v>0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/>
      <c r="I115" s="270"/>
      <c r="J115" s="270">
        <v>2</v>
      </c>
      <c r="K115" s="271">
        <v>5617.16</v>
      </c>
      <c r="L115" s="271"/>
      <c r="M115" s="259">
        <f t="shared" si="3"/>
        <v>5617.16</v>
      </c>
      <c r="N115" s="270"/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/>
      <c r="I117" s="270"/>
      <c r="J117" s="270"/>
      <c r="K117" s="271"/>
      <c r="L117" s="271"/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/>
      <c r="I119" s="270"/>
      <c r="J119" s="270"/>
      <c r="K119" s="271"/>
      <c r="L119" s="271"/>
      <c r="M119" s="259">
        <f t="shared" si="3"/>
        <v>0</v>
      </c>
      <c r="N119" s="270"/>
      <c r="O119" s="271"/>
      <c r="P119" s="271"/>
      <c r="Q119" s="259">
        <f t="shared" si="4"/>
        <v>0</v>
      </c>
    </row>
    <row r="120" spans="1:17" ht="15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>
        <v>1</v>
      </c>
      <c r="I121" s="270"/>
      <c r="J121" s="270"/>
      <c r="K121" s="271"/>
      <c r="L121" s="271"/>
      <c r="M121" s="259">
        <f t="shared" si="3"/>
        <v>0</v>
      </c>
      <c r="N121" s="270"/>
      <c r="O121" s="271"/>
      <c r="P121" s="271"/>
      <c r="Q121" s="259">
        <f t="shared" si="4"/>
        <v>0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/>
      <c r="I122" s="270"/>
      <c r="J122" s="270"/>
      <c r="K122" s="271"/>
      <c r="L122" s="271">
        <v>2728.35</v>
      </c>
      <c r="M122" s="259">
        <f t="shared" si="3"/>
        <v>-2728.35</v>
      </c>
      <c r="N122" s="270">
        <v>1</v>
      </c>
      <c r="O122" s="271"/>
      <c r="P122" s="271"/>
      <c r="Q122" s="259">
        <f t="shared" si="4"/>
        <v>0</v>
      </c>
    </row>
    <row r="123" spans="1:17" ht="15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>
        <v>2</v>
      </c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>
        <v>1</v>
      </c>
      <c r="I124" s="270">
        <v>2</v>
      </c>
      <c r="J124" s="270">
        <v>6</v>
      </c>
      <c r="K124" s="271">
        <v>14437.26</v>
      </c>
      <c r="L124" s="271"/>
      <c r="M124" s="259">
        <f t="shared" si="3"/>
        <v>14437.26</v>
      </c>
      <c r="N124" s="270">
        <v>1</v>
      </c>
      <c r="O124" s="271">
        <v>8383.23</v>
      </c>
      <c r="P124" s="271"/>
      <c r="Q124" s="259">
        <f t="shared" si="4"/>
        <v>8383.23</v>
      </c>
    </row>
    <row r="125" spans="1:17" ht="15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/>
      <c r="I125" s="270">
        <v>3</v>
      </c>
      <c r="J125" s="270">
        <v>3</v>
      </c>
      <c r="K125" s="271">
        <v>2209.1999999999998</v>
      </c>
      <c r="L125" s="271"/>
      <c r="M125" s="259">
        <f t="shared" si="3"/>
        <v>2209.1999999999998</v>
      </c>
      <c r="N125" s="270"/>
      <c r="O125" s="271"/>
      <c r="P125" s="271"/>
      <c r="Q125" s="259">
        <f t="shared" si="4"/>
        <v>0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/>
      <c r="I126" s="270"/>
      <c r="J126" s="270"/>
      <c r="K126" s="271"/>
      <c r="L126" s="271"/>
      <c r="M126" s="259">
        <f t="shared" si="3"/>
        <v>0</v>
      </c>
      <c r="N126" s="270">
        <v>1</v>
      </c>
      <c r="O126" s="271">
        <v>24460.63</v>
      </c>
      <c r="P126" s="271"/>
      <c r="Q126" s="259">
        <f t="shared" si="4"/>
        <v>24460.63</v>
      </c>
    </row>
    <row r="127" spans="1:17" ht="15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/>
      <c r="I127" s="270">
        <v>5</v>
      </c>
      <c r="J127" s="270"/>
      <c r="K127" s="271"/>
      <c r="L127" s="271"/>
      <c r="M127" s="259">
        <f t="shared" si="3"/>
        <v>0</v>
      </c>
      <c r="N127" s="270">
        <v>1</v>
      </c>
      <c r="O127" s="271"/>
      <c r="P127" s="271"/>
      <c r="Q127" s="259">
        <f t="shared" si="4"/>
        <v>0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>
        <v>1</v>
      </c>
      <c r="I128" s="270">
        <v>1</v>
      </c>
      <c r="J128" s="270">
        <v>1</v>
      </c>
      <c r="K128" s="271">
        <v>1209.97</v>
      </c>
      <c r="L128" s="271"/>
      <c r="M128" s="259">
        <f t="shared" si="3"/>
        <v>1209.97</v>
      </c>
      <c r="N128" s="270">
        <v>1</v>
      </c>
      <c r="O128" s="271">
        <v>1994.49</v>
      </c>
      <c r="P128" s="271"/>
      <c r="Q128" s="259">
        <f t="shared" si="4"/>
        <v>1994.49</v>
      </c>
    </row>
    <row r="129" spans="1:17" ht="15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>
        <v>1</v>
      </c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>
        <v>1</v>
      </c>
      <c r="I130" s="270"/>
      <c r="J130" s="270"/>
      <c r="K130" s="271"/>
      <c r="L130" s="271"/>
      <c r="M130" s="259">
        <f t="shared" si="3"/>
        <v>0</v>
      </c>
      <c r="N130" s="270">
        <v>3</v>
      </c>
      <c r="O130" s="271">
        <v>12799.91</v>
      </c>
      <c r="P130" s="271"/>
      <c r="Q130" s="259">
        <f t="shared" si="4"/>
        <v>12799.91</v>
      </c>
    </row>
    <row r="131" spans="1:17" ht="15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/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/>
      <c r="Q131" s="259">
        <f t="shared" si="4"/>
        <v>0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>
        <v>2</v>
      </c>
      <c r="I132" s="270">
        <v>2</v>
      </c>
      <c r="J132" s="270">
        <v>2</v>
      </c>
      <c r="K132" s="271">
        <v>9704.4</v>
      </c>
      <c r="L132" s="271"/>
      <c r="M132" s="259">
        <f t="shared" si="3"/>
        <v>9704.4</v>
      </c>
      <c r="N132" s="270"/>
      <c r="O132" s="271"/>
      <c r="P132" s="271">
        <v>8378.8799999999992</v>
      </c>
      <c r="Q132" s="259">
        <f t="shared" si="4"/>
        <v>-8378.8799999999992</v>
      </c>
    </row>
    <row r="133" spans="1:17" ht="15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/>
      <c r="I133" s="270">
        <v>5</v>
      </c>
      <c r="J133" s="270">
        <v>2</v>
      </c>
      <c r="K133" s="271">
        <v>9031.56</v>
      </c>
      <c r="L133" s="271"/>
      <c r="M133" s="259">
        <f t="shared" si="3"/>
        <v>9031.56</v>
      </c>
      <c r="N133" s="270"/>
      <c r="O133" s="271">
        <v>644.35</v>
      </c>
      <c r="P133" s="271"/>
      <c r="Q133" s="259">
        <f t="shared" si="4"/>
        <v>644.35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/>
      <c r="I134" s="270"/>
      <c r="J134" s="270"/>
      <c r="K134" s="271"/>
      <c r="L134" s="271">
        <v>455.65</v>
      </c>
      <c r="M134" s="259">
        <f t="shared" si="3"/>
        <v>-455.65</v>
      </c>
      <c r="N134" s="270"/>
      <c r="O134" s="271"/>
      <c r="P134" s="271">
        <v>7179.9</v>
      </c>
      <c r="Q134" s="259">
        <f t="shared" si="4"/>
        <v>-7179.9</v>
      </c>
    </row>
    <row r="135" spans="1:17" ht="15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/>
      <c r="J135" s="270"/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/>
      <c r="I136" s="270">
        <v>1</v>
      </c>
      <c r="J136" s="270">
        <v>3</v>
      </c>
      <c r="K136" s="271">
        <v>8906.74</v>
      </c>
      <c r="L136" s="271"/>
      <c r="M136" s="259">
        <f t="shared" si="3"/>
        <v>8906.74</v>
      </c>
      <c r="N136" s="270">
        <v>1</v>
      </c>
      <c r="O136" s="271">
        <v>2674.71</v>
      </c>
      <c r="P136" s="271"/>
      <c r="Q136" s="259">
        <f t="shared" si="4"/>
        <v>2674.71</v>
      </c>
    </row>
    <row r="137" spans="1:17" ht="15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>
        <v>1</v>
      </c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/>
      <c r="I138" s="270"/>
      <c r="J138" s="270"/>
      <c r="K138" s="271"/>
      <c r="L138" s="271"/>
      <c r="M138" s="259">
        <f t="shared" si="3"/>
        <v>0</v>
      </c>
      <c r="N138" s="270"/>
      <c r="O138" s="271"/>
      <c r="P138" s="271"/>
      <c r="Q138" s="259">
        <f t="shared" si="4"/>
        <v>0</v>
      </c>
    </row>
    <row r="139" spans="1:17" ht="15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>
        <v>2</v>
      </c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/>
      <c r="I140" s="270"/>
      <c r="J140" s="270"/>
      <c r="K140" s="271"/>
      <c r="L140" s="271"/>
      <c r="M140" s="259">
        <f t="shared" si="3"/>
        <v>0</v>
      </c>
      <c r="N140" s="270">
        <v>1</v>
      </c>
      <c r="O140" s="271">
        <v>9389.1</v>
      </c>
      <c r="P140" s="271"/>
      <c r="Q140" s="259">
        <f t="shared" si="4"/>
        <v>9389.1</v>
      </c>
    </row>
    <row r="141" spans="1:17" ht="15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/>
      <c r="I141" s="270">
        <v>3</v>
      </c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>
        <v>7</v>
      </c>
      <c r="I142" s="270"/>
      <c r="J142" s="270"/>
      <c r="K142" s="271"/>
      <c r="L142" s="271">
        <v>9315.4599999999991</v>
      </c>
      <c r="M142" s="259">
        <f t="shared" ref="M142:M186" si="5">K142-L142</f>
        <v>-9315.4599999999991</v>
      </c>
      <c r="N142" s="270"/>
      <c r="O142" s="271"/>
      <c r="P142" s="271"/>
      <c r="Q142" s="259">
        <f t="shared" ref="Q142:Q186" si="6">O142-P142</f>
        <v>0</v>
      </c>
    </row>
    <row r="143" spans="1:17" ht="15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/>
      <c r="I143" s="270">
        <v>9</v>
      </c>
      <c r="J143" s="270"/>
      <c r="K143" s="271"/>
      <c r="L143" s="271"/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/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>
        <v>1</v>
      </c>
      <c r="I155" s="270">
        <v>1</v>
      </c>
      <c r="J155" s="270">
        <v>1</v>
      </c>
      <c r="K155" s="271">
        <v>607.53</v>
      </c>
      <c r="L155" s="271"/>
      <c r="M155" s="259">
        <f t="shared" si="5"/>
        <v>607.53</v>
      </c>
      <c r="N155" s="270"/>
      <c r="O155" s="271"/>
      <c r="P155" s="271"/>
      <c r="Q155" s="259">
        <f t="shared" si="6"/>
        <v>0</v>
      </c>
    </row>
    <row r="156" spans="1:17" ht="15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/>
      <c r="I156" s="270"/>
      <c r="J156" s="270"/>
      <c r="K156" s="271"/>
      <c r="L156" s="271"/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/>
      <c r="I161" s="270"/>
      <c r="J161" s="270">
        <v>1</v>
      </c>
      <c r="K161" s="271">
        <v>3395.87</v>
      </c>
      <c r="L161" s="271">
        <v>2126.36</v>
      </c>
      <c r="M161" s="259">
        <f t="shared" si="5"/>
        <v>1269.5099999999998</v>
      </c>
      <c r="N161" s="270"/>
      <c r="O161" s="271"/>
      <c r="P161" s="271"/>
      <c r="Q161" s="259">
        <f t="shared" si="6"/>
        <v>0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/>
      <c r="I162" s="270">
        <v>1</v>
      </c>
      <c r="J162" s="270">
        <v>1</v>
      </c>
      <c r="K162" s="271">
        <v>911.3</v>
      </c>
      <c r="L162" s="271"/>
      <c r="M162" s="259">
        <f t="shared" si="5"/>
        <v>911.3</v>
      </c>
      <c r="N162" s="270"/>
      <c r="O162" s="271"/>
      <c r="P162" s="271"/>
      <c r="Q162" s="259">
        <f t="shared" si="6"/>
        <v>0</v>
      </c>
    </row>
    <row r="163" spans="1:17" ht="15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>
        <v>1</v>
      </c>
      <c r="I163" s="270"/>
      <c r="J163" s="270"/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/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/>
      <c r="I166" s="270">
        <v>3</v>
      </c>
      <c r="J166" s="270">
        <v>4</v>
      </c>
      <c r="K166" s="271">
        <v>5589.28</v>
      </c>
      <c r="L166" s="271"/>
      <c r="M166" s="259">
        <f t="shared" si="5"/>
        <v>5589.28</v>
      </c>
      <c r="N166" s="270">
        <v>2</v>
      </c>
      <c r="O166" s="271">
        <v>6606.68</v>
      </c>
      <c r="P166" s="271"/>
      <c r="Q166" s="259">
        <f t="shared" si="6"/>
        <v>6606.68</v>
      </c>
    </row>
    <row r="167" spans="1:17" ht="15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/>
      <c r="I167" s="270"/>
      <c r="J167" s="270"/>
      <c r="K167" s="271"/>
      <c r="L167" s="271"/>
      <c r="M167" s="259">
        <f t="shared" si="5"/>
        <v>0</v>
      </c>
      <c r="N167" s="270"/>
      <c r="O167" s="271">
        <v>1380.75</v>
      </c>
      <c r="P167" s="271"/>
      <c r="Q167" s="259">
        <f t="shared" si="6"/>
        <v>1380.75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/>
      <c r="I168" s="270"/>
      <c r="J168" s="270"/>
      <c r="K168" s="271"/>
      <c r="L168" s="271"/>
      <c r="M168" s="259">
        <f t="shared" si="5"/>
        <v>0</v>
      </c>
      <c r="N168" s="270">
        <v>1</v>
      </c>
      <c r="O168" s="271">
        <v>9647.69</v>
      </c>
      <c r="P168" s="271"/>
      <c r="Q168" s="259">
        <f t="shared" si="6"/>
        <v>9647.69</v>
      </c>
    </row>
    <row r="169" spans="1:17" ht="15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/>
      <c r="I170" s="270">
        <v>4</v>
      </c>
      <c r="J170" s="270">
        <v>6</v>
      </c>
      <c r="K170" s="271">
        <v>9830.1299999999992</v>
      </c>
      <c r="L170" s="271"/>
      <c r="M170" s="259">
        <f t="shared" si="5"/>
        <v>9830.1299999999992</v>
      </c>
      <c r="N170" s="270"/>
      <c r="O170" s="271"/>
      <c r="P170" s="271"/>
      <c r="Q170" s="259">
        <f t="shared" si="6"/>
        <v>0</v>
      </c>
    </row>
    <row r="171" spans="1:17" ht="15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/>
      <c r="I172" s="270"/>
      <c r="J172" s="270"/>
      <c r="K172" s="271"/>
      <c r="L172" s="271"/>
      <c r="M172" s="259">
        <f t="shared" si="5"/>
        <v>0</v>
      </c>
      <c r="N172" s="270"/>
      <c r="O172" s="271"/>
      <c r="P172" s="271"/>
      <c r="Q172" s="259">
        <f t="shared" si="6"/>
        <v>0</v>
      </c>
    </row>
    <row r="173" spans="1:17" ht="15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/>
      <c r="Q175" s="259">
        <f t="shared" si="6"/>
        <v>0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>
        <v>2</v>
      </c>
      <c r="I177" s="270"/>
      <c r="J177" s="270"/>
      <c r="K177" s="271"/>
      <c r="L177" s="271"/>
      <c r="M177" s="259">
        <f t="shared" si="5"/>
        <v>0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/>
      <c r="I178" s="270"/>
      <c r="J178" s="270"/>
      <c r="K178" s="271"/>
      <c r="L178" s="271"/>
      <c r="M178" s="259">
        <f t="shared" si="5"/>
        <v>0</v>
      </c>
      <c r="N178" s="270"/>
      <c r="O178" s="271"/>
      <c r="P178" s="271"/>
      <c r="Q178" s="259">
        <f t="shared" si="6"/>
        <v>0</v>
      </c>
    </row>
    <row r="179" spans="1:17" ht="15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/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/>
      <c r="Q179" s="259">
        <f t="shared" si="6"/>
        <v>0</v>
      </c>
    </row>
    <row r="180" spans="1:17" ht="15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/>
      <c r="J180" s="270"/>
      <c r="K180" s="271"/>
      <c r="L180" s="271"/>
      <c r="M180" s="259">
        <f t="shared" si="5"/>
        <v>0</v>
      </c>
      <c r="N180" s="270"/>
      <c r="O180" s="271"/>
      <c r="P180" s="271"/>
      <c r="Q180" s="259">
        <f t="shared" si="6"/>
        <v>0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/>
      <c r="I181" s="270">
        <v>2</v>
      </c>
      <c r="J181" s="270">
        <v>2</v>
      </c>
      <c r="K181" s="271">
        <v>2883.77</v>
      </c>
      <c r="L181" s="271"/>
      <c r="M181" s="259">
        <f t="shared" si="5"/>
        <v>2883.77</v>
      </c>
      <c r="N181" s="270"/>
      <c r="O181" s="271"/>
      <c r="P181" s="271"/>
      <c r="Q181" s="259">
        <f t="shared" si="6"/>
        <v>0</v>
      </c>
    </row>
    <row r="182" spans="1:17" ht="15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/>
      <c r="I182" s="270"/>
      <c r="J182" s="270"/>
      <c r="K182" s="271"/>
      <c r="L182" s="271"/>
      <c r="M182" s="259">
        <f t="shared" si="5"/>
        <v>0</v>
      </c>
      <c r="N182" s="270"/>
      <c r="O182" s="271"/>
      <c r="P182" s="271"/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/>
      <c r="I183" s="270"/>
      <c r="J183" s="270"/>
      <c r="K183" s="271"/>
      <c r="L183" s="271"/>
      <c r="M183" s="259">
        <f t="shared" si="5"/>
        <v>0</v>
      </c>
      <c r="N183" s="270"/>
      <c r="O183" s="271"/>
      <c r="P183" s="271"/>
      <c r="Q183" s="259">
        <f t="shared" si="6"/>
        <v>0</v>
      </c>
    </row>
    <row r="184" spans="1:17" ht="15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/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/>
      <c r="I185" s="270"/>
      <c r="J185" s="270"/>
      <c r="K185" s="271"/>
      <c r="L185" s="271"/>
      <c r="M185" s="259">
        <f t="shared" si="5"/>
        <v>0</v>
      </c>
      <c r="N185" s="270"/>
      <c r="O185" s="271"/>
      <c r="P185" s="271"/>
      <c r="Q185" s="259">
        <f t="shared" si="6"/>
        <v>0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/>
      <c r="I186" s="270"/>
      <c r="J186" s="270"/>
      <c r="K186" s="271"/>
      <c r="L186" s="271"/>
      <c r="M186" s="259">
        <f t="shared" si="5"/>
        <v>0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/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>
        <v>5</v>
      </c>
      <c r="I189" s="270">
        <v>1</v>
      </c>
      <c r="J189" s="270">
        <v>1</v>
      </c>
      <c r="K189" s="271">
        <v>918.89</v>
      </c>
      <c r="L189" s="271">
        <v>1851.7</v>
      </c>
      <c r="M189" s="259">
        <f t="shared" ref="M189:M234" si="7">K189-L189</f>
        <v>-932.81000000000006</v>
      </c>
      <c r="N189" s="270"/>
      <c r="O189" s="271"/>
      <c r="P189" s="271"/>
      <c r="Q189" s="259">
        <f t="shared" ref="Q189:Q234" si="8">O189-P189</f>
        <v>0</v>
      </c>
    </row>
    <row r="190" spans="1:17" ht="15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/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/>
      <c r="I191" s="270"/>
      <c r="J191" s="270"/>
      <c r="K191" s="271"/>
      <c r="L191" s="271"/>
      <c r="M191" s="259">
        <f t="shared" si="7"/>
        <v>0</v>
      </c>
      <c r="N191" s="270"/>
      <c r="O191" s="271"/>
      <c r="P191" s="271"/>
      <c r="Q191" s="259">
        <f t="shared" si="8"/>
        <v>0</v>
      </c>
    </row>
    <row r="192" spans="1:17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/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/>
      <c r="I194" s="270">
        <v>5</v>
      </c>
      <c r="J194" s="270"/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/>
      <c r="I196" s="270">
        <v>2</v>
      </c>
      <c r="J196" s="270"/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/>
      <c r="I197" s="270"/>
      <c r="J197" s="270"/>
      <c r="K197" s="271"/>
      <c r="L197" s="271"/>
      <c r="M197" s="259">
        <f t="shared" si="7"/>
        <v>0</v>
      </c>
      <c r="N197" s="270"/>
      <c r="O197" s="271"/>
      <c r="P197" s="271"/>
      <c r="Q197" s="259">
        <f t="shared" si="8"/>
        <v>0</v>
      </c>
    </row>
    <row r="198" spans="1:17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/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/>
      <c r="I199" s="270"/>
      <c r="J199" s="270"/>
      <c r="K199" s="271"/>
      <c r="L199" s="271"/>
      <c r="M199" s="259">
        <f t="shared" si="7"/>
        <v>0</v>
      </c>
      <c r="N199" s="270"/>
      <c r="O199" s="271"/>
      <c r="P199" s="271"/>
      <c r="Q199" s="259">
        <f t="shared" si="8"/>
        <v>0</v>
      </c>
    </row>
    <row r="200" spans="1:17" ht="63.75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/>
      <c r="I200" s="270">
        <v>2</v>
      </c>
      <c r="J200" s="270"/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>
        <v>1</v>
      </c>
      <c r="I202" s="270"/>
      <c r="J202" s="270"/>
      <c r="K202" s="271"/>
      <c r="L202" s="271">
        <v>1336.57</v>
      </c>
      <c r="M202" s="259">
        <f t="shared" si="7"/>
        <v>-1336.57</v>
      </c>
      <c r="N202" s="270"/>
      <c r="O202" s="271"/>
      <c r="P202" s="271"/>
      <c r="Q202" s="259">
        <f t="shared" si="8"/>
        <v>0</v>
      </c>
    </row>
    <row r="203" spans="1:17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>
        <v>1</v>
      </c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>
        <v>1</v>
      </c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/>
      <c r="I205" s="270"/>
      <c r="J205" s="270"/>
      <c r="K205" s="271"/>
      <c r="L205" s="271"/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/>
      <c r="I206" s="270"/>
      <c r="J206" s="270"/>
      <c r="K206" s="271"/>
      <c r="L206" s="271"/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>
        <v>1</v>
      </c>
      <c r="I208" s="270"/>
      <c r="J208" s="270"/>
      <c r="K208" s="271"/>
      <c r="L208" s="271"/>
      <c r="M208" s="259">
        <f t="shared" si="7"/>
        <v>0</v>
      </c>
      <c r="N208" s="270"/>
      <c r="O208" s="271"/>
      <c r="P208" s="271"/>
      <c r="Q208" s="259">
        <f t="shared" si="8"/>
        <v>0</v>
      </c>
    </row>
    <row r="209" spans="1:17" ht="5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/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>
        <v>2</v>
      </c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/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/>
      <c r="I212" s="270"/>
      <c r="J212" s="270"/>
      <c r="K212" s="271"/>
      <c r="L212" s="271"/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>
        <v>1</v>
      </c>
      <c r="I213" s="270">
        <v>2</v>
      </c>
      <c r="J213" s="270">
        <v>2</v>
      </c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/>
      <c r="I214" s="270"/>
      <c r="J214" s="270"/>
      <c r="K214" s="271"/>
      <c r="L214" s="271"/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/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/>
      <c r="I216" s="270">
        <v>1</v>
      </c>
      <c r="J216" s="270">
        <v>1</v>
      </c>
      <c r="K216" s="271">
        <v>911.3</v>
      </c>
      <c r="L216" s="271">
        <v>4119.24</v>
      </c>
      <c r="M216" s="259">
        <f t="shared" si="7"/>
        <v>-3207.9399999999996</v>
      </c>
      <c r="N216" s="270"/>
      <c r="O216" s="271"/>
      <c r="P216" s="271"/>
      <c r="Q216" s="259">
        <f t="shared" si="8"/>
        <v>0</v>
      </c>
    </row>
    <row r="217" spans="1:17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>
        <v>1</v>
      </c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/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>
        <v>1</v>
      </c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>
        <v>1</v>
      </c>
      <c r="I222" s="270"/>
      <c r="J222" s="270"/>
      <c r="K222" s="271"/>
      <c r="L222" s="271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/>
      <c r="I224" s="270"/>
      <c r="J224" s="270"/>
      <c r="K224" s="271"/>
      <c r="L224" s="271"/>
      <c r="M224" s="259">
        <f t="shared" si="7"/>
        <v>0</v>
      </c>
      <c r="N224" s="270"/>
      <c r="O224" s="271"/>
      <c r="P224" s="271"/>
      <c r="Q224" s="259">
        <f t="shared" si="8"/>
        <v>0</v>
      </c>
    </row>
    <row r="225" spans="1:17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/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/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>
        <v>1</v>
      </c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/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>
        <v>1</v>
      </c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>
        <v>1</v>
      </c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/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>SUM(H10:H234)</f>
        <v>62</v>
      </c>
      <c r="I235" s="277">
        <f t="shared" ref="I235:Q235" si="9">SUM(I10:I234)</f>
        <v>100</v>
      </c>
      <c r="J235" s="277">
        <f t="shared" si="9"/>
        <v>82</v>
      </c>
      <c r="K235" s="259">
        <f t="shared" si="9"/>
        <v>152727.96999999997</v>
      </c>
      <c r="L235" s="259">
        <f t="shared" si="9"/>
        <v>55921.44999999999</v>
      </c>
      <c r="M235" s="259">
        <f t="shared" si="9"/>
        <v>96806.52</v>
      </c>
      <c r="N235" s="277">
        <f t="shared" si="9"/>
        <v>31</v>
      </c>
      <c r="O235" s="259">
        <f t="shared" si="9"/>
        <v>115807.47000000003</v>
      </c>
      <c r="P235" s="259">
        <f t="shared" si="9"/>
        <v>20348.47</v>
      </c>
      <c r="Q235" s="259">
        <f t="shared" si="9"/>
        <v>95459.000000000029</v>
      </c>
    </row>
  </sheetData>
  <autoFilter ref="A9:Q235" xr:uid="{00000000-0009-0000-0000-000029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17" right="0.17" top="0.17" bottom="0.17" header="0.18" footer="0.17"/>
  <pageSetup paperSize="9" scale="54" fitToHeight="0" orientation="landscape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F4910-F244-44B9-A806-205F7D7C3361}">
  <sheetPr>
    <pageSetUpPr fitToPage="1"/>
  </sheetPr>
  <dimension ref="A1:Q235"/>
  <sheetViews>
    <sheetView topLeftCell="B79" workbookViewId="0">
      <selection activeCell="B86" sqref="A86:XFD86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>
        <v>1</v>
      </c>
      <c r="I10" s="270"/>
      <c r="J10" s="270"/>
      <c r="K10" s="271"/>
      <c r="L10" s="271"/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/>
      <c r="I11" s="270"/>
      <c r="J11" s="270"/>
      <c r="K11" s="271"/>
      <c r="L11" s="271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>
        <v>2</v>
      </c>
      <c r="I13" s="270"/>
      <c r="J13" s="270"/>
      <c r="K13" s="271"/>
      <c r="L13" s="271"/>
      <c r="M13" s="259">
        <f t="shared" si="1"/>
        <v>0</v>
      </c>
      <c r="N13" s="270"/>
      <c r="O13" s="271"/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>
        <v>6</v>
      </c>
      <c r="I14" s="270"/>
      <c r="J14" s="270"/>
      <c r="K14" s="271"/>
      <c r="L14" s="271"/>
      <c r="M14" s="259">
        <f t="shared" si="1"/>
        <v>0</v>
      </c>
      <c r="N14" s="270"/>
      <c r="O14" s="271"/>
      <c r="P14" s="271"/>
      <c r="Q14" s="259">
        <f t="shared" si="2"/>
        <v>0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>
        <v>5</v>
      </c>
      <c r="I15" s="270"/>
      <c r="J15" s="270"/>
      <c r="K15" s="271"/>
      <c r="L15" s="271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/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/>
      <c r="I17" s="270">
        <v>2</v>
      </c>
      <c r="J17" s="270">
        <v>2</v>
      </c>
      <c r="K17" s="271"/>
      <c r="L17" s="271"/>
      <c r="M17" s="259">
        <f t="shared" si="1"/>
        <v>0</v>
      </c>
      <c r="N17" s="270"/>
      <c r="O17" s="271"/>
      <c r="P17" s="271"/>
      <c r="Q17" s="259">
        <f t="shared" si="2"/>
        <v>0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>
        <v>2</v>
      </c>
      <c r="I18" s="270"/>
      <c r="J18" s="270"/>
      <c r="K18" s="271"/>
      <c r="L18" s="271"/>
      <c r="M18" s="259">
        <f t="shared" si="1"/>
        <v>0</v>
      </c>
      <c r="N18" s="270"/>
      <c r="O18" s="271"/>
      <c r="P18" s="271"/>
      <c r="Q18" s="259">
        <f t="shared" si="2"/>
        <v>0</v>
      </c>
    </row>
    <row r="19" spans="1:17" ht="15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>
        <v>1</v>
      </c>
      <c r="I20" s="270"/>
      <c r="J20" s="270"/>
      <c r="K20" s="271"/>
      <c r="L20" s="271"/>
      <c r="M20" s="259">
        <f t="shared" si="1"/>
        <v>0</v>
      </c>
      <c r="N20" s="270"/>
      <c r="O20" s="271"/>
      <c r="P20" s="271"/>
      <c r="Q20" s="259">
        <f t="shared" si="2"/>
        <v>0</v>
      </c>
    </row>
    <row r="21" spans="1:17" ht="15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/>
      <c r="I21" s="270">
        <v>1</v>
      </c>
      <c r="J21" s="270">
        <v>1</v>
      </c>
      <c r="K21" s="271"/>
      <c r="L21" s="271"/>
      <c r="M21" s="259">
        <f t="shared" si="1"/>
        <v>0</v>
      </c>
      <c r="N21" s="270"/>
      <c r="O21" s="271"/>
      <c r="P21" s="271"/>
      <c r="Q21" s="259">
        <f t="shared" si="2"/>
        <v>0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/>
      <c r="I24" s="270"/>
      <c r="J24" s="270"/>
      <c r="K24" s="271"/>
      <c r="L24" s="271"/>
      <c r="M24" s="259">
        <f t="shared" si="1"/>
        <v>0</v>
      </c>
      <c r="N24" s="270"/>
      <c r="O24" s="271"/>
      <c r="P24" s="271"/>
      <c r="Q24" s="259">
        <f t="shared" si="2"/>
        <v>0</v>
      </c>
    </row>
    <row r="25" spans="1:17" ht="15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/>
      <c r="I25" s="270"/>
      <c r="J25" s="270"/>
      <c r="K25" s="271"/>
      <c r="L25" s="271"/>
      <c r="M25" s="259">
        <f t="shared" si="1"/>
        <v>0</v>
      </c>
      <c r="N25" s="270"/>
      <c r="O25" s="271"/>
      <c r="P25" s="271"/>
      <c r="Q25" s="259">
        <f t="shared" si="2"/>
        <v>0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/>
      <c r="I26" s="270">
        <v>1</v>
      </c>
      <c r="J26" s="270">
        <v>2</v>
      </c>
      <c r="K26" s="271">
        <v>1840.08</v>
      </c>
      <c r="L26" s="271"/>
      <c r="M26" s="259">
        <f t="shared" si="1"/>
        <v>1840.08</v>
      </c>
      <c r="N26" s="270"/>
      <c r="O26" s="271"/>
      <c r="P26" s="271"/>
      <c r="Q26" s="259">
        <f t="shared" si="2"/>
        <v>0</v>
      </c>
    </row>
    <row r="27" spans="1:17" ht="15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/>
      <c r="I27" s="270"/>
      <c r="J27" s="270"/>
      <c r="K27" s="271">
        <v>4050.2</v>
      </c>
      <c r="L27" s="271"/>
      <c r="M27" s="259">
        <f t="shared" si="1"/>
        <v>4050.2</v>
      </c>
      <c r="N27" s="270"/>
      <c r="O27" s="271">
        <v>4050.2</v>
      </c>
      <c r="P27" s="271"/>
      <c r="Q27" s="259">
        <f t="shared" si="2"/>
        <v>4050.2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/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>
        <v>1</v>
      </c>
      <c r="I31" s="270"/>
      <c r="J31" s="270"/>
      <c r="K31" s="271"/>
      <c r="L31" s="271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>
        <v>1</v>
      </c>
      <c r="I33" s="270"/>
      <c r="J33" s="270"/>
      <c r="K33" s="271"/>
      <c r="L33" s="271"/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/>
      <c r="I34" s="270">
        <v>1</v>
      </c>
      <c r="J34" s="270">
        <v>1</v>
      </c>
      <c r="K34" s="271"/>
      <c r="L34" s="271"/>
      <c r="M34" s="259">
        <f t="shared" si="1"/>
        <v>0</v>
      </c>
      <c r="N34" s="270"/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/>
      <c r="I35" s="270"/>
      <c r="J35" s="270"/>
      <c r="K35" s="271"/>
      <c r="L35" s="271"/>
      <c r="M35" s="259">
        <f t="shared" si="1"/>
        <v>0</v>
      </c>
      <c r="N35" s="270"/>
      <c r="O35" s="271"/>
      <c r="P35" s="271"/>
      <c r="Q35" s="259">
        <f t="shared" si="2"/>
        <v>0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/>
      <c r="I36" s="270"/>
      <c r="J36" s="270"/>
      <c r="K36" s="271"/>
      <c r="L36" s="271"/>
      <c r="M36" s="259">
        <f t="shared" si="1"/>
        <v>0</v>
      </c>
      <c r="N36" s="270"/>
      <c r="O36" s="271"/>
      <c r="P36" s="271"/>
      <c r="Q36" s="259">
        <f t="shared" si="2"/>
        <v>0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/>
      <c r="I37" s="270"/>
      <c r="J37" s="270"/>
      <c r="K37" s="271"/>
      <c r="L37" s="271"/>
      <c r="M37" s="259">
        <f t="shared" si="1"/>
        <v>0</v>
      </c>
      <c r="N37" s="270"/>
      <c r="O37" s="271"/>
      <c r="P37" s="271"/>
      <c r="Q37" s="259">
        <f t="shared" si="2"/>
        <v>0</v>
      </c>
    </row>
    <row r="38" spans="1:17" ht="15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/>
      <c r="I39" s="270"/>
      <c r="J39" s="270"/>
      <c r="K39" s="271"/>
      <c r="L39" s="271"/>
      <c r="M39" s="259">
        <f t="shared" si="1"/>
        <v>0</v>
      </c>
      <c r="N39" s="270"/>
      <c r="O39" s="271"/>
      <c r="P39" s="271"/>
      <c r="Q39" s="259">
        <f t="shared" si="2"/>
        <v>0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/>
      <c r="I40" s="270"/>
      <c r="J40" s="270"/>
      <c r="K40" s="271"/>
      <c r="L40" s="271"/>
      <c r="M40" s="259">
        <f t="shared" si="1"/>
        <v>0</v>
      </c>
      <c r="N40" s="270">
        <v>2</v>
      </c>
      <c r="O40" s="271">
        <v>11101.15</v>
      </c>
      <c r="P40" s="271"/>
      <c r="Q40" s="259">
        <f t="shared" si="2"/>
        <v>11101.15</v>
      </c>
    </row>
    <row r="41" spans="1:17" ht="15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>
        <v>1</v>
      </c>
      <c r="I41" s="270">
        <v>1</v>
      </c>
      <c r="J41" s="270">
        <v>1</v>
      </c>
      <c r="K41" s="271"/>
      <c r="L41" s="271"/>
      <c r="M41" s="259">
        <f t="shared" si="1"/>
        <v>0</v>
      </c>
      <c r="N41" s="270">
        <v>1</v>
      </c>
      <c r="O41" s="271"/>
      <c r="P41" s="271"/>
      <c r="Q41" s="259">
        <f t="shared" si="2"/>
        <v>0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/>
      <c r="I42" s="270"/>
      <c r="J42" s="270"/>
      <c r="K42" s="271"/>
      <c r="L42" s="271"/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/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/>
      <c r="I49" s="270"/>
      <c r="J49" s="270"/>
      <c r="K49" s="271"/>
      <c r="L49" s="271"/>
      <c r="M49" s="259">
        <f t="shared" si="1"/>
        <v>0</v>
      </c>
      <c r="N49" s="270"/>
      <c r="O49" s="271"/>
      <c r="P49" s="271"/>
      <c r="Q49" s="259">
        <f t="shared" si="2"/>
        <v>0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/>
      <c r="I50" s="270">
        <v>2</v>
      </c>
      <c r="J50" s="270">
        <v>2</v>
      </c>
      <c r="K50" s="271">
        <v>1420.1</v>
      </c>
      <c r="L50" s="271"/>
      <c r="M50" s="259">
        <f t="shared" si="1"/>
        <v>1420.1</v>
      </c>
      <c r="N50" s="270"/>
      <c r="O50" s="271"/>
      <c r="P50" s="271"/>
      <c r="Q50" s="259">
        <f t="shared" si="2"/>
        <v>0</v>
      </c>
    </row>
    <row r="51" spans="1:17" ht="15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/>
      <c r="I53" s="270"/>
      <c r="J53" s="270"/>
      <c r="K53" s="271"/>
      <c r="L53" s="271"/>
      <c r="M53" s="259">
        <f t="shared" si="1"/>
        <v>0</v>
      </c>
      <c r="N53" s="270"/>
      <c r="O53" s="271"/>
      <c r="P53" s="271"/>
      <c r="Q53" s="259">
        <f t="shared" si="2"/>
        <v>0</v>
      </c>
    </row>
    <row r="54" spans="1:17" ht="15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/>
      <c r="I55" s="270"/>
      <c r="J55" s="270"/>
      <c r="K55" s="271"/>
      <c r="L55" s="271"/>
      <c r="M55" s="259">
        <f t="shared" si="1"/>
        <v>0</v>
      </c>
      <c r="N55" s="270"/>
      <c r="O55" s="271"/>
      <c r="P55" s="271"/>
      <c r="Q55" s="259">
        <f t="shared" si="2"/>
        <v>0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>
        <v>3</v>
      </c>
      <c r="I56" s="270"/>
      <c r="J56" s="270"/>
      <c r="K56" s="271"/>
      <c r="L56" s="271"/>
      <c r="M56" s="259">
        <f t="shared" si="1"/>
        <v>0</v>
      </c>
      <c r="N56" s="270"/>
      <c r="O56" s="271"/>
      <c r="P56" s="271"/>
      <c r="Q56" s="259">
        <f t="shared" si="2"/>
        <v>0</v>
      </c>
    </row>
    <row r="57" spans="1:17" ht="15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>
        <v>1</v>
      </c>
      <c r="I59" s="270"/>
      <c r="J59" s="270"/>
      <c r="K59" s="271"/>
      <c r="L59" s="271"/>
      <c r="M59" s="259">
        <f t="shared" si="1"/>
        <v>0</v>
      </c>
      <c r="N59" s="270"/>
      <c r="O59" s="271"/>
      <c r="P59" s="271"/>
      <c r="Q59" s="259">
        <f t="shared" si="2"/>
        <v>0</v>
      </c>
    </row>
    <row r="60" spans="1:17" ht="15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/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/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/>
      <c r="I64" s="270">
        <v>1</v>
      </c>
      <c r="J64" s="270">
        <v>1</v>
      </c>
      <c r="K64" s="271">
        <v>552.29999999999995</v>
      </c>
      <c r="L64" s="271"/>
      <c r="M64" s="259">
        <f t="shared" si="1"/>
        <v>552.29999999999995</v>
      </c>
      <c r="N64" s="270"/>
      <c r="O64" s="271"/>
      <c r="P64" s="271"/>
      <c r="Q64" s="259">
        <f t="shared" si="2"/>
        <v>0</v>
      </c>
    </row>
    <row r="65" spans="1:17" ht="15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/>
      <c r="I66" s="270">
        <v>1</v>
      </c>
      <c r="J66" s="270">
        <v>4</v>
      </c>
      <c r="K66" s="271">
        <v>7719.22</v>
      </c>
      <c r="L66" s="271"/>
      <c r="M66" s="259">
        <f t="shared" si="1"/>
        <v>7719.22</v>
      </c>
      <c r="N66" s="270"/>
      <c r="O66" s="271"/>
      <c r="P66" s="271"/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/>
      <c r="I67" s="270">
        <v>2</v>
      </c>
      <c r="J67" s="270">
        <v>4</v>
      </c>
      <c r="K67" s="271">
        <v>6691.86</v>
      </c>
      <c r="L67" s="271"/>
      <c r="M67" s="259">
        <f t="shared" si="1"/>
        <v>6691.86</v>
      </c>
      <c r="N67" s="270"/>
      <c r="O67" s="271"/>
      <c r="P67" s="271"/>
      <c r="Q67" s="259">
        <f t="shared" si="2"/>
        <v>0</v>
      </c>
    </row>
    <row r="68" spans="1:17" ht="15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>
        <v>1</v>
      </c>
      <c r="I70" s="270"/>
      <c r="J70" s="270"/>
      <c r="K70" s="271"/>
      <c r="L70" s="271"/>
      <c r="M70" s="259">
        <f t="shared" si="1"/>
        <v>0</v>
      </c>
      <c r="N70" s="270"/>
      <c r="O70" s="271"/>
      <c r="P70" s="271"/>
      <c r="Q70" s="259">
        <f t="shared" si="2"/>
        <v>0</v>
      </c>
    </row>
    <row r="71" spans="1:17" ht="15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>
        <v>3</v>
      </c>
      <c r="I73" s="270">
        <v>5</v>
      </c>
      <c r="J73" s="270">
        <v>9</v>
      </c>
      <c r="K73" s="271">
        <v>9561.33</v>
      </c>
      <c r="L73" s="271"/>
      <c r="M73" s="259">
        <f t="shared" si="1"/>
        <v>9561.33</v>
      </c>
      <c r="N73" s="270">
        <v>1</v>
      </c>
      <c r="O73" s="271"/>
      <c r="P73" s="271"/>
      <c r="Q73" s="259">
        <f t="shared" si="2"/>
        <v>0</v>
      </c>
    </row>
    <row r="74" spans="1:17" ht="15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>
        <v>1</v>
      </c>
      <c r="I75" s="270"/>
      <c r="J75" s="270"/>
      <c r="K75" s="271"/>
      <c r="L75" s="271"/>
      <c r="M75" s="259">
        <f t="shared" ref="M75:M141" si="3">K75-L75</f>
        <v>0</v>
      </c>
      <c r="N75" s="270"/>
      <c r="O75" s="271"/>
      <c r="P75" s="271"/>
      <c r="Q75" s="259">
        <f t="shared" ref="Q75:Q141" si="4">O75-P75</f>
        <v>0</v>
      </c>
    </row>
    <row r="76" spans="1:17" ht="15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/>
      <c r="J76" s="270"/>
      <c r="K76" s="271"/>
      <c r="L76" s="271"/>
      <c r="M76" s="259">
        <f t="shared" si="3"/>
        <v>0</v>
      </c>
      <c r="N76" s="270"/>
      <c r="O76" s="271"/>
      <c r="P76" s="271"/>
      <c r="Q76" s="259">
        <f t="shared" si="4"/>
        <v>0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/>
      <c r="I77" s="270"/>
      <c r="J77" s="270"/>
      <c r="K77" s="271"/>
      <c r="L77" s="271"/>
      <c r="M77" s="259">
        <f t="shared" si="3"/>
        <v>0</v>
      </c>
      <c r="N77" s="270"/>
      <c r="O77" s="271"/>
      <c r="P77" s="271"/>
      <c r="Q77" s="259">
        <f t="shared" si="4"/>
        <v>0</v>
      </c>
    </row>
    <row r="78" spans="1:17" ht="15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/>
      <c r="I78" s="270"/>
      <c r="J78" s="270"/>
      <c r="K78" s="271"/>
      <c r="L78" s="271"/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/>
      <c r="I79" s="270"/>
      <c r="J79" s="270"/>
      <c r="K79" s="271"/>
      <c r="L79" s="271"/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/>
      <c r="I80" s="270"/>
      <c r="J80" s="270">
        <v>1</v>
      </c>
      <c r="K80" s="271">
        <v>2985</v>
      </c>
      <c r="L80" s="271"/>
      <c r="M80" s="259">
        <f t="shared" si="3"/>
        <v>2985</v>
      </c>
      <c r="N80" s="270"/>
      <c r="O80" s="271"/>
      <c r="P80" s="271"/>
      <c r="Q80" s="259">
        <f t="shared" si="4"/>
        <v>0</v>
      </c>
    </row>
    <row r="81" spans="1:17" ht="15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/>
      <c r="I82" s="270"/>
      <c r="J82" s="270"/>
      <c r="K82" s="271"/>
      <c r="L82" s="271"/>
      <c r="M82" s="259">
        <f t="shared" si="3"/>
        <v>0</v>
      </c>
      <c r="N82" s="270">
        <v>1</v>
      </c>
      <c r="O82" s="271">
        <v>17368.580000000002</v>
      </c>
      <c r="P82" s="271"/>
      <c r="Q82" s="259">
        <f t="shared" si="4"/>
        <v>17368.580000000002</v>
      </c>
    </row>
    <row r="83" spans="1:17" ht="15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/>
      <c r="I83" s="270"/>
      <c r="J83" s="270"/>
      <c r="K83" s="271"/>
      <c r="L83" s="271"/>
      <c r="M83" s="259">
        <f t="shared" si="3"/>
        <v>0</v>
      </c>
      <c r="N83" s="270"/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>
        <v>1</v>
      </c>
      <c r="I85" s="270"/>
      <c r="J85" s="270"/>
      <c r="K85" s="271"/>
      <c r="L85" s="271"/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/>
      <c r="I86" s="270"/>
      <c r="J86" s="270"/>
      <c r="K86" s="271"/>
      <c r="L86" s="271"/>
      <c r="M86" s="259">
        <f t="shared" si="3"/>
        <v>0</v>
      </c>
      <c r="N86" s="270"/>
      <c r="O86" s="271"/>
      <c r="P86" s="271"/>
      <c r="Q86" s="259">
        <f t="shared" si="4"/>
        <v>0</v>
      </c>
    </row>
    <row r="87" spans="1:17" ht="15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/>
      <c r="I87" s="270"/>
      <c r="J87" s="270"/>
      <c r="K87" s="271"/>
      <c r="L87" s="271"/>
      <c r="M87" s="259">
        <f t="shared" si="3"/>
        <v>0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/>
      <c r="I90" s="270">
        <v>2</v>
      </c>
      <c r="J90" s="270">
        <v>2</v>
      </c>
      <c r="K90" s="271">
        <v>2375.27</v>
      </c>
      <c r="L90" s="271"/>
      <c r="M90" s="259">
        <f t="shared" si="3"/>
        <v>2375.27</v>
      </c>
      <c r="N90" s="270"/>
      <c r="O90" s="271"/>
      <c r="P90" s="271"/>
      <c r="Q90" s="259">
        <f t="shared" si="4"/>
        <v>0</v>
      </c>
    </row>
    <row r="91" spans="1:17" ht="15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/>
      <c r="I92" s="270"/>
      <c r="J92" s="270"/>
      <c r="K92" s="271"/>
      <c r="L92" s="271"/>
      <c r="M92" s="259">
        <f t="shared" si="3"/>
        <v>0</v>
      </c>
      <c r="N92" s="270"/>
      <c r="O92" s="271"/>
      <c r="P92" s="271"/>
      <c r="Q92" s="259">
        <f t="shared" si="4"/>
        <v>0</v>
      </c>
    </row>
    <row r="93" spans="1:17" ht="15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/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/>
      <c r="I95" s="270"/>
      <c r="J95" s="270"/>
      <c r="K95" s="271"/>
      <c r="L95" s="271"/>
      <c r="M95" s="259">
        <f t="shared" si="3"/>
        <v>0</v>
      </c>
      <c r="N95" s="270"/>
      <c r="O95" s="271"/>
      <c r="P95" s="271"/>
      <c r="Q95" s="259">
        <f t="shared" si="4"/>
        <v>0</v>
      </c>
    </row>
    <row r="96" spans="1:17" ht="15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>
        <v>2</v>
      </c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/>
      <c r="I97" s="270"/>
      <c r="J97" s="270"/>
      <c r="K97" s="271"/>
      <c r="L97" s="271"/>
      <c r="M97" s="259">
        <f t="shared" si="3"/>
        <v>0</v>
      </c>
      <c r="N97" s="270"/>
      <c r="O97" s="271"/>
      <c r="P97" s="271"/>
      <c r="Q97" s="259">
        <f t="shared" si="4"/>
        <v>0</v>
      </c>
    </row>
    <row r="98" spans="1:17" ht="15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/>
      <c r="I98" s="270"/>
      <c r="J98" s="270"/>
      <c r="K98" s="271"/>
      <c r="L98" s="271"/>
      <c r="M98" s="259">
        <f t="shared" si="3"/>
        <v>0</v>
      </c>
      <c r="N98" s="270"/>
      <c r="O98" s="271"/>
      <c r="P98" s="271"/>
      <c r="Q98" s="259">
        <f t="shared" si="4"/>
        <v>0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>
        <v>1</v>
      </c>
      <c r="I99" s="270"/>
      <c r="J99" s="270"/>
      <c r="K99" s="271"/>
      <c r="L99" s="271"/>
      <c r="M99" s="259">
        <f t="shared" si="3"/>
        <v>0</v>
      </c>
      <c r="N99" s="270">
        <v>1</v>
      </c>
      <c r="O99" s="271"/>
      <c r="P99" s="271"/>
      <c r="Q99" s="259">
        <f t="shared" si="4"/>
        <v>0</v>
      </c>
    </row>
    <row r="100" spans="1:17" ht="15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/>
      <c r="I101" s="270"/>
      <c r="J101" s="270"/>
      <c r="K101" s="271"/>
      <c r="L101" s="271"/>
      <c r="M101" s="259">
        <f t="shared" si="3"/>
        <v>0</v>
      </c>
      <c r="N101" s="270"/>
      <c r="O101" s="271"/>
      <c r="P101" s="271"/>
      <c r="Q101" s="259">
        <f t="shared" si="4"/>
        <v>0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/>
      <c r="I102" s="270"/>
      <c r="J102" s="270"/>
      <c r="K102" s="271"/>
      <c r="L102" s="271"/>
      <c r="M102" s="259">
        <f t="shared" si="3"/>
        <v>0</v>
      </c>
      <c r="N102" s="270"/>
      <c r="O102" s="271"/>
      <c r="P102" s="271"/>
      <c r="Q102" s="259">
        <f t="shared" si="4"/>
        <v>0</v>
      </c>
    </row>
    <row r="103" spans="1:17" ht="15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/>
      <c r="I103" s="270"/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/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/>
      <c r="J105" s="270"/>
      <c r="K105" s="271"/>
      <c r="L105" s="271"/>
      <c r="M105" s="259">
        <f t="shared" si="3"/>
        <v>0</v>
      </c>
      <c r="N105" s="270"/>
      <c r="O105" s="271"/>
      <c r="P105" s="271"/>
      <c r="Q105" s="259">
        <f t="shared" si="4"/>
        <v>0</v>
      </c>
    </row>
    <row r="106" spans="1:17" ht="15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/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/>
      <c r="I107" s="270"/>
      <c r="J107" s="270"/>
      <c r="K107" s="271"/>
      <c r="L107" s="271"/>
      <c r="M107" s="259">
        <f t="shared" si="3"/>
        <v>0</v>
      </c>
      <c r="N107" s="270"/>
      <c r="O107" s="271"/>
      <c r="P107" s="271"/>
      <c r="Q107" s="259">
        <f t="shared" si="4"/>
        <v>0</v>
      </c>
    </row>
    <row r="108" spans="1:17" ht="15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/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/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/>
      <c r="I110" s="270"/>
      <c r="J110" s="270">
        <v>1</v>
      </c>
      <c r="K110" s="271">
        <v>2035.23</v>
      </c>
      <c r="L110" s="271"/>
      <c r="M110" s="259">
        <f t="shared" si="3"/>
        <v>2035.23</v>
      </c>
      <c r="N110" s="270"/>
      <c r="O110" s="271"/>
      <c r="P110" s="271"/>
      <c r="Q110" s="259">
        <f t="shared" si="4"/>
        <v>0</v>
      </c>
    </row>
    <row r="111" spans="1:17" ht="15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/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>
        <v>1</v>
      </c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>
        <v>1</v>
      </c>
      <c r="I113" s="270"/>
      <c r="J113" s="270"/>
      <c r="K113" s="271"/>
      <c r="L113" s="271"/>
      <c r="M113" s="259">
        <f t="shared" si="3"/>
        <v>0</v>
      </c>
      <c r="N113" s="270"/>
      <c r="O113" s="271"/>
      <c r="P113" s="271"/>
      <c r="Q113" s="259">
        <f t="shared" si="4"/>
        <v>0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>
        <v>1</v>
      </c>
      <c r="I114" s="270"/>
      <c r="J114" s="270"/>
      <c r="K114" s="271"/>
      <c r="L114" s="271"/>
      <c r="M114" s="259">
        <f t="shared" si="3"/>
        <v>0</v>
      </c>
      <c r="N114" s="270"/>
      <c r="O114" s="271"/>
      <c r="P114" s="271"/>
      <c r="Q114" s="259">
        <f t="shared" si="4"/>
        <v>0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>
        <v>1</v>
      </c>
      <c r="I115" s="270"/>
      <c r="J115" s="270"/>
      <c r="K115" s="271"/>
      <c r="L115" s="271"/>
      <c r="M115" s="259">
        <f t="shared" si="3"/>
        <v>0</v>
      </c>
      <c r="N115" s="270">
        <v>1</v>
      </c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/>
      <c r="I117" s="270"/>
      <c r="J117" s="270"/>
      <c r="K117" s="271"/>
      <c r="L117" s="271"/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/>
      <c r="I119" s="270"/>
      <c r="J119" s="270"/>
      <c r="K119" s="271"/>
      <c r="L119" s="271"/>
      <c r="M119" s="259">
        <f t="shared" si="3"/>
        <v>0</v>
      </c>
      <c r="N119" s="270">
        <v>2</v>
      </c>
      <c r="O119" s="271">
        <v>28115.88</v>
      </c>
      <c r="P119" s="271"/>
      <c r="Q119" s="259">
        <f t="shared" si="4"/>
        <v>28115.88</v>
      </c>
    </row>
    <row r="120" spans="1:17" ht="15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>
        <v>1</v>
      </c>
      <c r="I121" s="270">
        <v>2</v>
      </c>
      <c r="J121" s="270">
        <v>2</v>
      </c>
      <c r="K121" s="271">
        <v>1822.6</v>
      </c>
      <c r="L121" s="271"/>
      <c r="M121" s="259">
        <f t="shared" si="3"/>
        <v>1822.6</v>
      </c>
      <c r="N121" s="270">
        <v>1</v>
      </c>
      <c r="O121" s="271">
        <v>17298.7</v>
      </c>
      <c r="P121" s="271"/>
      <c r="Q121" s="259">
        <f t="shared" si="4"/>
        <v>17298.7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/>
      <c r="I122" s="270"/>
      <c r="J122" s="270"/>
      <c r="K122" s="271"/>
      <c r="L122" s="271"/>
      <c r="M122" s="259">
        <f t="shared" si="3"/>
        <v>0</v>
      </c>
      <c r="N122" s="270"/>
      <c r="O122" s="271"/>
      <c r="P122" s="271"/>
      <c r="Q122" s="259">
        <f t="shared" si="4"/>
        <v>0</v>
      </c>
    </row>
    <row r="123" spans="1:17" ht="15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/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>
        <v>2</v>
      </c>
      <c r="I124" s="270">
        <v>2</v>
      </c>
      <c r="J124" s="270">
        <v>2</v>
      </c>
      <c r="K124" s="271">
        <v>2749.08</v>
      </c>
      <c r="L124" s="271"/>
      <c r="M124" s="259">
        <f t="shared" si="3"/>
        <v>2749.08</v>
      </c>
      <c r="N124" s="270"/>
      <c r="O124" s="271"/>
      <c r="P124" s="271"/>
      <c r="Q124" s="259">
        <f t="shared" si="4"/>
        <v>0</v>
      </c>
    </row>
    <row r="125" spans="1:17" ht="15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>
        <v>3</v>
      </c>
      <c r="I125" s="270"/>
      <c r="J125" s="270"/>
      <c r="K125" s="271"/>
      <c r="L125" s="271"/>
      <c r="M125" s="259">
        <f t="shared" si="3"/>
        <v>0</v>
      </c>
      <c r="N125" s="270"/>
      <c r="O125" s="271"/>
      <c r="P125" s="271"/>
      <c r="Q125" s="259">
        <f t="shared" si="4"/>
        <v>0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>
        <v>4</v>
      </c>
      <c r="I126" s="270">
        <v>2</v>
      </c>
      <c r="J126" s="270">
        <v>2</v>
      </c>
      <c r="K126" s="271">
        <v>2004.84</v>
      </c>
      <c r="L126" s="271"/>
      <c r="M126" s="259">
        <f t="shared" si="3"/>
        <v>2004.84</v>
      </c>
      <c r="N126" s="270"/>
      <c r="O126" s="271"/>
      <c r="P126" s="271"/>
      <c r="Q126" s="259">
        <f t="shared" si="4"/>
        <v>0</v>
      </c>
    </row>
    <row r="127" spans="1:17" ht="15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/>
      <c r="I127" s="270"/>
      <c r="J127" s="270"/>
      <c r="K127" s="271"/>
      <c r="L127" s="271"/>
      <c r="M127" s="259">
        <f t="shared" si="3"/>
        <v>0</v>
      </c>
      <c r="N127" s="270"/>
      <c r="O127" s="271">
        <v>1472.8</v>
      </c>
      <c r="P127" s="271"/>
      <c r="Q127" s="259">
        <f t="shared" si="4"/>
        <v>1472.8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/>
      <c r="I128" s="270"/>
      <c r="J128" s="270"/>
      <c r="K128" s="271"/>
      <c r="L128" s="271"/>
      <c r="M128" s="259">
        <f t="shared" si="3"/>
        <v>0</v>
      </c>
      <c r="N128" s="270"/>
      <c r="O128" s="271"/>
      <c r="P128" s="271"/>
      <c r="Q128" s="259">
        <f t="shared" si="4"/>
        <v>0</v>
      </c>
    </row>
    <row r="129" spans="1:17" ht="15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/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>
        <v>2</v>
      </c>
      <c r="I130" s="270">
        <v>2</v>
      </c>
      <c r="J130" s="270">
        <v>4</v>
      </c>
      <c r="K130" s="271">
        <v>9933.73</v>
      </c>
      <c r="L130" s="271"/>
      <c r="M130" s="259">
        <f t="shared" si="3"/>
        <v>9933.73</v>
      </c>
      <c r="N130" s="270"/>
      <c r="O130" s="271"/>
      <c r="P130" s="271"/>
      <c r="Q130" s="259">
        <f t="shared" si="4"/>
        <v>0</v>
      </c>
    </row>
    <row r="131" spans="1:17" ht="15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/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/>
      <c r="Q131" s="259">
        <f t="shared" si="4"/>
        <v>0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>
        <v>1</v>
      </c>
      <c r="I132" s="270">
        <v>1</v>
      </c>
      <c r="J132" s="270">
        <v>1</v>
      </c>
      <c r="K132" s="271">
        <v>1325.52</v>
      </c>
      <c r="L132" s="271"/>
      <c r="M132" s="259">
        <f t="shared" si="3"/>
        <v>1325.52</v>
      </c>
      <c r="N132" s="270">
        <v>1</v>
      </c>
      <c r="O132" s="271">
        <v>1325.52</v>
      </c>
      <c r="P132" s="271"/>
      <c r="Q132" s="259">
        <f t="shared" si="4"/>
        <v>1325.52</v>
      </c>
    </row>
    <row r="133" spans="1:17" ht="15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/>
      <c r="I133" s="270"/>
      <c r="J133" s="270"/>
      <c r="K133" s="271"/>
      <c r="L133" s="271"/>
      <c r="M133" s="259">
        <f t="shared" si="3"/>
        <v>0</v>
      </c>
      <c r="N133" s="270"/>
      <c r="O133" s="271"/>
      <c r="P133" s="271"/>
      <c r="Q133" s="259">
        <f t="shared" si="4"/>
        <v>0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>
        <v>1</v>
      </c>
      <c r="I134" s="270"/>
      <c r="J134" s="270"/>
      <c r="K134" s="271"/>
      <c r="L134" s="271"/>
      <c r="M134" s="259">
        <f t="shared" si="3"/>
        <v>0</v>
      </c>
      <c r="N134" s="270"/>
      <c r="O134" s="271"/>
      <c r="P134" s="271"/>
      <c r="Q134" s="259">
        <f t="shared" si="4"/>
        <v>0</v>
      </c>
    </row>
    <row r="135" spans="1:17" ht="15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/>
      <c r="J135" s="270"/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/>
      <c r="I136" s="270"/>
      <c r="J136" s="270"/>
      <c r="K136" s="271"/>
      <c r="L136" s="271"/>
      <c r="M136" s="259">
        <f t="shared" si="3"/>
        <v>0</v>
      </c>
      <c r="N136" s="270"/>
      <c r="O136" s="271"/>
      <c r="P136" s="271"/>
      <c r="Q136" s="259">
        <f t="shared" si="4"/>
        <v>0</v>
      </c>
    </row>
    <row r="137" spans="1:17" ht="15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/>
      <c r="I138" s="270"/>
      <c r="J138" s="270"/>
      <c r="K138" s="271"/>
      <c r="L138" s="271"/>
      <c r="M138" s="259">
        <f t="shared" si="3"/>
        <v>0</v>
      </c>
      <c r="N138" s="270">
        <v>1</v>
      </c>
      <c r="O138" s="271">
        <v>16327.12</v>
      </c>
      <c r="P138" s="271"/>
      <c r="Q138" s="259">
        <f t="shared" si="4"/>
        <v>16327.12</v>
      </c>
    </row>
    <row r="139" spans="1:17" ht="15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>
        <v>4</v>
      </c>
      <c r="I140" s="270"/>
      <c r="J140" s="270"/>
      <c r="K140" s="271"/>
      <c r="L140" s="271"/>
      <c r="M140" s="259">
        <f t="shared" si="3"/>
        <v>0</v>
      </c>
      <c r="N140" s="270"/>
      <c r="O140" s="271"/>
      <c r="P140" s="271"/>
      <c r="Q140" s="259">
        <f t="shared" si="4"/>
        <v>0</v>
      </c>
    </row>
    <row r="141" spans="1:17" ht="15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/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/>
      <c r="I142" s="270"/>
      <c r="J142" s="270"/>
      <c r="K142" s="271"/>
      <c r="L142" s="271"/>
      <c r="M142" s="259">
        <f t="shared" ref="M142:M186" si="5">K142-L142</f>
        <v>0</v>
      </c>
      <c r="N142" s="270"/>
      <c r="O142" s="271"/>
      <c r="P142" s="271"/>
      <c r="Q142" s="259">
        <f t="shared" ref="Q142:Q186" si="6">O142-P142</f>
        <v>0</v>
      </c>
    </row>
    <row r="143" spans="1:17" ht="15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/>
      <c r="I143" s="270">
        <v>2</v>
      </c>
      <c r="J143" s="270">
        <v>2</v>
      </c>
      <c r="K143" s="271">
        <v>13071.1</v>
      </c>
      <c r="L143" s="271"/>
      <c r="M143" s="259">
        <f t="shared" si="5"/>
        <v>13071.1</v>
      </c>
      <c r="N143" s="270">
        <v>1</v>
      </c>
      <c r="O143" s="271">
        <v>2209.1999999999998</v>
      </c>
      <c r="P143" s="271"/>
      <c r="Q143" s="259">
        <f t="shared" si="6"/>
        <v>2209.1999999999998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>
        <v>1</v>
      </c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/>
      <c r="I155" s="270"/>
      <c r="J155" s="270"/>
      <c r="K155" s="271"/>
      <c r="L155" s="271"/>
      <c r="M155" s="259">
        <f t="shared" si="5"/>
        <v>0</v>
      </c>
      <c r="N155" s="270"/>
      <c r="O155" s="271"/>
      <c r="P155" s="271"/>
      <c r="Q155" s="259">
        <f t="shared" si="6"/>
        <v>0</v>
      </c>
    </row>
    <row r="156" spans="1:17" ht="15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/>
      <c r="I156" s="270"/>
      <c r="J156" s="270"/>
      <c r="K156" s="271"/>
      <c r="L156" s="271"/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>
        <v>1</v>
      </c>
      <c r="I161" s="270"/>
      <c r="J161" s="270"/>
      <c r="K161" s="271"/>
      <c r="L161" s="271"/>
      <c r="M161" s="259">
        <f t="shared" si="5"/>
        <v>0</v>
      </c>
      <c r="N161" s="270"/>
      <c r="O161" s="271"/>
      <c r="P161" s="271"/>
      <c r="Q161" s="259">
        <f t="shared" si="6"/>
        <v>0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/>
      <c r="I162" s="270"/>
      <c r="J162" s="270"/>
      <c r="K162" s="271"/>
      <c r="L162" s="271"/>
      <c r="M162" s="259">
        <f t="shared" si="5"/>
        <v>0</v>
      </c>
      <c r="N162" s="270"/>
      <c r="O162" s="271"/>
      <c r="P162" s="271"/>
      <c r="Q162" s="259">
        <f t="shared" si="6"/>
        <v>0</v>
      </c>
    </row>
    <row r="163" spans="1:17" ht="15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>
        <v>3</v>
      </c>
      <c r="I163" s="270"/>
      <c r="J163" s="270"/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/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/>
      <c r="I166" s="270"/>
      <c r="J166" s="270"/>
      <c r="K166" s="271"/>
      <c r="L166" s="271"/>
      <c r="M166" s="259">
        <f t="shared" si="5"/>
        <v>0</v>
      </c>
      <c r="N166" s="270"/>
      <c r="O166" s="271"/>
      <c r="P166" s="271"/>
      <c r="Q166" s="259">
        <f t="shared" si="6"/>
        <v>0</v>
      </c>
    </row>
    <row r="167" spans="1:17" ht="15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/>
      <c r="I167" s="270"/>
      <c r="J167" s="270"/>
      <c r="K167" s="271"/>
      <c r="L167" s="271"/>
      <c r="M167" s="259">
        <f t="shared" si="5"/>
        <v>0</v>
      </c>
      <c r="N167" s="270"/>
      <c r="O167" s="271"/>
      <c r="P167" s="271"/>
      <c r="Q167" s="259">
        <f t="shared" si="6"/>
        <v>0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/>
      <c r="I168" s="270"/>
      <c r="J168" s="270"/>
      <c r="K168" s="271"/>
      <c r="L168" s="271"/>
      <c r="M168" s="259">
        <f t="shared" si="5"/>
        <v>0</v>
      </c>
      <c r="N168" s="270"/>
      <c r="O168" s="271"/>
      <c r="P168" s="271"/>
      <c r="Q168" s="259">
        <f t="shared" si="6"/>
        <v>0</v>
      </c>
    </row>
    <row r="169" spans="1:17" ht="15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>
        <v>1</v>
      </c>
      <c r="I170" s="270"/>
      <c r="J170" s="270"/>
      <c r="K170" s="271"/>
      <c r="L170" s="271"/>
      <c r="M170" s="259">
        <f t="shared" si="5"/>
        <v>0</v>
      </c>
      <c r="N170" s="270"/>
      <c r="O170" s="271"/>
      <c r="P170" s="271"/>
      <c r="Q170" s="259">
        <f t="shared" si="6"/>
        <v>0</v>
      </c>
    </row>
    <row r="171" spans="1:17" ht="15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/>
      <c r="I172" s="270"/>
      <c r="J172" s="270"/>
      <c r="K172" s="271"/>
      <c r="L172" s="271"/>
      <c r="M172" s="259">
        <f t="shared" si="5"/>
        <v>0</v>
      </c>
      <c r="N172" s="270"/>
      <c r="O172" s="271"/>
      <c r="P172" s="271"/>
      <c r="Q172" s="259">
        <f t="shared" si="6"/>
        <v>0</v>
      </c>
    </row>
    <row r="173" spans="1:17" ht="15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/>
      <c r="Q175" s="259">
        <f t="shared" si="6"/>
        <v>0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>
        <v>5</v>
      </c>
      <c r="I177" s="270">
        <v>3</v>
      </c>
      <c r="J177" s="270">
        <v>4</v>
      </c>
      <c r="K177" s="271">
        <v>3402.17</v>
      </c>
      <c r="L177" s="271"/>
      <c r="M177" s="259">
        <f t="shared" si="5"/>
        <v>3402.17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/>
      <c r="I178" s="270"/>
      <c r="J178" s="270"/>
      <c r="K178" s="271"/>
      <c r="L178" s="271"/>
      <c r="M178" s="259">
        <f t="shared" si="5"/>
        <v>0</v>
      </c>
      <c r="N178" s="270"/>
      <c r="O178" s="271"/>
      <c r="P178" s="271"/>
      <c r="Q178" s="259">
        <f t="shared" si="6"/>
        <v>0</v>
      </c>
    </row>
    <row r="179" spans="1:17" ht="15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/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/>
      <c r="Q179" s="259">
        <f t="shared" si="6"/>
        <v>0</v>
      </c>
    </row>
    <row r="180" spans="1:17" ht="15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/>
      <c r="J180" s="270"/>
      <c r="K180" s="271"/>
      <c r="L180" s="271"/>
      <c r="M180" s="259">
        <f t="shared" si="5"/>
        <v>0</v>
      </c>
      <c r="N180" s="270"/>
      <c r="O180" s="271"/>
      <c r="P180" s="271"/>
      <c r="Q180" s="259">
        <f t="shared" si="6"/>
        <v>0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/>
      <c r="I181" s="270"/>
      <c r="J181" s="270"/>
      <c r="K181" s="271"/>
      <c r="L181" s="271"/>
      <c r="M181" s="259">
        <f t="shared" si="5"/>
        <v>0</v>
      </c>
      <c r="N181" s="270"/>
      <c r="O181" s="271"/>
      <c r="P181" s="271"/>
      <c r="Q181" s="259">
        <f t="shared" si="6"/>
        <v>0</v>
      </c>
    </row>
    <row r="182" spans="1:17" ht="15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/>
      <c r="I182" s="270"/>
      <c r="J182" s="270"/>
      <c r="K182" s="271"/>
      <c r="L182" s="271"/>
      <c r="M182" s="259">
        <f t="shared" si="5"/>
        <v>0</v>
      </c>
      <c r="N182" s="270"/>
      <c r="O182" s="271"/>
      <c r="P182" s="271"/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>
        <v>2</v>
      </c>
      <c r="I183" s="270"/>
      <c r="J183" s="270"/>
      <c r="K183" s="271"/>
      <c r="L183" s="271"/>
      <c r="M183" s="259">
        <f t="shared" si="5"/>
        <v>0</v>
      </c>
      <c r="N183" s="270"/>
      <c r="O183" s="271"/>
      <c r="P183" s="271"/>
      <c r="Q183" s="259">
        <f t="shared" si="6"/>
        <v>0</v>
      </c>
    </row>
    <row r="184" spans="1:17" ht="15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/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/>
      <c r="I185" s="270"/>
      <c r="J185" s="270"/>
      <c r="K185" s="271"/>
      <c r="L185" s="271"/>
      <c r="M185" s="259">
        <f t="shared" si="5"/>
        <v>0</v>
      </c>
      <c r="N185" s="270"/>
      <c r="O185" s="271"/>
      <c r="P185" s="271"/>
      <c r="Q185" s="259">
        <f t="shared" si="6"/>
        <v>0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/>
      <c r="I186" s="270">
        <v>2</v>
      </c>
      <c r="J186" s="270">
        <v>2</v>
      </c>
      <c r="K186" s="271">
        <v>1407.44</v>
      </c>
      <c r="L186" s="271"/>
      <c r="M186" s="259">
        <f t="shared" si="5"/>
        <v>1407.44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/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>
        <v>-3</v>
      </c>
      <c r="I189" s="270"/>
      <c r="J189" s="270"/>
      <c r="K189" s="271"/>
      <c r="L189" s="271"/>
      <c r="M189" s="259">
        <f t="shared" ref="M189:M234" si="7">K189-L189</f>
        <v>0</v>
      </c>
      <c r="N189" s="270"/>
      <c r="O189" s="271"/>
      <c r="P189" s="271"/>
      <c r="Q189" s="259">
        <f t="shared" ref="Q189:Q234" si="8">O189-P189</f>
        <v>0</v>
      </c>
    </row>
    <row r="190" spans="1:17" ht="15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/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/>
      <c r="I191" s="270"/>
      <c r="J191" s="270"/>
      <c r="K191" s="271"/>
      <c r="L191" s="271"/>
      <c r="M191" s="259">
        <f t="shared" si="7"/>
        <v>0</v>
      </c>
      <c r="N191" s="270"/>
      <c r="O191" s="271"/>
      <c r="P191" s="271"/>
      <c r="Q191" s="259">
        <f t="shared" si="8"/>
        <v>0</v>
      </c>
    </row>
    <row r="192" spans="1:17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/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/>
      <c r="I194" s="270"/>
      <c r="J194" s="270"/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/>
      <c r="I196" s="270"/>
      <c r="J196" s="270"/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>
        <v>1</v>
      </c>
      <c r="I197" s="270"/>
      <c r="J197" s="270"/>
      <c r="K197" s="271"/>
      <c r="L197" s="271"/>
      <c r="M197" s="259">
        <f t="shared" si="7"/>
        <v>0</v>
      </c>
      <c r="N197" s="270"/>
      <c r="O197" s="271"/>
      <c r="P197" s="271"/>
      <c r="Q197" s="259">
        <f t="shared" si="8"/>
        <v>0</v>
      </c>
    </row>
    <row r="198" spans="1:17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/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/>
      <c r="I199" s="270">
        <v>3</v>
      </c>
      <c r="J199" s="270">
        <v>4</v>
      </c>
      <c r="K199" s="271">
        <v>3918.11</v>
      </c>
      <c r="L199" s="271"/>
      <c r="M199" s="259">
        <f t="shared" si="7"/>
        <v>3918.11</v>
      </c>
      <c r="N199" s="270"/>
      <c r="O199" s="271"/>
      <c r="P199" s="271"/>
      <c r="Q199" s="259">
        <f t="shared" si="8"/>
        <v>0</v>
      </c>
    </row>
    <row r="200" spans="1:17" ht="63.75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/>
      <c r="I200" s="270"/>
      <c r="J200" s="270"/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/>
      <c r="I202" s="270">
        <v>1</v>
      </c>
      <c r="J202" s="270">
        <v>1</v>
      </c>
      <c r="K202" s="271">
        <v>607.53</v>
      </c>
      <c r="L202" s="271"/>
      <c r="M202" s="259">
        <f t="shared" si="7"/>
        <v>607.53</v>
      </c>
      <c r="N202" s="270"/>
      <c r="O202" s="271"/>
      <c r="P202" s="271"/>
      <c r="Q202" s="259">
        <f t="shared" si="8"/>
        <v>0</v>
      </c>
    </row>
    <row r="203" spans="1:17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/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/>
      <c r="I205" s="270"/>
      <c r="J205" s="270"/>
      <c r="K205" s="271"/>
      <c r="L205" s="271"/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/>
      <c r="I206" s="270"/>
      <c r="J206" s="270"/>
      <c r="K206" s="271"/>
      <c r="L206" s="271"/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/>
      <c r="I208" s="270">
        <v>1</v>
      </c>
      <c r="J208" s="270">
        <v>2</v>
      </c>
      <c r="K208" s="271">
        <v>2231.11</v>
      </c>
      <c r="L208" s="271"/>
      <c r="M208" s="259">
        <f t="shared" si="7"/>
        <v>2231.11</v>
      </c>
      <c r="N208" s="270"/>
      <c r="O208" s="271"/>
      <c r="P208" s="271"/>
      <c r="Q208" s="259">
        <f t="shared" si="8"/>
        <v>0</v>
      </c>
    </row>
    <row r="209" spans="1:17" ht="5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/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/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/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/>
      <c r="I212" s="270">
        <v>2</v>
      </c>
      <c r="J212" s="270">
        <v>3</v>
      </c>
      <c r="K212" s="271">
        <v>4608.95</v>
      </c>
      <c r="L212" s="271"/>
      <c r="M212" s="259">
        <f t="shared" si="7"/>
        <v>4608.95</v>
      </c>
      <c r="N212" s="270"/>
      <c r="O212" s="271"/>
      <c r="P212" s="271"/>
      <c r="Q212" s="259">
        <f t="shared" si="8"/>
        <v>0</v>
      </c>
    </row>
    <row r="213" spans="1:17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/>
      <c r="I213" s="270"/>
      <c r="J213" s="270"/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>
        <v>4</v>
      </c>
      <c r="I214" s="270"/>
      <c r="J214" s="270"/>
      <c r="K214" s="271"/>
      <c r="L214" s="271"/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/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/>
      <c r="I216" s="270"/>
      <c r="J216" s="270"/>
      <c r="K216" s="271"/>
      <c r="L216" s="271"/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/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>
        <v>1</v>
      </c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>
        <v>1</v>
      </c>
      <c r="I222" s="270"/>
      <c r="J222" s="270"/>
      <c r="K222" s="271"/>
      <c r="L222" s="271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>
        <v>5</v>
      </c>
      <c r="I224" s="270">
        <v>1</v>
      </c>
      <c r="J224" s="270">
        <v>2</v>
      </c>
      <c r="K224" s="271">
        <v>1608.57</v>
      </c>
      <c r="L224" s="271"/>
      <c r="M224" s="259">
        <f t="shared" si="7"/>
        <v>1608.57</v>
      </c>
      <c r="N224" s="270"/>
      <c r="O224" s="271"/>
      <c r="P224" s="271"/>
      <c r="Q224" s="259">
        <f t="shared" si="8"/>
        <v>0</v>
      </c>
    </row>
    <row r="225" spans="1:17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>
        <v>2</v>
      </c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/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>
        <v>2</v>
      </c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/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/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/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/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>SUM(H10:H234)</f>
        <v>81</v>
      </c>
      <c r="I235" s="277">
        <f t="shared" ref="I235:Q235" si="9">SUM(I10:I234)</f>
        <v>43</v>
      </c>
      <c r="J235" s="277">
        <f t="shared" si="9"/>
        <v>62</v>
      </c>
      <c r="K235" s="259">
        <f t="shared" si="9"/>
        <v>87921.34</v>
      </c>
      <c r="L235" s="259">
        <f t="shared" si="9"/>
        <v>0</v>
      </c>
      <c r="M235" s="259">
        <f t="shared" si="9"/>
        <v>87921.34</v>
      </c>
      <c r="N235" s="277">
        <f t="shared" si="9"/>
        <v>13</v>
      </c>
      <c r="O235" s="259">
        <f t="shared" si="9"/>
        <v>99269.15</v>
      </c>
      <c r="P235" s="259">
        <f t="shared" si="9"/>
        <v>0</v>
      </c>
      <c r="Q235" s="259">
        <f t="shared" si="9"/>
        <v>99269.15</v>
      </c>
    </row>
  </sheetData>
  <autoFilter ref="A9:Q235" xr:uid="{00000000-0009-0000-0000-000029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17" right="0.17" top="0.17" bottom="0.17" header="0.18" footer="0.17"/>
  <pageSetup paperSize="9" scale="54" fitToHeight="0" orientation="landscape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4A1A7-C713-495A-AD8E-5242D4AABAED}">
  <sheetPr>
    <pageSetUpPr fitToPage="1"/>
  </sheetPr>
  <dimension ref="A1:Q235"/>
  <sheetViews>
    <sheetView topLeftCell="B82" workbookViewId="0">
      <selection activeCell="G256" sqref="G256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/>
      <c r="I10" s="270"/>
      <c r="J10" s="270"/>
      <c r="K10" s="271"/>
      <c r="L10" s="271"/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/>
      <c r="I11" s="270"/>
      <c r="J11" s="270"/>
      <c r="K11" s="271"/>
      <c r="L11" s="271"/>
      <c r="M11" s="259">
        <f t="shared" si="1"/>
        <v>0</v>
      </c>
      <c r="N11" s="270"/>
      <c r="O11" s="271"/>
      <c r="P11" s="271">
        <v>2290.6</v>
      </c>
      <c r="Q11" s="259">
        <f t="shared" si="2"/>
        <v>-2290.6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/>
      <c r="I13" s="270"/>
      <c r="J13" s="270"/>
      <c r="K13" s="271"/>
      <c r="L13" s="271"/>
      <c r="M13" s="259">
        <f t="shared" si="1"/>
        <v>0</v>
      </c>
      <c r="N13" s="270"/>
      <c r="O13" s="271"/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/>
      <c r="I14" s="270">
        <v>1</v>
      </c>
      <c r="J14" s="270">
        <v>1</v>
      </c>
      <c r="K14" s="271">
        <v>3243.11</v>
      </c>
      <c r="L14" s="271"/>
      <c r="M14" s="259">
        <f t="shared" si="1"/>
        <v>3243.11</v>
      </c>
      <c r="N14" s="270"/>
      <c r="O14" s="271"/>
      <c r="P14" s="271"/>
      <c r="Q14" s="259">
        <f t="shared" si="2"/>
        <v>0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/>
      <c r="I15" s="270">
        <v>4</v>
      </c>
      <c r="J15" s="270">
        <v>4</v>
      </c>
      <c r="K15" s="271">
        <v>14029.88</v>
      </c>
      <c r="L15" s="271"/>
      <c r="M15" s="259">
        <f t="shared" si="1"/>
        <v>14029.88</v>
      </c>
      <c r="N15" s="270"/>
      <c r="O15" s="271"/>
      <c r="P15" s="271"/>
      <c r="Q15" s="259">
        <f t="shared" si="2"/>
        <v>0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/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/>
      <c r="I17" s="270"/>
      <c r="J17" s="270"/>
      <c r="K17" s="271"/>
      <c r="L17" s="271"/>
      <c r="M17" s="259">
        <f t="shared" si="1"/>
        <v>0</v>
      </c>
      <c r="N17" s="270"/>
      <c r="O17" s="271"/>
      <c r="P17" s="271"/>
      <c r="Q17" s="259">
        <f t="shared" si="2"/>
        <v>0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>
        <v>2</v>
      </c>
      <c r="I18" s="270"/>
      <c r="J18" s="270"/>
      <c r="K18" s="271"/>
      <c r="L18" s="271"/>
      <c r="M18" s="259">
        <f t="shared" si="1"/>
        <v>0</v>
      </c>
      <c r="N18" s="270"/>
      <c r="O18" s="271"/>
      <c r="P18" s="271"/>
      <c r="Q18" s="259">
        <f t="shared" si="2"/>
        <v>0</v>
      </c>
    </row>
    <row r="19" spans="1:17" ht="15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/>
      <c r="I20" s="270"/>
      <c r="J20" s="270"/>
      <c r="K20" s="271"/>
      <c r="L20" s="271"/>
      <c r="M20" s="259">
        <f t="shared" si="1"/>
        <v>0</v>
      </c>
      <c r="N20" s="270">
        <v>1</v>
      </c>
      <c r="O20" s="271">
        <v>2082.8200000000002</v>
      </c>
      <c r="P20" s="271"/>
      <c r="Q20" s="259">
        <f t="shared" si="2"/>
        <v>2082.8200000000002</v>
      </c>
    </row>
    <row r="21" spans="1:17" ht="15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/>
      <c r="I21" s="270"/>
      <c r="J21" s="270"/>
      <c r="K21" s="271">
        <v>1288.7</v>
      </c>
      <c r="L21" s="271"/>
      <c r="M21" s="259">
        <f t="shared" si="1"/>
        <v>1288.7</v>
      </c>
      <c r="N21" s="270"/>
      <c r="O21" s="271"/>
      <c r="P21" s="271"/>
      <c r="Q21" s="259">
        <f t="shared" si="2"/>
        <v>0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/>
      <c r="J23" s="270"/>
      <c r="K23" s="271"/>
      <c r="L23" s="271">
        <v>10309.6</v>
      </c>
      <c r="M23" s="259">
        <f t="shared" si="1"/>
        <v>-10309.6</v>
      </c>
      <c r="N23" s="270"/>
      <c r="O23" s="271"/>
      <c r="P23" s="271">
        <v>9020.9</v>
      </c>
      <c r="Q23" s="259">
        <f t="shared" si="2"/>
        <v>-9020.9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/>
      <c r="I24" s="270">
        <v>2</v>
      </c>
      <c r="J24" s="270">
        <v>3</v>
      </c>
      <c r="K24" s="271">
        <v>3672.81</v>
      </c>
      <c r="L24" s="271"/>
      <c r="M24" s="259">
        <f t="shared" si="1"/>
        <v>3672.81</v>
      </c>
      <c r="N24" s="270"/>
      <c r="O24" s="271"/>
      <c r="P24" s="271"/>
      <c r="Q24" s="259">
        <f t="shared" si="2"/>
        <v>0</v>
      </c>
    </row>
    <row r="25" spans="1:17" ht="15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>
        <v>1</v>
      </c>
      <c r="I25" s="270"/>
      <c r="J25" s="270"/>
      <c r="K25" s="271"/>
      <c r="L25" s="271"/>
      <c r="M25" s="259">
        <f t="shared" si="1"/>
        <v>0</v>
      </c>
      <c r="N25" s="270"/>
      <c r="O25" s="271"/>
      <c r="P25" s="271"/>
      <c r="Q25" s="259">
        <f t="shared" si="2"/>
        <v>0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/>
      <c r="I26" s="270">
        <v>1</v>
      </c>
      <c r="J26" s="270">
        <v>1</v>
      </c>
      <c r="K26" s="271">
        <v>1207.7</v>
      </c>
      <c r="L26" s="271"/>
      <c r="M26" s="259">
        <f t="shared" si="1"/>
        <v>1207.7</v>
      </c>
      <c r="N26" s="270"/>
      <c r="O26" s="271"/>
      <c r="P26" s="271"/>
      <c r="Q26" s="259">
        <f t="shared" si="2"/>
        <v>0</v>
      </c>
    </row>
    <row r="27" spans="1:17" ht="15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/>
      <c r="I27" s="270"/>
      <c r="J27" s="270"/>
      <c r="K27" s="271"/>
      <c r="L27" s="271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>
        <v>1</v>
      </c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/>
      <c r="I31" s="270"/>
      <c r="J31" s="270"/>
      <c r="K31" s="271"/>
      <c r="L31" s="271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>
        <v>1</v>
      </c>
      <c r="I33" s="270"/>
      <c r="J33" s="270"/>
      <c r="K33" s="271"/>
      <c r="L33" s="271"/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/>
      <c r="I34" s="270"/>
      <c r="J34" s="270"/>
      <c r="K34" s="271"/>
      <c r="L34" s="271"/>
      <c r="M34" s="259">
        <f t="shared" si="1"/>
        <v>0</v>
      </c>
      <c r="N34" s="270"/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/>
      <c r="I35" s="270"/>
      <c r="J35" s="270"/>
      <c r="K35" s="271"/>
      <c r="L35" s="271"/>
      <c r="M35" s="259">
        <f t="shared" si="1"/>
        <v>0</v>
      </c>
      <c r="N35" s="270"/>
      <c r="O35" s="271"/>
      <c r="P35" s="271"/>
      <c r="Q35" s="259">
        <f t="shared" si="2"/>
        <v>0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>
        <v>1</v>
      </c>
      <c r="I36" s="270"/>
      <c r="J36" s="270"/>
      <c r="K36" s="271"/>
      <c r="L36" s="271">
        <v>3111.48</v>
      </c>
      <c r="M36" s="259">
        <f t="shared" si="1"/>
        <v>-3111.48</v>
      </c>
      <c r="N36" s="270"/>
      <c r="O36" s="271"/>
      <c r="P36" s="271"/>
      <c r="Q36" s="259">
        <f t="shared" si="2"/>
        <v>0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/>
      <c r="I37" s="270">
        <v>1</v>
      </c>
      <c r="J37" s="270">
        <v>1</v>
      </c>
      <c r="K37" s="271">
        <v>1472.8</v>
      </c>
      <c r="L37" s="271"/>
      <c r="M37" s="259">
        <f t="shared" si="1"/>
        <v>1472.8</v>
      </c>
      <c r="N37" s="270">
        <v>1</v>
      </c>
      <c r="O37" s="271">
        <v>4418.3999999999996</v>
      </c>
      <c r="P37" s="271"/>
      <c r="Q37" s="259">
        <f t="shared" si="2"/>
        <v>4418.3999999999996</v>
      </c>
    </row>
    <row r="38" spans="1:17" ht="15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/>
      <c r="I39" s="270"/>
      <c r="J39" s="270"/>
      <c r="K39" s="271"/>
      <c r="L39" s="271"/>
      <c r="M39" s="259">
        <f t="shared" si="1"/>
        <v>0</v>
      </c>
      <c r="N39" s="270"/>
      <c r="O39" s="271"/>
      <c r="P39" s="271"/>
      <c r="Q39" s="259">
        <f t="shared" si="2"/>
        <v>0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/>
      <c r="I40" s="270"/>
      <c r="J40" s="270"/>
      <c r="K40" s="271"/>
      <c r="L40" s="271"/>
      <c r="M40" s="259">
        <f t="shared" si="1"/>
        <v>0</v>
      </c>
      <c r="N40" s="270"/>
      <c r="O40" s="271"/>
      <c r="P40" s="271"/>
      <c r="Q40" s="259">
        <f t="shared" si="2"/>
        <v>0</v>
      </c>
    </row>
    <row r="41" spans="1:17" ht="15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/>
      <c r="I41" s="270"/>
      <c r="J41" s="270"/>
      <c r="K41" s="271"/>
      <c r="L41" s="271"/>
      <c r="M41" s="259">
        <f t="shared" si="1"/>
        <v>0</v>
      </c>
      <c r="N41" s="270"/>
      <c r="O41" s="271">
        <v>1288.7</v>
      </c>
      <c r="P41" s="271"/>
      <c r="Q41" s="259">
        <f t="shared" si="2"/>
        <v>1288.7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/>
      <c r="I42" s="270"/>
      <c r="J42" s="270"/>
      <c r="K42" s="271"/>
      <c r="L42" s="271"/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/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/>
      <c r="I49" s="270"/>
      <c r="J49" s="270">
        <v>1</v>
      </c>
      <c r="K49" s="271">
        <v>2349.7600000000002</v>
      </c>
      <c r="L49" s="271"/>
      <c r="M49" s="259">
        <f t="shared" si="1"/>
        <v>2349.7600000000002</v>
      </c>
      <c r="N49" s="270"/>
      <c r="O49" s="271"/>
      <c r="P49" s="271"/>
      <c r="Q49" s="259">
        <f t="shared" si="2"/>
        <v>0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>
        <v>1</v>
      </c>
      <c r="I50" s="270"/>
      <c r="J50" s="270"/>
      <c r="K50" s="271"/>
      <c r="L50" s="271"/>
      <c r="M50" s="259">
        <f t="shared" si="1"/>
        <v>0</v>
      </c>
      <c r="N50" s="270"/>
      <c r="O50" s="271"/>
      <c r="P50" s="271"/>
      <c r="Q50" s="259">
        <f t="shared" si="2"/>
        <v>0</v>
      </c>
    </row>
    <row r="51" spans="1:17" ht="15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>
        <v>1</v>
      </c>
      <c r="I53" s="270">
        <v>1</v>
      </c>
      <c r="J53" s="270">
        <v>1</v>
      </c>
      <c r="K53" s="271">
        <v>1002.42</v>
      </c>
      <c r="L53" s="271"/>
      <c r="M53" s="259">
        <f t="shared" si="1"/>
        <v>1002.42</v>
      </c>
      <c r="N53" s="270"/>
      <c r="O53" s="271"/>
      <c r="P53" s="271"/>
      <c r="Q53" s="259">
        <f t="shared" si="2"/>
        <v>0</v>
      </c>
    </row>
    <row r="54" spans="1:17" ht="15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/>
      <c r="I55" s="270"/>
      <c r="J55" s="270"/>
      <c r="K55" s="271"/>
      <c r="L55" s="271"/>
      <c r="M55" s="259">
        <f t="shared" si="1"/>
        <v>0</v>
      </c>
      <c r="N55" s="270"/>
      <c r="O55" s="271"/>
      <c r="P55" s="271"/>
      <c r="Q55" s="259">
        <f t="shared" si="2"/>
        <v>0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>
        <v>1</v>
      </c>
      <c r="I56" s="270"/>
      <c r="J56" s="270"/>
      <c r="K56" s="271"/>
      <c r="L56" s="271"/>
      <c r="M56" s="259">
        <f t="shared" si="1"/>
        <v>0</v>
      </c>
      <c r="N56" s="270"/>
      <c r="O56" s="271"/>
      <c r="P56" s="271"/>
      <c r="Q56" s="259">
        <f t="shared" si="2"/>
        <v>0</v>
      </c>
    </row>
    <row r="57" spans="1:17" ht="15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>
        <v>1</v>
      </c>
      <c r="I59" s="270"/>
      <c r="J59" s="270"/>
      <c r="K59" s="271"/>
      <c r="L59" s="271"/>
      <c r="M59" s="259">
        <f t="shared" si="1"/>
        <v>0</v>
      </c>
      <c r="N59" s="270"/>
      <c r="O59" s="271"/>
      <c r="P59" s="271"/>
      <c r="Q59" s="259">
        <f t="shared" si="2"/>
        <v>0</v>
      </c>
    </row>
    <row r="60" spans="1:17" ht="15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/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/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/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/>
      <c r="I66" s="270"/>
      <c r="J66" s="270">
        <v>1</v>
      </c>
      <c r="K66" s="271">
        <v>2584.7399999999998</v>
      </c>
      <c r="L66" s="271"/>
      <c r="M66" s="259">
        <f t="shared" si="1"/>
        <v>2584.7399999999998</v>
      </c>
      <c r="N66" s="270"/>
      <c r="O66" s="271"/>
      <c r="P66" s="271"/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>
        <v>1</v>
      </c>
      <c r="I67" s="270"/>
      <c r="J67" s="270"/>
      <c r="K67" s="271"/>
      <c r="L67" s="271"/>
      <c r="M67" s="259">
        <f t="shared" si="1"/>
        <v>0</v>
      </c>
      <c r="N67" s="270"/>
      <c r="O67" s="271"/>
      <c r="P67" s="271"/>
      <c r="Q67" s="259">
        <f t="shared" si="2"/>
        <v>0</v>
      </c>
    </row>
    <row r="68" spans="1:17" ht="15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>
        <v>1</v>
      </c>
      <c r="I70" s="270">
        <v>3</v>
      </c>
      <c r="J70" s="270">
        <v>3</v>
      </c>
      <c r="K70" s="271">
        <v>4094.74</v>
      </c>
      <c r="L70" s="271"/>
      <c r="M70" s="259">
        <f t="shared" si="1"/>
        <v>4094.74</v>
      </c>
      <c r="N70" s="270"/>
      <c r="O70" s="271"/>
      <c r="P70" s="271"/>
      <c r="Q70" s="259">
        <f t="shared" si="2"/>
        <v>0</v>
      </c>
    </row>
    <row r="71" spans="1:17" ht="15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>
        <v>4</v>
      </c>
      <c r="I73" s="270">
        <v>12</v>
      </c>
      <c r="J73" s="270">
        <v>12</v>
      </c>
      <c r="K73" s="271">
        <v>6597.22</v>
      </c>
      <c r="L73" s="271"/>
      <c r="M73" s="259">
        <f t="shared" si="1"/>
        <v>6597.22</v>
      </c>
      <c r="N73" s="270">
        <v>1</v>
      </c>
      <c r="O73" s="271">
        <v>832.5</v>
      </c>
      <c r="P73" s="271">
        <v>24311.87</v>
      </c>
      <c r="Q73" s="259">
        <f t="shared" si="2"/>
        <v>-23479.37</v>
      </c>
    </row>
    <row r="74" spans="1:17" ht="15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>
        <v>1</v>
      </c>
      <c r="I75" s="270">
        <v>1</v>
      </c>
      <c r="J75" s="270">
        <v>2</v>
      </c>
      <c r="K75" s="271">
        <v>3963.03</v>
      </c>
      <c r="L75" s="271"/>
      <c r="M75" s="259">
        <f t="shared" ref="M75:M141" si="3">K75-L75</f>
        <v>3963.03</v>
      </c>
      <c r="N75" s="270"/>
      <c r="O75" s="271"/>
      <c r="P75" s="271"/>
      <c r="Q75" s="259">
        <f t="shared" ref="Q75:Q141" si="4">O75-P75</f>
        <v>0</v>
      </c>
    </row>
    <row r="76" spans="1:17" ht="15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/>
      <c r="J76" s="270"/>
      <c r="K76" s="271"/>
      <c r="L76" s="271">
        <v>3497.9</v>
      </c>
      <c r="M76" s="259">
        <f t="shared" si="3"/>
        <v>-3497.9</v>
      </c>
      <c r="N76" s="270"/>
      <c r="O76" s="271"/>
      <c r="P76" s="271">
        <v>8403.0400000000009</v>
      </c>
      <c r="Q76" s="259">
        <f t="shared" si="4"/>
        <v>-8403.0400000000009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/>
      <c r="I77" s="270"/>
      <c r="J77" s="270"/>
      <c r="K77" s="271"/>
      <c r="L77" s="271">
        <v>1567.43</v>
      </c>
      <c r="M77" s="259">
        <f t="shared" si="3"/>
        <v>-1567.43</v>
      </c>
      <c r="N77" s="270"/>
      <c r="O77" s="271"/>
      <c r="P77" s="271"/>
      <c r="Q77" s="259">
        <f t="shared" si="4"/>
        <v>0</v>
      </c>
    </row>
    <row r="78" spans="1:17" ht="15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>
        <v>1</v>
      </c>
      <c r="I78" s="270">
        <v>1</v>
      </c>
      <c r="J78" s="270">
        <v>1</v>
      </c>
      <c r="K78" s="271"/>
      <c r="L78" s="271"/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/>
      <c r="I79" s="270"/>
      <c r="J79" s="270"/>
      <c r="K79" s="271"/>
      <c r="L79" s="271"/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/>
      <c r="I80" s="270"/>
      <c r="J80" s="270"/>
      <c r="K80" s="271"/>
      <c r="L80" s="271">
        <v>2827.78</v>
      </c>
      <c r="M80" s="259">
        <f t="shared" si="3"/>
        <v>-2827.78</v>
      </c>
      <c r="N80" s="270">
        <v>1</v>
      </c>
      <c r="O80" s="271">
        <v>34359</v>
      </c>
      <c r="P80" s="271"/>
      <c r="Q80" s="259">
        <f t="shared" si="4"/>
        <v>34359</v>
      </c>
    </row>
    <row r="81" spans="1:17" ht="15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/>
      <c r="I82" s="270"/>
      <c r="J82" s="270"/>
      <c r="K82" s="271"/>
      <c r="L82" s="271"/>
      <c r="M82" s="259">
        <f t="shared" si="3"/>
        <v>0</v>
      </c>
      <c r="N82" s="270"/>
      <c r="O82" s="271"/>
      <c r="P82" s="271"/>
      <c r="Q82" s="259">
        <f t="shared" si="4"/>
        <v>0</v>
      </c>
    </row>
    <row r="83" spans="1:17" ht="15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>
        <v>1</v>
      </c>
      <c r="I83" s="270"/>
      <c r="J83" s="270"/>
      <c r="K83" s="271"/>
      <c r="L83" s="271"/>
      <c r="M83" s="259">
        <f t="shared" si="3"/>
        <v>0</v>
      </c>
      <c r="N83" s="270"/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/>
      <c r="I85" s="270"/>
      <c r="J85" s="270"/>
      <c r="K85" s="271"/>
      <c r="L85" s="271">
        <v>2713.63</v>
      </c>
      <c r="M85" s="259">
        <f t="shared" si="3"/>
        <v>-2713.63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/>
      <c r="I86" s="270"/>
      <c r="J86" s="270"/>
      <c r="K86" s="271"/>
      <c r="L86" s="271"/>
      <c r="M86" s="259">
        <f t="shared" si="3"/>
        <v>0</v>
      </c>
      <c r="N86" s="270"/>
      <c r="O86" s="271"/>
      <c r="P86" s="271"/>
      <c r="Q86" s="259">
        <f t="shared" si="4"/>
        <v>0</v>
      </c>
    </row>
    <row r="87" spans="1:17" ht="15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/>
      <c r="I87" s="270"/>
      <c r="J87" s="270"/>
      <c r="K87" s="271"/>
      <c r="L87" s="271"/>
      <c r="M87" s="259">
        <f t="shared" si="3"/>
        <v>0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>
        <v>3</v>
      </c>
      <c r="I90" s="270">
        <v>3</v>
      </c>
      <c r="J90" s="270">
        <v>3</v>
      </c>
      <c r="K90" s="271">
        <v>2430.13</v>
      </c>
      <c r="L90" s="271"/>
      <c r="M90" s="259">
        <f t="shared" si="3"/>
        <v>2430.13</v>
      </c>
      <c r="N90" s="270">
        <v>1</v>
      </c>
      <c r="O90" s="271"/>
      <c r="P90" s="271"/>
      <c r="Q90" s="259">
        <f t="shared" si="4"/>
        <v>0</v>
      </c>
    </row>
    <row r="91" spans="1:17" ht="15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/>
      <c r="I92" s="270"/>
      <c r="J92" s="270"/>
      <c r="K92" s="271"/>
      <c r="L92" s="271"/>
      <c r="M92" s="259">
        <f t="shared" si="3"/>
        <v>0</v>
      </c>
      <c r="N92" s="270"/>
      <c r="O92" s="271"/>
      <c r="P92" s="271"/>
      <c r="Q92" s="259">
        <f t="shared" si="4"/>
        <v>0</v>
      </c>
    </row>
    <row r="93" spans="1:17" ht="15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/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/>
      <c r="I95" s="270"/>
      <c r="J95" s="270"/>
      <c r="K95" s="271"/>
      <c r="L95" s="271">
        <v>1002.42</v>
      </c>
      <c r="M95" s="259">
        <f t="shared" si="3"/>
        <v>-1002.42</v>
      </c>
      <c r="N95" s="270"/>
      <c r="O95" s="271"/>
      <c r="P95" s="271"/>
      <c r="Q95" s="259">
        <f t="shared" si="4"/>
        <v>0</v>
      </c>
    </row>
    <row r="96" spans="1:17" ht="15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>
        <v>1</v>
      </c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>
        <v>1</v>
      </c>
      <c r="I97" s="270">
        <v>1</v>
      </c>
      <c r="J97" s="270">
        <v>1</v>
      </c>
      <c r="K97" s="271">
        <v>911.3</v>
      </c>
      <c r="L97" s="271">
        <v>12569.9</v>
      </c>
      <c r="M97" s="259">
        <f t="shared" si="3"/>
        <v>-11658.6</v>
      </c>
      <c r="N97" s="270"/>
      <c r="O97" s="271"/>
      <c r="P97" s="271"/>
      <c r="Q97" s="259">
        <f t="shared" si="4"/>
        <v>0</v>
      </c>
    </row>
    <row r="98" spans="1:17" ht="15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/>
      <c r="I98" s="270"/>
      <c r="J98" s="270"/>
      <c r="K98" s="271"/>
      <c r="L98" s="271"/>
      <c r="M98" s="259">
        <f t="shared" si="3"/>
        <v>0</v>
      </c>
      <c r="N98" s="270"/>
      <c r="O98" s="271"/>
      <c r="P98" s="271">
        <v>9073</v>
      </c>
      <c r="Q98" s="259">
        <f t="shared" si="4"/>
        <v>-9073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/>
      <c r="I99" s="270">
        <v>1</v>
      </c>
      <c r="J99" s="270">
        <v>1</v>
      </c>
      <c r="K99" s="271">
        <v>2666.45</v>
      </c>
      <c r="L99" s="271"/>
      <c r="M99" s="259">
        <f t="shared" si="3"/>
        <v>2666.45</v>
      </c>
      <c r="N99" s="270"/>
      <c r="O99" s="271"/>
      <c r="P99" s="271"/>
      <c r="Q99" s="259">
        <f t="shared" si="4"/>
        <v>0</v>
      </c>
    </row>
    <row r="100" spans="1:17" ht="15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>
        <v>1</v>
      </c>
      <c r="I101" s="270"/>
      <c r="J101" s="270"/>
      <c r="K101" s="271"/>
      <c r="L101" s="271"/>
      <c r="M101" s="259">
        <f t="shared" si="3"/>
        <v>0</v>
      </c>
      <c r="N101" s="270"/>
      <c r="O101" s="271"/>
      <c r="P101" s="271"/>
      <c r="Q101" s="259">
        <f t="shared" si="4"/>
        <v>0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>
        <v>2</v>
      </c>
      <c r="I102" s="270"/>
      <c r="J102" s="270"/>
      <c r="K102" s="271"/>
      <c r="L102" s="271">
        <v>9354.27</v>
      </c>
      <c r="M102" s="259">
        <f t="shared" si="3"/>
        <v>-9354.27</v>
      </c>
      <c r="N102" s="270"/>
      <c r="O102" s="271"/>
      <c r="P102" s="271"/>
      <c r="Q102" s="259">
        <f t="shared" si="4"/>
        <v>0</v>
      </c>
    </row>
    <row r="103" spans="1:17" ht="15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/>
      <c r="I103" s="270">
        <v>2</v>
      </c>
      <c r="J103" s="270">
        <v>2</v>
      </c>
      <c r="K103" s="271"/>
      <c r="L103" s="271"/>
      <c r="M103" s="259">
        <f t="shared" si="3"/>
        <v>0</v>
      </c>
      <c r="N103" s="270">
        <v>1</v>
      </c>
      <c r="O103" s="271"/>
      <c r="P103" s="271"/>
      <c r="Q103" s="259">
        <f t="shared" si="4"/>
        <v>0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/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/>
      <c r="J105" s="270"/>
      <c r="K105" s="271"/>
      <c r="L105" s="271">
        <v>2338.9899999999998</v>
      </c>
      <c r="M105" s="259">
        <f t="shared" si="3"/>
        <v>-2338.9899999999998</v>
      </c>
      <c r="N105" s="270"/>
      <c r="O105" s="271"/>
      <c r="P105" s="271"/>
      <c r="Q105" s="259">
        <f t="shared" si="4"/>
        <v>0</v>
      </c>
    </row>
    <row r="106" spans="1:17" ht="15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/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>
        <v>1</v>
      </c>
      <c r="I107" s="270">
        <v>1</v>
      </c>
      <c r="J107" s="270">
        <v>1</v>
      </c>
      <c r="K107" s="271">
        <v>1002.42</v>
      </c>
      <c r="L107" s="271"/>
      <c r="M107" s="259">
        <f t="shared" si="3"/>
        <v>1002.42</v>
      </c>
      <c r="N107" s="270"/>
      <c r="O107" s="271"/>
      <c r="P107" s="271"/>
      <c r="Q107" s="259">
        <f t="shared" si="4"/>
        <v>0</v>
      </c>
    </row>
    <row r="108" spans="1:17" ht="15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/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/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/>
      <c r="I110" s="270"/>
      <c r="J110" s="270"/>
      <c r="K110" s="271"/>
      <c r="L110" s="271">
        <v>3578.54</v>
      </c>
      <c r="M110" s="259">
        <f t="shared" si="3"/>
        <v>-3578.54</v>
      </c>
      <c r="N110" s="270"/>
      <c r="O110" s="271"/>
      <c r="P110" s="271"/>
      <c r="Q110" s="259">
        <f t="shared" si="4"/>
        <v>0</v>
      </c>
    </row>
    <row r="111" spans="1:17" ht="15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/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/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/>
      <c r="I113" s="270"/>
      <c r="J113" s="270"/>
      <c r="K113" s="271"/>
      <c r="L113" s="271"/>
      <c r="M113" s="259">
        <f t="shared" si="3"/>
        <v>0</v>
      </c>
      <c r="N113" s="270"/>
      <c r="O113" s="271"/>
      <c r="P113" s="271">
        <v>309.94</v>
      </c>
      <c r="Q113" s="259">
        <f t="shared" si="4"/>
        <v>-309.94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/>
      <c r="I114" s="270"/>
      <c r="J114" s="270"/>
      <c r="K114" s="271"/>
      <c r="L114" s="271"/>
      <c r="M114" s="259">
        <f t="shared" si="3"/>
        <v>0</v>
      </c>
      <c r="N114" s="270"/>
      <c r="O114" s="271"/>
      <c r="P114" s="271"/>
      <c r="Q114" s="259">
        <f t="shared" si="4"/>
        <v>0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>
        <v>2</v>
      </c>
      <c r="I115" s="270"/>
      <c r="J115" s="270"/>
      <c r="K115" s="271"/>
      <c r="L115" s="271"/>
      <c r="M115" s="259">
        <f t="shared" si="3"/>
        <v>0</v>
      </c>
      <c r="N115" s="270"/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>
        <v>1</v>
      </c>
      <c r="I117" s="270"/>
      <c r="J117" s="270"/>
      <c r="K117" s="271"/>
      <c r="L117" s="271"/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/>
      <c r="I119" s="270"/>
      <c r="J119" s="270"/>
      <c r="K119" s="271"/>
      <c r="L119" s="271"/>
      <c r="M119" s="259">
        <f t="shared" si="3"/>
        <v>0</v>
      </c>
      <c r="N119" s="270"/>
      <c r="O119" s="271"/>
      <c r="P119" s="271"/>
      <c r="Q119" s="259">
        <f t="shared" si="4"/>
        <v>0</v>
      </c>
    </row>
    <row r="120" spans="1:17" ht="15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/>
      <c r="I121" s="270"/>
      <c r="J121" s="270"/>
      <c r="K121" s="271"/>
      <c r="L121" s="271"/>
      <c r="M121" s="259">
        <f t="shared" si="3"/>
        <v>0</v>
      </c>
      <c r="N121" s="270"/>
      <c r="O121" s="271"/>
      <c r="P121" s="271"/>
      <c r="Q121" s="259">
        <f t="shared" si="4"/>
        <v>0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>
        <v>1</v>
      </c>
      <c r="I122" s="270"/>
      <c r="J122" s="270"/>
      <c r="K122" s="271"/>
      <c r="L122" s="271"/>
      <c r="M122" s="259">
        <f t="shared" si="3"/>
        <v>0</v>
      </c>
      <c r="N122" s="270"/>
      <c r="O122" s="271"/>
      <c r="P122" s="271"/>
      <c r="Q122" s="259">
        <f t="shared" si="4"/>
        <v>0</v>
      </c>
    </row>
    <row r="123" spans="1:17" ht="15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>
        <v>1</v>
      </c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/>
      <c r="I124" s="270"/>
      <c r="J124" s="270"/>
      <c r="K124" s="271"/>
      <c r="L124" s="271">
        <v>4708.92</v>
      </c>
      <c r="M124" s="259">
        <f t="shared" si="3"/>
        <v>-4708.92</v>
      </c>
      <c r="N124" s="270"/>
      <c r="O124" s="271"/>
      <c r="P124" s="271"/>
      <c r="Q124" s="259">
        <f t="shared" si="4"/>
        <v>0</v>
      </c>
    </row>
    <row r="125" spans="1:17" ht="15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/>
      <c r="I125" s="270"/>
      <c r="J125" s="270"/>
      <c r="K125" s="271">
        <v>2209.1999999999998</v>
      </c>
      <c r="L125" s="271"/>
      <c r="M125" s="259">
        <f t="shared" si="3"/>
        <v>2209.1999999999998</v>
      </c>
      <c r="N125" s="270"/>
      <c r="O125" s="271"/>
      <c r="P125" s="271"/>
      <c r="Q125" s="259">
        <f t="shared" si="4"/>
        <v>0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/>
      <c r="I126" s="270"/>
      <c r="J126" s="270"/>
      <c r="K126" s="271"/>
      <c r="L126" s="271"/>
      <c r="M126" s="259">
        <f t="shared" si="3"/>
        <v>0</v>
      </c>
      <c r="N126" s="270"/>
      <c r="O126" s="271"/>
      <c r="P126" s="271"/>
      <c r="Q126" s="259">
        <f t="shared" si="4"/>
        <v>0</v>
      </c>
    </row>
    <row r="127" spans="1:17" ht="15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/>
      <c r="I127" s="270"/>
      <c r="J127" s="270"/>
      <c r="K127" s="271"/>
      <c r="L127" s="271"/>
      <c r="M127" s="259">
        <f t="shared" si="3"/>
        <v>0</v>
      </c>
      <c r="N127" s="270"/>
      <c r="O127" s="271"/>
      <c r="P127" s="271"/>
      <c r="Q127" s="259">
        <f t="shared" si="4"/>
        <v>0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>
        <v>1</v>
      </c>
      <c r="I128" s="270"/>
      <c r="J128" s="270"/>
      <c r="K128" s="271"/>
      <c r="L128" s="271">
        <v>1209.97</v>
      </c>
      <c r="M128" s="259">
        <f t="shared" si="3"/>
        <v>-1209.97</v>
      </c>
      <c r="N128" s="270"/>
      <c r="O128" s="271"/>
      <c r="P128" s="271">
        <v>1994.49</v>
      </c>
      <c r="Q128" s="259">
        <f t="shared" si="4"/>
        <v>-1994.49</v>
      </c>
    </row>
    <row r="129" spans="1:17" ht="15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>
        <v>1</v>
      </c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/>
      <c r="I130" s="270"/>
      <c r="J130" s="270"/>
      <c r="K130" s="271"/>
      <c r="L130" s="271"/>
      <c r="M130" s="259">
        <f t="shared" si="3"/>
        <v>0</v>
      </c>
      <c r="N130" s="270"/>
      <c r="O130" s="271"/>
      <c r="P130" s="271"/>
      <c r="Q130" s="259">
        <f t="shared" si="4"/>
        <v>0</v>
      </c>
    </row>
    <row r="131" spans="1:17" ht="15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/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/>
      <c r="Q131" s="259">
        <f t="shared" si="4"/>
        <v>0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/>
      <c r="I132" s="270"/>
      <c r="J132" s="270"/>
      <c r="K132" s="271"/>
      <c r="L132" s="271"/>
      <c r="M132" s="259">
        <f t="shared" si="3"/>
        <v>0</v>
      </c>
      <c r="N132" s="270"/>
      <c r="O132" s="271"/>
      <c r="P132" s="271"/>
      <c r="Q132" s="259">
        <f t="shared" si="4"/>
        <v>0</v>
      </c>
    </row>
    <row r="133" spans="1:17" ht="15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/>
      <c r="I133" s="270"/>
      <c r="J133" s="270"/>
      <c r="K133" s="271"/>
      <c r="L133" s="271">
        <v>5969.22</v>
      </c>
      <c r="M133" s="259">
        <f t="shared" si="3"/>
        <v>-5969.22</v>
      </c>
      <c r="N133" s="270"/>
      <c r="O133" s="271"/>
      <c r="P133" s="271">
        <v>644.35</v>
      </c>
      <c r="Q133" s="259">
        <f t="shared" si="4"/>
        <v>-644.35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/>
      <c r="I134" s="270"/>
      <c r="J134" s="270"/>
      <c r="K134" s="271"/>
      <c r="L134" s="271"/>
      <c r="M134" s="259">
        <f t="shared" si="3"/>
        <v>0</v>
      </c>
      <c r="N134" s="270"/>
      <c r="O134" s="271"/>
      <c r="P134" s="271"/>
      <c r="Q134" s="259">
        <f t="shared" si="4"/>
        <v>0</v>
      </c>
    </row>
    <row r="135" spans="1:17" ht="15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/>
      <c r="J135" s="270"/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/>
      <c r="I136" s="270"/>
      <c r="J136" s="270"/>
      <c r="K136" s="271"/>
      <c r="L136" s="271">
        <v>1067.04</v>
      </c>
      <c r="M136" s="259">
        <f t="shared" si="3"/>
        <v>-1067.04</v>
      </c>
      <c r="N136" s="270"/>
      <c r="O136" s="271"/>
      <c r="P136" s="271"/>
      <c r="Q136" s="259">
        <f t="shared" si="4"/>
        <v>0</v>
      </c>
    </row>
    <row r="137" spans="1:17" ht="15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>
        <v>2</v>
      </c>
      <c r="I138" s="270"/>
      <c r="J138" s="270"/>
      <c r="K138" s="271"/>
      <c r="L138" s="271"/>
      <c r="M138" s="259">
        <f t="shared" si="3"/>
        <v>0</v>
      </c>
      <c r="N138" s="270"/>
      <c r="O138" s="271"/>
      <c r="P138" s="271"/>
      <c r="Q138" s="259">
        <f t="shared" si="4"/>
        <v>0</v>
      </c>
    </row>
    <row r="139" spans="1:17" ht="15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/>
      <c r="I140" s="270"/>
      <c r="J140" s="270"/>
      <c r="K140" s="271"/>
      <c r="L140" s="271"/>
      <c r="M140" s="259">
        <f t="shared" si="3"/>
        <v>0</v>
      </c>
      <c r="N140" s="270"/>
      <c r="O140" s="271"/>
      <c r="P140" s="271"/>
      <c r="Q140" s="259">
        <f t="shared" si="4"/>
        <v>0</v>
      </c>
    </row>
    <row r="141" spans="1:17" ht="15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/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>
        <v>3</v>
      </c>
      <c r="I142" s="270">
        <v>2</v>
      </c>
      <c r="J142" s="270">
        <v>2</v>
      </c>
      <c r="K142" s="271">
        <v>2025.1</v>
      </c>
      <c r="L142" s="271"/>
      <c r="M142" s="259">
        <f t="shared" ref="M142:M186" si="5">K142-L142</f>
        <v>2025.1</v>
      </c>
      <c r="N142" s="270">
        <v>1</v>
      </c>
      <c r="O142" s="271">
        <v>2430.12</v>
      </c>
      <c r="P142" s="271"/>
      <c r="Q142" s="259">
        <f t="shared" ref="Q142:Q186" si="6">O142-P142</f>
        <v>2430.12</v>
      </c>
    </row>
    <row r="143" spans="1:17" ht="15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/>
      <c r="I143" s="270"/>
      <c r="J143" s="270"/>
      <c r="K143" s="271"/>
      <c r="L143" s="271"/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/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/>
      <c r="I155" s="270"/>
      <c r="J155" s="270"/>
      <c r="K155" s="271"/>
      <c r="L155" s="271"/>
      <c r="M155" s="259">
        <f t="shared" si="5"/>
        <v>0</v>
      </c>
      <c r="N155" s="270"/>
      <c r="O155" s="271"/>
      <c r="P155" s="271"/>
      <c r="Q155" s="259">
        <f t="shared" si="6"/>
        <v>0</v>
      </c>
    </row>
    <row r="156" spans="1:17" ht="15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/>
      <c r="I156" s="270"/>
      <c r="J156" s="270"/>
      <c r="K156" s="271"/>
      <c r="L156" s="271">
        <v>1316.32</v>
      </c>
      <c r="M156" s="259">
        <f t="shared" si="5"/>
        <v>-1316.32</v>
      </c>
      <c r="N156" s="270"/>
      <c r="O156" s="271"/>
      <c r="P156" s="271">
        <v>1472.8</v>
      </c>
      <c r="Q156" s="259">
        <f t="shared" si="6"/>
        <v>-1472.8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>
        <v>1</v>
      </c>
      <c r="I161" s="270"/>
      <c r="J161" s="270"/>
      <c r="K161" s="271"/>
      <c r="L161" s="271"/>
      <c r="M161" s="259">
        <f t="shared" si="5"/>
        <v>0</v>
      </c>
      <c r="N161" s="270"/>
      <c r="O161" s="271"/>
      <c r="P161" s="271"/>
      <c r="Q161" s="259">
        <f t="shared" si="6"/>
        <v>0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/>
      <c r="I162" s="270"/>
      <c r="J162" s="270"/>
      <c r="K162" s="271"/>
      <c r="L162" s="271">
        <v>911.3</v>
      </c>
      <c r="M162" s="259">
        <f t="shared" si="5"/>
        <v>-911.3</v>
      </c>
      <c r="N162" s="270"/>
      <c r="O162" s="271"/>
      <c r="P162" s="271"/>
      <c r="Q162" s="259">
        <f t="shared" si="6"/>
        <v>0</v>
      </c>
    </row>
    <row r="163" spans="1:17" ht="15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/>
      <c r="I163" s="270"/>
      <c r="J163" s="270"/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/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/>
      <c r="I166" s="270"/>
      <c r="J166" s="270"/>
      <c r="K166" s="271"/>
      <c r="L166" s="271"/>
      <c r="M166" s="259">
        <f t="shared" si="5"/>
        <v>0</v>
      </c>
      <c r="N166" s="270"/>
      <c r="O166" s="271"/>
      <c r="P166" s="271"/>
      <c r="Q166" s="259">
        <f t="shared" si="6"/>
        <v>0</v>
      </c>
    </row>
    <row r="167" spans="1:17" ht="15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/>
      <c r="I167" s="270"/>
      <c r="J167" s="270"/>
      <c r="K167" s="271"/>
      <c r="L167" s="271"/>
      <c r="M167" s="259">
        <f t="shared" si="5"/>
        <v>0</v>
      </c>
      <c r="N167" s="270"/>
      <c r="O167" s="271"/>
      <c r="P167" s="271"/>
      <c r="Q167" s="259">
        <f t="shared" si="6"/>
        <v>0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/>
      <c r="I168" s="270"/>
      <c r="J168" s="270"/>
      <c r="K168" s="271"/>
      <c r="L168" s="271"/>
      <c r="M168" s="259">
        <f t="shared" si="5"/>
        <v>0</v>
      </c>
      <c r="N168" s="270"/>
      <c r="O168" s="271"/>
      <c r="P168" s="271"/>
      <c r="Q168" s="259">
        <f t="shared" si="6"/>
        <v>0</v>
      </c>
    </row>
    <row r="169" spans="1:17" ht="15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>
        <v>1</v>
      </c>
      <c r="I170" s="270"/>
      <c r="J170" s="270"/>
      <c r="K170" s="271"/>
      <c r="L170" s="271">
        <v>911.3</v>
      </c>
      <c r="M170" s="259">
        <f t="shared" si="5"/>
        <v>-911.3</v>
      </c>
      <c r="N170" s="270"/>
      <c r="O170" s="271"/>
      <c r="P170" s="271"/>
      <c r="Q170" s="259">
        <f t="shared" si="6"/>
        <v>0</v>
      </c>
    </row>
    <row r="171" spans="1:17" ht="15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/>
      <c r="I172" s="270"/>
      <c r="J172" s="270">
        <v>1</v>
      </c>
      <c r="K172" s="271">
        <v>441.84</v>
      </c>
      <c r="L172" s="271"/>
      <c r="M172" s="259">
        <f t="shared" si="5"/>
        <v>441.84</v>
      </c>
      <c r="N172" s="270"/>
      <c r="O172" s="271"/>
      <c r="P172" s="271"/>
      <c r="Q172" s="259">
        <f t="shared" si="6"/>
        <v>0</v>
      </c>
    </row>
    <row r="173" spans="1:17" ht="15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/>
      <c r="Q175" s="259">
        <f t="shared" si="6"/>
        <v>0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/>
      <c r="I177" s="270">
        <v>3</v>
      </c>
      <c r="J177" s="270">
        <v>3</v>
      </c>
      <c r="K177" s="271">
        <v>10407.950000000001</v>
      </c>
      <c r="L177" s="271"/>
      <c r="M177" s="259">
        <f t="shared" si="5"/>
        <v>10407.950000000001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/>
      <c r="I178" s="270">
        <v>3</v>
      </c>
      <c r="J178" s="270">
        <v>3</v>
      </c>
      <c r="K178" s="271">
        <v>2967.88</v>
      </c>
      <c r="L178" s="271"/>
      <c r="M178" s="259">
        <f t="shared" si="5"/>
        <v>2967.88</v>
      </c>
      <c r="N178" s="270"/>
      <c r="O178" s="271"/>
      <c r="P178" s="271"/>
      <c r="Q178" s="259">
        <f t="shared" si="6"/>
        <v>0</v>
      </c>
    </row>
    <row r="179" spans="1:17" ht="15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/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/>
      <c r="Q179" s="259">
        <f t="shared" si="6"/>
        <v>0</v>
      </c>
    </row>
    <row r="180" spans="1:17" ht="15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/>
      <c r="J180" s="270"/>
      <c r="K180" s="271"/>
      <c r="L180" s="271">
        <v>4602.5</v>
      </c>
      <c r="M180" s="259">
        <f t="shared" si="5"/>
        <v>-4602.5</v>
      </c>
      <c r="N180" s="270"/>
      <c r="O180" s="271"/>
      <c r="P180" s="271">
        <v>2945.6</v>
      </c>
      <c r="Q180" s="259">
        <f t="shared" si="6"/>
        <v>-2945.6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/>
      <c r="I181" s="270"/>
      <c r="J181" s="270"/>
      <c r="K181" s="271"/>
      <c r="L181" s="271">
        <v>276.14999999999998</v>
      </c>
      <c r="M181" s="259">
        <f t="shared" si="5"/>
        <v>-276.14999999999998</v>
      </c>
      <c r="N181" s="270"/>
      <c r="O181" s="271"/>
      <c r="P181" s="271"/>
      <c r="Q181" s="259">
        <f t="shared" si="6"/>
        <v>0</v>
      </c>
    </row>
    <row r="182" spans="1:17" ht="15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/>
      <c r="I182" s="270">
        <v>1</v>
      </c>
      <c r="J182" s="270">
        <v>2</v>
      </c>
      <c r="K182" s="271"/>
      <c r="L182" s="271"/>
      <c r="M182" s="259">
        <f t="shared" si="5"/>
        <v>0</v>
      </c>
      <c r="N182" s="270"/>
      <c r="O182" s="271"/>
      <c r="P182" s="271"/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/>
      <c r="I183" s="270"/>
      <c r="J183" s="270"/>
      <c r="K183" s="271"/>
      <c r="L183" s="271"/>
      <c r="M183" s="259">
        <f t="shared" si="5"/>
        <v>0</v>
      </c>
      <c r="N183" s="270">
        <v>10</v>
      </c>
      <c r="O183" s="271">
        <v>327.07</v>
      </c>
      <c r="P183" s="271"/>
      <c r="Q183" s="259">
        <f t="shared" si="6"/>
        <v>327.07</v>
      </c>
    </row>
    <row r="184" spans="1:17" ht="15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/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>
        <v>2</v>
      </c>
      <c r="I185" s="270"/>
      <c r="J185" s="270"/>
      <c r="K185" s="271"/>
      <c r="L185" s="271"/>
      <c r="M185" s="259">
        <f t="shared" si="5"/>
        <v>0</v>
      </c>
      <c r="N185" s="270"/>
      <c r="O185" s="271"/>
      <c r="P185" s="271"/>
      <c r="Q185" s="259">
        <f t="shared" si="6"/>
        <v>0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>
        <v>1</v>
      </c>
      <c r="I186" s="270">
        <v>1</v>
      </c>
      <c r="J186" s="270">
        <v>1</v>
      </c>
      <c r="K186" s="271">
        <v>883.68</v>
      </c>
      <c r="L186" s="271"/>
      <c r="M186" s="259">
        <f t="shared" si="5"/>
        <v>883.68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>
        <v>2</v>
      </c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/>
      <c r="I189" s="270">
        <v>1</v>
      </c>
      <c r="J189" s="270">
        <v>2</v>
      </c>
      <c r="K189" s="271">
        <v>5329.26</v>
      </c>
      <c r="L189" s="271">
        <v>918.89</v>
      </c>
      <c r="M189" s="259">
        <f t="shared" ref="M189:M234" si="7">K189-L189</f>
        <v>4410.37</v>
      </c>
      <c r="N189" s="270"/>
      <c r="O189" s="271"/>
      <c r="P189" s="271"/>
      <c r="Q189" s="259">
        <f t="shared" ref="Q189:Q234" si="8">O189-P189</f>
        <v>0</v>
      </c>
    </row>
    <row r="190" spans="1:17" ht="15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/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>
        <v>1</v>
      </c>
      <c r="I191" s="270"/>
      <c r="J191" s="270"/>
      <c r="K191" s="271"/>
      <c r="L191" s="271"/>
      <c r="M191" s="259">
        <f t="shared" si="7"/>
        <v>0</v>
      </c>
      <c r="N191" s="270"/>
      <c r="O191" s="271"/>
      <c r="P191" s="271"/>
      <c r="Q191" s="259">
        <f t="shared" si="8"/>
        <v>0</v>
      </c>
    </row>
    <row r="192" spans="1:17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>
        <v>1</v>
      </c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/>
      <c r="I194" s="270"/>
      <c r="J194" s="270"/>
      <c r="K194" s="271"/>
      <c r="L194" s="271">
        <v>2347.2800000000002</v>
      </c>
      <c r="M194" s="259">
        <f t="shared" si="7"/>
        <v>-2347.2800000000002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/>
      <c r="I196" s="270"/>
      <c r="J196" s="270"/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/>
      <c r="I197" s="270"/>
      <c r="J197" s="270"/>
      <c r="K197" s="271"/>
      <c r="L197" s="271"/>
      <c r="M197" s="259">
        <f t="shared" si="7"/>
        <v>0</v>
      </c>
      <c r="N197" s="270"/>
      <c r="O197" s="271"/>
      <c r="P197" s="271"/>
      <c r="Q197" s="259">
        <f t="shared" si="8"/>
        <v>0</v>
      </c>
    </row>
    <row r="198" spans="1:17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>
        <v>1</v>
      </c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/>
      <c r="I199" s="270"/>
      <c r="J199" s="270"/>
      <c r="K199" s="271"/>
      <c r="L199" s="271"/>
      <c r="M199" s="259">
        <f t="shared" si="7"/>
        <v>0</v>
      </c>
      <c r="N199" s="270"/>
      <c r="O199" s="271"/>
      <c r="P199" s="271"/>
      <c r="Q199" s="259">
        <f t="shared" si="8"/>
        <v>0</v>
      </c>
    </row>
    <row r="200" spans="1:17" ht="63.75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/>
      <c r="I200" s="270"/>
      <c r="J200" s="270"/>
      <c r="K200" s="271"/>
      <c r="L200" s="271">
        <v>4602.5</v>
      </c>
      <c r="M200" s="259">
        <f t="shared" si="7"/>
        <v>-4602.5</v>
      </c>
      <c r="N200" s="270"/>
      <c r="O200" s="271"/>
      <c r="P200" s="271"/>
      <c r="Q200" s="259">
        <f t="shared" si="8"/>
        <v>0</v>
      </c>
    </row>
    <row r="201" spans="1:17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/>
      <c r="I202" s="270"/>
      <c r="J202" s="270"/>
      <c r="K202" s="271"/>
      <c r="L202" s="271"/>
      <c r="M202" s="259">
        <f t="shared" si="7"/>
        <v>0</v>
      </c>
      <c r="N202" s="270"/>
      <c r="O202" s="271"/>
      <c r="P202" s="271"/>
      <c r="Q202" s="259">
        <f t="shared" si="8"/>
        <v>0</v>
      </c>
    </row>
    <row r="203" spans="1:17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/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/>
      <c r="I205" s="270"/>
      <c r="J205" s="270"/>
      <c r="K205" s="271"/>
      <c r="L205" s="271"/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>
        <v>4</v>
      </c>
      <c r="I206" s="270"/>
      <c r="J206" s="270"/>
      <c r="K206" s="271"/>
      <c r="L206" s="271"/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/>
      <c r="I208" s="270"/>
      <c r="J208" s="270"/>
      <c r="K208" s="271"/>
      <c r="L208" s="271"/>
      <c r="M208" s="259">
        <f t="shared" si="7"/>
        <v>0</v>
      </c>
      <c r="N208" s="270"/>
      <c r="O208" s="271"/>
      <c r="P208" s="271"/>
      <c r="Q208" s="259">
        <f t="shared" si="8"/>
        <v>0</v>
      </c>
    </row>
    <row r="209" spans="1:17" ht="5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/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/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/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/>
      <c r="I212" s="270"/>
      <c r="J212" s="270"/>
      <c r="K212" s="271"/>
      <c r="L212" s="271"/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/>
      <c r="I213" s="270">
        <v>2</v>
      </c>
      <c r="J213" s="270">
        <v>2</v>
      </c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/>
      <c r="I214" s="270"/>
      <c r="J214" s="270"/>
      <c r="K214" s="271"/>
      <c r="L214" s="271"/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/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/>
      <c r="I216" s="270"/>
      <c r="J216" s="270"/>
      <c r="K216" s="271"/>
      <c r="L216" s="271">
        <v>911.3</v>
      </c>
      <c r="M216" s="259">
        <f t="shared" si="7"/>
        <v>-911.3</v>
      </c>
      <c r="N216" s="270"/>
      <c r="O216" s="271"/>
      <c r="P216" s="271"/>
      <c r="Q216" s="259">
        <f t="shared" si="8"/>
        <v>0</v>
      </c>
    </row>
    <row r="217" spans="1:17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>
        <v>1</v>
      </c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/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/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/>
      <c r="I222" s="270"/>
      <c r="J222" s="270"/>
      <c r="K222" s="271"/>
      <c r="L222" s="271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>
        <v>1</v>
      </c>
      <c r="I224" s="270"/>
      <c r="J224" s="270"/>
      <c r="K224" s="271"/>
      <c r="L224" s="271"/>
      <c r="M224" s="259">
        <f t="shared" si="7"/>
        <v>0</v>
      </c>
      <c r="N224" s="270"/>
      <c r="O224" s="271"/>
      <c r="P224" s="271"/>
      <c r="Q224" s="259">
        <f t="shared" si="8"/>
        <v>0</v>
      </c>
    </row>
    <row r="225" spans="1:17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/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/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>
        <v>1</v>
      </c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>
        <v>1</v>
      </c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>
        <v>1</v>
      </c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/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>SUM(H10:H234)</f>
        <v>59</v>
      </c>
      <c r="I235" s="277">
        <f t="shared" ref="I235:Q235" si="9">SUM(I10:I234)</f>
        <v>48</v>
      </c>
      <c r="J235" s="277">
        <f t="shared" si="9"/>
        <v>55</v>
      </c>
      <c r="K235" s="259">
        <f t="shared" si="9"/>
        <v>76782.119999999981</v>
      </c>
      <c r="L235" s="259">
        <f t="shared" si="9"/>
        <v>82624.63</v>
      </c>
      <c r="M235" s="259">
        <f t="shared" si="9"/>
        <v>-5842.5100000000048</v>
      </c>
      <c r="N235" s="277">
        <f t="shared" si="9"/>
        <v>17</v>
      </c>
      <c r="O235" s="259">
        <f t="shared" si="9"/>
        <v>45738.61</v>
      </c>
      <c r="P235" s="259">
        <f t="shared" si="9"/>
        <v>60466.59</v>
      </c>
      <c r="Q235" s="259">
        <f t="shared" si="9"/>
        <v>-14727.980000000005</v>
      </c>
    </row>
  </sheetData>
  <autoFilter ref="A9:Q235" xr:uid="{00000000-0009-0000-0000-000029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17" right="0.17" top="0.17" bottom="0.17" header="0.18" footer="0.17"/>
  <pageSetup paperSize="9" scale="54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CA44D-51D5-4B1B-9126-BCFF5B167D04}">
  <sheetPr>
    <pageSetUpPr fitToPage="1"/>
  </sheetPr>
  <dimension ref="A1:Q235"/>
  <sheetViews>
    <sheetView topLeftCell="B76" workbookViewId="0">
      <selection activeCell="H84" sqref="H84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>
        <v>-1</v>
      </c>
      <c r="I10" s="270"/>
      <c r="J10" s="270"/>
      <c r="K10" s="271"/>
      <c r="L10" s="271"/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/>
      <c r="I11" s="270"/>
      <c r="J11" s="270"/>
      <c r="K11" s="271"/>
      <c r="L11" s="271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/>
      <c r="I13" s="270"/>
      <c r="J13" s="270"/>
      <c r="K13" s="271"/>
      <c r="L13" s="271"/>
      <c r="M13" s="259">
        <f t="shared" si="1"/>
        <v>0</v>
      </c>
      <c r="N13" s="270"/>
      <c r="O13" s="271"/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/>
      <c r="I14" s="270"/>
      <c r="J14" s="270"/>
      <c r="K14" s="271"/>
      <c r="L14" s="271"/>
      <c r="M14" s="259">
        <f t="shared" si="1"/>
        <v>0</v>
      </c>
      <c r="N14" s="270"/>
      <c r="O14" s="271"/>
      <c r="P14" s="271"/>
      <c r="Q14" s="259">
        <f t="shared" si="2"/>
        <v>0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/>
      <c r="I15" s="270"/>
      <c r="J15" s="270"/>
      <c r="K15" s="271"/>
      <c r="L15" s="271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/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/>
      <c r="I17" s="270">
        <v>1</v>
      </c>
      <c r="J17" s="270">
        <v>1</v>
      </c>
      <c r="K17" s="271"/>
      <c r="L17" s="271"/>
      <c r="M17" s="259">
        <f t="shared" si="1"/>
        <v>0</v>
      </c>
      <c r="N17" s="270">
        <v>1</v>
      </c>
      <c r="O17" s="271"/>
      <c r="P17" s="271"/>
      <c r="Q17" s="259">
        <f t="shared" si="2"/>
        <v>0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>
        <v>2</v>
      </c>
      <c r="I18" s="270"/>
      <c r="J18" s="270"/>
      <c r="K18" s="271"/>
      <c r="L18" s="271"/>
      <c r="M18" s="259">
        <f t="shared" si="1"/>
        <v>0</v>
      </c>
      <c r="N18" s="270"/>
      <c r="O18" s="271"/>
      <c r="P18" s="271"/>
      <c r="Q18" s="259">
        <f t="shared" si="2"/>
        <v>0</v>
      </c>
    </row>
    <row r="19" spans="1:17" ht="15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>
        <v>1</v>
      </c>
      <c r="I20" s="270"/>
      <c r="J20" s="270"/>
      <c r="K20" s="271"/>
      <c r="L20" s="271"/>
      <c r="M20" s="259">
        <f t="shared" si="1"/>
        <v>0</v>
      </c>
      <c r="N20" s="270"/>
      <c r="O20" s="271"/>
      <c r="P20" s="271"/>
      <c r="Q20" s="259">
        <f t="shared" si="2"/>
        <v>0</v>
      </c>
    </row>
    <row r="21" spans="1:17" ht="15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/>
      <c r="I21" s="270"/>
      <c r="J21" s="270"/>
      <c r="K21" s="271"/>
      <c r="L21" s="271">
        <v>2393.3000000000002</v>
      </c>
      <c r="M21" s="259">
        <f t="shared" si="1"/>
        <v>-2393.3000000000002</v>
      </c>
      <c r="N21" s="270">
        <v>2</v>
      </c>
      <c r="O21" s="271"/>
      <c r="P21" s="271"/>
      <c r="Q21" s="259">
        <f t="shared" si="2"/>
        <v>0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>
        <v>1</v>
      </c>
      <c r="I24" s="270"/>
      <c r="J24" s="270"/>
      <c r="K24" s="271"/>
      <c r="L24" s="271"/>
      <c r="M24" s="259">
        <f t="shared" si="1"/>
        <v>0</v>
      </c>
      <c r="N24" s="270"/>
      <c r="O24" s="271"/>
      <c r="P24" s="271"/>
      <c r="Q24" s="259">
        <f t="shared" si="2"/>
        <v>0</v>
      </c>
    </row>
    <row r="25" spans="1:17" ht="15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/>
      <c r="I25" s="270"/>
      <c r="J25" s="270"/>
      <c r="K25" s="271"/>
      <c r="L25" s="271"/>
      <c r="M25" s="259">
        <f t="shared" si="1"/>
        <v>0</v>
      </c>
      <c r="N25" s="270"/>
      <c r="O25" s="271"/>
      <c r="P25" s="271"/>
      <c r="Q25" s="259">
        <f t="shared" si="2"/>
        <v>0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/>
      <c r="I26" s="270"/>
      <c r="J26" s="270"/>
      <c r="K26" s="271"/>
      <c r="L26" s="271"/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/>
      <c r="I27" s="270"/>
      <c r="J27" s="270"/>
      <c r="K27" s="271"/>
      <c r="L27" s="271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>
        <v>2</v>
      </c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>
        <v>1</v>
      </c>
      <c r="I31" s="270"/>
      <c r="J31" s="270"/>
      <c r="K31" s="271"/>
      <c r="L31" s="271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>
        <v>2</v>
      </c>
      <c r="I33" s="270"/>
      <c r="J33" s="270"/>
      <c r="K33" s="271"/>
      <c r="L33" s="271"/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/>
      <c r="I34" s="270"/>
      <c r="J34" s="270"/>
      <c r="K34" s="271"/>
      <c r="L34" s="271">
        <v>414.23</v>
      </c>
      <c r="M34" s="259">
        <f t="shared" si="1"/>
        <v>-414.23</v>
      </c>
      <c r="N34" s="270"/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/>
      <c r="I35" s="270"/>
      <c r="J35" s="270"/>
      <c r="K35" s="271"/>
      <c r="L35" s="271"/>
      <c r="M35" s="259">
        <f t="shared" si="1"/>
        <v>0</v>
      </c>
      <c r="N35" s="270"/>
      <c r="O35" s="271"/>
      <c r="P35" s="271"/>
      <c r="Q35" s="259">
        <f t="shared" si="2"/>
        <v>0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/>
      <c r="I36" s="270"/>
      <c r="J36" s="270"/>
      <c r="K36" s="271"/>
      <c r="L36" s="271"/>
      <c r="M36" s="259">
        <f t="shared" si="1"/>
        <v>0</v>
      </c>
      <c r="N36" s="270"/>
      <c r="O36" s="271"/>
      <c r="P36" s="271"/>
      <c r="Q36" s="259">
        <f t="shared" si="2"/>
        <v>0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/>
      <c r="I37" s="270"/>
      <c r="J37" s="270"/>
      <c r="K37" s="271"/>
      <c r="L37" s="271"/>
      <c r="M37" s="259">
        <f t="shared" si="1"/>
        <v>0</v>
      </c>
      <c r="N37" s="270"/>
      <c r="O37" s="271"/>
      <c r="P37" s="271"/>
      <c r="Q37" s="259">
        <f t="shared" si="2"/>
        <v>0</v>
      </c>
    </row>
    <row r="38" spans="1:17" ht="15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/>
      <c r="I39" s="270"/>
      <c r="J39" s="270"/>
      <c r="K39" s="271"/>
      <c r="L39" s="271"/>
      <c r="M39" s="259">
        <f t="shared" si="1"/>
        <v>0</v>
      </c>
      <c r="N39" s="270"/>
      <c r="O39" s="271"/>
      <c r="P39" s="271">
        <v>366.29</v>
      </c>
      <c r="Q39" s="259">
        <f t="shared" si="2"/>
        <v>-366.29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/>
      <c r="I40" s="270"/>
      <c r="J40" s="270"/>
      <c r="K40" s="271"/>
      <c r="L40" s="271"/>
      <c r="M40" s="259">
        <f t="shared" si="1"/>
        <v>0</v>
      </c>
      <c r="N40" s="270"/>
      <c r="O40" s="271"/>
      <c r="P40" s="271"/>
      <c r="Q40" s="259">
        <f t="shared" si="2"/>
        <v>0</v>
      </c>
    </row>
    <row r="41" spans="1:17" ht="15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>
        <v>1</v>
      </c>
      <c r="I41" s="270"/>
      <c r="J41" s="270"/>
      <c r="K41" s="271"/>
      <c r="L41" s="271"/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>
        <v>1</v>
      </c>
      <c r="I42" s="270"/>
      <c r="J42" s="270"/>
      <c r="K42" s="271"/>
      <c r="L42" s="271"/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/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/>
      <c r="I49" s="270"/>
      <c r="J49" s="270"/>
      <c r="K49" s="271"/>
      <c r="L49" s="271"/>
      <c r="M49" s="259">
        <f t="shared" si="1"/>
        <v>0</v>
      </c>
      <c r="N49" s="270"/>
      <c r="O49" s="271"/>
      <c r="P49" s="271"/>
      <c r="Q49" s="259">
        <f t="shared" si="2"/>
        <v>0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>
        <v>1</v>
      </c>
      <c r="I50" s="270"/>
      <c r="J50" s="270"/>
      <c r="K50" s="271"/>
      <c r="L50" s="271"/>
      <c r="M50" s="259">
        <f t="shared" si="1"/>
        <v>0</v>
      </c>
      <c r="N50" s="270"/>
      <c r="O50" s="271"/>
      <c r="P50" s="271"/>
      <c r="Q50" s="259">
        <f t="shared" si="2"/>
        <v>0</v>
      </c>
    </row>
    <row r="51" spans="1:17" ht="15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/>
      <c r="I53" s="270"/>
      <c r="J53" s="270"/>
      <c r="K53" s="271"/>
      <c r="L53" s="271"/>
      <c r="M53" s="259">
        <f t="shared" si="1"/>
        <v>0</v>
      </c>
      <c r="N53" s="270"/>
      <c r="O53" s="271"/>
      <c r="P53" s="271"/>
      <c r="Q53" s="259">
        <f t="shared" si="2"/>
        <v>0</v>
      </c>
    </row>
    <row r="54" spans="1:17" ht="15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>
        <v>1</v>
      </c>
      <c r="I55" s="270"/>
      <c r="J55" s="270"/>
      <c r="K55" s="271"/>
      <c r="L55" s="271"/>
      <c r="M55" s="259">
        <f t="shared" si="1"/>
        <v>0</v>
      </c>
      <c r="N55" s="270"/>
      <c r="O55" s="271"/>
      <c r="P55" s="271"/>
      <c r="Q55" s="259">
        <f t="shared" si="2"/>
        <v>0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/>
      <c r="I56" s="270"/>
      <c r="J56" s="270"/>
      <c r="K56" s="271"/>
      <c r="L56" s="271"/>
      <c r="M56" s="259">
        <f t="shared" si="1"/>
        <v>0</v>
      </c>
      <c r="N56" s="270"/>
      <c r="O56" s="271"/>
      <c r="P56" s="271"/>
      <c r="Q56" s="259">
        <f t="shared" si="2"/>
        <v>0</v>
      </c>
    </row>
    <row r="57" spans="1:17" ht="15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/>
      <c r="I59" s="270"/>
      <c r="J59" s="270"/>
      <c r="K59" s="271"/>
      <c r="L59" s="271"/>
      <c r="M59" s="259">
        <f t="shared" si="1"/>
        <v>0</v>
      </c>
      <c r="N59" s="270"/>
      <c r="O59" s="271"/>
      <c r="P59" s="271"/>
      <c r="Q59" s="259">
        <f t="shared" si="2"/>
        <v>0</v>
      </c>
    </row>
    <row r="60" spans="1:17" ht="15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/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>
        <v>1</v>
      </c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/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>
        <v>-1</v>
      </c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>
        <v>1</v>
      </c>
      <c r="I66" s="270"/>
      <c r="J66" s="270"/>
      <c r="K66" s="271"/>
      <c r="L66" s="271"/>
      <c r="M66" s="259">
        <f t="shared" si="1"/>
        <v>0</v>
      </c>
      <c r="N66" s="270"/>
      <c r="O66" s="271"/>
      <c r="P66" s="271"/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/>
      <c r="I67" s="270"/>
      <c r="J67" s="270"/>
      <c r="K67" s="271"/>
      <c r="L67" s="271"/>
      <c r="M67" s="259">
        <f t="shared" si="1"/>
        <v>0</v>
      </c>
      <c r="N67" s="270"/>
      <c r="O67" s="271"/>
      <c r="P67" s="271"/>
      <c r="Q67" s="259">
        <f t="shared" si="2"/>
        <v>0</v>
      </c>
    </row>
    <row r="68" spans="1:17" ht="15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>
        <v>2</v>
      </c>
      <c r="I70" s="270"/>
      <c r="J70" s="270"/>
      <c r="K70" s="271"/>
      <c r="L70" s="271"/>
      <c r="M70" s="259">
        <f t="shared" si="1"/>
        <v>0</v>
      </c>
      <c r="N70" s="270"/>
      <c r="O70" s="271"/>
      <c r="P70" s="271"/>
      <c r="Q70" s="259">
        <f t="shared" si="2"/>
        <v>0</v>
      </c>
    </row>
    <row r="71" spans="1:17" ht="15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>
        <v>3</v>
      </c>
      <c r="I73" s="270"/>
      <c r="J73" s="270"/>
      <c r="K73" s="271"/>
      <c r="L73" s="271"/>
      <c r="M73" s="259">
        <f t="shared" si="1"/>
        <v>0</v>
      </c>
      <c r="N73" s="270"/>
      <c r="O73" s="271"/>
      <c r="P73" s="271"/>
      <c r="Q73" s="259">
        <f t="shared" si="2"/>
        <v>0</v>
      </c>
    </row>
    <row r="74" spans="1:17" ht="15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>
        <v>-1</v>
      </c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>
        <v>2</v>
      </c>
      <c r="I75" s="270"/>
      <c r="J75" s="270"/>
      <c r="K75" s="271"/>
      <c r="L75" s="271"/>
      <c r="M75" s="259">
        <f t="shared" ref="M75:M141" si="3">K75-L75</f>
        <v>0</v>
      </c>
      <c r="N75" s="270"/>
      <c r="O75" s="271"/>
      <c r="P75" s="271"/>
      <c r="Q75" s="259">
        <f t="shared" ref="Q75:Q141" si="4">O75-P75</f>
        <v>0</v>
      </c>
    </row>
    <row r="76" spans="1:17" ht="15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/>
      <c r="J76" s="270"/>
      <c r="K76" s="271"/>
      <c r="L76" s="271"/>
      <c r="M76" s="259">
        <f t="shared" si="3"/>
        <v>0</v>
      </c>
      <c r="N76" s="270"/>
      <c r="O76" s="271"/>
      <c r="P76" s="271"/>
      <c r="Q76" s="259">
        <f t="shared" si="4"/>
        <v>0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/>
      <c r="I77" s="270"/>
      <c r="J77" s="270"/>
      <c r="K77" s="271"/>
      <c r="L77" s="271"/>
      <c r="M77" s="259">
        <f t="shared" si="3"/>
        <v>0</v>
      </c>
      <c r="N77" s="270"/>
      <c r="O77" s="271"/>
      <c r="P77" s="271"/>
      <c r="Q77" s="259">
        <f t="shared" si="4"/>
        <v>0</v>
      </c>
    </row>
    <row r="78" spans="1:17" ht="15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/>
      <c r="I78" s="270"/>
      <c r="J78" s="270"/>
      <c r="K78" s="271"/>
      <c r="L78" s="271"/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/>
      <c r="I79" s="270"/>
      <c r="J79" s="270"/>
      <c r="K79" s="271"/>
      <c r="L79" s="271"/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>
        <v>1</v>
      </c>
      <c r="I80" s="270"/>
      <c r="J80" s="270"/>
      <c r="K80" s="271"/>
      <c r="L80" s="271"/>
      <c r="M80" s="259">
        <f t="shared" si="3"/>
        <v>0</v>
      </c>
      <c r="N80" s="270"/>
      <c r="O80" s="271"/>
      <c r="P80" s="271"/>
      <c r="Q80" s="259">
        <f t="shared" si="4"/>
        <v>0</v>
      </c>
    </row>
    <row r="81" spans="1:17" ht="15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/>
      <c r="I82" s="270"/>
      <c r="J82" s="270"/>
      <c r="K82" s="271"/>
      <c r="L82" s="271"/>
      <c r="M82" s="259">
        <f t="shared" si="3"/>
        <v>0</v>
      </c>
      <c r="N82" s="270"/>
      <c r="O82" s="271"/>
      <c r="P82" s="271"/>
      <c r="Q82" s="259">
        <f t="shared" si="4"/>
        <v>0</v>
      </c>
    </row>
    <row r="83" spans="1:17" ht="15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/>
      <c r="I83" s="270"/>
      <c r="J83" s="270"/>
      <c r="K83" s="271"/>
      <c r="L83" s="271"/>
      <c r="M83" s="259">
        <f t="shared" si="3"/>
        <v>0</v>
      </c>
      <c r="N83" s="270"/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/>
      <c r="I85" s="270"/>
      <c r="J85" s="270"/>
      <c r="K85" s="271"/>
      <c r="L85" s="271"/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>
        <v>2</v>
      </c>
      <c r="I86" s="270"/>
      <c r="J86" s="270"/>
      <c r="K86" s="271"/>
      <c r="L86" s="271"/>
      <c r="M86" s="259">
        <f t="shared" si="3"/>
        <v>0</v>
      </c>
      <c r="N86" s="270"/>
      <c r="O86" s="271"/>
      <c r="P86" s="271"/>
      <c r="Q86" s="259">
        <f t="shared" si="4"/>
        <v>0</v>
      </c>
    </row>
    <row r="87" spans="1:17" ht="15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/>
      <c r="I87" s="270"/>
      <c r="J87" s="270"/>
      <c r="K87" s="271"/>
      <c r="L87" s="271"/>
      <c r="M87" s="259">
        <f t="shared" si="3"/>
        <v>0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>
        <v>2</v>
      </c>
      <c r="I90" s="270"/>
      <c r="J90" s="270"/>
      <c r="K90" s="271"/>
      <c r="L90" s="271"/>
      <c r="M90" s="259">
        <f t="shared" si="3"/>
        <v>0</v>
      </c>
      <c r="N90" s="270"/>
      <c r="O90" s="271"/>
      <c r="P90" s="271"/>
      <c r="Q90" s="259">
        <f t="shared" si="4"/>
        <v>0</v>
      </c>
    </row>
    <row r="91" spans="1:17" ht="15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/>
      <c r="I92" s="270"/>
      <c r="J92" s="270"/>
      <c r="K92" s="271"/>
      <c r="L92" s="271"/>
      <c r="M92" s="259">
        <f t="shared" si="3"/>
        <v>0</v>
      </c>
      <c r="N92" s="270"/>
      <c r="O92" s="271"/>
      <c r="P92" s="271"/>
      <c r="Q92" s="259">
        <f t="shared" si="4"/>
        <v>0</v>
      </c>
    </row>
    <row r="93" spans="1:17" ht="15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>
        <v>1</v>
      </c>
      <c r="I93" s="270">
        <v>1</v>
      </c>
      <c r="J93" s="270">
        <v>1</v>
      </c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/>
      <c r="I95" s="270"/>
      <c r="J95" s="270"/>
      <c r="K95" s="271"/>
      <c r="L95" s="271"/>
      <c r="M95" s="259">
        <f t="shared" si="3"/>
        <v>0</v>
      </c>
      <c r="N95" s="270"/>
      <c r="O95" s="271"/>
      <c r="P95" s="271"/>
      <c r="Q95" s="259">
        <f t="shared" si="4"/>
        <v>0</v>
      </c>
    </row>
    <row r="96" spans="1:17" ht="15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/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>
        <v>2</v>
      </c>
      <c r="I97" s="270"/>
      <c r="J97" s="270"/>
      <c r="K97" s="271"/>
      <c r="L97" s="271"/>
      <c r="M97" s="259">
        <f t="shared" si="3"/>
        <v>0</v>
      </c>
      <c r="N97" s="270"/>
      <c r="O97" s="271"/>
      <c r="P97" s="271"/>
      <c r="Q97" s="259">
        <f t="shared" si="4"/>
        <v>0</v>
      </c>
    </row>
    <row r="98" spans="1:17" ht="15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>
        <v>1</v>
      </c>
      <c r="I98" s="270">
        <v>1</v>
      </c>
      <c r="J98" s="270">
        <v>1</v>
      </c>
      <c r="K98" s="271"/>
      <c r="L98" s="271"/>
      <c r="M98" s="259">
        <f t="shared" si="3"/>
        <v>0</v>
      </c>
      <c r="N98" s="270"/>
      <c r="O98" s="271"/>
      <c r="P98" s="271"/>
      <c r="Q98" s="259">
        <f t="shared" si="4"/>
        <v>0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/>
      <c r="I99" s="270"/>
      <c r="J99" s="270"/>
      <c r="K99" s="271"/>
      <c r="L99" s="271"/>
      <c r="M99" s="259">
        <f t="shared" si="3"/>
        <v>0</v>
      </c>
      <c r="N99" s="270"/>
      <c r="O99" s="271"/>
      <c r="P99" s="271"/>
      <c r="Q99" s="259">
        <f t="shared" si="4"/>
        <v>0</v>
      </c>
    </row>
    <row r="100" spans="1:17" ht="15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/>
      <c r="I101" s="270"/>
      <c r="J101" s="270"/>
      <c r="K101" s="271"/>
      <c r="L101" s="271"/>
      <c r="M101" s="259">
        <f t="shared" si="3"/>
        <v>0</v>
      </c>
      <c r="N101" s="270"/>
      <c r="O101" s="271"/>
      <c r="P101" s="271"/>
      <c r="Q101" s="259">
        <f t="shared" si="4"/>
        <v>0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>
        <v>1</v>
      </c>
      <c r="I102" s="270"/>
      <c r="J102" s="270"/>
      <c r="K102" s="271"/>
      <c r="L102" s="271"/>
      <c r="M102" s="259">
        <f t="shared" si="3"/>
        <v>0</v>
      </c>
      <c r="N102" s="270"/>
      <c r="O102" s="271"/>
      <c r="P102" s="271"/>
      <c r="Q102" s="259">
        <f t="shared" si="4"/>
        <v>0</v>
      </c>
    </row>
    <row r="103" spans="1:17" ht="15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/>
      <c r="I103" s="270"/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/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/>
      <c r="J105" s="270"/>
      <c r="K105" s="271"/>
      <c r="L105" s="271"/>
      <c r="M105" s="259">
        <f t="shared" si="3"/>
        <v>0</v>
      </c>
      <c r="N105" s="270"/>
      <c r="O105" s="271"/>
      <c r="P105" s="271"/>
      <c r="Q105" s="259">
        <f t="shared" si="4"/>
        <v>0</v>
      </c>
    </row>
    <row r="106" spans="1:17" ht="15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/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/>
      <c r="I107" s="270"/>
      <c r="J107" s="270"/>
      <c r="K107" s="271"/>
      <c r="L107" s="271"/>
      <c r="M107" s="259">
        <f t="shared" si="3"/>
        <v>0</v>
      </c>
      <c r="N107" s="270"/>
      <c r="O107" s="271"/>
      <c r="P107" s="271"/>
      <c r="Q107" s="259">
        <f t="shared" si="4"/>
        <v>0</v>
      </c>
    </row>
    <row r="108" spans="1:17" ht="15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/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/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/>
      <c r="I110" s="270"/>
      <c r="J110" s="270"/>
      <c r="K110" s="271"/>
      <c r="L110" s="271"/>
      <c r="M110" s="259">
        <f t="shared" si="3"/>
        <v>0</v>
      </c>
      <c r="N110" s="270"/>
      <c r="O110" s="271"/>
      <c r="P110" s="271"/>
      <c r="Q110" s="259">
        <f t="shared" si="4"/>
        <v>0</v>
      </c>
    </row>
    <row r="111" spans="1:17" ht="15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/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/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/>
      <c r="I113" s="270"/>
      <c r="J113" s="270"/>
      <c r="K113" s="271"/>
      <c r="L113" s="271"/>
      <c r="M113" s="259">
        <f t="shared" si="3"/>
        <v>0</v>
      </c>
      <c r="N113" s="270"/>
      <c r="O113" s="271"/>
      <c r="P113" s="271"/>
      <c r="Q113" s="259">
        <f t="shared" si="4"/>
        <v>0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/>
      <c r="I114" s="270"/>
      <c r="J114" s="270"/>
      <c r="K114" s="271"/>
      <c r="L114" s="271"/>
      <c r="M114" s="259">
        <f t="shared" si="3"/>
        <v>0</v>
      </c>
      <c r="N114" s="270"/>
      <c r="O114" s="271"/>
      <c r="P114" s="271"/>
      <c r="Q114" s="259">
        <f t="shared" si="4"/>
        <v>0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/>
      <c r="I115" s="270"/>
      <c r="J115" s="270"/>
      <c r="K115" s="271"/>
      <c r="L115" s="271"/>
      <c r="M115" s="259">
        <f t="shared" si="3"/>
        <v>0</v>
      </c>
      <c r="N115" s="270"/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/>
      <c r="I117" s="270"/>
      <c r="J117" s="270"/>
      <c r="K117" s="271"/>
      <c r="L117" s="271"/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/>
      <c r="I119" s="270"/>
      <c r="J119" s="270"/>
      <c r="K119" s="271"/>
      <c r="L119" s="271"/>
      <c r="M119" s="259">
        <f t="shared" si="3"/>
        <v>0</v>
      </c>
      <c r="N119" s="270"/>
      <c r="O119" s="271"/>
      <c r="P119" s="271"/>
      <c r="Q119" s="259">
        <f t="shared" si="4"/>
        <v>0</v>
      </c>
    </row>
    <row r="120" spans="1:17" ht="15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>
        <v>2</v>
      </c>
      <c r="I121" s="270"/>
      <c r="J121" s="270"/>
      <c r="K121" s="271"/>
      <c r="L121" s="271"/>
      <c r="M121" s="259">
        <f t="shared" si="3"/>
        <v>0</v>
      </c>
      <c r="N121" s="270"/>
      <c r="O121" s="271"/>
      <c r="P121" s="271"/>
      <c r="Q121" s="259">
        <f t="shared" si="4"/>
        <v>0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/>
      <c r="I122" s="270"/>
      <c r="J122" s="270"/>
      <c r="K122" s="271"/>
      <c r="L122" s="271"/>
      <c r="M122" s="259">
        <f t="shared" si="3"/>
        <v>0</v>
      </c>
      <c r="N122" s="270"/>
      <c r="O122" s="271"/>
      <c r="P122" s="271"/>
      <c r="Q122" s="259">
        <f t="shared" si="4"/>
        <v>0</v>
      </c>
    </row>
    <row r="123" spans="1:17" ht="15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/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/>
      <c r="I124" s="270"/>
      <c r="J124" s="270"/>
      <c r="K124" s="271"/>
      <c r="L124" s="271"/>
      <c r="M124" s="259">
        <f t="shared" si="3"/>
        <v>0</v>
      </c>
      <c r="N124" s="270"/>
      <c r="O124" s="271"/>
      <c r="P124" s="271"/>
      <c r="Q124" s="259">
        <f t="shared" si="4"/>
        <v>0</v>
      </c>
    </row>
    <row r="125" spans="1:17" ht="15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>
        <v>1</v>
      </c>
      <c r="I125" s="270"/>
      <c r="J125" s="270"/>
      <c r="K125" s="271"/>
      <c r="L125" s="271">
        <v>552.29999999999995</v>
      </c>
      <c r="M125" s="259">
        <f t="shared" si="3"/>
        <v>-552.29999999999995</v>
      </c>
      <c r="N125" s="270"/>
      <c r="O125" s="271"/>
      <c r="P125" s="271"/>
      <c r="Q125" s="259">
        <f t="shared" si="4"/>
        <v>0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>
        <v>3</v>
      </c>
      <c r="I126" s="270"/>
      <c r="J126" s="270"/>
      <c r="K126" s="271"/>
      <c r="L126" s="271"/>
      <c r="M126" s="259">
        <f t="shared" si="3"/>
        <v>0</v>
      </c>
      <c r="N126" s="270"/>
      <c r="O126" s="271"/>
      <c r="P126" s="271"/>
      <c r="Q126" s="259">
        <f t="shared" si="4"/>
        <v>0</v>
      </c>
    </row>
    <row r="127" spans="1:17" ht="15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>
        <v>1</v>
      </c>
      <c r="I127" s="270">
        <v>1</v>
      </c>
      <c r="J127" s="270">
        <v>1</v>
      </c>
      <c r="K127" s="271"/>
      <c r="L127" s="271"/>
      <c r="M127" s="259">
        <f t="shared" si="3"/>
        <v>0</v>
      </c>
      <c r="N127" s="270"/>
      <c r="O127" s="271"/>
      <c r="P127" s="271"/>
      <c r="Q127" s="259">
        <f t="shared" si="4"/>
        <v>0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/>
      <c r="I128" s="270"/>
      <c r="J128" s="270"/>
      <c r="K128" s="271"/>
      <c r="L128" s="271"/>
      <c r="M128" s="259">
        <f t="shared" si="3"/>
        <v>0</v>
      </c>
      <c r="N128" s="270"/>
      <c r="O128" s="271"/>
      <c r="P128" s="271"/>
      <c r="Q128" s="259">
        <f t="shared" si="4"/>
        <v>0</v>
      </c>
    </row>
    <row r="129" spans="1:17" ht="15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/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>
        <v>1</v>
      </c>
      <c r="I130" s="270"/>
      <c r="J130" s="270"/>
      <c r="K130" s="271"/>
      <c r="L130" s="271"/>
      <c r="M130" s="259">
        <f t="shared" si="3"/>
        <v>0</v>
      </c>
      <c r="N130" s="270"/>
      <c r="O130" s="271"/>
      <c r="P130" s="271"/>
      <c r="Q130" s="259">
        <f t="shared" si="4"/>
        <v>0</v>
      </c>
    </row>
    <row r="131" spans="1:17" ht="15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/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/>
      <c r="Q131" s="259">
        <f t="shared" si="4"/>
        <v>0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>
        <v>2</v>
      </c>
      <c r="I132" s="270"/>
      <c r="J132" s="270"/>
      <c r="K132" s="271"/>
      <c r="L132" s="271"/>
      <c r="M132" s="259">
        <f t="shared" si="3"/>
        <v>0</v>
      </c>
      <c r="N132" s="270"/>
      <c r="O132" s="271"/>
      <c r="P132" s="271"/>
      <c r="Q132" s="259">
        <f t="shared" si="4"/>
        <v>0</v>
      </c>
    </row>
    <row r="133" spans="1:17" ht="15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>
        <v>-1</v>
      </c>
      <c r="I133" s="270"/>
      <c r="J133" s="270"/>
      <c r="K133" s="271"/>
      <c r="L133" s="271"/>
      <c r="M133" s="259">
        <f t="shared" si="3"/>
        <v>0</v>
      </c>
      <c r="N133" s="270"/>
      <c r="O133" s="271"/>
      <c r="P133" s="271"/>
      <c r="Q133" s="259">
        <f t="shared" si="4"/>
        <v>0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/>
      <c r="I134" s="270"/>
      <c r="J134" s="270"/>
      <c r="K134" s="271"/>
      <c r="L134" s="271"/>
      <c r="M134" s="259">
        <f t="shared" si="3"/>
        <v>0</v>
      </c>
      <c r="N134" s="270"/>
      <c r="O134" s="271"/>
      <c r="P134" s="271"/>
      <c r="Q134" s="259">
        <f t="shared" si="4"/>
        <v>0</v>
      </c>
    </row>
    <row r="135" spans="1:17" ht="15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/>
      <c r="J135" s="270"/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/>
      <c r="I136" s="270"/>
      <c r="J136" s="270"/>
      <c r="K136" s="271"/>
      <c r="L136" s="271"/>
      <c r="M136" s="259">
        <f t="shared" si="3"/>
        <v>0</v>
      </c>
      <c r="N136" s="270"/>
      <c r="O136" s="271"/>
      <c r="P136" s="271"/>
      <c r="Q136" s="259">
        <f t="shared" si="4"/>
        <v>0</v>
      </c>
    </row>
    <row r="137" spans="1:17" ht="15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/>
      <c r="I138" s="270"/>
      <c r="J138" s="270"/>
      <c r="K138" s="271"/>
      <c r="L138" s="271"/>
      <c r="M138" s="259">
        <f t="shared" si="3"/>
        <v>0</v>
      </c>
      <c r="N138" s="270"/>
      <c r="O138" s="271"/>
      <c r="P138" s="271"/>
      <c r="Q138" s="259">
        <f t="shared" si="4"/>
        <v>0</v>
      </c>
    </row>
    <row r="139" spans="1:17" ht="15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/>
      <c r="I140" s="270"/>
      <c r="J140" s="270"/>
      <c r="K140" s="271"/>
      <c r="L140" s="271"/>
      <c r="M140" s="259">
        <f t="shared" si="3"/>
        <v>0</v>
      </c>
      <c r="N140" s="270"/>
      <c r="O140" s="271"/>
      <c r="P140" s="271"/>
      <c r="Q140" s="259">
        <f t="shared" si="4"/>
        <v>0</v>
      </c>
    </row>
    <row r="141" spans="1:17" ht="15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/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>
        <v>3</v>
      </c>
      <c r="I142" s="270"/>
      <c r="J142" s="270"/>
      <c r="K142" s="271"/>
      <c r="L142" s="271"/>
      <c r="M142" s="259">
        <f t="shared" ref="M142:M186" si="5">K142-L142</f>
        <v>0</v>
      </c>
      <c r="N142" s="270"/>
      <c r="O142" s="271"/>
      <c r="P142" s="271"/>
      <c r="Q142" s="259">
        <f t="shared" ref="Q142:Q186" si="6">O142-P142</f>
        <v>0</v>
      </c>
    </row>
    <row r="143" spans="1:17" ht="15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/>
      <c r="I143" s="270"/>
      <c r="J143" s="270"/>
      <c r="K143" s="271"/>
      <c r="L143" s="271"/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/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/>
      <c r="I155" s="270"/>
      <c r="J155" s="270"/>
      <c r="K155" s="271"/>
      <c r="L155" s="271"/>
      <c r="M155" s="259">
        <f t="shared" si="5"/>
        <v>0</v>
      </c>
      <c r="N155" s="270"/>
      <c r="O155" s="271"/>
      <c r="P155" s="271"/>
      <c r="Q155" s="259">
        <f t="shared" si="6"/>
        <v>0</v>
      </c>
    </row>
    <row r="156" spans="1:17" ht="15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/>
      <c r="I156" s="270">
        <v>2</v>
      </c>
      <c r="J156" s="270">
        <v>2</v>
      </c>
      <c r="K156" s="271"/>
      <c r="L156" s="271"/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>
        <v>1</v>
      </c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/>
      <c r="I161" s="270"/>
      <c r="J161" s="270"/>
      <c r="K161" s="271"/>
      <c r="L161" s="271"/>
      <c r="M161" s="259">
        <f t="shared" si="5"/>
        <v>0</v>
      </c>
      <c r="N161" s="270"/>
      <c r="O161" s="271"/>
      <c r="P161" s="271"/>
      <c r="Q161" s="259">
        <f t="shared" si="6"/>
        <v>0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>
        <v>2</v>
      </c>
      <c r="I162" s="270"/>
      <c r="J162" s="270"/>
      <c r="K162" s="271"/>
      <c r="L162" s="271"/>
      <c r="M162" s="259">
        <f t="shared" si="5"/>
        <v>0</v>
      </c>
      <c r="N162" s="270"/>
      <c r="O162" s="271"/>
      <c r="P162" s="271"/>
      <c r="Q162" s="259">
        <f t="shared" si="6"/>
        <v>0</v>
      </c>
    </row>
    <row r="163" spans="1:17" ht="15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>
        <v>-2</v>
      </c>
      <c r="I163" s="270"/>
      <c r="J163" s="270"/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/>
      <c r="I165" s="270"/>
      <c r="J165" s="270"/>
      <c r="K165" s="271"/>
      <c r="L165" s="271"/>
      <c r="M165" s="259">
        <f t="shared" si="5"/>
        <v>0</v>
      </c>
      <c r="N165" s="270">
        <v>1</v>
      </c>
      <c r="O165" s="271"/>
      <c r="P165" s="271"/>
      <c r="Q165" s="259">
        <f t="shared" si="6"/>
        <v>0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/>
      <c r="I166" s="270"/>
      <c r="J166" s="270"/>
      <c r="K166" s="271"/>
      <c r="L166" s="271"/>
      <c r="M166" s="259">
        <f t="shared" si="5"/>
        <v>0</v>
      </c>
      <c r="N166" s="270"/>
      <c r="O166" s="271"/>
      <c r="P166" s="271"/>
      <c r="Q166" s="259">
        <f t="shared" si="6"/>
        <v>0</v>
      </c>
    </row>
    <row r="167" spans="1:17" ht="15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>
        <v>1</v>
      </c>
      <c r="I167" s="270"/>
      <c r="J167" s="270"/>
      <c r="K167" s="271"/>
      <c r="L167" s="271"/>
      <c r="M167" s="259">
        <f t="shared" si="5"/>
        <v>0</v>
      </c>
      <c r="N167" s="270"/>
      <c r="O167" s="271"/>
      <c r="P167" s="271"/>
      <c r="Q167" s="259">
        <f t="shared" si="6"/>
        <v>0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/>
      <c r="I168" s="270"/>
      <c r="J168" s="270"/>
      <c r="K168" s="271"/>
      <c r="L168" s="271"/>
      <c r="M168" s="259">
        <f t="shared" si="5"/>
        <v>0</v>
      </c>
      <c r="N168" s="270"/>
      <c r="O168" s="271"/>
      <c r="P168" s="271"/>
      <c r="Q168" s="259">
        <f t="shared" si="6"/>
        <v>0</v>
      </c>
    </row>
    <row r="169" spans="1:17" ht="15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/>
      <c r="I170" s="270"/>
      <c r="J170" s="270"/>
      <c r="K170" s="271"/>
      <c r="L170" s="271"/>
      <c r="M170" s="259">
        <f t="shared" si="5"/>
        <v>0</v>
      </c>
      <c r="N170" s="270"/>
      <c r="O170" s="271"/>
      <c r="P170" s="271"/>
      <c r="Q170" s="259">
        <f t="shared" si="6"/>
        <v>0</v>
      </c>
    </row>
    <row r="171" spans="1:17" ht="15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>
        <v>1</v>
      </c>
      <c r="I172" s="270"/>
      <c r="J172" s="270"/>
      <c r="K172" s="271"/>
      <c r="L172" s="271"/>
      <c r="M172" s="259">
        <f t="shared" si="5"/>
        <v>0</v>
      </c>
      <c r="N172" s="270"/>
      <c r="O172" s="271"/>
      <c r="P172" s="271"/>
      <c r="Q172" s="259">
        <f t="shared" si="6"/>
        <v>0</v>
      </c>
    </row>
    <row r="173" spans="1:17" ht="15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>
        <v>1</v>
      </c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>
        <v>8</v>
      </c>
      <c r="O175" s="271">
        <v>22625.89</v>
      </c>
      <c r="P175" s="271">
        <v>22625.89</v>
      </c>
      <c r="Q175" s="259">
        <f t="shared" si="6"/>
        <v>0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/>
      <c r="I177" s="270"/>
      <c r="J177" s="270"/>
      <c r="K177" s="271"/>
      <c r="L177" s="271"/>
      <c r="M177" s="259">
        <f t="shared" si="5"/>
        <v>0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>
        <v>1</v>
      </c>
      <c r="I178" s="270"/>
      <c r="J178" s="270"/>
      <c r="K178" s="271"/>
      <c r="L178" s="271"/>
      <c r="M178" s="259">
        <f t="shared" si="5"/>
        <v>0</v>
      </c>
      <c r="N178" s="270"/>
      <c r="O178" s="271"/>
      <c r="P178" s="271"/>
      <c r="Q178" s="259">
        <f t="shared" si="6"/>
        <v>0</v>
      </c>
    </row>
    <row r="179" spans="1:17" ht="15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/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/>
      <c r="Q179" s="259">
        <f t="shared" si="6"/>
        <v>0</v>
      </c>
    </row>
    <row r="180" spans="1:17" ht="15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/>
      <c r="J180" s="270"/>
      <c r="K180" s="271"/>
      <c r="L180" s="271"/>
      <c r="M180" s="259">
        <f t="shared" si="5"/>
        <v>0</v>
      </c>
      <c r="N180" s="270"/>
      <c r="O180" s="271"/>
      <c r="P180" s="271"/>
      <c r="Q180" s="259">
        <f t="shared" si="6"/>
        <v>0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/>
      <c r="I181" s="270"/>
      <c r="J181" s="270"/>
      <c r="K181" s="271"/>
      <c r="L181" s="271"/>
      <c r="M181" s="259">
        <f t="shared" si="5"/>
        <v>0</v>
      </c>
      <c r="N181" s="270"/>
      <c r="O181" s="271"/>
      <c r="P181" s="271"/>
      <c r="Q181" s="259">
        <f t="shared" si="6"/>
        <v>0</v>
      </c>
    </row>
    <row r="182" spans="1:17" ht="15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/>
      <c r="I182" s="270"/>
      <c r="J182" s="270"/>
      <c r="K182" s="271"/>
      <c r="L182" s="271"/>
      <c r="M182" s="259">
        <f t="shared" si="5"/>
        <v>0</v>
      </c>
      <c r="N182" s="270"/>
      <c r="O182" s="271"/>
      <c r="P182" s="271"/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/>
      <c r="I183" s="270"/>
      <c r="J183" s="270"/>
      <c r="K183" s="271"/>
      <c r="L183" s="271"/>
      <c r="M183" s="259">
        <f t="shared" si="5"/>
        <v>0</v>
      </c>
      <c r="N183" s="270"/>
      <c r="O183" s="271"/>
      <c r="P183" s="271"/>
      <c r="Q183" s="259">
        <f t="shared" si="6"/>
        <v>0</v>
      </c>
    </row>
    <row r="184" spans="1:17" ht="15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>
        <v>-1</v>
      </c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>
        <v>1</v>
      </c>
      <c r="I185" s="270"/>
      <c r="J185" s="270"/>
      <c r="K185" s="271"/>
      <c r="L185" s="271"/>
      <c r="M185" s="259">
        <f t="shared" si="5"/>
        <v>0</v>
      </c>
      <c r="N185" s="270"/>
      <c r="O185" s="271"/>
      <c r="P185" s="271"/>
      <c r="Q185" s="259">
        <f t="shared" si="6"/>
        <v>0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/>
      <c r="I186" s="270"/>
      <c r="J186" s="270"/>
      <c r="K186" s="271"/>
      <c r="L186" s="271"/>
      <c r="M186" s="259">
        <f t="shared" si="5"/>
        <v>0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>
        <v>1</v>
      </c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/>
      <c r="I189" s="270"/>
      <c r="J189" s="270"/>
      <c r="K189" s="271"/>
      <c r="L189" s="271"/>
      <c r="M189" s="259">
        <f t="shared" ref="M189:M234" si="7">K189-L189</f>
        <v>0</v>
      </c>
      <c r="N189" s="270"/>
      <c r="O189" s="271"/>
      <c r="P189" s="271"/>
      <c r="Q189" s="259">
        <f t="shared" ref="Q189:Q234" si="8">O189-P189</f>
        <v>0</v>
      </c>
    </row>
    <row r="190" spans="1:17" ht="15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>
        <v>1</v>
      </c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>
        <v>1</v>
      </c>
      <c r="I191" s="270"/>
      <c r="J191" s="270"/>
      <c r="K191" s="271"/>
      <c r="L191" s="271"/>
      <c r="M191" s="259">
        <f t="shared" si="7"/>
        <v>0</v>
      </c>
      <c r="N191" s="270"/>
      <c r="O191" s="271"/>
      <c r="P191" s="271"/>
      <c r="Q191" s="259">
        <f t="shared" si="8"/>
        <v>0</v>
      </c>
    </row>
    <row r="192" spans="1:17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/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>
        <v>-1</v>
      </c>
      <c r="I194" s="270"/>
      <c r="J194" s="270"/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>
        <v>-4</v>
      </c>
      <c r="I196" s="270"/>
      <c r="J196" s="270"/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/>
      <c r="I197" s="270"/>
      <c r="J197" s="270"/>
      <c r="K197" s="271"/>
      <c r="L197" s="271"/>
      <c r="M197" s="259">
        <f t="shared" si="7"/>
        <v>0</v>
      </c>
      <c r="N197" s="270"/>
      <c r="O197" s="271"/>
      <c r="P197" s="271"/>
      <c r="Q197" s="259">
        <f t="shared" si="8"/>
        <v>0</v>
      </c>
    </row>
    <row r="198" spans="1:17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/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/>
      <c r="I199" s="270"/>
      <c r="J199" s="270"/>
      <c r="K199" s="271"/>
      <c r="L199" s="271"/>
      <c r="M199" s="259">
        <f t="shared" si="7"/>
        <v>0</v>
      </c>
      <c r="N199" s="270"/>
      <c r="O199" s="271"/>
      <c r="P199" s="271"/>
      <c r="Q199" s="259">
        <f t="shared" si="8"/>
        <v>0</v>
      </c>
    </row>
    <row r="200" spans="1:17" ht="63.75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/>
      <c r="I200" s="270"/>
      <c r="J200" s="270"/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>
        <v>1</v>
      </c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>
        <v>1</v>
      </c>
      <c r="I202" s="270"/>
      <c r="J202" s="270"/>
      <c r="K202" s="271"/>
      <c r="L202" s="271"/>
      <c r="M202" s="259">
        <f t="shared" si="7"/>
        <v>0</v>
      </c>
      <c r="N202" s="270"/>
      <c r="O202" s="271"/>
      <c r="P202" s="271"/>
      <c r="Q202" s="259">
        <f t="shared" si="8"/>
        <v>0</v>
      </c>
    </row>
    <row r="203" spans="1:17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/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/>
      <c r="I205" s="270"/>
      <c r="J205" s="270"/>
      <c r="K205" s="271"/>
      <c r="L205" s="271"/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>
        <v>1</v>
      </c>
      <c r="I206" s="270"/>
      <c r="J206" s="270"/>
      <c r="K206" s="271"/>
      <c r="L206" s="271"/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/>
      <c r="I208" s="270"/>
      <c r="J208" s="270"/>
      <c r="K208" s="271"/>
      <c r="L208" s="271"/>
      <c r="M208" s="259">
        <f t="shared" si="7"/>
        <v>0</v>
      </c>
      <c r="N208" s="270"/>
      <c r="O208" s="271"/>
      <c r="P208" s="271"/>
      <c r="Q208" s="259">
        <f t="shared" si="8"/>
        <v>0</v>
      </c>
    </row>
    <row r="209" spans="1:17" ht="5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/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/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/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>
        <v>1</v>
      </c>
      <c r="I212" s="270"/>
      <c r="J212" s="270"/>
      <c r="K212" s="271"/>
      <c r="L212" s="271"/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/>
      <c r="I213" s="270"/>
      <c r="J213" s="270"/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/>
      <c r="I214" s="270"/>
      <c r="J214" s="270"/>
      <c r="K214" s="271"/>
      <c r="L214" s="271"/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/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>
        <v>1</v>
      </c>
      <c r="I216" s="270"/>
      <c r="J216" s="270"/>
      <c r="K216" s="271"/>
      <c r="L216" s="271"/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/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/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/>
      <c r="I222" s="270"/>
      <c r="J222" s="270"/>
      <c r="K222" s="271"/>
      <c r="L222" s="271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>
        <v>-1</v>
      </c>
      <c r="I224" s="270"/>
      <c r="J224" s="270"/>
      <c r="K224" s="271"/>
      <c r="L224" s="271"/>
      <c r="M224" s="259">
        <f t="shared" si="7"/>
        <v>0</v>
      </c>
      <c r="N224" s="270"/>
      <c r="O224" s="271"/>
      <c r="P224" s="271"/>
      <c r="Q224" s="259">
        <f t="shared" si="8"/>
        <v>0</v>
      </c>
    </row>
    <row r="225" spans="1:17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>
        <v>1</v>
      </c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>
        <v>-1</v>
      </c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>
        <v>-1</v>
      </c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/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/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>
        <v>2</v>
      </c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/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 ht="15" customHeight="1">
      <c r="A235" s="278" t="s">
        <v>153</v>
      </c>
      <c r="B235" s="279"/>
      <c r="C235" s="279"/>
      <c r="D235" s="279"/>
      <c r="E235" s="279"/>
      <c r="F235" s="279"/>
      <c r="G235" s="280"/>
      <c r="H235" s="245">
        <f>SUM(H10:H234)</f>
        <v>49</v>
      </c>
      <c r="I235" s="277">
        <f t="shared" ref="I235:Q235" si="9">SUM(I10:I234)</f>
        <v>6</v>
      </c>
      <c r="J235" s="277">
        <f t="shared" si="9"/>
        <v>6</v>
      </c>
      <c r="K235" s="259">
        <f t="shared" si="9"/>
        <v>0</v>
      </c>
      <c r="L235" s="259">
        <f t="shared" si="9"/>
        <v>3359.83</v>
      </c>
      <c r="M235" s="259">
        <f t="shared" si="9"/>
        <v>-3359.83</v>
      </c>
      <c r="N235" s="277">
        <f t="shared" si="9"/>
        <v>12</v>
      </c>
      <c r="O235" s="259">
        <f t="shared" si="9"/>
        <v>22625.89</v>
      </c>
      <c r="P235" s="259">
        <f t="shared" si="9"/>
        <v>22992.18</v>
      </c>
      <c r="Q235" s="259">
        <f t="shared" si="9"/>
        <v>-366.29</v>
      </c>
    </row>
  </sheetData>
  <autoFilter ref="A9:Q235" xr:uid="{00000000-0009-0000-0000-000029000000}"/>
  <mergeCells count="8">
    <mergeCell ref="A235:G235"/>
    <mergeCell ref="O1:Q1"/>
    <mergeCell ref="A3:Q3"/>
    <mergeCell ref="A4:Q4"/>
    <mergeCell ref="A6:Q6"/>
    <mergeCell ref="B7:G7"/>
    <mergeCell ref="H7:M7"/>
    <mergeCell ref="N7:Q7"/>
  </mergeCells>
  <pageMargins left="0.17" right="0.17" top="0.17" bottom="0.17" header="0.18" footer="0.17"/>
  <pageSetup paperSize="9" scale="54" fitToHeight="0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A31F7-D298-4531-AC2D-98EF472C2B43}">
  <sheetPr>
    <pageSetUpPr fitToPage="1"/>
  </sheetPr>
  <dimension ref="A1:Q236"/>
  <sheetViews>
    <sheetView topLeftCell="A164" workbookViewId="0">
      <selection activeCell="H181" sqref="H181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/>
      <c r="I10" s="270"/>
      <c r="J10" s="270"/>
      <c r="K10" s="271"/>
      <c r="L10" s="271"/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/>
      <c r="I11" s="270"/>
      <c r="J11" s="270"/>
      <c r="K11" s="271"/>
      <c r="L11" s="271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/>
      <c r="I13" s="270"/>
      <c r="J13" s="270"/>
      <c r="K13" s="271"/>
      <c r="L13" s="271"/>
      <c r="M13" s="259">
        <f t="shared" si="1"/>
        <v>0</v>
      </c>
      <c r="N13" s="270"/>
      <c r="O13" s="271"/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>
        <v>1</v>
      </c>
      <c r="I14" s="270"/>
      <c r="J14" s="270"/>
      <c r="K14" s="271"/>
      <c r="L14" s="271"/>
      <c r="M14" s="259">
        <f t="shared" si="1"/>
        <v>0</v>
      </c>
      <c r="N14" s="270"/>
      <c r="O14" s="271"/>
      <c r="P14" s="271"/>
      <c r="Q14" s="259">
        <f t="shared" si="2"/>
        <v>0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/>
      <c r="I15" s="270"/>
      <c r="J15" s="270"/>
      <c r="K15" s="271"/>
      <c r="L15" s="271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/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/>
      <c r="I17" s="270"/>
      <c r="J17" s="270"/>
      <c r="K17" s="271"/>
      <c r="L17" s="271"/>
      <c r="M17" s="259">
        <f t="shared" si="1"/>
        <v>0</v>
      </c>
      <c r="N17" s="270"/>
      <c r="O17" s="271"/>
      <c r="P17" s="271"/>
      <c r="Q17" s="259">
        <f t="shared" si="2"/>
        <v>0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>
        <v>1</v>
      </c>
      <c r="I18" s="270"/>
      <c r="J18" s="270"/>
      <c r="K18" s="271"/>
      <c r="L18" s="271"/>
      <c r="M18" s="259">
        <f t="shared" si="1"/>
        <v>0</v>
      </c>
      <c r="N18" s="270"/>
      <c r="O18" s="271"/>
      <c r="P18" s="271"/>
      <c r="Q18" s="259">
        <f t="shared" si="2"/>
        <v>0</v>
      </c>
    </row>
    <row r="19" spans="1:17" ht="15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/>
      <c r="I20" s="270"/>
      <c r="J20" s="270"/>
      <c r="K20" s="271"/>
      <c r="L20" s="271"/>
      <c r="M20" s="259">
        <f t="shared" si="1"/>
        <v>0</v>
      </c>
      <c r="N20" s="270"/>
      <c r="O20" s="271"/>
      <c r="P20" s="271"/>
      <c r="Q20" s="259">
        <f t="shared" si="2"/>
        <v>0</v>
      </c>
    </row>
    <row r="21" spans="1:17" ht="15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/>
      <c r="I21" s="270"/>
      <c r="J21" s="270"/>
      <c r="K21" s="271"/>
      <c r="L21" s="271"/>
      <c r="M21" s="259">
        <f t="shared" si="1"/>
        <v>0</v>
      </c>
      <c r="N21" s="270"/>
      <c r="O21" s="271"/>
      <c r="P21" s="271"/>
      <c r="Q21" s="259">
        <f t="shared" si="2"/>
        <v>0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/>
      <c r="I24" s="270"/>
      <c r="J24" s="270"/>
      <c r="K24" s="271"/>
      <c r="L24" s="271"/>
      <c r="M24" s="259">
        <f t="shared" si="1"/>
        <v>0</v>
      </c>
      <c r="N24" s="270"/>
      <c r="O24" s="271"/>
      <c r="P24" s="271"/>
      <c r="Q24" s="259">
        <f t="shared" si="2"/>
        <v>0</v>
      </c>
    </row>
    <row r="25" spans="1:17" ht="15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/>
      <c r="I25" s="270"/>
      <c r="J25" s="270"/>
      <c r="K25" s="271"/>
      <c r="L25" s="271"/>
      <c r="M25" s="259">
        <f t="shared" si="1"/>
        <v>0</v>
      </c>
      <c r="N25" s="270"/>
      <c r="O25" s="271"/>
      <c r="P25" s="271"/>
      <c r="Q25" s="259">
        <f t="shared" si="2"/>
        <v>0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/>
      <c r="I26" s="270"/>
      <c r="J26" s="270"/>
      <c r="K26" s="271"/>
      <c r="L26" s="271"/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/>
      <c r="I27" s="270"/>
      <c r="J27" s="270"/>
      <c r="K27" s="271"/>
      <c r="L27" s="271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/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>
        <v>1</v>
      </c>
      <c r="I31" s="270"/>
      <c r="J31" s="270"/>
      <c r="K31" s="271"/>
      <c r="L31" s="271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/>
      <c r="I33" s="270"/>
      <c r="J33" s="270"/>
      <c r="K33" s="271"/>
      <c r="L33" s="271"/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/>
      <c r="I34" s="270"/>
      <c r="J34" s="270"/>
      <c r="K34" s="271"/>
      <c r="L34" s="271"/>
      <c r="M34" s="259">
        <f t="shared" si="1"/>
        <v>0</v>
      </c>
      <c r="N34" s="270"/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/>
      <c r="I35" s="270"/>
      <c r="J35" s="270"/>
      <c r="K35" s="271"/>
      <c r="L35" s="271"/>
      <c r="M35" s="259">
        <f t="shared" si="1"/>
        <v>0</v>
      </c>
      <c r="N35" s="270"/>
      <c r="O35" s="271"/>
      <c r="P35" s="271"/>
      <c r="Q35" s="259">
        <f t="shared" si="2"/>
        <v>0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>
        <v>1</v>
      </c>
      <c r="I36" s="270"/>
      <c r="J36" s="270"/>
      <c r="K36" s="271"/>
      <c r="L36" s="271"/>
      <c r="M36" s="259">
        <f t="shared" si="1"/>
        <v>0</v>
      </c>
      <c r="N36" s="270"/>
      <c r="O36" s="271"/>
      <c r="P36" s="271"/>
      <c r="Q36" s="259">
        <f t="shared" si="2"/>
        <v>0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/>
      <c r="I37" s="270"/>
      <c r="J37" s="270"/>
      <c r="K37" s="271"/>
      <c r="L37" s="271"/>
      <c r="M37" s="259">
        <f t="shared" si="1"/>
        <v>0</v>
      </c>
      <c r="N37" s="270"/>
      <c r="O37" s="271"/>
      <c r="P37" s="271"/>
      <c r="Q37" s="259">
        <f t="shared" si="2"/>
        <v>0</v>
      </c>
    </row>
    <row r="38" spans="1:17" ht="15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/>
      <c r="I39" s="270"/>
      <c r="J39" s="270"/>
      <c r="K39" s="271"/>
      <c r="L39" s="271"/>
      <c r="M39" s="259">
        <f t="shared" si="1"/>
        <v>0</v>
      </c>
      <c r="N39" s="270"/>
      <c r="O39" s="271"/>
      <c r="P39" s="271"/>
      <c r="Q39" s="259">
        <f t="shared" si="2"/>
        <v>0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/>
      <c r="I40" s="270"/>
      <c r="J40" s="270"/>
      <c r="K40" s="271"/>
      <c r="L40" s="271"/>
      <c r="M40" s="259">
        <f t="shared" si="1"/>
        <v>0</v>
      </c>
      <c r="N40" s="270">
        <v>1</v>
      </c>
      <c r="O40" s="271"/>
      <c r="P40" s="271"/>
      <c r="Q40" s="259">
        <f t="shared" si="2"/>
        <v>0</v>
      </c>
    </row>
    <row r="41" spans="1:17" ht="15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/>
      <c r="I41" s="270"/>
      <c r="J41" s="270"/>
      <c r="K41" s="271"/>
      <c r="L41" s="271"/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>
        <v>1</v>
      </c>
      <c r="I42" s="270"/>
      <c r="J42" s="270"/>
      <c r="K42" s="271"/>
      <c r="L42" s="271"/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/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>
        <v>3</v>
      </c>
      <c r="I49" s="270"/>
      <c r="J49" s="270"/>
      <c r="K49" s="271"/>
      <c r="L49" s="271"/>
      <c r="M49" s="259">
        <f t="shared" si="1"/>
        <v>0</v>
      </c>
      <c r="N49" s="270"/>
      <c r="O49" s="271"/>
      <c r="P49" s="271"/>
      <c r="Q49" s="259">
        <f t="shared" si="2"/>
        <v>0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/>
      <c r="I50" s="270"/>
      <c r="J50" s="270"/>
      <c r="K50" s="271"/>
      <c r="L50" s="271"/>
      <c r="M50" s="259">
        <f t="shared" si="1"/>
        <v>0</v>
      </c>
      <c r="N50" s="270"/>
      <c r="O50" s="271"/>
      <c r="P50" s="271"/>
      <c r="Q50" s="259">
        <f t="shared" si="2"/>
        <v>0</v>
      </c>
    </row>
    <row r="51" spans="1:17" ht="15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>
        <v>1</v>
      </c>
      <c r="I53" s="270">
        <v>1</v>
      </c>
      <c r="J53" s="270">
        <v>1</v>
      </c>
      <c r="K53" s="271"/>
      <c r="L53" s="271"/>
      <c r="M53" s="259">
        <f t="shared" si="1"/>
        <v>0</v>
      </c>
      <c r="N53" s="270"/>
      <c r="O53" s="271"/>
      <c r="P53" s="271"/>
      <c r="Q53" s="259">
        <f t="shared" si="2"/>
        <v>0</v>
      </c>
    </row>
    <row r="54" spans="1:17" ht="15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>
        <v>2</v>
      </c>
      <c r="I55" s="270"/>
      <c r="J55" s="270"/>
      <c r="K55" s="271"/>
      <c r="L55" s="271"/>
      <c r="M55" s="259">
        <f t="shared" si="1"/>
        <v>0</v>
      </c>
      <c r="N55" s="270"/>
      <c r="O55" s="271"/>
      <c r="P55" s="271"/>
      <c r="Q55" s="259">
        <f t="shared" si="2"/>
        <v>0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/>
      <c r="I56" s="270"/>
      <c r="J56" s="270"/>
      <c r="K56" s="271"/>
      <c r="L56" s="271"/>
      <c r="M56" s="259">
        <f t="shared" si="1"/>
        <v>0</v>
      </c>
      <c r="N56" s="270"/>
      <c r="O56" s="271"/>
      <c r="P56" s="271"/>
      <c r="Q56" s="259">
        <f t="shared" si="2"/>
        <v>0</v>
      </c>
    </row>
    <row r="57" spans="1:17" ht="15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/>
      <c r="I59" s="270"/>
      <c r="J59" s="270"/>
      <c r="K59" s="271"/>
      <c r="L59" s="271"/>
      <c r="M59" s="259">
        <f t="shared" si="1"/>
        <v>0</v>
      </c>
      <c r="N59" s="270"/>
      <c r="O59" s="271"/>
      <c r="P59" s="271"/>
      <c r="Q59" s="259">
        <f t="shared" si="2"/>
        <v>0</v>
      </c>
    </row>
    <row r="60" spans="1:17" ht="15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/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/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/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/>
      <c r="I66" s="270"/>
      <c r="J66" s="270"/>
      <c r="K66" s="271"/>
      <c r="L66" s="271"/>
      <c r="M66" s="259">
        <f t="shared" si="1"/>
        <v>0</v>
      </c>
      <c r="N66" s="270"/>
      <c r="O66" s="271"/>
      <c r="P66" s="271"/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/>
      <c r="I67" s="270"/>
      <c r="J67" s="270"/>
      <c r="K67" s="271"/>
      <c r="L67" s="271"/>
      <c r="M67" s="259">
        <f t="shared" si="1"/>
        <v>0</v>
      </c>
      <c r="N67" s="270"/>
      <c r="O67" s="271"/>
      <c r="P67" s="271"/>
      <c r="Q67" s="259">
        <f t="shared" si="2"/>
        <v>0</v>
      </c>
    </row>
    <row r="68" spans="1:17" ht="15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>
        <v>-1</v>
      </c>
      <c r="I70" s="270"/>
      <c r="J70" s="270"/>
      <c r="K70" s="271"/>
      <c r="L70" s="271"/>
      <c r="M70" s="259">
        <f t="shared" si="1"/>
        <v>0</v>
      </c>
      <c r="N70" s="270"/>
      <c r="O70" s="271"/>
      <c r="P70" s="271"/>
      <c r="Q70" s="259">
        <f t="shared" si="2"/>
        <v>0</v>
      </c>
    </row>
    <row r="71" spans="1:17" ht="15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>
        <v>3</v>
      </c>
      <c r="I73" s="270"/>
      <c r="J73" s="270"/>
      <c r="K73" s="271"/>
      <c r="L73" s="271"/>
      <c r="M73" s="259">
        <f t="shared" si="1"/>
        <v>0</v>
      </c>
      <c r="N73" s="270"/>
      <c r="O73" s="271"/>
      <c r="P73" s="271"/>
      <c r="Q73" s="259">
        <f t="shared" si="2"/>
        <v>0</v>
      </c>
    </row>
    <row r="74" spans="1:17" ht="15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>
        <v>-1</v>
      </c>
      <c r="I75" s="270"/>
      <c r="J75" s="270"/>
      <c r="K75" s="271"/>
      <c r="L75" s="271"/>
      <c r="M75" s="259">
        <f t="shared" ref="M75:M141" si="3">K75-L75</f>
        <v>0</v>
      </c>
      <c r="N75" s="270"/>
      <c r="O75" s="271"/>
      <c r="P75" s="271"/>
      <c r="Q75" s="259">
        <f t="shared" ref="Q75:Q141" si="4">O75-P75</f>
        <v>0</v>
      </c>
    </row>
    <row r="76" spans="1:17" ht="15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>
        <v>1</v>
      </c>
      <c r="J76" s="270">
        <v>1</v>
      </c>
      <c r="K76" s="271"/>
      <c r="L76" s="271"/>
      <c r="M76" s="259">
        <f t="shared" si="3"/>
        <v>0</v>
      </c>
      <c r="N76" s="270"/>
      <c r="O76" s="271"/>
      <c r="P76" s="271"/>
      <c r="Q76" s="259">
        <f t="shared" si="4"/>
        <v>0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/>
      <c r="I77" s="270"/>
      <c r="J77" s="270"/>
      <c r="K77" s="271"/>
      <c r="L77" s="271"/>
      <c r="M77" s="259">
        <f t="shared" si="3"/>
        <v>0</v>
      </c>
      <c r="N77" s="270"/>
      <c r="O77" s="271"/>
      <c r="P77" s="271"/>
      <c r="Q77" s="259">
        <f t="shared" si="4"/>
        <v>0</v>
      </c>
    </row>
    <row r="78" spans="1:17" ht="15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>
        <v>1</v>
      </c>
      <c r="I78" s="270"/>
      <c r="J78" s="270"/>
      <c r="K78" s="271"/>
      <c r="L78" s="271"/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>
        <v>2</v>
      </c>
      <c r="I79" s="270"/>
      <c r="J79" s="270"/>
      <c r="K79" s="271"/>
      <c r="L79" s="271"/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>
        <v>1</v>
      </c>
      <c r="I80" s="270"/>
      <c r="J80" s="270"/>
      <c r="K80" s="271"/>
      <c r="L80" s="271"/>
      <c r="M80" s="259">
        <f t="shared" si="3"/>
        <v>0</v>
      </c>
      <c r="N80" s="270"/>
      <c r="O80" s="271"/>
      <c r="P80" s="271"/>
      <c r="Q80" s="259">
        <f t="shared" si="4"/>
        <v>0</v>
      </c>
    </row>
    <row r="81" spans="1:17" ht="15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/>
      <c r="I82" s="270"/>
      <c r="J82" s="270"/>
      <c r="K82" s="271"/>
      <c r="L82" s="271"/>
      <c r="M82" s="259">
        <f t="shared" si="3"/>
        <v>0</v>
      </c>
      <c r="N82" s="270"/>
      <c r="O82" s="271"/>
      <c r="P82" s="271"/>
      <c r="Q82" s="259">
        <f t="shared" si="4"/>
        <v>0</v>
      </c>
    </row>
    <row r="83" spans="1:17" ht="15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/>
      <c r="I83" s="270"/>
      <c r="J83" s="270"/>
      <c r="K83" s="271"/>
      <c r="L83" s="271"/>
      <c r="M83" s="259">
        <f t="shared" si="3"/>
        <v>0</v>
      </c>
      <c r="N83" s="270"/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>
        <v>-1</v>
      </c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/>
      <c r="I85" s="270"/>
      <c r="J85" s="270"/>
      <c r="K85" s="271"/>
      <c r="L85" s="271"/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/>
      <c r="I86" s="270"/>
      <c r="J86" s="270"/>
      <c r="K86" s="271"/>
      <c r="L86" s="271"/>
      <c r="M86" s="259">
        <f t="shared" si="3"/>
        <v>0</v>
      </c>
      <c r="N86" s="270"/>
      <c r="O86" s="271"/>
      <c r="P86" s="271"/>
      <c r="Q86" s="259">
        <f t="shared" si="4"/>
        <v>0</v>
      </c>
    </row>
    <row r="87" spans="1:17" ht="15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/>
      <c r="I87" s="270"/>
      <c r="J87" s="270"/>
      <c r="K87" s="271"/>
      <c r="L87" s="271"/>
      <c r="M87" s="259">
        <f t="shared" si="3"/>
        <v>0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>
        <v>-1</v>
      </c>
      <c r="I90" s="270"/>
      <c r="J90" s="270"/>
      <c r="K90" s="271"/>
      <c r="L90" s="271"/>
      <c r="M90" s="259">
        <f t="shared" si="3"/>
        <v>0</v>
      </c>
      <c r="N90" s="270"/>
      <c r="O90" s="271"/>
      <c r="P90" s="271"/>
      <c r="Q90" s="259">
        <f t="shared" si="4"/>
        <v>0</v>
      </c>
    </row>
    <row r="91" spans="1:17" ht="15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>
        <v>2</v>
      </c>
      <c r="I92" s="270"/>
      <c r="J92" s="270"/>
      <c r="K92" s="271"/>
      <c r="L92" s="271"/>
      <c r="M92" s="259">
        <f t="shared" si="3"/>
        <v>0</v>
      </c>
      <c r="N92" s="270"/>
      <c r="O92" s="271"/>
      <c r="P92" s="271"/>
      <c r="Q92" s="259">
        <f t="shared" si="4"/>
        <v>0</v>
      </c>
    </row>
    <row r="93" spans="1:17" ht="15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/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/>
      <c r="I95" s="270"/>
      <c r="J95" s="270"/>
      <c r="K95" s="271"/>
      <c r="L95" s="271"/>
      <c r="M95" s="259">
        <f t="shared" si="3"/>
        <v>0</v>
      </c>
      <c r="N95" s="270"/>
      <c r="O95" s="271"/>
      <c r="P95" s="271"/>
      <c r="Q95" s="259">
        <f t="shared" si="4"/>
        <v>0</v>
      </c>
    </row>
    <row r="96" spans="1:17" ht="15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/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>
        <v>2</v>
      </c>
      <c r="I97" s="270"/>
      <c r="J97" s="270"/>
      <c r="K97" s="271"/>
      <c r="L97" s="271"/>
      <c r="M97" s="259">
        <f t="shared" si="3"/>
        <v>0</v>
      </c>
      <c r="N97" s="270"/>
      <c r="O97" s="271"/>
      <c r="P97" s="271"/>
      <c r="Q97" s="259">
        <f t="shared" si="4"/>
        <v>0</v>
      </c>
    </row>
    <row r="98" spans="1:17" ht="15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/>
      <c r="I98" s="270"/>
      <c r="J98" s="270"/>
      <c r="K98" s="271">
        <v>1288.7</v>
      </c>
      <c r="L98" s="271"/>
      <c r="M98" s="259">
        <f t="shared" si="3"/>
        <v>1288.7</v>
      </c>
      <c r="N98" s="270"/>
      <c r="O98" s="271"/>
      <c r="P98" s="271"/>
      <c r="Q98" s="259">
        <f t="shared" si="4"/>
        <v>0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>
        <v>3</v>
      </c>
      <c r="I99" s="270"/>
      <c r="J99" s="270"/>
      <c r="K99" s="271"/>
      <c r="L99" s="271"/>
      <c r="M99" s="259">
        <f t="shared" si="3"/>
        <v>0</v>
      </c>
      <c r="N99" s="270"/>
      <c r="O99" s="271"/>
      <c r="P99" s="271"/>
      <c r="Q99" s="259">
        <f t="shared" si="4"/>
        <v>0</v>
      </c>
    </row>
    <row r="100" spans="1:17" ht="15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/>
      <c r="I101" s="270"/>
      <c r="J101" s="270"/>
      <c r="K101" s="271"/>
      <c r="L101" s="271"/>
      <c r="M101" s="259">
        <f t="shared" si="3"/>
        <v>0</v>
      </c>
      <c r="N101" s="270"/>
      <c r="O101" s="271"/>
      <c r="P101" s="271"/>
      <c r="Q101" s="259">
        <f t="shared" si="4"/>
        <v>0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/>
      <c r="I102" s="270"/>
      <c r="J102" s="270"/>
      <c r="K102" s="271"/>
      <c r="L102" s="271"/>
      <c r="M102" s="259">
        <f t="shared" si="3"/>
        <v>0</v>
      </c>
      <c r="N102" s="270">
        <v>1</v>
      </c>
      <c r="O102" s="271"/>
      <c r="P102" s="271"/>
      <c r="Q102" s="259">
        <f t="shared" si="4"/>
        <v>0</v>
      </c>
    </row>
    <row r="103" spans="1:17" ht="15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/>
      <c r="I103" s="270"/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/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/>
      <c r="J105" s="270"/>
      <c r="K105" s="271"/>
      <c r="L105" s="271"/>
      <c r="M105" s="259">
        <f t="shared" si="3"/>
        <v>0</v>
      </c>
      <c r="N105" s="270"/>
      <c r="O105" s="271"/>
      <c r="P105" s="271"/>
      <c r="Q105" s="259">
        <f t="shared" si="4"/>
        <v>0</v>
      </c>
    </row>
    <row r="106" spans="1:17" ht="15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/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>
        <v>2</v>
      </c>
      <c r="I107" s="270"/>
      <c r="J107" s="270"/>
      <c r="K107" s="271"/>
      <c r="L107" s="271"/>
      <c r="M107" s="259">
        <f t="shared" si="3"/>
        <v>0</v>
      </c>
      <c r="N107" s="270"/>
      <c r="O107" s="271"/>
      <c r="P107" s="271"/>
      <c r="Q107" s="259">
        <f t="shared" si="4"/>
        <v>0</v>
      </c>
    </row>
    <row r="108" spans="1:17" ht="15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>
        <v>1</v>
      </c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/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/>
      <c r="I110" s="270"/>
      <c r="J110" s="270"/>
      <c r="K110" s="271"/>
      <c r="L110" s="271"/>
      <c r="M110" s="259">
        <f t="shared" si="3"/>
        <v>0</v>
      </c>
      <c r="N110" s="270"/>
      <c r="O110" s="271"/>
      <c r="P110" s="271"/>
      <c r="Q110" s="259">
        <f t="shared" si="4"/>
        <v>0</v>
      </c>
    </row>
    <row r="111" spans="1:17" ht="15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>
        <v>1</v>
      </c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>
        <v>1</v>
      </c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/>
      <c r="I113" s="270"/>
      <c r="J113" s="270"/>
      <c r="K113" s="271"/>
      <c r="L113" s="271"/>
      <c r="M113" s="259">
        <f t="shared" si="3"/>
        <v>0</v>
      </c>
      <c r="N113" s="270"/>
      <c r="O113" s="271"/>
      <c r="P113" s="271"/>
      <c r="Q113" s="259">
        <f t="shared" si="4"/>
        <v>0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/>
      <c r="I114" s="270"/>
      <c r="J114" s="270"/>
      <c r="K114" s="271"/>
      <c r="L114" s="271"/>
      <c r="M114" s="259">
        <f t="shared" si="3"/>
        <v>0</v>
      </c>
      <c r="N114" s="270"/>
      <c r="O114" s="271"/>
      <c r="P114" s="271"/>
      <c r="Q114" s="259">
        <f t="shared" si="4"/>
        <v>0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>
        <v>-1</v>
      </c>
      <c r="I115" s="270"/>
      <c r="J115" s="270"/>
      <c r="K115" s="271"/>
      <c r="L115" s="271"/>
      <c r="M115" s="259">
        <f t="shared" si="3"/>
        <v>0</v>
      </c>
      <c r="N115" s="270"/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/>
      <c r="I117" s="270"/>
      <c r="J117" s="270"/>
      <c r="K117" s="271"/>
      <c r="L117" s="271"/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/>
      <c r="I119" s="270"/>
      <c r="J119" s="270"/>
      <c r="K119" s="271"/>
      <c r="L119" s="271"/>
      <c r="M119" s="259">
        <f t="shared" si="3"/>
        <v>0</v>
      </c>
      <c r="N119" s="270"/>
      <c r="O119" s="271"/>
      <c r="P119" s="271"/>
      <c r="Q119" s="259">
        <f t="shared" si="4"/>
        <v>0</v>
      </c>
    </row>
    <row r="120" spans="1:17" ht="15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/>
      <c r="I121" s="270"/>
      <c r="J121" s="270"/>
      <c r="K121" s="271"/>
      <c r="L121" s="271"/>
      <c r="M121" s="259">
        <f t="shared" si="3"/>
        <v>0</v>
      </c>
      <c r="N121" s="270"/>
      <c r="O121" s="271"/>
      <c r="P121" s="271"/>
      <c r="Q121" s="259">
        <f t="shared" si="4"/>
        <v>0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/>
      <c r="I122" s="270"/>
      <c r="J122" s="270"/>
      <c r="K122" s="271"/>
      <c r="L122" s="271"/>
      <c r="M122" s="259">
        <f t="shared" si="3"/>
        <v>0</v>
      </c>
      <c r="N122" s="270"/>
      <c r="O122" s="271"/>
      <c r="P122" s="271"/>
      <c r="Q122" s="259">
        <f t="shared" si="4"/>
        <v>0</v>
      </c>
    </row>
    <row r="123" spans="1:17" ht="15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/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>
        <v>1</v>
      </c>
      <c r="I124" s="270"/>
      <c r="J124" s="270"/>
      <c r="K124" s="271"/>
      <c r="L124" s="271"/>
      <c r="M124" s="259">
        <f t="shared" si="3"/>
        <v>0</v>
      </c>
      <c r="N124" s="270"/>
      <c r="O124" s="271"/>
      <c r="P124" s="271"/>
      <c r="Q124" s="259">
        <f t="shared" si="4"/>
        <v>0</v>
      </c>
    </row>
    <row r="125" spans="1:17" ht="15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/>
      <c r="I125" s="270"/>
      <c r="J125" s="270"/>
      <c r="K125" s="271"/>
      <c r="L125" s="271"/>
      <c r="M125" s="259">
        <f t="shared" si="3"/>
        <v>0</v>
      </c>
      <c r="N125" s="270"/>
      <c r="O125" s="271"/>
      <c r="P125" s="271"/>
      <c r="Q125" s="259">
        <f t="shared" si="4"/>
        <v>0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/>
      <c r="I126" s="270"/>
      <c r="J126" s="270"/>
      <c r="K126" s="271"/>
      <c r="L126" s="271"/>
      <c r="M126" s="259">
        <f t="shared" si="3"/>
        <v>0</v>
      </c>
      <c r="N126" s="270"/>
      <c r="O126" s="271"/>
      <c r="P126" s="271"/>
      <c r="Q126" s="259">
        <f t="shared" si="4"/>
        <v>0</v>
      </c>
    </row>
    <row r="127" spans="1:17" ht="15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/>
      <c r="I127" s="270"/>
      <c r="J127" s="270"/>
      <c r="K127" s="271">
        <v>2393.3000000000002</v>
      </c>
      <c r="L127" s="271"/>
      <c r="M127" s="259">
        <f t="shared" si="3"/>
        <v>2393.3000000000002</v>
      </c>
      <c r="N127" s="270"/>
      <c r="O127" s="271"/>
      <c r="P127" s="271"/>
      <c r="Q127" s="259">
        <f t="shared" si="4"/>
        <v>0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>
        <v>1</v>
      </c>
      <c r="I128" s="270"/>
      <c r="J128" s="270"/>
      <c r="K128" s="271"/>
      <c r="L128" s="271"/>
      <c r="M128" s="259">
        <f t="shared" si="3"/>
        <v>0</v>
      </c>
      <c r="N128" s="270"/>
      <c r="O128" s="271"/>
      <c r="P128" s="271"/>
      <c r="Q128" s="259">
        <f t="shared" si="4"/>
        <v>0</v>
      </c>
    </row>
    <row r="129" spans="1:17" ht="15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/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>
        <v>2</v>
      </c>
      <c r="I130" s="270"/>
      <c r="J130" s="270"/>
      <c r="K130" s="271"/>
      <c r="L130" s="271"/>
      <c r="M130" s="259">
        <f t="shared" si="3"/>
        <v>0</v>
      </c>
      <c r="N130" s="270"/>
      <c r="O130" s="271"/>
      <c r="P130" s="271"/>
      <c r="Q130" s="259">
        <f t="shared" si="4"/>
        <v>0</v>
      </c>
    </row>
    <row r="131" spans="1:17" ht="15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/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/>
      <c r="Q131" s="259">
        <f t="shared" si="4"/>
        <v>0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/>
      <c r="I132" s="270"/>
      <c r="J132" s="270"/>
      <c r="K132" s="271"/>
      <c r="L132" s="271"/>
      <c r="M132" s="259">
        <f t="shared" si="3"/>
        <v>0</v>
      </c>
      <c r="N132" s="270"/>
      <c r="O132" s="271"/>
      <c r="P132" s="271"/>
      <c r="Q132" s="259">
        <f t="shared" si="4"/>
        <v>0</v>
      </c>
    </row>
    <row r="133" spans="1:17" ht="15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/>
      <c r="I133" s="270"/>
      <c r="J133" s="270"/>
      <c r="K133" s="271"/>
      <c r="L133" s="271"/>
      <c r="M133" s="259">
        <f t="shared" si="3"/>
        <v>0</v>
      </c>
      <c r="N133" s="270"/>
      <c r="O133" s="271"/>
      <c r="P133" s="271"/>
      <c r="Q133" s="259">
        <f t="shared" si="4"/>
        <v>0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/>
      <c r="I134" s="270"/>
      <c r="J134" s="270"/>
      <c r="K134" s="271"/>
      <c r="L134" s="271"/>
      <c r="M134" s="259">
        <f t="shared" si="3"/>
        <v>0</v>
      </c>
      <c r="N134" s="270"/>
      <c r="O134" s="271"/>
      <c r="P134" s="271"/>
      <c r="Q134" s="259">
        <f t="shared" si="4"/>
        <v>0</v>
      </c>
    </row>
    <row r="135" spans="1:17" ht="15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/>
      <c r="J135" s="270"/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/>
      <c r="I136" s="270"/>
      <c r="J136" s="270"/>
      <c r="K136" s="271"/>
      <c r="L136" s="271"/>
      <c r="M136" s="259">
        <f t="shared" si="3"/>
        <v>0</v>
      </c>
      <c r="N136" s="270"/>
      <c r="O136" s="271"/>
      <c r="P136" s="271"/>
      <c r="Q136" s="259">
        <f t="shared" si="4"/>
        <v>0</v>
      </c>
    </row>
    <row r="137" spans="1:17" ht="15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/>
      <c r="I138" s="270"/>
      <c r="J138" s="270"/>
      <c r="K138" s="271"/>
      <c r="L138" s="271"/>
      <c r="M138" s="259">
        <f t="shared" si="3"/>
        <v>0</v>
      </c>
      <c r="N138" s="270"/>
      <c r="O138" s="271"/>
      <c r="P138" s="271"/>
      <c r="Q138" s="259">
        <f t="shared" si="4"/>
        <v>0</v>
      </c>
    </row>
    <row r="139" spans="1:17" ht="15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>
        <v>1</v>
      </c>
      <c r="I140" s="270"/>
      <c r="J140" s="270"/>
      <c r="K140" s="271"/>
      <c r="L140" s="271"/>
      <c r="M140" s="259">
        <f t="shared" si="3"/>
        <v>0</v>
      </c>
      <c r="N140" s="270"/>
      <c r="O140" s="271"/>
      <c r="P140" s="271"/>
      <c r="Q140" s="259">
        <f t="shared" si="4"/>
        <v>0</v>
      </c>
    </row>
    <row r="141" spans="1:17" ht="15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/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/>
      <c r="I142" s="270"/>
      <c r="J142" s="270"/>
      <c r="K142" s="271"/>
      <c r="L142" s="271"/>
      <c r="M142" s="259">
        <f t="shared" ref="M142:M186" si="5">K142-L142</f>
        <v>0</v>
      </c>
      <c r="N142" s="270"/>
      <c r="O142" s="271"/>
      <c r="P142" s="271"/>
      <c r="Q142" s="259">
        <f t="shared" ref="Q142:Q186" si="6">O142-P142</f>
        <v>0</v>
      </c>
    </row>
    <row r="143" spans="1:17" ht="15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/>
      <c r="I143" s="270"/>
      <c r="J143" s="270"/>
      <c r="K143" s="271"/>
      <c r="L143" s="271"/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/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/>
      <c r="I155" s="270"/>
      <c r="J155" s="270"/>
      <c r="K155" s="271"/>
      <c r="L155" s="271"/>
      <c r="M155" s="259">
        <f t="shared" si="5"/>
        <v>0</v>
      </c>
      <c r="N155" s="270"/>
      <c r="O155" s="271"/>
      <c r="P155" s="271"/>
      <c r="Q155" s="259">
        <f t="shared" si="6"/>
        <v>0</v>
      </c>
    </row>
    <row r="156" spans="1:17" ht="15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/>
      <c r="I156" s="270"/>
      <c r="J156" s="270"/>
      <c r="K156" s="271"/>
      <c r="L156" s="271"/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/>
      <c r="I161" s="270"/>
      <c r="J161" s="270"/>
      <c r="K161" s="271"/>
      <c r="L161" s="271"/>
      <c r="M161" s="259">
        <f t="shared" si="5"/>
        <v>0</v>
      </c>
      <c r="N161" s="270"/>
      <c r="O161" s="271"/>
      <c r="P161" s="271"/>
      <c r="Q161" s="259">
        <f t="shared" si="6"/>
        <v>0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/>
      <c r="I162" s="270"/>
      <c r="J162" s="270"/>
      <c r="K162" s="271"/>
      <c r="L162" s="271"/>
      <c r="M162" s="259">
        <f t="shared" si="5"/>
        <v>0</v>
      </c>
      <c r="N162" s="270"/>
      <c r="O162" s="271"/>
      <c r="P162" s="271"/>
      <c r="Q162" s="259">
        <f t="shared" si="6"/>
        <v>0</v>
      </c>
    </row>
    <row r="163" spans="1:17" ht="15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/>
      <c r="I163" s="270">
        <v>1</v>
      </c>
      <c r="J163" s="270">
        <v>1</v>
      </c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/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>
        <v>-1</v>
      </c>
      <c r="I166" s="270"/>
      <c r="J166" s="270"/>
      <c r="K166" s="271"/>
      <c r="L166" s="271"/>
      <c r="M166" s="259">
        <f t="shared" si="5"/>
        <v>0</v>
      </c>
      <c r="N166" s="270"/>
      <c r="O166" s="271"/>
      <c r="P166" s="271"/>
      <c r="Q166" s="259">
        <f t="shared" si="6"/>
        <v>0</v>
      </c>
    </row>
    <row r="167" spans="1:17" ht="15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/>
      <c r="I167" s="270"/>
      <c r="J167" s="270"/>
      <c r="K167" s="271"/>
      <c r="L167" s="271"/>
      <c r="M167" s="259">
        <f t="shared" si="5"/>
        <v>0</v>
      </c>
      <c r="N167" s="270"/>
      <c r="O167" s="271"/>
      <c r="P167" s="271">
        <v>966.53</v>
      </c>
      <c r="Q167" s="259">
        <f t="shared" si="6"/>
        <v>-966.53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>
        <v>1</v>
      </c>
      <c r="I168" s="270"/>
      <c r="J168" s="270"/>
      <c r="K168" s="271"/>
      <c r="L168" s="271"/>
      <c r="M168" s="259">
        <f t="shared" si="5"/>
        <v>0</v>
      </c>
      <c r="N168" s="270"/>
      <c r="O168" s="271"/>
      <c r="P168" s="271"/>
      <c r="Q168" s="259">
        <f t="shared" si="6"/>
        <v>0</v>
      </c>
    </row>
    <row r="169" spans="1:17" ht="15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/>
      <c r="I170" s="270"/>
      <c r="J170" s="270"/>
      <c r="K170" s="271"/>
      <c r="L170" s="271"/>
      <c r="M170" s="259">
        <f t="shared" si="5"/>
        <v>0</v>
      </c>
      <c r="N170" s="270"/>
      <c r="O170" s="271"/>
      <c r="P170" s="271"/>
      <c r="Q170" s="259">
        <f t="shared" si="6"/>
        <v>0</v>
      </c>
    </row>
    <row r="171" spans="1:17" ht="15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/>
      <c r="I172" s="270"/>
      <c r="J172" s="270"/>
      <c r="K172" s="271"/>
      <c r="L172" s="271"/>
      <c r="M172" s="259">
        <f t="shared" si="5"/>
        <v>0</v>
      </c>
      <c r="N172" s="270"/>
      <c r="O172" s="271"/>
      <c r="P172" s="271"/>
      <c r="Q172" s="259">
        <f t="shared" si="6"/>
        <v>0</v>
      </c>
    </row>
    <row r="173" spans="1:17" ht="15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/>
      <c r="Q175" s="259">
        <f t="shared" si="6"/>
        <v>0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>
        <v>3</v>
      </c>
      <c r="I177" s="270"/>
      <c r="J177" s="270"/>
      <c r="K177" s="271"/>
      <c r="L177" s="271"/>
      <c r="M177" s="259">
        <f t="shared" si="5"/>
        <v>0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>
        <v>2</v>
      </c>
      <c r="I178" s="270"/>
      <c r="J178" s="270"/>
      <c r="K178" s="271"/>
      <c r="L178" s="271"/>
      <c r="M178" s="259">
        <f t="shared" si="5"/>
        <v>0</v>
      </c>
      <c r="N178" s="270"/>
      <c r="O178" s="271"/>
      <c r="P178" s="271"/>
      <c r="Q178" s="259">
        <f t="shared" si="6"/>
        <v>0</v>
      </c>
    </row>
    <row r="179" spans="1:17" ht="15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>
        <v>-1</v>
      </c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/>
      <c r="Q179" s="259">
        <f t="shared" si="6"/>
        <v>0</v>
      </c>
    </row>
    <row r="180" spans="1:17" ht="15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/>
      <c r="J180" s="270"/>
      <c r="K180" s="271"/>
      <c r="L180" s="271"/>
      <c r="M180" s="259">
        <f t="shared" si="5"/>
        <v>0</v>
      </c>
      <c r="N180" s="270"/>
      <c r="O180" s="271"/>
      <c r="P180" s="271"/>
      <c r="Q180" s="259">
        <f t="shared" si="6"/>
        <v>0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/>
      <c r="I181" s="270"/>
      <c r="J181" s="270"/>
      <c r="K181" s="271"/>
      <c r="L181" s="271"/>
      <c r="M181" s="259">
        <f t="shared" si="5"/>
        <v>0</v>
      </c>
      <c r="N181" s="270"/>
      <c r="O181" s="271"/>
      <c r="P181" s="271"/>
      <c r="Q181" s="259">
        <f t="shared" si="6"/>
        <v>0</v>
      </c>
    </row>
    <row r="182" spans="1:17" ht="15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/>
      <c r="I182" s="270"/>
      <c r="J182" s="270"/>
      <c r="K182" s="271"/>
      <c r="L182" s="271"/>
      <c r="M182" s="259">
        <f t="shared" si="5"/>
        <v>0</v>
      </c>
      <c r="N182" s="270"/>
      <c r="O182" s="271"/>
      <c r="P182" s="271"/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/>
      <c r="I183" s="270"/>
      <c r="J183" s="270"/>
      <c r="K183" s="271"/>
      <c r="L183" s="271"/>
      <c r="M183" s="259">
        <f t="shared" si="5"/>
        <v>0</v>
      </c>
      <c r="N183" s="270"/>
      <c r="O183" s="271"/>
      <c r="P183" s="271"/>
      <c r="Q183" s="259">
        <f t="shared" si="6"/>
        <v>0</v>
      </c>
    </row>
    <row r="184" spans="1:17" ht="15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>
        <v>1</v>
      </c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>
        <v>3</v>
      </c>
      <c r="I185" s="270"/>
      <c r="J185" s="270"/>
      <c r="K185" s="271"/>
      <c r="L185" s="271"/>
      <c r="M185" s="259">
        <f t="shared" si="5"/>
        <v>0</v>
      </c>
      <c r="N185" s="270"/>
      <c r="O185" s="271"/>
      <c r="P185" s="271"/>
      <c r="Q185" s="259">
        <f t="shared" si="6"/>
        <v>0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/>
      <c r="I186" s="270"/>
      <c r="J186" s="270"/>
      <c r="K186" s="271"/>
      <c r="L186" s="271"/>
      <c r="M186" s="259">
        <f t="shared" si="5"/>
        <v>0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>
        <v>1</v>
      </c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>
        <v>-2</v>
      </c>
      <c r="I189" s="270"/>
      <c r="J189" s="270"/>
      <c r="K189" s="271"/>
      <c r="L189" s="271"/>
      <c r="M189" s="259">
        <f t="shared" ref="M189:M235" si="7">K189-L189</f>
        <v>0</v>
      </c>
      <c r="N189" s="270"/>
      <c r="O189" s="271"/>
      <c r="P189" s="271"/>
      <c r="Q189" s="259">
        <f t="shared" ref="Q189:Q235" si="8">O189-P189</f>
        <v>0</v>
      </c>
    </row>
    <row r="190" spans="1:17" ht="15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/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>
        <v>-1</v>
      </c>
      <c r="I191" s="270"/>
      <c r="J191" s="270"/>
      <c r="K191" s="271"/>
      <c r="L191" s="271"/>
      <c r="M191" s="259">
        <f t="shared" si="7"/>
        <v>0</v>
      </c>
      <c r="N191" s="270"/>
      <c r="O191" s="271"/>
      <c r="P191" s="271"/>
      <c r="Q191" s="259">
        <f t="shared" si="8"/>
        <v>0</v>
      </c>
    </row>
    <row r="192" spans="1:17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/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/>
      <c r="I194" s="270"/>
      <c r="J194" s="270"/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/>
      <c r="I196" s="270">
        <v>1</v>
      </c>
      <c r="J196" s="270">
        <v>1</v>
      </c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/>
      <c r="I197" s="270"/>
      <c r="J197" s="270"/>
      <c r="K197" s="271"/>
      <c r="L197" s="271"/>
      <c r="M197" s="259">
        <f t="shared" si="7"/>
        <v>0</v>
      </c>
      <c r="N197" s="270"/>
      <c r="O197" s="271"/>
      <c r="P197" s="271"/>
      <c r="Q197" s="259">
        <f t="shared" si="8"/>
        <v>0</v>
      </c>
    </row>
    <row r="198" spans="1:17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>
        <v>1</v>
      </c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/>
      <c r="I199" s="270"/>
      <c r="J199" s="270"/>
      <c r="K199" s="271"/>
      <c r="L199" s="271"/>
      <c r="M199" s="259">
        <f t="shared" si="7"/>
        <v>0</v>
      </c>
      <c r="N199" s="270"/>
      <c r="O199" s="271"/>
      <c r="P199" s="271"/>
      <c r="Q199" s="259">
        <f t="shared" si="8"/>
        <v>0</v>
      </c>
    </row>
    <row r="200" spans="1:17" ht="63.75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/>
      <c r="I200" s="270"/>
      <c r="J200" s="270"/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/>
      <c r="I202" s="270"/>
      <c r="J202" s="270"/>
      <c r="K202" s="271"/>
      <c r="L202" s="271"/>
      <c r="M202" s="259">
        <f t="shared" si="7"/>
        <v>0</v>
      </c>
      <c r="N202" s="270"/>
      <c r="O202" s="271"/>
      <c r="P202" s="271"/>
      <c r="Q202" s="259">
        <f t="shared" si="8"/>
        <v>0</v>
      </c>
    </row>
    <row r="203" spans="1:17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/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>
        <v>1</v>
      </c>
      <c r="I205" s="270"/>
      <c r="J205" s="270"/>
      <c r="K205" s="271"/>
      <c r="L205" s="271"/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/>
      <c r="I206" s="270"/>
      <c r="J206" s="270"/>
      <c r="K206" s="271"/>
      <c r="L206" s="271"/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>
        <v>1</v>
      </c>
      <c r="I208" s="270"/>
      <c r="J208" s="270"/>
      <c r="K208" s="271"/>
      <c r="L208" s="271"/>
      <c r="M208" s="259">
        <f t="shared" si="7"/>
        <v>0</v>
      </c>
      <c r="N208" s="270"/>
      <c r="O208" s="271"/>
      <c r="P208" s="271"/>
      <c r="Q208" s="259">
        <f t="shared" si="8"/>
        <v>0</v>
      </c>
    </row>
    <row r="209" spans="1:17" ht="5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>
        <v>1</v>
      </c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>
        <v>-1</v>
      </c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/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>
        <v>1</v>
      </c>
      <c r="I212" s="270"/>
      <c r="J212" s="270"/>
      <c r="K212" s="271"/>
      <c r="L212" s="271"/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/>
      <c r="I213" s="270"/>
      <c r="J213" s="270"/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>
        <v>-1</v>
      </c>
      <c r="I214" s="270"/>
      <c r="J214" s="270"/>
      <c r="K214" s="271"/>
      <c r="L214" s="271"/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/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/>
      <c r="I216" s="270"/>
      <c r="J216" s="270"/>
      <c r="K216" s="271"/>
      <c r="L216" s="271"/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/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>
        <v>1</v>
      </c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/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>
        <v>1</v>
      </c>
      <c r="I222" s="270"/>
      <c r="J222" s="270"/>
      <c r="K222" s="271"/>
      <c r="L222" s="271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/>
      <c r="I224" s="270"/>
      <c r="J224" s="270"/>
      <c r="K224" s="271"/>
      <c r="L224" s="271"/>
      <c r="M224" s="259">
        <f t="shared" si="7"/>
        <v>0</v>
      </c>
      <c r="N224" s="270"/>
      <c r="O224" s="271"/>
      <c r="P224" s="271"/>
      <c r="Q224" s="259">
        <f t="shared" si="8"/>
        <v>0</v>
      </c>
    </row>
    <row r="225" spans="1:17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/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/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>
        <v>1</v>
      </c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>
        <v>1</v>
      </c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>
        <v>2</v>
      </c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>
        <v>1</v>
      </c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/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/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>
      <c r="A235" s="270">
        <v>226</v>
      </c>
      <c r="B235" s="243" t="s">
        <v>575</v>
      </c>
      <c r="C235" s="203" t="s">
        <v>19</v>
      </c>
      <c r="D235" s="241"/>
      <c r="E235" s="217" t="s">
        <v>573</v>
      </c>
      <c r="F235" s="228" t="s">
        <v>574</v>
      </c>
      <c r="G235" s="36" t="s">
        <v>21</v>
      </c>
      <c r="H235" s="274"/>
      <c r="I235" s="270"/>
      <c r="J235" s="270"/>
      <c r="K235" s="271"/>
      <c r="L235" s="271"/>
      <c r="M235" s="259">
        <f t="shared" si="7"/>
        <v>0</v>
      </c>
      <c r="N235" s="270"/>
      <c r="O235" s="271"/>
      <c r="P235" s="271"/>
      <c r="Q235" s="259">
        <f t="shared" si="8"/>
        <v>0</v>
      </c>
    </row>
    <row r="236" spans="1:17" ht="15" customHeight="1">
      <c r="A236" s="278" t="s">
        <v>153</v>
      </c>
      <c r="B236" s="279"/>
      <c r="C236" s="279"/>
      <c r="D236" s="279"/>
      <c r="E236" s="279"/>
      <c r="F236" s="279"/>
      <c r="G236" s="280"/>
      <c r="H236" s="245">
        <f>SUM(H10:H235)</f>
        <v>46</v>
      </c>
      <c r="I236" s="245">
        <f t="shared" ref="I236:J236" si="9">SUM(I10:I235)</f>
        <v>4</v>
      </c>
      <c r="J236" s="245">
        <f t="shared" si="9"/>
        <v>4</v>
      </c>
      <c r="K236" s="259">
        <f>SUM(K10:K235)</f>
        <v>3682</v>
      </c>
      <c r="L236" s="259">
        <f t="shared" ref="L236:M236" si="10">SUM(L10:L235)</f>
        <v>0</v>
      </c>
      <c r="M236" s="259">
        <f t="shared" si="10"/>
        <v>3682</v>
      </c>
      <c r="N236" s="277">
        <f>SUM(N10:N235)</f>
        <v>2</v>
      </c>
      <c r="O236" s="259">
        <f>SUM(O10:O235)</f>
        <v>0</v>
      </c>
      <c r="P236" s="259">
        <f t="shared" ref="P236:Q236" si="11">SUM(P10:P235)</f>
        <v>966.53</v>
      </c>
      <c r="Q236" s="259">
        <f t="shared" si="11"/>
        <v>-966.53</v>
      </c>
    </row>
  </sheetData>
  <autoFilter ref="A9:Q236" xr:uid="{00000000-0009-0000-0000-000029000000}"/>
  <mergeCells count="8">
    <mergeCell ref="A236:G236"/>
    <mergeCell ref="O1:Q1"/>
    <mergeCell ref="A3:Q3"/>
    <mergeCell ref="A4:Q4"/>
    <mergeCell ref="A6:Q6"/>
    <mergeCell ref="B7:G7"/>
    <mergeCell ref="H7:M7"/>
    <mergeCell ref="N7:Q7"/>
  </mergeCells>
  <pageMargins left="0.17" right="0.17" top="0.17" bottom="0.17" header="0.18" footer="0.17"/>
  <pageSetup paperSize="9" scale="54" fitToHeight="0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18A37-F734-4912-9F1C-8EA697DA75DA}">
  <sheetPr>
    <pageSetUpPr fitToPage="1"/>
  </sheetPr>
  <dimension ref="A1:Q236"/>
  <sheetViews>
    <sheetView topLeftCell="A206" workbookViewId="0">
      <selection activeCell="H203" sqref="H203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/>
      <c r="I10" s="270"/>
      <c r="J10" s="270"/>
      <c r="K10" s="271"/>
      <c r="L10" s="271"/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/>
      <c r="I11" s="270"/>
      <c r="J11" s="270"/>
      <c r="K11" s="271"/>
      <c r="L11" s="271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/>
      <c r="I13" s="270"/>
      <c r="J13" s="270"/>
      <c r="K13" s="271"/>
      <c r="L13" s="271"/>
      <c r="M13" s="259">
        <f t="shared" si="1"/>
        <v>0</v>
      </c>
      <c r="N13" s="270"/>
      <c r="O13" s="271"/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/>
      <c r="I14" s="270"/>
      <c r="J14" s="270"/>
      <c r="K14" s="271"/>
      <c r="L14" s="271"/>
      <c r="M14" s="259">
        <f t="shared" si="1"/>
        <v>0</v>
      </c>
      <c r="N14" s="270"/>
      <c r="O14" s="271"/>
      <c r="P14" s="271"/>
      <c r="Q14" s="259">
        <f t="shared" si="2"/>
        <v>0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/>
      <c r="I15" s="270"/>
      <c r="J15" s="270"/>
      <c r="K15" s="271"/>
      <c r="L15" s="271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>
        <v>1</v>
      </c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/>
      <c r="I17" s="270"/>
      <c r="J17" s="270"/>
      <c r="K17" s="271"/>
      <c r="L17" s="271"/>
      <c r="M17" s="259">
        <f t="shared" si="1"/>
        <v>0</v>
      </c>
      <c r="N17" s="270"/>
      <c r="O17" s="271"/>
      <c r="P17" s="271"/>
      <c r="Q17" s="259">
        <f t="shared" si="2"/>
        <v>0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>
        <v>1</v>
      </c>
      <c r="I18" s="270"/>
      <c r="J18" s="270"/>
      <c r="K18" s="271"/>
      <c r="L18" s="271"/>
      <c r="M18" s="259">
        <f t="shared" si="1"/>
        <v>0</v>
      </c>
      <c r="N18" s="270"/>
      <c r="O18" s="271"/>
      <c r="P18" s="271"/>
      <c r="Q18" s="259">
        <f t="shared" si="2"/>
        <v>0</v>
      </c>
    </row>
    <row r="19" spans="1:17" ht="15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/>
      <c r="I20" s="270"/>
      <c r="J20" s="270"/>
      <c r="K20" s="271"/>
      <c r="L20" s="271"/>
      <c r="M20" s="259">
        <f t="shared" si="1"/>
        <v>0</v>
      </c>
      <c r="N20" s="270"/>
      <c r="O20" s="271"/>
      <c r="P20" s="271"/>
      <c r="Q20" s="259">
        <f t="shared" si="2"/>
        <v>0</v>
      </c>
    </row>
    <row r="21" spans="1:17" ht="15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/>
      <c r="I21" s="270"/>
      <c r="J21" s="270"/>
      <c r="K21" s="271"/>
      <c r="L21" s="271"/>
      <c r="M21" s="259">
        <f t="shared" si="1"/>
        <v>0</v>
      </c>
      <c r="N21" s="270"/>
      <c r="O21" s="271"/>
      <c r="P21" s="271"/>
      <c r="Q21" s="259">
        <f t="shared" si="2"/>
        <v>0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/>
      <c r="I24" s="270"/>
      <c r="J24" s="270"/>
      <c r="K24" s="271"/>
      <c r="L24" s="271"/>
      <c r="M24" s="259">
        <f t="shared" si="1"/>
        <v>0</v>
      </c>
      <c r="N24" s="270"/>
      <c r="O24" s="271"/>
      <c r="P24" s="271"/>
      <c r="Q24" s="259">
        <f t="shared" si="2"/>
        <v>0</v>
      </c>
    </row>
    <row r="25" spans="1:17" ht="15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>
        <v>2</v>
      </c>
      <c r="I25" s="270"/>
      <c r="J25" s="270"/>
      <c r="K25" s="271"/>
      <c r="L25" s="271"/>
      <c r="M25" s="259">
        <f t="shared" si="1"/>
        <v>0</v>
      </c>
      <c r="N25" s="270"/>
      <c r="O25" s="271"/>
      <c r="P25" s="271"/>
      <c r="Q25" s="259">
        <f t="shared" si="2"/>
        <v>0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/>
      <c r="I26" s="270"/>
      <c r="J26" s="270"/>
      <c r="K26" s="271"/>
      <c r="L26" s="271"/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/>
      <c r="I27" s="270"/>
      <c r="J27" s="270"/>
      <c r="K27" s="271"/>
      <c r="L27" s="271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>
        <v>3</v>
      </c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>
        <v>1</v>
      </c>
      <c r="I31" s="270"/>
      <c r="J31" s="270"/>
      <c r="K31" s="271"/>
      <c r="L31" s="271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/>
      <c r="I33" s="270"/>
      <c r="J33" s="270"/>
      <c r="K33" s="271"/>
      <c r="L33" s="271"/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/>
      <c r="I34" s="270"/>
      <c r="J34" s="270"/>
      <c r="K34" s="271"/>
      <c r="L34" s="271"/>
      <c r="M34" s="259">
        <f t="shared" si="1"/>
        <v>0</v>
      </c>
      <c r="N34" s="270"/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>
        <v>1</v>
      </c>
      <c r="I35" s="270"/>
      <c r="J35" s="270"/>
      <c r="K35" s="271"/>
      <c r="L35" s="271"/>
      <c r="M35" s="259">
        <f t="shared" si="1"/>
        <v>0</v>
      </c>
      <c r="N35" s="270"/>
      <c r="O35" s="271"/>
      <c r="P35" s="271"/>
      <c r="Q35" s="259">
        <f t="shared" si="2"/>
        <v>0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/>
      <c r="I36" s="270"/>
      <c r="J36" s="270"/>
      <c r="K36" s="271"/>
      <c r="L36" s="271"/>
      <c r="M36" s="259">
        <f t="shared" si="1"/>
        <v>0</v>
      </c>
      <c r="N36" s="270"/>
      <c r="O36" s="271"/>
      <c r="P36" s="271"/>
      <c r="Q36" s="259">
        <f t="shared" si="2"/>
        <v>0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/>
      <c r="I37" s="270"/>
      <c r="J37" s="270"/>
      <c r="K37" s="271"/>
      <c r="L37" s="271"/>
      <c r="M37" s="259">
        <f t="shared" si="1"/>
        <v>0</v>
      </c>
      <c r="N37" s="270"/>
      <c r="O37" s="271"/>
      <c r="P37" s="271"/>
      <c r="Q37" s="259">
        <f t="shared" si="2"/>
        <v>0</v>
      </c>
    </row>
    <row r="38" spans="1:17" ht="15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/>
      <c r="I39" s="270"/>
      <c r="J39" s="270"/>
      <c r="K39" s="271"/>
      <c r="L39" s="271"/>
      <c r="M39" s="259">
        <f t="shared" si="1"/>
        <v>0</v>
      </c>
      <c r="N39" s="270"/>
      <c r="O39" s="271"/>
      <c r="P39" s="271"/>
      <c r="Q39" s="259">
        <f t="shared" si="2"/>
        <v>0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>
        <v>1</v>
      </c>
      <c r="I40" s="270"/>
      <c r="J40" s="270"/>
      <c r="K40" s="271"/>
      <c r="L40" s="271"/>
      <c r="M40" s="259">
        <f t="shared" si="1"/>
        <v>0</v>
      </c>
      <c r="N40" s="270"/>
      <c r="O40" s="271"/>
      <c r="P40" s="271"/>
      <c r="Q40" s="259">
        <f t="shared" si="2"/>
        <v>0</v>
      </c>
    </row>
    <row r="41" spans="1:17" ht="15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/>
      <c r="I41" s="270"/>
      <c r="J41" s="270"/>
      <c r="K41" s="271"/>
      <c r="L41" s="271"/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/>
      <c r="I42" s="270"/>
      <c r="J42" s="270"/>
      <c r="K42" s="271"/>
      <c r="L42" s="271"/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/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/>
      <c r="I49" s="270"/>
      <c r="J49" s="270"/>
      <c r="K49" s="271"/>
      <c r="L49" s="271"/>
      <c r="M49" s="259">
        <f t="shared" si="1"/>
        <v>0</v>
      </c>
      <c r="N49" s="270"/>
      <c r="O49" s="271"/>
      <c r="P49" s="271"/>
      <c r="Q49" s="259">
        <f t="shared" si="2"/>
        <v>0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/>
      <c r="I50" s="270"/>
      <c r="J50" s="270"/>
      <c r="K50" s="271"/>
      <c r="L50" s="271"/>
      <c r="M50" s="259">
        <f t="shared" si="1"/>
        <v>0</v>
      </c>
      <c r="N50" s="270"/>
      <c r="O50" s="271"/>
      <c r="P50" s="271"/>
      <c r="Q50" s="259">
        <f t="shared" si="2"/>
        <v>0</v>
      </c>
    </row>
    <row r="51" spans="1:17" ht="15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/>
      <c r="I53" s="270"/>
      <c r="J53" s="270"/>
      <c r="K53" s="271"/>
      <c r="L53" s="271"/>
      <c r="M53" s="259">
        <f t="shared" si="1"/>
        <v>0</v>
      </c>
      <c r="N53" s="270"/>
      <c r="O53" s="271"/>
      <c r="P53" s="271"/>
      <c r="Q53" s="259">
        <f t="shared" si="2"/>
        <v>0</v>
      </c>
    </row>
    <row r="54" spans="1:17" ht="15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/>
      <c r="I55" s="270"/>
      <c r="J55" s="270"/>
      <c r="K55" s="271"/>
      <c r="L55" s="271"/>
      <c r="M55" s="259">
        <f t="shared" si="1"/>
        <v>0</v>
      </c>
      <c r="N55" s="270"/>
      <c r="O55" s="271"/>
      <c r="P55" s="271"/>
      <c r="Q55" s="259">
        <f t="shared" si="2"/>
        <v>0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/>
      <c r="I56" s="270"/>
      <c r="J56" s="270"/>
      <c r="K56" s="271"/>
      <c r="L56" s="271"/>
      <c r="M56" s="259">
        <f t="shared" si="1"/>
        <v>0</v>
      </c>
      <c r="N56" s="270"/>
      <c r="O56" s="271"/>
      <c r="P56" s="271"/>
      <c r="Q56" s="259">
        <f t="shared" si="2"/>
        <v>0</v>
      </c>
    </row>
    <row r="57" spans="1:17" ht="15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>
        <v>1</v>
      </c>
      <c r="I59" s="270"/>
      <c r="J59" s="270"/>
      <c r="K59" s="271"/>
      <c r="L59" s="271"/>
      <c r="M59" s="259">
        <f t="shared" si="1"/>
        <v>0</v>
      </c>
      <c r="N59" s="270"/>
      <c r="O59" s="271"/>
      <c r="P59" s="271"/>
      <c r="Q59" s="259">
        <f t="shared" si="2"/>
        <v>0</v>
      </c>
    </row>
    <row r="60" spans="1:17" ht="15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/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/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/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/>
      <c r="I66" s="270"/>
      <c r="J66" s="270"/>
      <c r="K66" s="271"/>
      <c r="L66" s="271"/>
      <c r="M66" s="259">
        <f t="shared" si="1"/>
        <v>0</v>
      </c>
      <c r="N66" s="270"/>
      <c r="O66" s="271"/>
      <c r="P66" s="271"/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/>
      <c r="I67" s="270"/>
      <c r="J67" s="270"/>
      <c r="K67" s="271"/>
      <c r="L67" s="271"/>
      <c r="M67" s="259">
        <f t="shared" si="1"/>
        <v>0</v>
      </c>
      <c r="N67" s="270"/>
      <c r="O67" s="271"/>
      <c r="P67" s="271"/>
      <c r="Q67" s="259">
        <f t="shared" si="2"/>
        <v>0</v>
      </c>
    </row>
    <row r="68" spans="1:17" ht="15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>
        <v>1</v>
      </c>
      <c r="I70" s="270"/>
      <c r="J70" s="270"/>
      <c r="K70" s="271"/>
      <c r="L70" s="271"/>
      <c r="M70" s="259">
        <f t="shared" si="1"/>
        <v>0</v>
      </c>
      <c r="N70" s="270"/>
      <c r="O70" s="271"/>
      <c r="P70" s="271"/>
      <c r="Q70" s="259">
        <f t="shared" si="2"/>
        <v>0</v>
      </c>
    </row>
    <row r="71" spans="1:17" ht="15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>
        <v>5</v>
      </c>
      <c r="I73" s="270"/>
      <c r="J73" s="270"/>
      <c r="K73" s="271"/>
      <c r="L73" s="271"/>
      <c r="M73" s="259">
        <f t="shared" si="1"/>
        <v>0</v>
      </c>
      <c r="N73" s="270"/>
      <c r="O73" s="271"/>
      <c r="P73" s="271"/>
      <c r="Q73" s="259">
        <f t="shared" si="2"/>
        <v>0</v>
      </c>
    </row>
    <row r="74" spans="1:17" ht="15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/>
      <c r="I75" s="270"/>
      <c r="J75" s="270"/>
      <c r="K75" s="271"/>
      <c r="L75" s="271"/>
      <c r="M75" s="259">
        <f t="shared" ref="M75:M141" si="3">K75-L75</f>
        <v>0</v>
      </c>
      <c r="N75" s="270"/>
      <c r="O75" s="271"/>
      <c r="P75" s="271"/>
      <c r="Q75" s="259">
        <f t="shared" ref="Q75:Q141" si="4">O75-P75</f>
        <v>0</v>
      </c>
    </row>
    <row r="76" spans="1:17" ht="15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/>
      <c r="J76" s="270"/>
      <c r="K76" s="271"/>
      <c r="L76" s="271"/>
      <c r="M76" s="259">
        <f t="shared" si="3"/>
        <v>0</v>
      </c>
      <c r="N76" s="270"/>
      <c r="O76" s="271"/>
      <c r="P76" s="271"/>
      <c r="Q76" s="259">
        <f t="shared" si="4"/>
        <v>0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/>
      <c r="I77" s="270"/>
      <c r="J77" s="270"/>
      <c r="K77" s="271"/>
      <c r="L77" s="271"/>
      <c r="M77" s="259">
        <f t="shared" si="3"/>
        <v>0</v>
      </c>
      <c r="N77" s="270"/>
      <c r="O77" s="271"/>
      <c r="P77" s="271"/>
      <c r="Q77" s="259">
        <f t="shared" si="4"/>
        <v>0</v>
      </c>
    </row>
    <row r="78" spans="1:17" ht="15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/>
      <c r="I78" s="270"/>
      <c r="J78" s="270"/>
      <c r="K78" s="271"/>
      <c r="L78" s="271"/>
      <c r="M78" s="259">
        <f t="shared" si="3"/>
        <v>0</v>
      </c>
      <c r="N78" s="270">
        <v>1</v>
      </c>
      <c r="O78" s="271"/>
      <c r="P78" s="271"/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>
        <v>1</v>
      </c>
      <c r="I79" s="270"/>
      <c r="J79" s="270"/>
      <c r="K79" s="271"/>
      <c r="L79" s="271"/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>
        <v>1</v>
      </c>
      <c r="I80" s="270"/>
      <c r="J80" s="270"/>
      <c r="K80" s="271"/>
      <c r="L80" s="271"/>
      <c r="M80" s="259">
        <f t="shared" si="3"/>
        <v>0</v>
      </c>
      <c r="N80" s="270"/>
      <c r="O80" s="271"/>
      <c r="P80" s="271"/>
      <c r="Q80" s="259">
        <f t="shared" si="4"/>
        <v>0</v>
      </c>
    </row>
    <row r="81" spans="1:17" ht="15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>
        <v>1</v>
      </c>
      <c r="I82" s="270"/>
      <c r="J82" s="270"/>
      <c r="K82" s="271"/>
      <c r="L82" s="271"/>
      <c r="M82" s="259">
        <f t="shared" si="3"/>
        <v>0</v>
      </c>
      <c r="N82" s="270"/>
      <c r="O82" s="271"/>
      <c r="P82" s="271"/>
      <c r="Q82" s="259">
        <f t="shared" si="4"/>
        <v>0</v>
      </c>
    </row>
    <row r="83" spans="1:17" ht="15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/>
      <c r="I83" s="270"/>
      <c r="J83" s="270"/>
      <c r="K83" s="271"/>
      <c r="L83" s="271"/>
      <c r="M83" s="259">
        <f t="shared" si="3"/>
        <v>0</v>
      </c>
      <c r="N83" s="270"/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/>
      <c r="I85" s="270"/>
      <c r="J85" s="270"/>
      <c r="K85" s="271"/>
      <c r="L85" s="271"/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/>
      <c r="I86" s="270"/>
      <c r="J86" s="270"/>
      <c r="K86" s="271"/>
      <c r="L86" s="271"/>
      <c r="M86" s="259">
        <f t="shared" si="3"/>
        <v>0</v>
      </c>
      <c r="N86" s="270"/>
      <c r="O86" s="271"/>
      <c r="P86" s="271"/>
      <c r="Q86" s="259">
        <f t="shared" si="4"/>
        <v>0</v>
      </c>
    </row>
    <row r="87" spans="1:17" ht="15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/>
      <c r="I87" s="270"/>
      <c r="J87" s="270"/>
      <c r="K87" s="271"/>
      <c r="L87" s="271"/>
      <c r="M87" s="259">
        <f t="shared" si="3"/>
        <v>0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/>
      <c r="I90" s="270"/>
      <c r="J90" s="270"/>
      <c r="K90" s="271"/>
      <c r="L90" s="271"/>
      <c r="M90" s="259">
        <f t="shared" si="3"/>
        <v>0</v>
      </c>
      <c r="N90" s="270"/>
      <c r="O90" s="271"/>
      <c r="P90" s="271"/>
      <c r="Q90" s="259">
        <f t="shared" si="4"/>
        <v>0</v>
      </c>
    </row>
    <row r="91" spans="1:17" ht="15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/>
      <c r="I92" s="270"/>
      <c r="J92" s="270"/>
      <c r="K92" s="271"/>
      <c r="L92" s="271"/>
      <c r="M92" s="259">
        <f t="shared" si="3"/>
        <v>0</v>
      </c>
      <c r="N92" s="270"/>
      <c r="O92" s="271"/>
      <c r="P92" s="271"/>
      <c r="Q92" s="259">
        <f t="shared" si="4"/>
        <v>0</v>
      </c>
    </row>
    <row r="93" spans="1:17" ht="15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/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>
        <v>1</v>
      </c>
      <c r="I95" s="270"/>
      <c r="J95" s="270"/>
      <c r="K95" s="271"/>
      <c r="L95" s="271"/>
      <c r="M95" s="259">
        <f t="shared" si="3"/>
        <v>0</v>
      </c>
      <c r="N95" s="270"/>
      <c r="O95" s="271"/>
      <c r="P95" s="271"/>
      <c r="Q95" s="259">
        <f t="shared" si="4"/>
        <v>0</v>
      </c>
    </row>
    <row r="96" spans="1:17" ht="15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/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>
        <v>1</v>
      </c>
      <c r="I97" s="270"/>
      <c r="J97" s="270"/>
      <c r="K97" s="271"/>
      <c r="L97" s="271"/>
      <c r="M97" s="259">
        <f t="shared" si="3"/>
        <v>0</v>
      </c>
      <c r="N97" s="270"/>
      <c r="O97" s="271"/>
      <c r="P97" s="271"/>
      <c r="Q97" s="259">
        <f t="shared" si="4"/>
        <v>0</v>
      </c>
    </row>
    <row r="98" spans="1:17" ht="15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/>
      <c r="I98" s="270"/>
      <c r="J98" s="270"/>
      <c r="K98" s="271"/>
      <c r="L98" s="271"/>
      <c r="M98" s="259">
        <f t="shared" si="3"/>
        <v>0</v>
      </c>
      <c r="N98" s="270"/>
      <c r="O98" s="271"/>
      <c r="P98" s="271"/>
      <c r="Q98" s="259">
        <f t="shared" si="4"/>
        <v>0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/>
      <c r="I99" s="270"/>
      <c r="J99" s="270"/>
      <c r="K99" s="271"/>
      <c r="L99" s="271"/>
      <c r="M99" s="259">
        <f t="shared" si="3"/>
        <v>0</v>
      </c>
      <c r="N99" s="270"/>
      <c r="O99" s="271"/>
      <c r="P99" s="271"/>
      <c r="Q99" s="259">
        <f t="shared" si="4"/>
        <v>0</v>
      </c>
    </row>
    <row r="100" spans="1:17" ht="15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/>
      <c r="I101" s="270"/>
      <c r="J101" s="270"/>
      <c r="K101" s="271"/>
      <c r="L101" s="271"/>
      <c r="M101" s="259">
        <f t="shared" si="3"/>
        <v>0</v>
      </c>
      <c r="N101" s="270"/>
      <c r="O101" s="271"/>
      <c r="P101" s="271"/>
      <c r="Q101" s="259">
        <f t="shared" si="4"/>
        <v>0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>
        <v>2</v>
      </c>
      <c r="I102" s="270"/>
      <c r="J102" s="270"/>
      <c r="K102" s="271"/>
      <c r="L102" s="271"/>
      <c r="M102" s="259">
        <f t="shared" si="3"/>
        <v>0</v>
      </c>
      <c r="N102" s="270"/>
      <c r="O102" s="271"/>
      <c r="P102" s="271"/>
      <c r="Q102" s="259">
        <f t="shared" si="4"/>
        <v>0</v>
      </c>
    </row>
    <row r="103" spans="1:17" ht="15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/>
      <c r="I103" s="270"/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/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/>
      <c r="J105" s="270"/>
      <c r="K105" s="271"/>
      <c r="L105" s="271"/>
      <c r="M105" s="259">
        <f t="shared" si="3"/>
        <v>0</v>
      </c>
      <c r="N105" s="270"/>
      <c r="O105" s="271"/>
      <c r="P105" s="271"/>
      <c r="Q105" s="259">
        <f t="shared" si="4"/>
        <v>0</v>
      </c>
    </row>
    <row r="106" spans="1:17" ht="15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/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/>
      <c r="I107" s="270"/>
      <c r="J107" s="270"/>
      <c r="K107" s="271"/>
      <c r="L107" s="271"/>
      <c r="M107" s="259">
        <f t="shared" si="3"/>
        <v>0</v>
      </c>
      <c r="N107" s="270"/>
      <c r="O107" s="271"/>
      <c r="P107" s="271"/>
      <c r="Q107" s="259">
        <f t="shared" si="4"/>
        <v>0</v>
      </c>
    </row>
    <row r="108" spans="1:17" ht="15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/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/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/>
      <c r="I110" s="270"/>
      <c r="J110" s="270"/>
      <c r="K110" s="271"/>
      <c r="L110" s="271"/>
      <c r="M110" s="259">
        <f t="shared" si="3"/>
        <v>0</v>
      </c>
      <c r="N110" s="270"/>
      <c r="O110" s="271"/>
      <c r="P110" s="271"/>
      <c r="Q110" s="259">
        <f t="shared" si="4"/>
        <v>0</v>
      </c>
    </row>
    <row r="111" spans="1:17" ht="15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/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/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/>
      <c r="I113" s="270"/>
      <c r="J113" s="270"/>
      <c r="K113" s="271"/>
      <c r="L113" s="271"/>
      <c r="M113" s="259">
        <f t="shared" si="3"/>
        <v>0</v>
      </c>
      <c r="N113" s="270"/>
      <c r="O113" s="271"/>
      <c r="P113" s="271"/>
      <c r="Q113" s="259">
        <f t="shared" si="4"/>
        <v>0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/>
      <c r="I114" s="270"/>
      <c r="J114" s="270"/>
      <c r="K114" s="271"/>
      <c r="L114" s="271"/>
      <c r="M114" s="259">
        <f t="shared" si="3"/>
        <v>0</v>
      </c>
      <c r="N114" s="270"/>
      <c r="O114" s="271"/>
      <c r="P114" s="271"/>
      <c r="Q114" s="259">
        <f t="shared" si="4"/>
        <v>0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/>
      <c r="I115" s="270"/>
      <c r="J115" s="270"/>
      <c r="K115" s="271"/>
      <c r="L115" s="271"/>
      <c r="M115" s="259">
        <f t="shared" si="3"/>
        <v>0</v>
      </c>
      <c r="N115" s="270"/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>
        <v>1</v>
      </c>
      <c r="I117" s="270"/>
      <c r="J117" s="270"/>
      <c r="K117" s="271"/>
      <c r="L117" s="271"/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/>
      <c r="I119" s="270"/>
      <c r="J119" s="270"/>
      <c r="K119" s="271"/>
      <c r="L119" s="271"/>
      <c r="M119" s="259">
        <f t="shared" si="3"/>
        <v>0</v>
      </c>
      <c r="N119" s="270"/>
      <c r="O119" s="271"/>
      <c r="P119" s="271"/>
      <c r="Q119" s="259">
        <f t="shared" si="4"/>
        <v>0</v>
      </c>
    </row>
    <row r="120" spans="1:17" ht="15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>
        <v>2</v>
      </c>
      <c r="I121" s="270"/>
      <c r="J121" s="270"/>
      <c r="K121" s="271"/>
      <c r="L121" s="271"/>
      <c r="M121" s="259">
        <f t="shared" si="3"/>
        <v>0</v>
      </c>
      <c r="N121" s="270"/>
      <c r="O121" s="271"/>
      <c r="P121" s="271"/>
      <c r="Q121" s="259">
        <f t="shared" si="4"/>
        <v>0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/>
      <c r="I122" s="270"/>
      <c r="J122" s="270"/>
      <c r="K122" s="271"/>
      <c r="L122" s="271"/>
      <c r="M122" s="259">
        <f t="shared" si="3"/>
        <v>0</v>
      </c>
      <c r="N122" s="270"/>
      <c r="O122" s="271"/>
      <c r="P122" s="271"/>
      <c r="Q122" s="259">
        <f t="shared" si="4"/>
        <v>0</v>
      </c>
    </row>
    <row r="123" spans="1:17" ht="15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>
        <v>1</v>
      </c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>
        <v>3</v>
      </c>
      <c r="I124" s="270"/>
      <c r="J124" s="270"/>
      <c r="K124" s="271"/>
      <c r="L124" s="271"/>
      <c r="M124" s="259">
        <f t="shared" si="3"/>
        <v>0</v>
      </c>
      <c r="N124" s="270"/>
      <c r="O124" s="271"/>
      <c r="P124" s="271"/>
      <c r="Q124" s="259">
        <f t="shared" si="4"/>
        <v>0</v>
      </c>
    </row>
    <row r="125" spans="1:17" ht="15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/>
      <c r="I125" s="270"/>
      <c r="J125" s="270"/>
      <c r="K125" s="271"/>
      <c r="L125" s="271"/>
      <c r="M125" s="259">
        <f t="shared" si="3"/>
        <v>0</v>
      </c>
      <c r="N125" s="270"/>
      <c r="O125" s="271"/>
      <c r="P125" s="271"/>
      <c r="Q125" s="259">
        <f t="shared" si="4"/>
        <v>0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/>
      <c r="I126" s="270"/>
      <c r="J126" s="270"/>
      <c r="K126" s="271"/>
      <c r="L126" s="271"/>
      <c r="M126" s="259">
        <f t="shared" si="3"/>
        <v>0</v>
      </c>
      <c r="N126" s="270"/>
      <c r="O126" s="271"/>
      <c r="P126" s="271"/>
      <c r="Q126" s="259">
        <f t="shared" si="4"/>
        <v>0</v>
      </c>
    </row>
    <row r="127" spans="1:17" ht="15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/>
      <c r="I127" s="270"/>
      <c r="J127" s="270"/>
      <c r="K127" s="271"/>
      <c r="L127" s="271"/>
      <c r="M127" s="259">
        <f t="shared" si="3"/>
        <v>0</v>
      </c>
      <c r="N127" s="270"/>
      <c r="O127" s="271"/>
      <c r="P127" s="271"/>
      <c r="Q127" s="259">
        <f t="shared" si="4"/>
        <v>0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/>
      <c r="I128" s="270"/>
      <c r="J128" s="270"/>
      <c r="K128" s="271"/>
      <c r="L128" s="271"/>
      <c r="M128" s="259">
        <f t="shared" si="3"/>
        <v>0</v>
      </c>
      <c r="N128" s="270"/>
      <c r="O128" s="271"/>
      <c r="P128" s="271"/>
      <c r="Q128" s="259">
        <f t="shared" si="4"/>
        <v>0</v>
      </c>
    </row>
    <row r="129" spans="1:17" ht="15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/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/>
      <c r="I130" s="270"/>
      <c r="J130" s="270"/>
      <c r="K130" s="271"/>
      <c r="L130" s="271"/>
      <c r="M130" s="259">
        <f t="shared" si="3"/>
        <v>0</v>
      </c>
      <c r="N130" s="270"/>
      <c r="O130" s="271"/>
      <c r="P130" s="271"/>
      <c r="Q130" s="259">
        <f t="shared" si="4"/>
        <v>0</v>
      </c>
    </row>
    <row r="131" spans="1:17" ht="15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>
        <v>1</v>
      </c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/>
      <c r="Q131" s="259">
        <f t="shared" si="4"/>
        <v>0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>
        <v>1</v>
      </c>
      <c r="I132" s="270"/>
      <c r="J132" s="270"/>
      <c r="K132" s="271"/>
      <c r="L132" s="271"/>
      <c r="M132" s="259">
        <f t="shared" si="3"/>
        <v>0</v>
      </c>
      <c r="N132" s="270"/>
      <c r="O132" s="271"/>
      <c r="P132" s="271"/>
      <c r="Q132" s="259">
        <f t="shared" si="4"/>
        <v>0</v>
      </c>
    </row>
    <row r="133" spans="1:17" ht="15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/>
      <c r="I133" s="270"/>
      <c r="J133" s="270"/>
      <c r="K133" s="271"/>
      <c r="L133" s="271"/>
      <c r="M133" s="259">
        <f t="shared" si="3"/>
        <v>0</v>
      </c>
      <c r="N133" s="270"/>
      <c r="O133" s="271"/>
      <c r="P133" s="271"/>
      <c r="Q133" s="259">
        <f t="shared" si="4"/>
        <v>0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/>
      <c r="I134" s="270"/>
      <c r="J134" s="270"/>
      <c r="K134" s="271"/>
      <c r="L134" s="271"/>
      <c r="M134" s="259">
        <f t="shared" si="3"/>
        <v>0</v>
      </c>
      <c r="N134" s="270"/>
      <c r="O134" s="271"/>
      <c r="P134" s="271"/>
      <c r="Q134" s="259">
        <f t="shared" si="4"/>
        <v>0</v>
      </c>
    </row>
    <row r="135" spans="1:17" ht="15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/>
      <c r="J135" s="270"/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/>
      <c r="I136" s="270"/>
      <c r="J136" s="270"/>
      <c r="K136" s="271"/>
      <c r="L136" s="271"/>
      <c r="M136" s="259">
        <f t="shared" si="3"/>
        <v>0</v>
      </c>
      <c r="N136" s="270"/>
      <c r="O136" s="271"/>
      <c r="P136" s="271"/>
      <c r="Q136" s="259">
        <f t="shared" si="4"/>
        <v>0</v>
      </c>
    </row>
    <row r="137" spans="1:17" ht="15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/>
      <c r="I138" s="270"/>
      <c r="J138" s="270"/>
      <c r="K138" s="271"/>
      <c r="L138" s="271"/>
      <c r="M138" s="259">
        <f t="shared" si="3"/>
        <v>0</v>
      </c>
      <c r="N138" s="270"/>
      <c r="O138" s="271"/>
      <c r="P138" s="271"/>
      <c r="Q138" s="259">
        <f t="shared" si="4"/>
        <v>0</v>
      </c>
    </row>
    <row r="139" spans="1:17" ht="15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/>
      <c r="I140" s="270"/>
      <c r="J140" s="270"/>
      <c r="K140" s="271"/>
      <c r="L140" s="271"/>
      <c r="M140" s="259">
        <f t="shared" si="3"/>
        <v>0</v>
      </c>
      <c r="N140" s="270"/>
      <c r="O140" s="271"/>
      <c r="P140" s="271"/>
      <c r="Q140" s="259">
        <f t="shared" si="4"/>
        <v>0</v>
      </c>
    </row>
    <row r="141" spans="1:17" ht="15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/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>
        <v>3</v>
      </c>
      <c r="I142" s="270"/>
      <c r="J142" s="270"/>
      <c r="K142" s="271"/>
      <c r="L142" s="271"/>
      <c r="M142" s="259">
        <f t="shared" ref="M142:M186" si="5">K142-L142</f>
        <v>0</v>
      </c>
      <c r="N142" s="270"/>
      <c r="O142" s="271"/>
      <c r="P142" s="271"/>
      <c r="Q142" s="259">
        <f t="shared" ref="Q142:Q186" si="6">O142-P142</f>
        <v>0</v>
      </c>
    </row>
    <row r="143" spans="1:17" ht="15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/>
      <c r="I143" s="270"/>
      <c r="J143" s="270"/>
      <c r="K143" s="271"/>
      <c r="L143" s="271"/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/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/>
      <c r="I155" s="270"/>
      <c r="J155" s="270"/>
      <c r="K155" s="271"/>
      <c r="L155" s="271"/>
      <c r="M155" s="259">
        <f t="shared" si="5"/>
        <v>0</v>
      </c>
      <c r="N155" s="270"/>
      <c r="O155" s="271"/>
      <c r="P155" s="271"/>
      <c r="Q155" s="259">
        <f t="shared" si="6"/>
        <v>0</v>
      </c>
    </row>
    <row r="156" spans="1:17" ht="15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/>
      <c r="I156" s="270"/>
      <c r="J156" s="270"/>
      <c r="K156" s="271"/>
      <c r="L156" s="271"/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>
        <v>1</v>
      </c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/>
      <c r="I161" s="270"/>
      <c r="J161" s="270"/>
      <c r="K161" s="271"/>
      <c r="L161" s="271"/>
      <c r="M161" s="259">
        <f t="shared" si="5"/>
        <v>0</v>
      </c>
      <c r="N161" s="270"/>
      <c r="O161" s="271"/>
      <c r="P161" s="271"/>
      <c r="Q161" s="259">
        <f t="shared" si="6"/>
        <v>0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/>
      <c r="I162" s="270"/>
      <c r="J162" s="270"/>
      <c r="K162" s="271"/>
      <c r="L162" s="271"/>
      <c r="M162" s="259">
        <f t="shared" si="5"/>
        <v>0</v>
      </c>
      <c r="N162" s="270"/>
      <c r="O162" s="271"/>
      <c r="P162" s="271"/>
      <c r="Q162" s="259">
        <f t="shared" si="6"/>
        <v>0</v>
      </c>
    </row>
    <row r="163" spans="1:17" ht="15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/>
      <c r="I163" s="270"/>
      <c r="J163" s="270"/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/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/>
      <c r="I166" s="270"/>
      <c r="J166" s="270"/>
      <c r="K166" s="271"/>
      <c r="L166" s="271"/>
      <c r="M166" s="259">
        <f t="shared" si="5"/>
        <v>0</v>
      </c>
      <c r="N166" s="270"/>
      <c r="O166" s="271"/>
      <c r="P166" s="271"/>
      <c r="Q166" s="259">
        <f t="shared" si="6"/>
        <v>0</v>
      </c>
    </row>
    <row r="167" spans="1:17" ht="15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/>
      <c r="I167" s="270"/>
      <c r="J167" s="270"/>
      <c r="K167" s="271"/>
      <c r="L167" s="271"/>
      <c r="M167" s="259">
        <f t="shared" si="5"/>
        <v>0</v>
      </c>
      <c r="N167" s="270"/>
      <c r="O167" s="271"/>
      <c r="P167" s="271"/>
      <c r="Q167" s="259">
        <f t="shared" si="6"/>
        <v>0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/>
      <c r="I168" s="270"/>
      <c r="J168" s="270"/>
      <c r="K168" s="271"/>
      <c r="L168" s="271"/>
      <c r="M168" s="259">
        <f t="shared" si="5"/>
        <v>0</v>
      </c>
      <c r="N168" s="270"/>
      <c r="O168" s="271"/>
      <c r="P168" s="271"/>
      <c r="Q168" s="259">
        <f t="shared" si="6"/>
        <v>0</v>
      </c>
    </row>
    <row r="169" spans="1:17" ht="15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/>
      <c r="I170" s="270"/>
      <c r="J170" s="270"/>
      <c r="K170" s="271"/>
      <c r="L170" s="271"/>
      <c r="M170" s="259">
        <f t="shared" si="5"/>
        <v>0</v>
      </c>
      <c r="N170" s="270"/>
      <c r="O170" s="271"/>
      <c r="P170" s="271"/>
      <c r="Q170" s="259">
        <f t="shared" si="6"/>
        <v>0</v>
      </c>
    </row>
    <row r="171" spans="1:17" ht="15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/>
      <c r="I172" s="270"/>
      <c r="J172" s="270"/>
      <c r="K172" s="271"/>
      <c r="L172" s="271"/>
      <c r="M172" s="259">
        <f t="shared" si="5"/>
        <v>0</v>
      </c>
      <c r="N172" s="270"/>
      <c r="O172" s="271"/>
      <c r="P172" s="271"/>
      <c r="Q172" s="259">
        <f t="shared" si="6"/>
        <v>0</v>
      </c>
    </row>
    <row r="173" spans="1:17" ht="15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/>
      <c r="Q175" s="259">
        <f t="shared" si="6"/>
        <v>0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/>
      <c r="I177" s="270"/>
      <c r="J177" s="270"/>
      <c r="K177" s="271"/>
      <c r="L177" s="271"/>
      <c r="M177" s="259">
        <f t="shared" si="5"/>
        <v>0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/>
      <c r="I178" s="270"/>
      <c r="J178" s="270"/>
      <c r="K178" s="271"/>
      <c r="L178" s="271"/>
      <c r="M178" s="259">
        <f t="shared" si="5"/>
        <v>0</v>
      </c>
      <c r="N178" s="270"/>
      <c r="O178" s="271"/>
      <c r="P178" s="271"/>
      <c r="Q178" s="259">
        <f t="shared" si="6"/>
        <v>0</v>
      </c>
    </row>
    <row r="179" spans="1:17" ht="15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/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/>
      <c r="Q179" s="259">
        <f t="shared" si="6"/>
        <v>0</v>
      </c>
    </row>
    <row r="180" spans="1:17" ht="15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/>
      <c r="J180" s="270"/>
      <c r="K180" s="271"/>
      <c r="L180" s="271"/>
      <c r="M180" s="259">
        <f t="shared" si="5"/>
        <v>0</v>
      </c>
      <c r="N180" s="270"/>
      <c r="O180" s="271"/>
      <c r="P180" s="271"/>
      <c r="Q180" s="259">
        <f t="shared" si="6"/>
        <v>0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/>
      <c r="I181" s="270"/>
      <c r="J181" s="270"/>
      <c r="K181" s="271"/>
      <c r="L181" s="271"/>
      <c r="M181" s="259">
        <f t="shared" si="5"/>
        <v>0</v>
      </c>
      <c r="N181" s="270"/>
      <c r="O181" s="271"/>
      <c r="P181" s="271"/>
      <c r="Q181" s="259">
        <f t="shared" si="6"/>
        <v>0</v>
      </c>
    </row>
    <row r="182" spans="1:17" ht="15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/>
      <c r="I182" s="270"/>
      <c r="J182" s="270"/>
      <c r="K182" s="271"/>
      <c r="L182" s="271"/>
      <c r="M182" s="259">
        <f t="shared" si="5"/>
        <v>0</v>
      </c>
      <c r="N182" s="270"/>
      <c r="O182" s="271"/>
      <c r="P182" s="271"/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>
        <v>1</v>
      </c>
      <c r="I183" s="270"/>
      <c r="J183" s="270"/>
      <c r="K183" s="271"/>
      <c r="L183" s="271"/>
      <c r="M183" s="259">
        <f t="shared" si="5"/>
        <v>0</v>
      </c>
      <c r="N183" s="270"/>
      <c r="O183" s="271"/>
      <c r="P183" s="271"/>
      <c r="Q183" s="259">
        <f t="shared" si="6"/>
        <v>0</v>
      </c>
    </row>
    <row r="184" spans="1:17" ht="15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/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/>
      <c r="I185" s="270"/>
      <c r="J185" s="270"/>
      <c r="K185" s="271"/>
      <c r="L185" s="271"/>
      <c r="M185" s="259">
        <f t="shared" si="5"/>
        <v>0</v>
      </c>
      <c r="N185" s="270"/>
      <c r="O185" s="271"/>
      <c r="P185" s="271"/>
      <c r="Q185" s="259">
        <f t="shared" si="6"/>
        <v>0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>
        <v>1</v>
      </c>
      <c r="I186" s="270"/>
      <c r="J186" s="270"/>
      <c r="K186" s="271"/>
      <c r="L186" s="271"/>
      <c r="M186" s="259">
        <f t="shared" si="5"/>
        <v>0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/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/>
      <c r="I189" s="270"/>
      <c r="J189" s="270"/>
      <c r="K189" s="271"/>
      <c r="L189" s="271"/>
      <c r="M189" s="259">
        <f t="shared" ref="M189:M235" si="7">K189-L189</f>
        <v>0</v>
      </c>
      <c r="N189" s="270"/>
      <c r="O189" s="271"/>
      <c r="P189" s="271"/>
      <c r="Q189" s="259">
        <f t="shared" ref="Q189:Q235" si="8">O189-P189</f>
        <v>0</v>
      </c>
    </row>
    <row r="190" spans="1:17" ht="15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>
        <v>1</v>
      </c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/>
      <c r="I191" s="270"/>
      <c r="J191" s="270"/>
      <c r="K191" s="271"/>
      <c r="L191" s="271"/>
      <c r="M191" s="259">
        <f t="shared" si="7"/>
        <v>0</v>
      </c>
      <c r="N191" s="270"/>
      <c r="O191" s="271"/>
      <c r="P191" s="271"/>
      <c r="Q191" s="259">
        <f t="shared" si="8"/>
        <v>0</v>
      </c>
    </row>
    <row r="192" spans="1:17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>
        <v>1</v>
      </c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/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/>
      <c r="I194" s="270"/>
      <c r="J194" s="270"/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/>
      <c r="I196" s="270"/>
      <c r="J196" s="270"/>
      <c r="K196" s="271">
        <v>1794.98</v>
      </c>
      <c r="L196" s="271"/>
      <c r="M196" s="259">
        <f t="shared" si="7"/>
        <v>1794.98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/>
      <c r="I197" s="270">
        <v>2</v>
      </c>
      <c r="J197" s="270">
        <v>2</v>
      </c>
      <c r="K197" s="271"/>
      <c r="L197" s="271"/>
      <c r="M197" s="259">
        <f t="shared" si="7"/>
        <v>0</v>
      </c>
      <c r="N197" s="270"/>
      <c r="O197" s="271"/>
      <c r="P197" s="271"/>
      <c r="Q197" s="259">
        <f t="shared" si="8"/>
        <v>0</v>
      </c>
    </row>
    <row r="198" spans="1:17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/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/>
      <c r="I199" s="270"/>
      <c r="J199" s="270"/>
      <c r="K199" s="271"/>
      <c r="L199" s="271"/>
      <c r="M199" s="259">
        <f t="shared" si="7"/>
        <v>0</v>
      </c>
      <c r="N199" s="270"/>
      <c r="O199" s="271"/>
      <c r="P199" s="271"/>
      <c r="Q199" s="259">
        <f t="shared" si="8"/>
        <v>0</v>
      </c>
    </row>
    <row r="200" spans="1:17" ht="63.75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/>
      <c r="I200" s="270"/>
      <c r="J200" s="270"/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/>
      <c r="I202" s="270"/>
      <c r="J202" s="270"/>
      <c r="K202" s="271"/>
      <c r="L202" s="271"/>
      <c r="M202" s="259">
        <f t="shared" si="7"/>
        <v>0</v>
      </c>
      <c r="N202" s="270"/>
      <c r="O202" s="271"/>
      <c r="P202" s="271"/>
      <c r="Q202" s="259">
        <f t="shared" si="8"/>
        <v>0</v>
      </c>
    </row>
    <row r="203" spans="1:17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/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/>
      <c r="I205" s="270"/>
      <c r="J205" s="270"/>
      <c r="K205" s="271"/>
      <c r="L205" s="271"/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>
        <v>2</v>
      </c>
      <c r="I206" s="270"/>
      <c r="J206" s="270"/>
      <c r="K206" s="271"/>
      <c r="L206" s="271"/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/>
      <c r="I208" s="270"/>
      <c r="J208" s="270"/>
      <c r="K208" s="271"/>
      <c r="L208" s="271"/>
      <c r="M208" s="259">
        <f t="shared" si="7"/>
        <v>0</v>
      </c>
      <c r="N208" s="270"/>
      <c r="O208" s="271"/>
      <c r="P208" s="271"/>
      <c r="Q208" s="259">
        <f t="shared" si="8"/>
        <v>0</v>
      </c>
    </row>
    <row r="209" spans="1:17" ht="5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/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>
        <v>1</v>
      </c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/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/>
      <c r="I212" s="270"/>
      <c r="J212" s="270"/>
      <c r="K212" s="271"/>
      <c r="L212" s="271"/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/>
      <c r="I213" s="270"/>
      <c r="J213" s="270"/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/>
      <c r="I214" s="270"/>
      <c r="J214" s="270"/>
      <c r="K214" s="271"/>
      <c r="L214" s="271"/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/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>
        <v>1</v>
      </c>
      <c r="I216" s="270"/>
      <c r="J216" s="270"/>
      <c r="K216" s="271"/>
      <c r="L216" s="271"/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/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>
        <v>2</v>
      </c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/>
      <c r="I222" s="270"/>
      <c r="J222" s="270"/>
      <c r="K222" s="271"/>
      <c r="L222" s="271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>
        <v>1</v>
      </c>
      <c r="I224" s="270"/>
      <c r="J224" s="270"/>
      <c r="K224" s="271"/>
      <c r="L224" s="271"/>
      <c r="M224" s="259">
        <f t="shared" si="7"/>
        <v>0</v>
      </c>
      <c r="N224" s="270"/>
      <c r="O224" s="271"/>
      <c r="P224" s="271"/>
      <c r="Q224" s="259">
        <f t="shared" si="8"/>
        <v>0</v>
      </c>
    </row>
    <row r="225" spans="1:17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>
        <v>1</v>
      </c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>
        <v>3</v>
      </c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>
        <v>1</v>
      </c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/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/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/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/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>
      <c r="A235" s="270">
        <v>226</v>
      </c>
      <c r="B235" s="243" t="s">
        <v>575</v>
      </c>
      <c r="C235" s="203" t="s">
        <v>19</v>
      </c>
      <c r="D235" s="241"/>
      <c r="E235" s="217" t="s">
        <v>573</v>
      </c>
      <c r="F235" s="228" t="s">
        <v>574</v>
      </c>
      <c r="G235" s="36" t="s">
        <v>21</v>
      </c>
      <c r="H235" s="274">
        <v>2</v>
      </c>
      <c r="I235" s="270"/>
      <c r="J235" s="270"/>
      <c r="K235" s="271"/>
      <c r="L235" s="271"/>
      <c r="M235" s="259">
        <f t="shared" si="7"/>
        <v>0</v>
      </c>
      <c r="N235" s="270"/>
      <c r="O235" s="271"/>
      <c r="P235" s="271"/>
      <c r="Q235" s="259">
        <f t="shared" si="8"/>
        <v>0</v>
      </c>
    </row>
    <row r="236" spans="1:17" ht="15" customHeight="1">
      <c r="A236" s="278" t="s">
        <v>153</v>
      </c>
      <c r="B236" s="279"/>
      <c r="C236" s="279"/>
      <c r="D236" s="279"/>
      <c r="E236" s="279"/>
      <c r="F236" s="279"/>
      <c r="G236" s="280"/>
      <c r="H236" s="245">
        <f>SUM(H10:H235)</f>
        <v>55</v>
      </c>
      <c r="I236" s="245">
        <f t="shared" ref="I236:J236" si="9">SUM(I10:I235)</f>
        <v>2</v>
      </c>
      <c r="J236" s="245">
        <f t="shared" si="9"/>
        <v>2</v>
      </c>
      <c r="K236" s="259">
        <f>SUM(K10:K235)</f>
        <v>1794.98</v>
      </c>
      <c r="L236" s="259">
        <f t="shared" ref="L236:M236" si="10">SUM(L10:L235)</f>
        <v>0</v>
      </c>
      <c r="M236" s="259">
        <f t="shared" si="10"/>
        <v>1794.98</v>
      </c>
      <c r="N236" s="277">
        <f>SUM(N10:N235)</f>
        <v>1</v>
      </c>
      <c r="O236" s="259">
        <f>SUM(O10:O235)</f>
        <v>0</v>
      </c>
      <c r="P236" s="259">
        <f t="shared" ref="P236:Q236" si="11">SUM(P10:P235)</f>
        <v>0</v>
      </c>
      <c r="Q236" s="259">
        <f t="shared" si="11"/>
        <v>0</v>
      </c>
    </row>
  </sheetData>
  <autoFilter ref="A9:Q236" xr:uid="{00000000-0009-0000-0000-000029000000}"/>
  <mergeCells count="8">
    <mergeCell ref="A236:G236"/>
    <mergeCell ref="O1:Q1"/>
    <mergeCell ref="A3:Q3"/>
    <mergeCell ref="A4:Q4"/>
    <mergeCell ref="A6:Q6"/>
    <mergeCell ref="B7:G7"/>
    <mergeCell ref="H7:M7"/>
    <mergeCell ref="N7:Q7"/>
  </mergeCells>
  <pageMargins left="0.17" right="0.17" top="0.17" bottom="0.17" header="0.18" footer="0.17"/>
  <pageSetup paperSize="9" scale="54" fitToHeight="0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88AEF-CE39-489F-9FFF-4A25F184691A}">
  <sheetPr>
    <pageSetUpPr fitToPage="1"/>
  </sheetPr>
  <dimension ref="A1:Q236"/>
  <sheetViews>
    <sheetView topLeftCell="A206" workbookViewId="0">
      <selection activeCell="H73" sqref="H73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>
        <v>1</v>
      </c>
      <c r="I10" s="270"/>
      <c r="J10" s="270"/>
      <c r="K10" s="271"/>
      <c r="L10" s="271"/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/>
      <c r="I11" s="270"/>
      <c r="J11" s="270"/>
      <c r="K11" s="271"/>
      <c r="L11" s="271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/>
      <c r="I13" s="270"/>
      <c r="J13" s="270"/>
      <c r="K13" s="271"/>
      <c r="L13" s="271">
        <v>2584.7399999999998</v>
      </c>
      <c r="M13" s="259">
        <f t="shared" si="1"/>
        <v>-2584.7399999999998</v>
      </c>
      <c r="N13" s="270"/>
      <c r="O13" s="271"/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/>
      <c r="I14" s="270"/>
      <c r="J14" s="270"/>
      <c r="K14" s="271"/>
      <c r="L14" s="271"/>
      <c r="M14" s="259">
        <f t="shared" si="1"/>
        <v>0</v>
      </c>
      <c r="N14" s="270"/>
      <c r="O14" s="271"/>
      <c r="P14" s="271"/>
      <c r="Q14" s="259">
        <f t="shared" si="2"/>
        <v>0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/>
      <c r="I15" s="270"/>
      <c r="J15" s="270"/>
      <c r="K15" s="271"/>
      <c r="L15" s="271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/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/>
      <c r="I17" s="270"/>
      <c r="J17" s="270"/>
      <c r="K17" s="271"/>
      <c r="L17" s="271">
        <v>2393.3000000000002</v>
      </c>
      <c r="M17" s="259">
        <f t="shared" si="1"/>
        <v>-2393.3000000000002</v>
      </c>
      <c r="N17" s="270"/>
      <c r="O17" s="271"/>
      <c r="P17" s="271">
        <v>1808.94</v>
      </c>
      <c r="Q17" s="259">
        <f t="shared" si="2"/>
        <v>-1808.94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>
        <v>1</v>
      </c>
      <c r="I18" s="270"/>
      <c r="J18" s="270"/>
      <c r="K18" s="271"/>
      <c r="L18" s="271"/>
      <c r="M18" s="259">
        <f t="shared" si="1"/>
        <v>0</v>
      </c>
      <c r="N18" s="270"/>
      <c r="O18" s="271"/>
      <c r="P18" s="271"/>
      <c r="Q18" s="259">
        <f t="shared" si="2"/>
        <v>0</v>
      </c>
    </row>
    <row r="19" spans="1:17" ht="15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>
        <v>1</v>
      </c>
      <c r="I20" s="270"/>
      <c r="J20" s="270"/>
      <c r="K20" s="271"/>
      <c r="L20" s="271"/>
      <c r="M20" s="259">
        <f t="shared" si="1"/>
        <v>0</v>
      </c>
      <c r="N20" s="270"/>
      <c r="O20" s="271"/>
      <c r="P20" s="271"/>
      <c r="Q20" s="259">
        <f t="shared" si="2"/>
        <v>0</v>
      </c>
    </row>
    <row r="21" spans="1:17" ht="15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/>
      <c r="I21" s="270"/>
      <c r="J21" s="270"/>
      <c r="K21" s="271"/>
      <c r="L21" s="271"/>
      <c r="M21" s="259">
        <f t="shared" si="1"/>
        <v>0</v>
      </c>
      <c r="N21" s="270"/>
      <c r="O21" s="271"/>
      <c r="P21" s="271"/>
      <c r="Q21" s="259">
        <f t="shared" si="2"/>
        <v>0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/>
      <c r="I24" s="270"/>
      <c r="J24" s="270"/>
      <c r="K24" s="271"/>
      <c r="L24" s="271"/>
      <c r="M24" s="259">
        <f t="shared" si="1"/>
        <v>0</v>
      </c>
      <c r="N24" s="270"/>
      <c r="O24" s="271"/>
      <c r="P24" s="271"/>
      <c r="Q24" s="259">
        <f t="shared" si="2"/>
        <v>0</v>
      </c>
    </row>
    <row r="25" spans="1:17" ht="15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>
        <v>1</v>
      </c>
      <c r="I25" s="270"/>
      <c r="J25" s="270"/>
      <c r="K25" s="271"/>
      <c r="L25" s="271"/>
      <c r="M25" s="259">
        <f t="shared" si="1"/>
        <v>0</v>
      </c>
      <c r="N25" s="270"/>
      <c r="O25" s="271"/>
      <c r="P25" s="271">
        <v>4405</v>
      </c>
      <c r="Q25" s="259">
        <f t="shared" si="2"/>
        <v>-4405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/>
      <c r="I26" s="270"/>
      <c r="J26" s="270"/>
      <c r="K26" s="271"/>
      <c r="L26" s="271"/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/>
      <c r="I27" s="270"/>
      <c r="J27" s="270"/>
      <c r="K27" s="271"/>
      <c r="L27" s="271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/>
      <c r="I28" s="270"/>
      <c r="J28" s="270"/>
      <c r="K28" s="271"/>
      <c r="L28" s="271">
        <v>405.02</v>
      </c>
      <c r="M28" s="259">
        <f t="shared" si="1"/>
        <v>-405.02</v>
      </c>
      <c r="N28" s="270"/>
      <c r="O28" s="271"/>
      <c r="P28" s="271">
        <v>1562.11</v>
      </c>
      <c r="Q28" s="259">
        <f t="shared" si="2"/>
        <v>-1562.11</v>
      </c>
    </row>
    <row r="29" spans="1:17" ht="15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/>
      <c r="I31" s="270"/>
      <c r="J31" s="270"/>
      <c r="K31" s="271"/>
      <c r="L31" s="271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>
        <v>3</v>
      </c>
      <c r="I33" s="270"/>
      <c r="J33" s="270"/>
      <c r="K33" s="271"/>
      <c r="L33" s="271">
        <v>2903.59</v>
      </c>
      <c r="M33" s="259">
        <f t="shared" si="1"/>
        <v>-2903.59</v>
      </c>
      <c r="N33" s="270"/>
      <c r="O33" s="271"/>
      <c r="P33" s="271">
        <v>2840.2</v>
      </c>
      <c r="Q33" s="259">
        <f t="shared" si="2"/>
        <v>-2840.2</v>
      </c>
    </row>
    <row r="34" spans="1:17" ht="15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/>
      <c r="I34" s="270"/>
      <c r="J34" s="270"/>
      <c r="K34" s="271"/>
      <c r="L34" s="271"/>
      <c r="M34" s="259">
        <f t="shared" si="1"/>
        <v>0</v>
      </c>
      <c r="N34" s="270"/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/>
      <c r="I35" s="270"/>
      <c r="J35" s="270"/>
      <c r="K35" s="271"/>
      <c r="L35" s="271"/>
      <c r="M35" s="259">
        <f t="shared" si="1"/>
        <v>0</v>
      </c>
      <c r="N35" s="270"/>
      <c r="O35" s="271"/>
      <c r="P35" s="271"/>
      <c r="Q35" s="259">
        <f t="shared" si="2"/>
        <v>0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/>
      <c r="I36" s="270"/>
      <c r="J36" s="270"/>
      <c r="K36" s="271"/>
      <c r="L36" s="271"/>
      <c r="M36" s="259">
        <f t="shared" si="1"/>
        <v>0</v>
      </c>
      <c r="N36" s="270"/>
      <c r="O36" s="271"/>
      <c r="P36" s="271"/>
      <c r="Q36" s="259">
        <f t="shared" si="2"/>
        <v>0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/>
      <c r="I37" s="270"/>
      <c r="J37" s="270"/>
      <c r="K37" s="271"/>
      <c r="L37" s="271"/>
      <c r="M37" s="259">
        <f t="shared" si="1"/>
        <v>0</v>
      </c>
      <c r="N37" s="270"/>
      <c r="O37" s="271"/>
      <c r="P37" s="271"/>
      <c r="Q37" s="259">
        <f t="shared" si="2"/>
        <v>0</v>
      </c>
    </row>
    <row r="38" spans="1:17" ht="15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/>
      <c r="I39" s="270"/>
      <c r="J39" s="270"/>
      <c r="K39" s="271"/>
      <c r="L39" s="271">
        <v>1574.4</v>
      </c>
      <c r="M39" s="259">
        <f t="shared" si="1"/>
        <v>-1574.4</v>
      </c>
      <c r="N39" s="270"/>
      <c r="O39" s="271"/>
      <c r="P39" s="271"/>
      <c r="Q39" s="259">
        <f t="shared" si="2"/>
        <v>0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/>
      <c r="I40" s="270"/>
      <c r="J40" s="270"/>
      <c r="K40" s="271"/>
      <c r="L40" s="271"/>
      <c r="M40" s="259">
        <f t="shared" si="1"/>
        <v>0</v>
      </c>
      <c r="N40" s="270"/>
      <c r="O40" s="271"/>
      <c r="P40" s="271"/>
      <c r="Q40" s="259">
        <f t="shared" si="2"/>
        <v>0</v>
      </c>
    </row>
    <row r="41" spans="1:17" ht="15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>
        <v>1</v>
      </c>
      <c r="I41" s="270"/>
      <c r="J41" s="270"/>
      <c r="K41" s="271"/>
      <c r="L41" s="271"/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>
        <v>1</v>
      </c>
      <c r="I42" s="270"/>
      <c r="J42" s="270"/>
      <c r="K42" s="271"/>
      <c r="L42" s="271"/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/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/>
      <c r="I49" s="270"/>
      <c r="J49" s="270"/>
      <c r="K49" s="271"/>
      <c r="L49" s="271"/>
      <c r="M49" s="259">
        <f t="shared" si="1"/>
        <v>0</v>
      </c>
      <c r="N49" s="270"/>
      <c r="O49" s="271"/>
      <c r="P49" s="271"/>
      <c r="Q49" s="259">
        <f t="shared" si="2"/>
        <v>0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>
        <v>1</v>
      </c>
      <c r="I50" s="270"/>
      <c r="J50" s="270"/>
      <c r="K50" s="271"/>
      <c r="L50" s="271">
        <v>2524.6999999999998</v>
      </c>
      <c r="M50" s="259">
        <f t="shared" si="1"/>
        <v>-2524.6999999999998</v>
      </c>
      <c r="N50" s="270"/>
      <c r="O50" s="271"/>
      <c r="P50" s="271"/>
      <c r="Q50" s="259">
        <f t="shared" si="2"/>
        <v>0</v>
      </c>
    </row>
    <row r="51" spans="1:17" ht="15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/>
      <c r="I53" s="270"/>
      <c r="J53" s="270"/>
      <c r="K53" s="271"/>
      <c r="L53" s="271"/>
      <c r="M53" s="259">
        <f t="shared" si="1"/>
        <v>0</v>
      </c>
      <c r="N53" s="270"/>
      <c r="O53" s="271"/>
      <c r="P53" s="271"/>
      <c r="Q53" s="259">
        <f t="shared" si="2"/>
        <v>0</v>
      </c>
    </row>
    <row r="54" spans="1:17" ht="15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/>
      <c r="I55" s="270"/>
      <c r="J55" s="270"/>
      <c r="K55" s="271"/>
      <c r="L55" s="271"/>
      <c r="M55" s="259">
        <f t="shared" si="1"/>
        <v>0</v>
      </c>
      <c r="N55" s="270"/>
      <c r="O55" s="271"/>
      <c r="P55" s="271"/>
      <c r="Q55" s="259">
        <f t="shared" si="2"/>
        <v>0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/>
      <c r="I56" s="270"/>
      <c r="J56" s="270"/>
      <c r="K56" s="271"/>
      <c r="L56" s="271"/>
      <c r="M56" s="259">
        <f t="shared" si="1"/>
        <v>0</v>
      </c>
      <c r="N56" s="270"/>
      <c r="O56" s="271"/>
      <c r="P56" s="271"/>
      <c r="Q56" s="259">
        <f t="shared" si="2"/>
        <v>0</v>
      </c>
    </row>
    <row r="57" spans="1:17" ht="15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>
        <v>1</v>
      </c>
      <c r="I59" s="270"/>
      <c r="J59" s="270"/>
      <c r="K59" s="271"/>
      <c r="L59" s="271">
        <v>9962.83</v>
      </c>
      <c r="M59" s="259">
        <f t="shared" si="1"/>
        <v>-9962.83</v>
      </c>
      <c r="N59" s="270"/>
      <c r="O59" s="271"/>
      <c r="P59" s="271"/>
      <c r="Q59" s="259">
        <f t="shared" si="2"/>
        <v>0</v>
      </c>
    </row>
    <row r="60" spans="1:17" ht="15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/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>
        <v>-1</v>
      </c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/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/>
      <c r="I66" s="270"/>
      <c r="J66" s="270"/>
      <c r="K66" s="271"/>
      <c r="L66" s="271">
        <v>3854.69</v>
      </c>
      <c r="M66" s="259">
        <f t="shared" si="1"/>
        <v>-3854.69</v>
      </c>
      <c r="N66" s="270"/>
      <c r="O66" s="271"/>
      <c r="P66" s="271"/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>
        <v>1</v>
      </c>
      <c r="I67" s="270"/>
      <c r="J67" s="270"/>
      <c r="K67" s="271"/>
      <c r="L67" s="271"/>
      <c r="M67" s="259">
        <f t="shared" si="1"/>
        <v>0</v>
      </c>
      <c r="N67" s="270"/>
      <c r="O67" s="271"/>
      <c r="P67" s="271">
        <v>1770.81</v>
      </c>
      <c r="Q67" s="259">
        <f t="shared" si="2"/>
        <v>-1770.81</v>
      </c>
    </row>
    <row r="68" spans="1:17" ht="15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/>
      <c r="I70" s="270"/>
      <c r="J70" s="270"/>
      <c r="K70" s="271"/>
      <c r="L70" s="271"/>
      <c r="M70" s="259">
        <f t="shared" si="1"/>
        <v>0</v>
      </c>
      <c r="N70" s="270"/>
      <c r="O70" s="271"/>
      <c r="P70" s="271"/>
      <c r="Q70" s="259">
        <f t="shared" si="2"/>
        <v>0</v>
      </c>
    </row>
    <row r="71" spans="1:17" ht="15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/>
      <c r="J71" s="270"/>
      <c r="K71" s="271"/>
      <c r="L71" s="271">
        <v>2209.1999999999998</v>
      </c>
      <c r="M71" s="259">
        <f t="shared" si="1"/>
        <v>-2209.1999999999998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>
        <v>1</v>
      </c>
      <c r="I73" s="270"/>
      <c r="J73" s="270"/>
      <c r="K73" s="271"/>
      <c r="L73" s="271"/>
      <c r="M73" s="259">
        <f t="shared" si="1"/>
        <v>0</v>
      </c>
      <c r="N73" s="270"/>
      <c r="O73" s="271"/>
      <c r="P73" s="271"/>
      <c r="Q73" s="259">
        <f t="shared" si="2"/>
        <v>0</v>
      </c>
    </row>
    <row r="74" spans="1:17" ht="15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>
        <v>1</v>
      </c>
      <c r="I75" s="270"/>
      <c r="J75" s="270"/>
      <c r="K75" s="271"/>
      <c r="L75" s="271"/>
      <c r="M75" s="259">
        <f t="shared" ref="M75:M141" si="3">K75-L75</f>
        <v>0</v>
      </c>
      <c r="N75" s="270"/>
      <c r="O75" s="271"/>
      <c r="P75" s="271"/>
      <c r="Q75" s="259">
        <f t="shared" ref="Q75:Q141" si="4">O75-P75</f>
        <v>0</v>
      </c>
    </row>
    <row r="76" spans="1:17" ht="15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/>
      <c r="J76" s="270"/>
      <c r="K76" s="271"/>
      <c r="L76" s="271"/>
      <c r="M76" s="259">
        <f t="shared" si="3"/>
        <v>0</v>
      </c>
      <c r="N76" s="270"/>
      <c r="O76" s="271"/>
      <c r="P76" s="271"/>
      <c r="Q76" s="259">
        <f t="shared" si="4"/>
        <v>0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/>
      <c r="I77" s="270"/>
      <c r="J77" s="270"/>
      <c r="K77" s="271"/>
      <c r="L77" s="271"/>
      <c r="M77" s="259">
        <f t="shared" si="3"/>
        <v>0</v>
      </c>
      <c r="N77" s="270"/>
      <c r="O77" s="271"/>
      <c r="P77" s="271"/>
      <c r="Q77" s="259">
        <f t="shared" si="4"/>
        <v>0</v>
      </c>
    </row>
    <row r="78" spans="1:17" ht="15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/>
      <c r="I78" s="270"/>
      <c r="J78" s="270"/>
      <c r="K78" s="271"/>
      <c r="L78" s="271"/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/>
      <c r="I79" s="270"/>
      <c r="J79" s="270"/>
      <c r="K79" s="271"/>
      <c r="L79" s="271"/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/>
      <c r="I80" s="270"/>
      <c r="J80" s="270"/>
      <c r="K80" s="271"/>
      <c r="L80" s="271">
        <v>2238.75</v>
      </c>
      <c r="M80" s="259">
        <f t="shared" si="3"/>
        <v>-2238.75</v>
      </c>
      <c r="N80" s="270"/>
      <c r="O80" s="271"/>
      <c r="P80" s="271"/>
      <c r="Q80" s="259">
        <f t="shared" si="4"/>
        <v>0</v>
      </c>
    </row>
    <row r="81" spans="1:17" ht="15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/>
      <c r="I82" s="270"/>
      <c r="J82" s="270"/>
      <c r="K82" s="271"/>
      <c r="L82" s="271"/>
      <c r="M82" s="259">
        <f t="shared" si="3"/>
        <v>0</v>
      </c>
      <c r="N82" s="270"/>
      <c r="O82" s="271"/>
      <c r="P82" s="271"/>
      <c r="Q82" s="259">
        <f t="shared" si="4"/>
        <v>0</v>
      </c>
    </row>
    <row r="83" spans="1:17" ht="15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/>
      <c r="I83" s="270"/>
      <c r="J83" s="270"/>
      <c r="K83" s="271"/>
      <c r="L83" s="271">
        <v>644.35</v>
      </c>
      <c r="M83" s="259">
        <f t="shared" si="3"/>
        <v>-644.35</v>
      </c>
      <c r="N83" s="270"/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/>
      <c r="I85" s="270"/>
      <c r="J85" s="270"/>
      <c r="K85" s="271"/>
      <c r="L85" s="271"/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/>
      <c r="I86" s="270"/>
      <c r="J86" s="270"/>
      <c r="K86" s="271"/>
      <c r="L86" s="271"/>
      <c r="M86" s="259">
        <f t="shared" si="3"/>
        <v>0</v>
      </c>
      <c r="N86" s="270"/>
      <c r="O86" s="271"/>
      <c r="P86" s="271"/>
      <c r="Q86" s="259">
        <f t="shared" si="4"/>
        <v>0</v>
      </c>
    </row>
    <row r="87" spans="1:17" ht="15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/>
      <c r="I87" s="270"/>
      <c r="J87" s="270"/>
      <c r="K87" s="271"/>
      <c r="L87" s="271">
        <v>1104.5999999999999</v>
      </c>
      <c r="M87" s="259">
        <f t="shared" si="3"/>
        <v>-1104.5999999999999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>
        <v>4</v>
      </c>
      <c r="I90" s="270"/>
      <c r="J90" s="270"/>
      <c r="K90" s="271"/>
      <c r="L90" s="271"/>
      <c r="M90" s="259">
        <f t="shared" si="3"/>
        <v>0</v>
      </c>
      <c r="N90" s="270"/>
      <c r="O90" s="271"/>
      <c r="P90" s="271"/>
      <c r="Q90" s="259">
        <f t="shared" si="4"/>
        <v>0</v>
      </c>
    </row>
    <row r="91" spans="1:17" ht="15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/>
      <c r="I92" s="270"/>
      <c r="J92" s="270"/>
      <c r="K92" s="271"/>
      <c r="L92" s="271"/>
      <c r="M92" s="259">
        <f t="shared" si="3"/>
        <v>0</v>
      </c>
      <c r="N92" s="270"/>
      <c r="O92" s="271"/>
      <c r="P92" s="271"/>
      <c r="Q92" s="259">
        <f t="shared" si="4"/>
        <v>0</v>
      </c>
    </row>
    <row r="93" spans="1:17" ht="15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/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>
        <v>1</v>
      </c>
      <c r="I95" s="270"/>
      <c r="J95" s="270"/>
      <c r="K95" s="271"/>
      <c r="L95" s="271"/>
      <c r="M95" s="259">
        <f t="shared" si="3"/>
        <v>0</v>
      </c>
      <c r="N95" s="270"/>
      <c r="O95" s="271"/>
      <c r="P95" s="271"/>
      <c r="Q95" s="259">
        <f t="shared" si="4"/>
        <v>0</v>
      </c>
    </row>
    <row r="96" spans="1:17" ht="15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/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>
        <v>1</v>
      </c>
      <c r="I97" s="270"/>
      <c r="J97" s="270"/>
      <c r="K97" s="271"/>
      <c r="L97" s="271">
        <v>3858.49</v>
      </c>
      <c r="M97" s="259">
        <f t="shared" si="3"/>
        <v>-3858.49</v>
      </c>
      <c r="N97" s="270"/>
      <c r="O97" s="271"/>
      <c r="P97" s="271"/>
      <c r="Q97" s="259">
        <f t="shared" si="4"/>
        <v>0</v>
      </c>
    </row>
    <row r="98" spans="1:17" ht="15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>
        <v>1</v>
      </c>
      <c r="I98" s="270"/>
      <c r="J98" s="270"/>
      <c r="K98" s="271"/>
      <c r="L98" s="271"/>
      <c r="M98" s="259">
        <f t="shared" si="3"/>
        <v>0</v>
      </c>
      <c r="N98" s="270"/>
      <c r="O98" s="271"/>
      <c r="P98" s="271"/>
      <c r="Q98" s="259">
        <f t="shared" si="4"/>
        <v>0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/>
      <c r="I99" s="270"/>
      <c r="J99" s="270"/>
      <c r="K99" s="271"/>
      <c r="L99" s="271"/>
      <c r="M99" s="259">
        <f t="shared" si="3"/>
        <v>0</v>
      </c>
      <c r="N99" s="270"/>
      <c r="O99" s="271"/>
      <c r="P99" s="271"/>
      <c r="Q99" s="259">
        <f t="shared" si="4"/>
        <v>0</v>
      </c>
    </row>
    <row r="100" spans="1:17" ht="15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>
        <v>1</v>
      </c>
      <c r="I101" s="270"/>
      <c r="J101" s="270"/>
      <c r="K101" s="271"/>
      <c r="L101" s="271"/>
      <c r="M101" s="259">
        <f t="shared" si="3"/>
        <v>0</v>
      </c>
      <c r="N101" s="270"/>
      <c r="O101" s="271"/>
      <c r="P101" s="271"/>
      <c r="Q101" s="259">
        <f t="shared" si="4"/>
        <v>0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/>
      <c r="I102" s="270"/>
      <c r="J102" s="270"/>
      <c r="K102" s="271"/>
      <c r="L102" s="271"/>
      <c r="M102" s="259">
        <f t="shared" si="3"/>
        <v>0</v>
      </c>
      <c r="N102" s="270"/>
      <c r="O102" s="271"/>
      <c r="P102" s="271"/>
      <c r="Q102" s="259">
        <f t="shared" si="4"/>
        <v>0</v>
      </c>
    </row>
    <row r="103" spans="1:17" ht="15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/>
      <c r="I103" s="270"/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/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/>
      <c r="J105" s="270"/>
      <c r="K105" s="271"/>
      <c r="L105" s="271"/>
      <c r="M105" s="259">
        <f t="shared" si="3"/>
        <v>0</v>
      </c>
      <c r="N105" s="270"/>
      <c r="O105" s="271"/>
      <c r="P105" s="271"/>
      <c r="Q105" s="259">
        <f t="shared" si="4"/>
        <v>0</v>
      </c>
    </row>
    <row r="106" spans="1:17" ht="15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/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/>
      <c r="I107" s="270"/>
      <c r="J107" s="270"/>
      <c r="K107" s="271"/>
      <c r="L107" s="271"/>
      <c r="M107" s="259">
        <f t="shared" si="3"/>
        <v>0</v>
      </c>
      <c r="N107" s="270"/>
      <c r="O107" s="271"/>
      <c r="P107" s="271"/>
      <c r="Q107" s="259">
        <f t="shared" si="4"/>
        <v>0</v>
      </c>
    </row>
    <row r="108" spans="1:17" ht="15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/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>
        <v>1</v>
      </c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>
        <v>1</v>
      </c>
      <c r="I110" s="270"/>
      <c r="J110" s="270"/>
      <c r="K110" s="271"/>
      <c r="L110" s="271"/>
      <c r="M110" s="259">
        <f t="shared" si="3"/>
        <v>0</v>
      </c>
      <c r="N110" s="270"/>
      <c r="O110" s="271"/>
      <c r="P110" s="271"/>
      <c r="Q110" s="259">
        <f t="shared" si="4"/>
        <v>0</v>
      </c>
    </row>
    <row r="111" spans="1:17" ht="15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/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/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/>
      <c r="I113" s="270"/>
      <c r="J113" s="270"/>
      <c r="K113" s="271"/>
      <c r="L113" s="271"/>
      <c r="M113" s="259">
        <f t="shared" si="3"/>
        <v>0</v>
      </c>
      <c r="N113" s="270"/>
      <c r="O113" s="271"/>
      <c r="P113" s="271">
        <v>3187.96</v>
      </c>
      <c r="Q113" s="259">
        <f t="shared" si="4"/>
        <v>-3187.96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>
        <v>2</v>
      </c>
      <c r="I114" s="270"/>
      <c r="J114" s="270"/>
      <c r="K114" s="271"/>
      <c r="L114" s="271"/>
      <c r="M114" s="259">
        <f t="shared" si="3"/>
        <v>0</v>
      </c>
      <c r="N114" s="270"/>
      <c r="O114" s="271"/>
      <c r="P114" s="271"/>
      <c r="Q114" s="259">
        <f t="shared" si="4"/>
        <v>0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>
        <v>1</v>
      </c>
      <c r="I115" s="270"/>
      <c r="J115" s="270"/>
      <c r="K115" s="271"/>
      <c r="L115" s="271">
        <v>5617.16</v>
      </c>
      <c r="M115" s="259">
        <f t="shared" si="3"/>
        <v>-5617.16</v>
      </c>
      <c r="N115" s="270"/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/>
      <c r="I117" s="270"/>
      <c r="J117" s="270"/>
      <c r="K117" s="271"/>
      <c r="L117" s="271"/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/>
      <c r="I119" s="270"/>
      <c r="J119" s="270"/>
      <c r="K119" s="271"/>
      <c r="L119" s="271"/>
      <c r="M119" s="259">
        <f t="shared" si="3"/>
        <v>0</v>
      </c>
      <c r="N119" s="270"/>
      <c r="O119" s="271"/>
      <c r="P119" s="271"/>
      <c r="Q119" s="259">
        <f t="shared" si="4"/>
        <v>0</v>
      </c>
    </row>
    <row r="120" spans="1:17" ht="15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/>
      <c r="I121" s="270"/>
      <c r="J121" s="270"/>
      <c r="K121" s="271"/>
      <c r="L121" s="271"/>
      <c r="M121" s="259">
        <f t="shared" si="3"/>
        <v>0</v>
      </c>
      <c r="N121" s="270"/>
      <c r="O121" s="271"/>
      <c r="P121" s="271"/>
      <c r="Q121" s="259">
        <f t="shared" si="4"/>
        <v>0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/>
      <c r="I122" s="270"/>
      <c r="J122" s="270"/>
      <c r="K122" s="271"/>
      <c r="L122" s="271"/>
      <c r="M122" s="259">
        <f t="shared" si="3"/>
        <v>0</v>
      </c>
      <c r="N122" s="270"/>
      <c r="O122" s="271"/>
      <c r="P122" s="271"/>
      <c r="Q122" s="259">
        <f t="shared" si="4"/>
        <v>0</v>
      </c>
    </row>
    <row r="123" spans="1:17" ht="15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/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>
        <v>1</v>
      </c>
      <c r="I124" s="270"/>
      <c r="J124" s="270"/>
      <c r="K124" s="271"/>
      <c r="L124" s="271">
        <v>9728.34</v>
      </c>
      <c r="M124" s="259">
        <f t="shared" si="3"/>
        <v>-9728.34</v>
      </c>
      <c r="N124" s="270"/>
      <c r="O124" s="271"/>
      <c r="P124" s="271">
        <v>8383.23</v>
      </c>
      <c r="Q124" s="259">
        <f t="shared" si="4"/>
        <v>-8383.23</v>
      </c>
    </row>
    <row r="125" spans="1:17" ht="15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/>
      <c r="I125" s="270"/>
      <c r="J125" s="270"/>
      <c r="K125" s="271"/>
      <c r="L125" s="271"/>
      <c r="M125" s="259">
        <f t="shared" si="3"/>
        <v>0</v>
      </c>
      <c r="N125" s="270">
        <v>1</v>
      </c>
      <c r="O125" s="271"/>
      <c r="P125" s="271"/>
      <c r="Q125" s="259">
        <f t="shared" si="4"/>
        <v>0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/>
      <c r="I126" s="270"/>
      <c r="J126" s="270"/>
      <c r="K126" s="271"/>
      <c r="L126" s="271"/>
      <c r="M126" s="259">
        <f t="shared" si="3"/>
        <v>0</v>
      </c>
      <c r="N126" s="270"/>
      <c r="O126" s="271"/>
      <c r="P126" s="271">
        <v>24460.63</v>
      </c>
      <c r="Q126" s="259">
        <f t="shared" si="4"/>
        <v>-24460.63</v>
      </c>
    </row>
    <row r="127" spans="1:17" ht="15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/>
      <c r="I127" s="270"/>
      <c r="J127" s="270"/>
      <c r="K127" s="271"/>
      <c r="L127" s="271"/>
      <c r="M127" s="259">
        <f t="shared" si="3"/>
        <v>0</v>
      </c>
      <c r="N127" s="270"/>
      <c r="O127" s="271"/>
      <c r="P127" s="271"/>
      <c r="Q127" s="259">
        <f t="shared" si="4"/>
        <v>0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/>
      <c r="I128" s="270"/>
      <c r="J128" s="270"/>
      <c r="K128" s="271"/>
      <c r="L128" s="271"/>
      <c r="M128" s="259">
        <f t="shared" si="3"/>
        <v>0</v>
      </c>
      <c r="N128" s="270">
        <v>1</v>
      </c>
      <c r="O128" s="271"/>
      <c r="P128" s="271"/>
      <c r="Q128" s="259">
        <f t="shared" si="4"/>
        <v>0</v>
      </c>
    </row>
    <row r="129" spans="1:17" ht="15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/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/>
      <c r="I130" s="270"/>
      <c r="J130" s="270"/>
      <c r="K130" s="271"/>
      <c r="L130" s="271"/>
      <c r="M130" s="259">
        <f t="shared" si="3"/>
        <v>0</v>
      </c>
      <c r="N130" s="270"/>
      <c r="O130" s="271"/>
      <c r="P130" s="271">
        <v>12799.91</v>
      </c>
      <c r="Q130" s="259">
        <f t="shared" si="4"/>
        <v>-12799.91</v>
      </c>
    </row>
    <row r="131" spans="1:17" ht="15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/>
      <c r="I131" s="270"/>
      <c r="J131" s="270"/>
      <c r="K131" s="271"/>
      <c r="L131" s="271">
        <v>11805.4</v>
      </c>
      <c r="M131" s="259">
        <f t="shared" si="3"/>
        <v>-11805.4</v>
      </c>
      <c r="N131" s="270"/>
      <c r="O131" s="271"/>
      <c r="P131" s="271"/>
      <c r="Q131" s="259">
        <f t="shared" si="4"/>
        <v>0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>
        <v>1</v>
      </c>
      <c r="I132" s="270"/>
      <c r="J132" s="270"/>
      <c r="K132" s="271"/>
      <c r="L132" s="271">
        <v>9704.4</v>
      </c>
      <c r="M132" s="259">
        <f t="shared" si="3"/>
        <v>-9704.4</v>
      </c>
      <c r="N132" s="270"/>
      <c r="O132" s="271"/>
      <c r="P132" s="271"/>
      <c r="Q132" s="259">
        <f t="shared" si="4"/>
        <v>0</v>
      </c>
    </row>
    <row r="133" spans="1:17" ht="15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/>
      <c r="I133" s="270"/>
      <c r="J133" s="270"/>
      <c r="K133" s="271"/>
      <c r="L133" s="271"/>
      <c r="M133" s="259">
        <f t="shared" si="3"/>
        <v>0</v>
      </c>
      <c r="N133" s="270"/>
      <c r="O133" s="271"/>
      <c r="P133" s="271"/>
      <c r="Q133" s="259">
        <f t="shared" si="4"/>
        <v>0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/>
      <c r="I134" s="270"/>
      <c r="J134" s="270"/>
      <c r="K134" s="271"/>
      <c r="L134" s="271"/>
      <c r="M134" s="259">
        <f t="shared" si="3"/>
        <v>0</v>
      </c>
      <c r="N134" s="270"/>
      <c r="O134" s="271"/>
      <c r="P134" s="271"/>
      <c r="Q134" s="259">
        <f t="shared" si="4"/>
        <v>0</v>
      </c>
    </row>
    <row r="135" spans="1:17" ht="15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/>
      <c r="J135" s="270"/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>
        <v>1</v>
      </c>
      <c r="I136" s="270"/>
      <c r="J136" s="270"/>
      <c r="K136" s="271"/>
      <c r="L136" s="271">
        <v>7839.7</v>
      </c>
      <c r="M136" s="259">
        <f t="shared" si="3"/>
        <v>-7839.7</v>
      </c>
      <c r="N136" s="270"/>
      <c r="O136" s="271"/>
      <c r="P136" s="271">
        <v>2674.71</v>
      </c>
      <c r="Q136" s="259">
        <f t="shared" si="4"/>
        <v>-2674.71</v>
      </c>
    </row>
    <row r="137" spans="1:17" ht="15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/>
      <c r="I138" s="270"/>
      <c r="J138" s="270"/>
      <c r="K138" s="271"/>
      <c r="L138" s="271"/>
      <c r="M138" s="259">
        <f t="shared" si="3"/>
        <v>0</v>
      </c>
      <c r="N138" s="270"/>
      <c r="O138" s="271"/>
      <c r="P138" s="271"/>
      <c r="Q138" s="259">
        <f t="shared" si="4"/>
        <v>0</v>
      </c>
    </row>
    <row r="139" spans="1:17" ht="15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/>
      <c r="I140" s="270"/>
      <c r="J140" s="270"/>
      <c r="K140" s="271"/>
      <c r="L140" s="271"/>
      <c r="M140" s="259">
        <f t="shared" si="3"/>
        <v>0</v>
      </c>
      <c r="N140" s="270"/>
      <c r="O140" s="271"/>
      <c r="P140" s="271">
        <v>9389.1</v>
      </c>
      <c r="Q140" s="259">
        <f t="shared" si="4"/>
        <v>-9389.1</v>
      </c>
    </row>
    <row r="141" spans="1:17" ht="15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/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>
        <v>1</v>
      </c>
      <c r="I142" s="270"/>
      <c r="J142" s="270"/>
      <c r="K142" s="271"/>
      <c r="L142" s="271"/>
      <c r="M142" s="259">
        <f t="shared" ref="M142:M186" si="5">K142-L142</f>
        <v>0</v>
      </c>
      <c r="N142" s="270"/>
      <c r="O142" s="271"/>
      <c r="P142" s="271"/>
      <c r="Q142" s="259">
        <f t="shared" ref="Q142:Q186" si="6">O142-P142</f>
        <v>0</v>
      </c>
    </row>
    <row r="143" spans="1:17" ht="15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/>
      <c r="I143" s="270"/>
      <c r="J143" s="270"/>
      <c r="K143" s="271"/>
      <c r="L143" s="271"/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>
        <v>4</v>
      </c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>
        <v>1</v>
      </c>
      <c r="I155" s="270"/>
      <c r="J155" s="270"/>
      <c r="K155" s="271"/>
      <c r="L155" s="271">
        <v>607.53</v>
      </c>
      <c r="M155" s="259">
        <f t="shared" si="5"/>
        <v>-607.53</v>
      </c>
      <c r="N155" s="270"/>
      <c r="O155" s="271"/>
      <c r="P155" s="271"/>
      <c r="Q155" s="259">
        <f t="shared" si="6"/>
        <v>0</v>
      </c>
    </row>
    <row r="156" spans="1:17" ht="15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/>
      <c r="I156" s="270"/>
      <c r="J156" s="270"/>
      <c r="K156" s="271"/>
      <c r="L156" s="271"/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/>
      <c r="I161" s="270"/>
      <c r="J161" s="270"/>
      <c r="K161" s="271"/>
      <c r="L161" s="271">
        <v>3395.87</v>
      </c>
      <c r="M161" s="259">
        <f t="shared" si="5"/>
        <v>-3395.87</v>
      </c>
      <c r="N161" s="270"/>
      <c r="O161" s="271"/>
      <c r="P161" s="271"/>
      <c r="Q161" s="259">
        <f t="shared" si="6"/>
        <v>0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/>
      <c r="I162" s="270"/>
      <c r="J162" s="270"/>
      <c r="K162" s="271"/>
      <c r="L162" s="271"/>
      <c r="M162" s="259">
        <f t="shared" si="5"/>
        <v>0</v>
      </c>
      <c r="N162" s="270"/>
      <c r="O162" s="271"/>
      <c r="P162" s="271"/>
      <c r="Q162" s="259">
        <f t="shared" si="6"/>
        <v>0</v>
      </c>
    </row>
    <row r="163" spans="1:17" ht="15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/>
      <c r="I163" s="270"/>
      <c r="J163" s="270"/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/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>
        <v>1</v>
      </c>
      <c r="I166" s="270"/>
      <c r="J166" s="270"/>
      <c r="K166" s="271"/>
      <c r="L166" s="271">
        <v>5589.28</v>
      </c>
      <c r="M166" s="259">
        <f t="shared" si="5"/>
        <v>-5589.28</v>
      </c>
      <c r="N166" s="270"/>
      <c r="O166" s="271"/>
      <c r="P166" s="271">
        <v>6606.68</v>
      </c>
      <c r="Q166" s="259">
        <f t="shared" si="6"/>
        <v>-6606.68</v>
      </c>
    </row>
    <row r="167" spans="1:17" ht="15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>
        <v>1</v>
      </c>
      <c r="I167" s="270"/>
      <c r="J167" s="270"/>
      <c r="K167" s="271"/>
      <c r="L167" s="271"/>
      <c r="M167" s="259">
        <f t="shared" si="5"/>
        <v>0</v>
      </c>
      <c r="N167" s="270"/>
      <c r="O167" s="271"/>
      <c r="P167" s="271"/>
      <c r="Q167" s="259">
        <f t="shared" si="6"/>
        <v>0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/>
      <c r="I168" s="270"/>
      <c r="J168" s="270"/>
      <c r="K168" s="271"/>
      <c r="L168" s="271"/>
      <c r="M168" s="259">
        <f t="shared" si="5"/>
        <v>0</v>
      </c>
      <c r="N168" s="270"/>
      <c r="O168" s="271"/>
      <c r="P168" s="271">
        <v>9647.69</v>
      </c>
      <c r="Q168" s="259">
        <f t="shared" si="6"/>
        <v>-9647.69</v>
      </c>
    </row>
    <row r="169" spans="1:17" ht="15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>
        <v>1</v>
      </c>
      <c r="I170" s="270"/>
      <c r="J170" s="270"/>
      <c r="K170" s="271"/>
      <c r="L170" s="271">
        <v>8918.83</v>
      </c>
      <c r="M170" s="259">
        <f t="shared" si="5"/>
        <v>-8918.83</v>
      </c>
      <c r="N170" s="270"/>
      <c r="O170" s="271"/>
      <c r="P170" s="271"/>
      <c r="Q170" s="259">
        <f t="shared" si="6"/>
        <v>0</v>
      </c>
    </row>
    <row r="171" spans="1:17" ht="15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/>
      <c r="I172" s="270"/>
      <c r="J172" s="270"/>
      <c r="K172" s="271"/>
      <c r="L172" s="271"/>
      <c r="M172" s="259">
        <f t="shared" si="5"/>
        <v>0</v>
      </c>
      <c r="N172" s="270"/>
      <c r="O172" s="271"/>
      <c r="P172" s="271"/>
      <c r="Q172" s="259">
        <f t="shared" si="6"/>
        <v>0</v>
      </c>
    </row>
    <row r="173" spans="1:17" ht="15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/>
      <c r="Q175" s="259">
        <f t="shared" si="6"/>
        <v>0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/>
      <c r="I177" s="270"/>
      <c r="J177" s="270"/>
      <c r="K177" s="271"/>
      <c r="L177" s="271">
        <v>1726.86</v>
      </c>
      <c r="M177" s="259">
        <f t="shared" si="5"/>
        <v>-1726.86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>
        <v>1</v>
      </c>
      <c r="I178" s="270"/>
      <c r="J178" s="270"/>
      <c r="K178" s="271"/>
      <c r="L178" s="271"/>
      <c r="M178" s="259">
        <f t="shared" si="5"/>
        <v>0</v>
      </c>
      <c r="N178" s="270"/>
      <c r="O178" s="271"/>
      <c r="P178" s="271"/>
      <c r="Q178" s="259">
        <f t="shared" si="6"/>
        <v>0</v>
      </c>
    </row>
    <row r="179" spans="1:17" ht="15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/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>
        <v>1288.7</v>
      </c>
      <c r="Q179" s="259">
        <f t="shared" si="6"/>
        <v>-1288.7</v>
      </c>
    </row>
    <row r="180" spans="1:17" ht="15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/>
      <c r="J180" s="270"/>
      <c r="K180" s="271"/>
      <c r="L180" s="271"/>
      <c r="M180" s="259">
        <f t="shared" si="5"/>
        <v>0</v>
      </c>
      <c r="N180" s="270"/>
      <c r="O180" s="271"/>
      <c r="P180" s="271"/>
      <c r="Q180" s="259">
        <f t="shared" si="6"/>
        <v>0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/>
      <c r="I181" s="270"/>
      <c r="J181" s="270"/>
      <c r="K181" s="271"/>
      <c r="L181" s="271">
        <v>2607.62</v>
      </c>
      <c r="M181" s="259">
        <f t="shared" si="5"/>
        <v>-2607.62</v>
      </c>
      <c r="N181" s="270"/>
      <c r="O181" s="271"/>
      <c r="P181" s="271"/>
      <c r="Q181" s="259">
        <f t="shared" si="6"/>
        <v>0</v>
      </c>
    </row>
    <row r="182" spans="1:17" ht="15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/>
      <c r="I182" s="270"/>
      <c r="J182" s="270"/>
      <c r="K182" s="271"/>
      <c r="L182" s="271">
        <v>5400.6</v>
      </c>
      <c r="M182" s="259">
        <f t="shared" si="5"/>
        <v>-5400.6</v>
      </c>
      <c r="N182" s="270"/>
      <c r="O182" s="271"/>
      <c r="P182" s="271"/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/>
      <c r="I183" s="270"/>
      <c r="J183" s="270"/>
      <c r="K183" s="271"/>
      <c r="L183" s="271"/>
      <c r="M183" s="259">
        <f t="shared" si="5"/>
        <v>0</v>
      </c>
      <c r="N183" s="270"/>
      <c r="O183" s="271"/>
      <c r="P183" s="271"/>
      <c r="Q183" s="259">
        <f t="shared" si="6"/>
        <v>0</v>
      </c>
    </row>
    <row r="184" spans="1:17" ht="15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/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/>
      <c r="I185" s="270"/>
      <c r="J185" s="270"/>
      <c r="K185" s="271"/>
      <c r="L185" s="271">
        <v>966.53</v>
      </c>
      <c r="M185" s="259">
        <f t="shared" si="5"/>
        <v>-966.53</v>
      </c>
      <c r="N185" s="270"/>
      <c r="O185" s="271"/>
      <c r="P185" s="271">
        <v>2761.5</v>
      </c>
      <c r="Q185" s="259">
        <f t="shared" si="6"/>
        <v>-2761.5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>
        <v>2</v>
      </c>
      <c r="I186" s="270"/>
      <c r="J186" s="270"/>
      <c r="K186" s="271"/>
      <c r="L186" s="271">
        <v>1407.44</v>
      </c>
      <c r="M186" s="259">
        <f t="shared" si="5"/>
        <v>-1407.44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/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>
        <v>1</v>
      </c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>
        <v>4</v>
      </c>
      <c r="I189" s="270"/>
      <c r="J189" s="270"/>
      <c r="K189" s="271"/>
      <c r="L189" s="271"/>
      <c r="M189" s="259">
        <f t="shared" ref="M189:M235" si="7">K189-L189</f>
        <v>0</v>
      </c>
      <c r="N189" s="270"/>
      <c r="O189" s="271"/>
      <c r="P189" s="271"/>
      <c r="Q189" s="259">
        <f t="shared" ref="Q189:Q235" si="8">O189-P189</f>
        <v>0</v>
      </c>
    </row>
    <row r="190" spans="1:17" ht="15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/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/>
      <c r="I191" s="270"/>
      <c r="J191" s="270"/>
      <c r="K191" s="271"/>
      <c r="L191" s="271"/>
      <c r="M191" s="259">
        <f t="shared" si="7"/>
        <v>0</v>
      </c>
      <c r="N191" s="270"/>
      <c r="O191" s="271"/>
      <c r="P191" s="271"/>
      <c r="Q191" s="259">
        <f t="shared" si="8"/>
        <v>0</v>
      </c>
    </row>
    <row r="192" spans="1:17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>
        <v>1</v>
      </c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/>
      <c r="I194" s="270"/>
      <c r="J194" s="270"/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/>
      <c r="I196" s="270"/>
      <c r="J196" s="270"/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/>
      <c r="I197" s="270"/>
      <c r="J197" s="270"/>
      <c r="K197" s="271"/>
      <c r="L197" s="271"/>
      <c r="M197" s="259">
        <f t="shared" si="7"/>
        <v>0</v>
      </c>
      <c r="N197" s="270"/>
      <c r="O197" s="271"/>
      <c r="P197" s="271"/>
      <c r="Q197" s="259">
        <f t="shared" si="8"/>
        <v>0</v>
      </c>
    </row>
    <row r="198" spans="1:17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/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/>
      <c r="I199" s="270"/>
      <c r="J199" s="270"/>
      <c r="K199" s="271"/>
      <c r="L199" s="271">
        <v>3918.11</v>
      </c>
      <c r="M199" s="259">
        <f t="shared" si="7"/>
        <v>-3918.11</v>
      </c>
      <c r="N199" s="270"/>
      <c r="O199" s="271"/>
      <c r="P199" s="271"/>
      <c r="Q199" s="259">
        <f t="shared" si="8"/>
        <v>0</v>
      </c>
    </row>
    <row r="200" spans="1:17" ht="63.75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/>
      <c r="I200" s="270"/>
      <c r="J200" s="270"/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/>
      <c r="I202" s="270"/>
      <c r="J202" s="270"/>
      <c r="K202" s="271"/>
      <c r="L202" s="271"/>
      <c r="M202" s="259">
        <f t="shared" si="7"/>
        <v>0</v>
      </c>
      <c r="N202" s="270"/>
      <c r="O202" s="271"/>
      <c r="P202" s="271"/>
      <c r="Q202" s="259">
        <f t="shared" si="8"/>
        <v>0</v>
      </c>
    </row>
    <row r="203" spans="1:17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/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/>
      <c r="I205" s="270"/>
      <c r="J205" s="270"/>
      <c r="K205" s="271"/>
      <c r="L205" s="271"/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>
        <v>2</v>
      </c>
      <c r="I206" s="270"/>
      <c r="J206" s="270"/>
      <c r="K206" s="271"/>
      <c r="L206" s="271"/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>
        <v>2</v>
      </c>
      <c r="I208" s="270"/>
      <c r="J208" s="270"/>
      <c r="K208" s="271"/>
      <c r="L208" s="271"/>
      <c r="M208" s="259">
        <f t="shared" si="7"/>
        <v>0</v>
      </c>
      <c r="N208" s="270"/>
      <c r="O208" s="271"/>
      <c r="P208" s="271"/>
      <c r="Q208" s="259">
        <f t="shared" si="8"/>
        <v>0</v>
      </c>
    </row>
    <row r="209" spans="1:17" ht="5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/>
      <c r="I209" s="270"/>
      <c r="J209" s="270"/>
      <c r="K209" s="271"/>
      <c r="L209" s="271">
        <v>1841</v>
      </c>
      <c r="M209" s="259">
        <f t="shared" si="7"/>
        <v>-1841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/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/>
      <c r="I211" s="270"/>
      <c r="J211" s="270"/>
      <c r="K211" s="271"/>
      <c r="L211" s="271">
        <v>3682</v>
      </c>
      <c r="M211" s="259">
        <f t="shared" si="7"/>
        <v>-3682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/>
      <c r="I212" s="270"/>
      <c r="J212" s="270"/>
      <c r="K212" s="271"/>
      <c r="L212" s="271">
        <v>4608.95</v>
      </c>
      <c r="M212" s="259">
        <f t="shared" si="7"/>
        <v>-4608.95</v>
      </c>
      <c r="N212" s="270"/>
      <c r="O212" s="271"/>
      <c r="P212" s="271"/>
      <c r="Q212" s="259">
        <f t="shared" si="8"/>
        <v>0</v>
      </c>
    </row>
    <row r="213" spans="1:17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/>
      <c r="I213" s="270"/>
      <c r="J213" s="270"/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/>
      <c r="I214" s="270"/>
      <c r="J214" s="270"/>
      <c r="K214" s="271"/>
      <c r="L214" s="271"/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/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/>
      <c r="I216" s="270"/>
      <c r="J216" s="270"/>
      <c r="K216" s="271"/>
      <c r="L216" s="271"/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/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>
        <v>3</v>
      </c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/>
      <c r="I222" s="270"/>
      <c r="J222" s="270"/>
      <c r="K222" s="271"/>
      <c r="L222" s="271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>
        <v>1</v>
      </c>
      <c r="I224" s="270"/>
      <c r="J224" s="270"/>
      <c r="K224" s="271"/>
      <c r="L224" s="271">
        <v>683.47</v>
      </c>
      <c r="M224" s="259">
        <f t="shared" si="7"/>
        <v>-683.47</v>
      </c>
      <c r="N224" s="270"/>
      <c r="O224" s="271"/>
      <c r="P224" s="271"/>
      <c r="Q224" s="259">
        <f t="shared" si="8"/>
        <v>0</v>
      </c>
    </row>
    <row r="225" spans="1:17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/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>
        <v>1</v>
      </c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/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>
        <v>2</v>
      </c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/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/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>
      <c r="A235" s="270">
        <v>226</v>
      </c>
      <c r="B235" s="243" t="s">
        <v>575</v>
      </c>
      <c r="C235" s="203" t="s">
        <v>19</v>
      </c>
      <c r="D235" s="241"/>
      <c r="E235" s="217" t="s">
        <v>573</v>
      </c>
      <c r="F235" s="228" t="s">
        <v>574</v>
      </c>
      <c r="G235" s="36" t="s">
        <v>21</v>
      </c>
      <c r="H235" s="274"/>
      <c r="I235" s="270"/>
      <c r="J235" s="270"/>
      <c r="K235" s="271"/>
      <c r="L235" s="271"/>
      <c r="M235" s="259">
        <f t="shared" si="7"/>
        <v>0</v>
      </c>
      <c r="N235" s="270"/>
      <c r="O235" s="271"/>
      <c r="P235" s="271"/>
      <c r="Q235" s="259">
        <f t="shared" si="8"/>
        <v>0</v>
      </c>
    </row>
    <row r="236" spans="1:17" ht="15" customHeight="1">
      <c r="A236" s="278" t="s">
        <v>153</v>
      </c>
      <c r="B236" s="279"/>
      <c r="C236" s="279"/>
      <c r="D236" s="279"/>
      <c r="E236" s="279"/>
      <c r="F236" s="279"/>
      <c r="G236" s="280"/>
      <c r="H236" s="245">
        <f>SUM(H10:H235)</f>
        <v>58</v>
      </c>
      <c r="I236" s="245">
        <f t="shared" ref="I236:J236" si="9">SUM(I10:I235)</f>
        <v>0</v>
      </c>
      <c r="J236" s="245">
        <f t="shared" si="9"/>
        <v>0</v>
      </c>
      <c r="K236" s="259">
        <f>SUM(K10:K235)</f>
        <v>0</v>
      </c>
      <c r="L236" s="259">
        <f t="shared" ref="L236:M236" si="10">SUM(L10:L235)</f>
        <v>126307.74999999999</v>
      </c>
      <c r="M236" s="259">
        <f t="shared" si="10"/>
        <v>-126307.74999999999</v>
      </c>
      <c r="N236" s="277">
        <f>SUM(N10:N235)</f>
        <v>2</v>
      </c>
      <c r="O236" s="259">
        <f>SUM(O10:O235)</f>
        <v>0</v>
      </c>
      <c r="P236" s="259">
        <f t="shared" ref="P236:Q236" si="11">SUM(P10:P235)</f>
        <v>93587.17</v>
      </c>
      <c r="Q236" s="259">
        <f t="shared" si="11"/>
        <v>-93587.17</v>
      </c>
    </row>
  </sheetData>
  <autoFilter ref="A9:Q236" xr:uid="{00000000-0009-0000-0000-000029000000}"/>
  <mergeCells count="8">
    <mergeCell ref="A236:G236"/>
    <mergeCell ref="O1:Q1"/>
    <mergeCell ref="A3:Q3"/>
    <mergeCell ref="A4:Q4"/>
    <mergeCell ref="A6:Q6"/>
    <mergeCell ref="B7:G7"/>
    <mergeCell ref="H7:M7"/>
    <mergeCell ref="N7:Q7"/>
  </mergeCells>
  <pageMargins left="0.17" right="0.17" top="0.17" bottom="0.17" header="0.18" footer="0.17"/>
  <pageSetup paperSize="9" scale="54" fitToHeight="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/>
  <dimension ref="A1:Q188"/>
  <sheetViews>
    <sheetView topLeftCell="A58" workbookViewId="0">
      <selection activeCell="A81" sqref="A81:XFD81"/>
    </sheetView>
  </sheetViews>
  <sheetFormatPr defaultRowHeight="15"/>
  <cols>
    <col min="1" max="1" width="4.5703125" customWidth="1"/>
    <col min="2" max="2" width="34.28515625" customWidth="1"/>
    <col min="3" max="3" width="9.5703125" customWidth="1"/>
    <col min="4" max="4" width="8.28515625" customWidth="1"/>
    <col min="5" max="5" width="23.85546875" customWidth="1"/>
    <col min="6" max="6" width="17.85546875" customWidth="1"/>
    <col min="7" max="7" width="24.7109375" customWidth="1"/>
    <col min="8" max="8" width="19.140625" customWidth="1"/>
    <col min="9" max="17" width="13.7109375" customWidth="1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10">
        <v>1</v>
      </c>
      <c r="B10" s="11" t="s">
        <v>18</v>
      </c>
      <c r="C10" s="12" t="s">
        <v>19</v>
      </c>
      <c r="D10" s="11"/>
      <c r="E10" s="13" t="s">
        <v>20</v>
      </c>
      <c r="F10" s="62" t="s">
        <v>157</v>
      </c>
      <c r="G10" s="14" t="s">
        <v>21</v>
      </c>
      <c r="H10" s="15">
        <v>2</v>
      </c>
      <c r="I10" s="23"/>
      <c r="J10" s="23"/>
      <c r="K10" s="24"/>
      <c r="L10" s="24"/>
      <c r="M10" s="25">
        <f t="shared" ref="M10:M74" si="1">K10-L10</f>
        <v>0</v>
      </c>
      <c r="N10" s="23"/>
      <c r="O10" s="24"/>
      <c r="P10" s="24"/>
      <c r="Q10" s="27">
        <f t="shared" ref="Q10:Q74" si="2">O10-P10</f>
        <v>0</v>
      </c>
    </row>
    <row r="11" spans="1:17" ht="15" customHeight="1">
      <c r="A11" s="10">
        <v>2</v>
      </c>
      <c r="B11" s="11" t="s">
        <v>18</v>
      </c>
      <c r="C11" s="12" t="s">
        <v>19</v>
      </c>
      <c r="D11" s="11"/>
      <c r="E11" s="13" t="s">
        <v>20</v>
      </c>
      <c r="F11" s="62" t="s">
        <v>423</v>
      </c>
      <c r="G11" s="16" t="s">
        <v>22</v>
      </c>
      <c r="H11" s="15"/>
      <c r="I11" s="23"/>
      <c r="J11" s="23"/>
      <c r="K11" s="24"/>
      <c r="L11" s="24"/>
      <c r="M11" s="25">
        <f t="shared" si="1"/>
        <v>0</v>
      </c>
      <c r="N11" s="23"/>
      <c r="O11" s="24"/>
      <c r="P11" s="24"/>
      <c r="Q11" s="27">
        <f t="shared" si="2"/>
        <v>0</v>
      </c>
    </row>
    <row r="12" spans="1:17" ht="15" customHeight="1">
      <c r="A12" s="10">
        <v>3</v>
      </c>
      <c r="B12" s="11" t="s">
        <v>23</v>
      </c>
      <c r="C12" s="12" t="s">
        <v>19</v>
      </c>
      <c r="D12" s="11"/>
      <c r="E12" s="13" t="s">
        <v>24</v>
      </c>
      <c r="F12" s="63">
        <v>2</v>
      </c>
      <c r="G12" s="14" t="s">
        <v>21</v>
      </c>
      <c r="H12" s="15"/>
      <c r="I12" s="23"/>
      <c r="J12" s="23"/>
      <c r="K12" s="24"/>
      <c r="L12" s="24"/>
      <c r="M12" s="25">
        <f t="shared" si="1"/>
        <v>0</v>
      </c>
      <c r="N12" s="23"/>
      <c r="O12" s="24"/>
      <c r="P12" s="24"/>
      <c r="Q12" s="27">
        <f t="shared" si="2"/>
        <v>0</v>
      </c>
    </row>
    <row r="13" spans="1:17" ht="15" customHeight="1">
      <c r="A13" s="10">
        <v>4</v>
      </c>
      <c r="B13" s="11" t="s">
        <v>25</v>
      </c>
      <c r="C13" s="12" t="s">
        <v>19</v>
      </c>
      <c r="D13" s="11"/>
      <c r="E13" s="13" t="s">
        <v>26</v>
      </c>
      <c r="F13" s="62" t="s">
        <v>158</v>
      </c>
      <c r="G13" s="14" t="s">
        <v>21</v>
      </c>
      <c r="H13" s="15"/>
      <c r="I13" s="23"/>
      <c r="J13" s="23"/>
      <c r="K13" s="24"/>
      <c r="L13" s="24"/>
      <c r="M13" s="25">
        <f t="shared" si="1"/>
        <v>0</v>
      </c>
      <c r="N13" s="23"/>
      <c r="O13" s="24"/>
      <c r="P13" s="24"/>
      <c r="Q13" s="27">
        <f t="shared" si="2"/>
        <v>0</v>
      </c>
    </row>
    <row r="14" spans="1:17" ht="15" customHeight="1">
      <c r="A14" s="10">
        <v>5</v>
      </c>
      <c r="B14" s="11" t="s">
        <v>27</v>
      </c>
      <c r="C14" s="12" t="s">
        <v>19</v>
      </c>
      <c r="D14" s="11"/>
      <c r="E14" s="13" t="s">
        <v>26</v>
      </c>
      <c r="F14" s="62" t="s">
        <v>159</v>
      </c>
      <c r="G14" s="14" t="s">
        <v>21</v>
      </c>
      <c r="H14" s="15"/>
      <c r="I14" s="23"/>
      <c r="J14" s="23"/>
      <c r="K14" s="24"/>
      <c r="L14" s="24"/>
      <c r="M14" s="25">
        <f t="shared" si="1"/>
        <v>0</v>
      </c>
      <c r="N14" s="23"/>
      <c r="O14" s="24"/>
      <c r="P14" s="24"/>
      <c r="Q14" s="27">
        <f t="shared" si="2"/>
        <v>0</v>
      </c>
    </row>
    <row r="15" spans="1:17" ht="15" customHeight="1">
      <c r="A15" s="10">
        <v>6</v>
      </c>
      <c r="B15" s="11" t="s">
        <v>28</v>
      </c>
      <c r="C15" s="12" t="s">
        <v>19</v>
      </c>
      <c r="D15" s="11"/>
      <c r="E15" s="13" t="s">
        <v>26</v>
      </c>
      <c r="F15" s="62" t="s">
        <v>160</v>
      </c>
      <c r="G15" s="14" t="s">
        <v>21</v>
      </c>
      <c r="H15" s="15"/>
      <c r="I15" s="23"/>
      <c r="J15" s="23"/>
      <c r="K15" s="24"/>
      <c r="L15" s="24"/>
      <c r="M15" s="25">
        <f t="shared" si="1"/>
        <v>0</v>
      </c>
      <c r="N15" s="23"/>
      <c r="O15" s="24"/>
      <c r="P15" s="24"/>
      <c r="Q15" s="27">
        <f t="shared" si="2"/>
        <v>0</v>
      </c>
    </row>
    <row r="16" spans="1:17" ht="15" customHeight="1">
      <c r="A16" s="10">
        <v>7</v>
      </c>
      <c r="B16" s="11" t="s">
        <v>29</v>
      </c>
      <c r="C16" s="12" t="s">
        <v>19</v>
      </c>
      <c r="D16" s="11"/>
      <c r="E16" s="13" t="s">
        <v>30</v>
      </c>
      <c r="F16" s="62" t="s">
        <v>161</v>
      </c>
      <c r="G16" s="14" t="s">
        <v>21</v>
      </c>
      <c r="H16" s="15"/>
      <c r="I16" s="23"/>
      <c r="J16" s="23"/>
      <c r="K16" s="24"/>
      <c r="L16" s="24"/>
      <c r="M16" s="25">
        <f t="shared" si="1"/>
        <v>0</v>
      </c>
      <c r="N16" s="23"/>
      <c r="O16" s="24"/>
      <c r="P16" s="24"/>
      <c r="Q16" s="27">
        <f t="shared" si="2"/>
        <v>0</v>
      </c>
    </row>
    <row r="17" spans="1:17" ht="15" customHeight="1">
      <c r="A17" s="10">
        <v>8</v>
      </c>
      <c r="B17" s="11" t="s">
        <v>29</v>
      </c>
      <c r="C17" s="12" t="s">
        <v>19</v>
      </c>
      <c r="D17" s="11"/>
      <c r="E17" s="13" t="s">
        <v>30</v>
      </c>
      <c r="F17" s="62" t="s">
        <v>169</v>
      </c>
      <c r="G17" s="17" t="s">
        <v>31</v>
      </c>
      <c r="H17" s="15"/>
      <c r="I17" s="23"/>
      <c r="J17" s="23"/>
      <c r="K17" s="24"/>
      <c r="L17" s="24"/>
      <c r="M17" s="25">
        <f t="shared" si="1"/>
        <v>0</v>
      </c>
      <c r="N17" s="23"/>
      <c r="O17" s="24"/>
      <c r="P17" s="24"/>
      <c r="Q17" s="27">
        <f t="shared" si="2"/>
        <v>0</v>
      </c>
    </row>
    <row r="18" spans="1:17" ht="15" customHeight="1">
      <c r="A18" s="10">
        <v>9</v>
      </c>
      <c r="B18" s="11" t="s">
        <v>32</v>
      </c>
      <c r="C18" s="12" t="s">
        <v>19</v>
      </c>
      <c r="D18" s="11"/>
      <c r="E18" s="13" t="s">
        <v>26</v>
      </c>
      <c r="F18" s="62" t="s">
        <v>162</v>
      </c>
      <c r="G18" s="14" t="s">
        <v>21</v>
      </c>
      <c r="H18" s="15"/>
      <c r="I18" s="23"/>
      <c r="J18" s="23"/>
      <c r="K18" s="24"/>
      <c r="L18" s="24"/>
      <c r="M18" s="25">
        <f t="shared" si="1"/>
        <v>0</v>
      </c>
      <c r="N18" s="23"/>
      <c r="O18" s="24"/>
      <c r="P18" s="24"/>
      <c r="Q18" s="27">
        <f t="shared" si="2"/>
        <v>0</v>
      </c>
    </row>
    <row r="19" spans="1:17" ht="15" customHeight="1">
      <c r="A19" s="10">
        <v>10</v>
      </c>
      <c r="B19" s="11" t="s">
        <v>32</v>
      </c>
      <c r="C19" s="12" t="s">
        <v>19</v>
      </c>
      <c r="D19" s="11"/>
      <c r="E19" s="13" t="s">
        <v>26</v>
      </c>
      <c r="F19" s="62" t="s">
        <v>170</v>
      </c>
      <c r="G19" s="18" t="s">
        <v>33</v>
      </c>
      <c r="H19" s="15"/>
      <c r="I19" s="23"/>
      <c r="J19" s="23"/>
      <c r="K19" s="24"/>
      <c r="L19" s="24"/>
      <c r="M19" s="25">
        <f t="shared" si="1"/>
        <v>0</v>
      </c>
      <c r="N19" s="23"/>
      <c r="O19" s="24"/>
      <c r="P19" s="24"/>
      <c r="Q19" s="27">
        <f t="shared" si="2"/>
        <v>0</v>
      </c>
    </row>
    <row r="20" spans="1:17" ht="15" customHeight="1">
      <c r="A20" s="10">
        <v>11</v>
      </c>
      <c r="B20" s="11" t="s">
        <v>34</v>
      </c>
      <c r="C20" s="12" t="s">
        <v>19</v>
      </c>
      <c r="D20" s="11"/>
      <c r="E20" s="13" t="s">
        <v>35</v>
      </c>
      <c r="F20" s="62" t="s">
        <v>163</v>
      </c>
      <c r="G20" s="14" t="s">
        <v>21</v>
      </c>
      <c r="H20" s="15"/>
      <c r="I20" s="23"/>
      <c r="J20" s="23"/>
      <c r="K20" s="24"/>
      <c r="L20" s="24"/>
      <c r="M20" s="25">
        <f t="shared" si="1"/>
        <v>0</v>
      </c>
      <c r="N20" s="23"/>
      <c r="O20" s="24"/>
      <c r="P20" s="24"/>
      <c r="Q20" s="27">
        <f t="shared" si="2"/>
        <v>0</v>
      </c>
    </row>
    <row r="21" spans="1:17" ht="15" customHeight="1">
      <c r="A21" s="10">
        <v>12</v>
      </c>
      <c r="B21" s="11" t="s">
        <v>34</v>
      </c>
      <c r="C21" s="12" t="s">
        <v>19</v>
      </c>
      <c r="D21" s="11"/>
      <c r="E21" s="13" t="s">
        <v>35</v>
      </c>
      <c r="F21" s="62" t="s">
        <v>171</v>
      </c>
      <c r="G21" s="19" t="s">
        <v>36</v>
      </c>
      <c r="H21" s="15"/>
      <c r="I21" s="23"/>
      <c r="J21" s="23"/>
      <c r="K21" s="24"/>
      <c r="L21" s="24"/>
      <c r="M21" s="25">
        <f t="shared" si="1"/>
        <v>0</v>
      </c>
      <c r="N21" s="23"/>
      <c r="O21" s="24"/>
      <c r="P21" s="24"/>
      <c r="Q21" s="27">
        <f t="shared" si="2"/>
        <v>0</v>
      </c>
    </row>
    <row r="22" spans="1:17" ht="15" customHeight="1">
      <c r="A22" s="10">
        <v>13</v>
      </c>
      <c r="B22" s="11" t="s">
        <v>37</v>
      </c>
      <c r="C22" s="12" t="s">
        <v>19</v>
      </c>
      <c r="D22" s="11"/>
      <c r="E22" s="13" t="s">
        <v>26</v>
      </c>
      <c r="F22" s="62" t="s">
        <v>164</v>
      </c>
      <c r="G22" s="14" t="s">
        <v>21</v>
      </c>
      <c r="H22" s="15"/>
      <c r="I22" s="23"/>
      <c r="J22" s="23"/>
      <c r="K22" s="24"/>
      <c r="L22" s="24"/>
      <c r="M22" s="25">
        <f t="shared" si="1"/>
        <v>0</v>
      </c>
      <c r="N22" s="23"/>
      <c r="O22" s="24"/>
      <c r="P22" s="24"/>
      <c r="Q22" s="27">
        <f t="shared" si="2"/>
        <v>0</v>
      </c>
    </row>
    <row r="23" spans="1:17" ht="15" customHeight="1">
      <c r="A23" s="10">
        <v>14</v>
      </c>
      <c r="B23" s="11" t="s">
        <v>37</v>
      </c>
      <c r="C23" s="12" t="s">
        <v>19</v>
      </c>
      <c r="D23" s="11"/>
      <c r="E23" s="13" t="s">
        <v>26</v>
      </c>
      <c r="F23" s="62" t="s">
        <v>172</v>
      </c>
      <c r="G23" s="18" t="s">
        <v>33</v>
      </c>
      <c r="H23" s="15">
        <v>1</v>
      </c>
      <c r="I23" s="23"/>
      <c r="J23" s="23"/>
      <c r="K23" s="24"/>
      <c r="L23" s="24"/>
      <c r="M23" s="25">
        <f t="shared" si="1"/>
        <v>0</v>
      </c>
      <c r="N23" s="23"/>
      <c r="O23" s="24"/>
      <c r="P23" s="24"/>
      <c r="Q23" s="27">
        <f t="shared" si="2"/>
        <v>0</v>
      </c>
    </row>
    <row r="24" spans="1:17" ht="15" customHeight="1">
      <c r="A24" s="10">
        <v>15</v>
      </c>
      <c r="B24" s="11" t="s">
        <v>38</v>
      </c>
      <c r="C24" s="12" t="s">
        <v>19</v>
      </c>
      <c r="D24" s="11"/>
      <c r="E24" s="13" t="s">
        <v>39</v>
      </c>
      <c r="F24" s="62" t="s">
        <v>165</v>
      </c>
      <c r="G24" s="14" t="s">
        <v>21</v>
      </c>
      <c r="H24" s="15"/>
      <c r="I24" s="23"/>
      <c r="J24" s="23"/>
      <c r="K24" s="24"/>
      <c r="L24" s="24"/>
      <c r="M24" s="25">
        <f t="shared" si="1"/>
        <v>0</v>
      </c>
      <c r="N24" s="23"/>
      <c r="O24" s="24"/>
      <c r="P24" s="24"/>
      <c r="Q24" s="27">
        <f t="shared" si="2"/>
        <v>0</v>
      </c>
    </row>
    <row r="25" spans="1:17" ht="15" customHeight="1">
      <c r="A25" s="10">
        <v>16</v>
      </c>
      <c r="B25" s="11" t="s">
        <v>38</v>
      </c>
      <c r="C25" s="12" t="s">
        <v>19</v>
      </c>
      <c r="D25" s="11"/>
      <c r="E25" s="13" t="s">
        <v>39</v>
      </c>
      <c r="F25" s="62" t="s">
        <v>173</v>
      </c>
      <c r="G25" s="18" t="s">
        <v>33</v>
      </c>
      <c r="H25" s="15"/>
      <c r="I25" s="23"/>
      <c r="J25" s="23"/>
      <c r="K25" s="24"/>
      <c r="L25" s="24"/>
      <c r="M25" s="25">
        <f t="shared" si="1"/>
        <v>0</v>
      </c>
      <c r="N25" s="23"/>
      <c r="O25" s="24"/>
      <c r="P25" s="24"/>
      <c r="Q25" s="27">
        <f t="shared" si="2"/>
        <v>0</v>
      </c>
    </row>
    <row r="26" spans="1:17" ht="15" customHeight="1">
      <c r="A26" s="10">
        <v>17</v>
      </c>
      <c r="B26" s="11" t="s">
        <v>40</v>
      </c>
      <c r="C26" s="12" t="s">
        <v>19</v>
      </c>
      <c r="D26" s="11"/>
      <c r="E26" s="13" t="s">
        <v>20</v>
      </c>
      <c r="F26" s="62" t="s">
        <v>166</v>
      </c>
      <c r="G26" s="14" t="s">
        <v>21</v>
      </c>
      <c r="H26" s="15">
        <v>1</v>
      </c>
      <c r="I26" s="23"/>
      <c r="J26" s="23"/>
      <c r="K26" s="24"/>
      <c r="L26" s="24"/>
      <c r="M26" s="25">
        <f t="shared" si="1"/>
        <v>0</v>
      </c>
      <c r="N26" s="23"/>
      <c r="O26" s="24"/>
      <c r="P26" s="24"/>
      <c r="Q26" s="27">
        <f t="shared" si="2"/>
        <v>0</v>
      </c>
    </row>
    <row r="27" spans="1:17" ht="15" customHeight="1">
      <c r="A27" s="10">
        <v>18</v>
      </c>
      <c r="B27" s="11" t="s">
        <v>40</v>
      </c>
      <c r="C27" s="12" t="s">
        <v>19</v>
      </c>
      <c r="D27" s="11"/>
      <c r="E27" s="13" t="s">
        <v>20</v>
      </c>
      <c r="F27" s="62" t="s">
        <v>424</v>
      </c>
      <c r="G27" s="16" t="s">
        <v>22</v>
      </c>
      <c r="H27" s="15"/>
      <c r="I27" s="23"/>
      <c r="J27" s="23"/>
      <c r="K27" s="24"/>
      <c r="L27" s="24"/>
      <c r="M27" s="25">
        <f t="shared" si="1"/>
        <v>0</v>
      </c>
      <c r="N27" s="23"/>
      <c r="O27" s="24"/>
      <c r="P27" s="24"/>
      <c r="Q27" s="27">
        <f t="shared" si="2"/>
        <v>0</v>
      </c>
    </row>
    <row r="28" spans="1:17" ht="15" customHeight="1">
      <c r="A28" s="10">
        <v>19</v>
      </c>
      <c r="B28" s="11" t="s">
        <v>41</v>
      </c>
      <c r="C28" s="12" t="s">
        <v>19</v>
      </c>
      <c r="D28" s="11"/>
      <c r="E28" s="13" t="s">
        <v>24</v>
      </c>
      <c r="F28" s="62" t="s">
        <v>167</v>
      </c>
      <c r="G28" s="14" t="s">
        <v>21</v>
      </c>
      <c r="H28" s="15"/>
      <c r="I28" s="23"/>
      <c r="J28" s="23"/>
      <c r="K28" s="24"/>
      <c r="L28" s="24"/>
      <c r="M28" s="25">
        <f t="shared" si="1"/>
        <v>0</v>
      </c>
      <c r="N28" s="23"/>
      <c r="O28" s="24"/>
      <c r="P28" s="24"/>
      <c r="Q28" s="27">
        <f t="shared" si="2"/>
        <v>0</v>
      </c>
    </row>
    <row r="29" spans="1:17" ht="15" customHeight="1">
      <c r="A29" s="10">
        <v>20</v>
      </c>
      <c r="B29" s="11" t="s">
        <v>41</v>
      </c>
      <c r="C29" s="12" t="s">
        <v>19</v>
      </c>
      <c r="D29" s="11"/>
      <c r="E29" s="13" t="s">
        <v>24</v>
      </c>
      <c r="F29" s="62" t="s">
        <v>425</v>
      </c>
      <c r="G29" s="16" t="s">
        <v>22</v>
      </c>
      <c r="H29" s="15"/>
      <c r="I29" s="23"/>
      <c r="J29" s="23"/>
      <c r="K29" s="24"/>
      <c r="L29" s="24"/>
      <c r="M29" s="25">
        <f t="shared" si="1"/>
        <v>0</v>
      </c>
      <c r="N29" s="23"/>
      <c r="O29" s="24"/>
      <c r="P29" s="24"/>
      <c r="Q29" s="27">
        <f t="shared" si="2"/>
        <v>0</v>
      </c>
    </row>
    <row r="30" spans="1:17" ht="15" customHeight="1">
      <c r="A30" s="10">
        <v>21</v>
      </c>
      <c r="B30" s="11" t="s">
        <v>42</v>
      </c>
      <c r="C30" s="12" t="s">
        <v>19</v>
      </c>
      <c r="D30" s="11"/>
      <c r="E30" s="13" t="s">
        <v>26</v>
      </c>
      <c r="F30" s="64">
        <v>21</v>
      </c>
      <c r="G30" s="14" t="s">
        <v>21</v>
      </c>
      <c r="H30" s="15"/>
      <c r="I30" s="23"/>
      <c r="J30" s="23"/>
      <c r="K30" s="24"/>
      <c r="L30" s="24"/>
      <c r="M30" s="25">
        <f t="shared" si="1"/>
        <v>0</v>
      </c>
      <c r="N30" s="23"/>
      <c r="O30" s="24"/>
      <c r="P30" s="24"/>
      <c r="Q30" s="27">
        <f t="shared" si="2"/>
        <v>0</v>
      </c>
    </row>
    <row r="31" spans="1:17" ht="15" customHeight="1">
      <c r="A31" s="10">
        <v>22</v>
      </c>
      <c r="B31" s="11" t="s">
        <v>43</v>
      </c>
      <c r="C31" s="12" t="s">
        <v>19</v>
      </c>
      <c r="D31" s="11"/>
      <c r="E31" s="13" t="s">
        <v>35</v>
      </c>
      <c r="F31" s="62" t="s">
        <v>175</v>
      </c>
      <c r="G31" s="14" t="s">
        <v>21</v>
      </c>
      <c r="H31" s="15">
        <v>1</v>
      </c>
      <c r="I31" s="23"/>
      <c r="J31" s="23"/>
      <c r="K31" s="24"/>
      <c r="L31" s="24"/>
      <c r="M31" s="25">
        <f t="shared" si="1"/>
        <v>0</v>
      </c>
      <c r="N31" s="23"/>
      <c r="O31" s="24"/>
      <c r="P31" s="24"/>
      <c r="Q31" s="27">
        <f t="shared" si="2"/>
        <v>0</v>
      </c>
    </row>
    <row r="32" spans="1:17" ht="15" customHeight="1">
      <c r="A32" s="10">
        <v>23</v>
      </c>
      <c r="B32" s="11" t="s">
        <v>43</v>
      </c>
      <c r="C32" s="12" t="s">
        <v>19</v>
      </c>
      <c r="D32" s="11"/>
      <c r="E32" s="13" t="s">
        <v>35</v>
      </c>
      <c r="F32" s="62" t="s">
        <v>176</v>
      </c>
      <c r="G32" s="19" t="s">
        <v>36</v>
      </c>
      <c r="H32" s="15"/>
      <c r="I32" s="23"/>
      <c r="J32" s="23"/>
      <c r="K32" s="24"/>
      <c r="L32" s="24"/>
      <c r="M32" s="25">
        <f t="shared" si="1"/>
        <v>0</v>
      </c>
      <c r="N32" s="23"/>
      <c r="O32" s="24"/>
      <c r="P32" s="24"/>
      <c r="Q32" s="27">
        <f t="shared" si="2"/>
        <v>0</v>
      </c>
    </row>
    <row r="33" spans="1:17" ht="15" customHeight="1">
      <c r="A33" s="10">
        <v>24</v>
      </c>
      <c r="B33" s="11" t="s">
        <v>44</v>
      </c>
      <c r="C33" s="12" t="s">
        <v>19</v>
      </c>
      <c r="D33" s="11"/>
      <c r="E33" s="13" t="s">
        <v>35</v>
      </c>
      <c r="F33" s="62" t="s">
        <v>177</v>
      </c>
      <c r="G33" s="14" t="s">
        <v>21</v>
      </c>
      <c r="H33" s="15"/>
      <c r="I33" s="23"/>
      <c r="J33" s="23"/>
      <c r="K33" s="24"/>
      <c r="L33" s="24"/>
      <c r="M33" s="25">
        <f t="shared" si="1"/>
        <v>0</v>
      </c>
      <c r="N33" s="23"/>
      <c r="O33" s="24"/>
      <c r="P33" s="24"/>
      <c r="Q33" s="27">
        <f t="shared" si="2"/>
        <v>0</v>
      </c>
    </row>
    <row r="34" spans="1:17" ht="15" customHeight="1">
      <c r="A34" s="10">
        <v>25</v>
      </c>
      <c r="B34" s="11" t="s">
        <v>44</v>
      </c>
      <c r="C34" s="12" t="s">
        <v>19</v>
      </c>
      <c r="D34" s="11"/>
      <c r="E34" s="13" t="s">
        <v>35</v>
      </c>
      <c r="F34" s="62" t="s">
        <v>178</v>
      </c>
      <c r="G34" s="19" t="s">
        <v>36</v>
      </c>
      <c r="H34" s="15"/>
      <c r="I34" s="23"/>
      <c r="J34" s="23"/>
      <c r="K34" s="24"/>
      <c r="L34" s="24"/>
      <c r="M34" s="25">
        <f t="shared" si="1"/>
        <v>0</v>
      </c>
      <c r="N34" s="23"/>
      <c r="O34" s="24"/>
      <c r="P34" s="24"/>
      <c r="Q34" s="27">
        <f t="shared" si="2"/>
        <v>0</v>
      </c>
    </row>
    <row r="35" spans="1:17" ht="15" customHeight="1">
      <c r="A35" s="10">
        <v>26</v>
      </c>
      <c r="B35" s="11" t="s">
        <v>45</v>
      </c>
      <c r="C35" s="12" t="s">
        <v>19</v>
      </c>
      <c r="D35" s="11"/>
      <c r="E35" s="13" t="s">
        <v>26</v>
      </c>
      <c r="F35" s="62" t="s">
        <v>179</v>
      </c>
      <c r="G35" s="14" t="s">
        <v>21</v>
      </c>
      <c r="H35" s="15"/>
      <c r="I35" s="23"/>
      <c r="J35" s="23"/>
      <c r="K35" s="24"/>
      <c r="L35" s="24"/>
      <c r="M35" s="25">
        <f t="shared" si="1"/>
        <v>0</v>
      </c>
      <c r="N35" s="23"/>
      <c r="O35" s="24"/>
      <c r="P35" s="24"/>
      <c r="Q35" s="27">
        <f t="shared" si="2"/>
        <v>0</v>
      </c>
    </row>
    <row r="36" spans="1:17" ht="15" customHeight="1">
      <c r="A36" s="10">
        <v>27</v>
      </c>
      <c r="B36" s="11" t="s">
        <v>46</v>
      </c>
      <c r="C36" s="12" t="s">
        <v>19</v>
      </c>
      <c r="D36" s="11"/>
      <c r="E36" s="13" t="s">
        <v>26</v>
      </c>
      <c r="F36" s="62" t="s">
        <v>180</v>
      </c>
      <c r="G36" s="14" t="s">
        <v>21</v>
      </c>
      <c r="H36" s="15"/>
      <c r="I36" s="23"/>
      <c r="J36" s="23"/>
      <c r="K36" s="24"/>
      <c r="L36" s="24"/>
      <c r="M36" s="25">
        <f t="shared" si="1"/>
        <v>0</v>
      </c>
      <c r="N36" s="23"/>
      <c r="O36" s="24"/>
      <c r="P36" s="24"/>
      <c r="Q36" s="27">
        <f t="shared" si="2"/>
        <v>0</v>
      </c>
    </row>
    <row r="37" spans="1:17" ht="15" customHeight="1">
      <c r="A37" s="10">
        <v>28</v>
      </c>
      <c r="B37" s="11" t="s">
        <v>47</v>
      </c>
      <c r="C37" s="12" t="s">
        <v>19</v>
      </c>
      <c r="D37" s="11"/>
      <c r="E37" s="13" t="s">
        <v>48</v>
      </c>
      <c r="F37" s="62" t="s">
        <v>181</v>
      </c>
      <c r="G37" s="14" t="s">
        <v>21</v>
      </c>
      <c r="H37" s="15"/>
      <c r="I37" s="23"/>
      <c r="J37" s="23"/>
      <c r="K37" s="24"/>
      <c r="L37" s="24"/>
      <c r="M37" s="25">
        <f t="shared" si="1"/>
        <v>0</v>
      </c>
      <c r="N37" s="23"/>
      <c r="O37" s="24"/>
      <c r="P37" s="24"/>
      <c r="Q37" s="27">
        <f t="shared" si="2"/>
        <v>0</v>
      </c>
    </row>
    <row r="38" spans="1:17" ht="15" customHeight="1">
      <c r="A38" s="10">
        <v>29</v>
      </c>
      <c r="B38" s="11" t="s">
        <v>47</v>
      </c>
      <c r="C38" s="12" t="s">
        <v>19</v>
      </c>
      <c r="D38" s="11"/>
      <c r="E38" s="13" t="s">
        <v>48</v>
      </c>
      <c r="F38" s="64" t="s">
        <v>297</v>
      </c>
      <c r="G38" s="19" t="s">
        <v>36</v>
      </c>
      <c r="H38" s="15"/>
      <c r="I38" s="23"/>
      <c r="J38" s="23"/>
      <c r="K38" s="24"/>
      <c r="L38" s="24"/>
      <c r="M38" s="25">
        <f t="shared" si="1"/>
        <v>0</v>
      </c>
      <c r="N38" s="23"/>
      <c r="O38" s="24"/>
      <c r="P38" s="24"/>
      <c r="Q38" s="27">
        <f t="shared" si="2"/>
        <v>0</v>
      </c>
    </row>
    <row r="39" spans="1:17" ht="15" customHeight="1">
      <c r="A39" s="10">
        <v>30</v>
      </c>
      <c r="B39" s="11" t="s">
        <v>47</v>
      </c>
      <c r="C39" s="12" t="s">
        <v>19</v>
      </c>
      <c r="D39" s="11"/>
      <c r="E39" s="13" t="s">
        <v>48</v>
      </c>
      <c r="F39" s="20" t="s">
        <v>182</v>
      </c>
      <c r="G39" s="18" t="s">
        <v>33</v>
      </c>
      <c r="H39" s="15">
        <v>1</v>
      </c>
      <c r="I39" s="23"/>
      <c r="J39" s="23"/>
      <c r="K39" s="24"/>
      <c r="L39" s="24"/>
      <c r="M39" s="25">
        <f t="shared" si="1"/>
        <v>0</v>
      </c>
      <c r="N39" s="23"/>
      <c r="O39" s="24"/>
      <c r="P39" s="24"/>
      <c r="Q39" s="27">
        <f t="shared" si="2"/>
        <v>0</v>
      </c>
    </row>
    <row r="40" spans="1:17" ht="15" customHeight="1">
      <c r="A40" s="10">
        <v>31</v>
      </c>
      <c r="B40" s="11" t="s">
        <v>49</v>
      </c>
      <c r="C40" s="12" t="s">
        <v>19</v>
      </c>
      <c r="D40" s="11"/>
      <c r="E40" s="13" t="s">
        <v>50</v>
      </c>
      <c r="F40" s="62" t="s">
        <v>183</v>
      </c>
      <c r="G40" s="14" t="s">
        <v>21</v>
      </c>
      <c r="H40" s="15">
        <v>1</v>
      </c>
      <c r="I40" s="23"/>
      <c r="J40" s="23"/>
      <c r="K40" s="24"/>
      <c r="L40" s="24"/>
      <c r="M40" s="25">
        <f t="shared" si="1"/>
        <v>0</v>
      </c>
      <c r="N40" s="23"/>
      <c r="O40" s="24"/>
      <c r="P40" s="24"/>
      <c r="Q40" s="27">
        <f t="shared" si="2"/>
        <v>0</v>
      </c>
    </row>
    <row r="41" spans="1:17" ht="15" customHeight="1">
      <c r="A41" s="10">
        <v>32</v>
      </c>
      <c r="B41" s="11" t="s">
        <v>49</v>
      </c>
      <c r="C41" s="12" t="s">
        <v>19</v>
      </c>
      <c r="D41" s="11"/>
      <c r="E41" s="13" t="s">
        <v>50</v>
      </c>
      <c r="F41" s="62" t="s">
        <v>426</v>
      </c>
      <c r="G41" s="16" t="s">
        <v>22</v>
      </c>
      <c r="H41" s="15">
        <v>1</v>
      </c>
      <c r="I41" s="23"/>
      <c r="J41" s="23"/>
      <c r="K41" s="24"/>
      <c r="L41" s="24"/>
      <c r="M41" s="25">
        <f t="shared" si="1"/>
        <v>0</v>
      </c>
      <c r="N41" s="23"/>
      <c r="O41" s="24"/>
      <c r="P41" s="24"/>
      <c r="Q41" s="27">
        <f t="shared" si="2"/>
        <v>0</v>
      </c>
    </row>
    <row r="42" spans="1:17" ht="15" customHeight="1">
      <c r="A42" s="10">
        <v>33</v>
      </c>
      <c r="B42" s="11" t="s">
        <v>51</v>
      </c>
      <c r="C42" s="12" t="s">
        <v>19</v>
      </c>
      <c r="D42" s="11"/>
      <c r="E42" s="13" t="s">
        <v>52</v>
      </c>
      <c r="F42" s="62" t="s">
        <v>185</v>
      </c>
      <c r="G42" s="14" t="s">
        <v>21</v>
      </c>
      <c r="H42" s="15"/>
      <c r="I42" s="23"/>
      <c r="J42" s="23"/>
      <c r="K42" s="24"/>
      <c r="L42" s="24"/>
      <c r="M42" s="25">
        <f t="shared" si="1"/>
        <v>0</v>
      </c>
      <c r="N42" s="23"/>
      <c r="O42" s="24"/>
      <c r="P42" s="24"/>
      <c r="Q42" s="27">
        <f t="shared" si="2"/>
        <v>0</v>
      </c>
    </row>
    <row r="43" spans="1:17" ht="15" customHeight="1">
      <c r="A43" s="10">
        <v>34</v>
      </c>
      <c r="B43" s="11" t="s">
        <v>51</v>
      </c>
      <c r="C43" s="12" t="s">
        <v>19</v>
      </c>
      <c r="D43" s="11"/>
      <c r="E43" s="13" t="s">
        <v>52</v>
      </c>
      <c r="F43" s="20" t="s">
        <v>186</v>
      </c>
      <c r="G43" s="18" t="s">
        <v>33</v>
      </c>
      <c r="H43" s="15"/>
      <c r="I43" s="23"/>
      <c r="J43" s="23"/>
      <c r="K43" s="24"/>
      <c r="L43" s="24"/>
      <c r="M43" s="25">
        <f t="shared" si="1"/>
        <v>0</v>
      </c>
      <c r="N43" s="23"/>
      <c r="O43" s="24"/>
      <c r="P43" s="24"/>
      <c r="Q43" s="27">
        <f t="shared" si="2"/>
        <v>0</v>
      </c>
    </row>
    <row r="44" spans="1:17" ht="15" customHeight="1">
      <c r="A44" s="10">
        <v>35</v>
      </c>
      <c r="B44" s="11" t="s">
        <v>53</v>
      </c>
      <c r="C44" s="12" t="s">
        <v>19</v>
      </c>
      <c r="D44" s="11"/>
      <c r="E44" s="13" t="s">
        <v>30</v>
      </c>
      <c r="F44" s="62" t="s">
        <v>187</v>
      </c>
      <c r="G44" s="14" t="s">
        <v>21</v>
      </c>
      <c r="H44" s="15"/>
      <c r="I44" s="23"/>
      <c r="J44" s="23"/>
      <c r="K44" s="24"/>
      <c r="L44" s="24"/>
      <c r="M44" s="25">
        <f t="shared" si="1"/>
        <v>0</v>
      </c>
      <c r="N44" s="23"/>
      <c r="O44" s="24"/>
      <c r="P44" s="24"/>
      <c r="Q44" s="27">
        <f t="shared" si="2"/>
        <v>0</v>
      </c>
    </row>
    <row r="45" spans="1:17" ht="15" customHeight="1">
      <c r="A45" s="10">
        <v>36</v>
      </c>
      <c r="B45" s="11" t="s">
        <v>54</v>
      </c>
      <c r="C45" s="12" t="s">
        <v>19</v>
      </c>
      <c r="D45" s="11"/>
      <c r="E45" s="13" t="s">
        <v>26</v>
      </c>
      <c r="F45" s="63">
        <v>36</v>
      </c>
      <c r="G45" s="14" t="s">
        <v>21</v>
      </c>
      <c r="H45" s="15"/>
      <c r="I45" s="23"/>
      <c r="J45" s="23"/>
      <c r="K45" s="24"/>
      <c r="L45" s="24"/>
      <c r="M45" s="25">
        <f t="shared" si="1"/>
        <v>0</v>
      </c>
      <c r="N45" s="23"/>
      <c r="O45" s="24"/>
      <c r="P45" s="24"/>
      <c r="Q45" s="27">
        <f t="shared" si="2"/>
        <v>0</v>
      </c>
    </row>
    <row r="46" spans="1:17" ht="15" customHeight="1">
      <c r="A46" s="10">
        <v>37</v>
      </c>
      <c r="B46" s="11" t="s">
        <v>55</v>
      </c>
      <c r="C46" s="12" t="s">
        <v>19</v>
      </c>
      <c r="D46" s="11"/>
      <c r="E46" s="13" t="s">
        <v>56</v>
      </c>
      <c r="F46" s="63">
        <v>37</v>
      </c>
      <c r="G46" s="14" t="s">
        <v>21</v>
      </c>
      <c r="H46" s="15"/>
      <c r="I46" s="23"/>
      <c r="J46" s="23"/>
      <c r="K46" s="24"/>
      <c r="L46" s="24"/>
      <c r="M46" s="25">
        <f t="shared" si="1"/>
        <v>0</v>
      </c>
      <c r="N46" s="23"/>
      <c r="O46" s="24"/>
      <c r="P46" s="24"/>
      <c r="Q46" s="27">
        <f t="shared" si="2"/>
        <v>0</v>
      </c>
    </row>
    <row r="47" spans="1:17" ht="15" customHeight="1">
      <c r="A47" s="10">
        <v>38</v>
      </c>
      <c r="B47" s="11" t="s">
        <v>57</v>
      </c>
      <c r="C47" s="12" t="s">
        <v>19</v>
      </c>
      <c r="D47" s="11"/>
      <c r="E47" s="13" t="s">
        <v>58</v>
      </c>
      <c r="F47" s="62" t="s">
        <v>188</v>
      </c>
      <c r="G47" s="14" t="s">
        <v>21</v>
      </c>
      <c r="H47" s="15"/>
      <c r="I47" s="23"/>
      <c r="J47" s="23"/>
      <c r="K47" s="24"/>
      <c r="L47" s="24"/>
      <c r="M47" s="25">
        <f t="shared" si="1"/>
        <v>0</v>
      </c>
      <c r="N47" s="23"/>
      <c r="O47" s="24"/>
      <c r="P47" s="24"/>
      <c r="Q47" s="27">
        <f t="shared" si="2"/>
        <v>0</v>
      </c>
    </row>
    <row r="48" spans="1:17" ht="15" customHeight="1">
      <c r="A48" s="10">
        <v>39</v>
      </c>
      <c r="B48" s="11" t="s">
        <v>57</v>
      </c>
      <c r="C48" s="12" t="s">
        <v>19</v>
      </c>
      <c r="D48" s="11"/>
      <c r="E48" s="13" t="s">
        <v>58</v>
      </c>
      <c r="F48" s="62" t="s">
        <v>189</v>
      </c>
      <c r="G48" s="17" t="s">
        <v>31</v>
      </c>
      <c r="H48" s="15"/>
      <c r="I48" s="23"/>
      <c r="J48" s="23"/>
      <c r="K48" s="24"/>
      <c r="L48" s="24"/>
      <c r="M48" s="25">
        <f t="shared" si="1"/>
        <v>0</v>
      </c>
      <c r="N48" s="23"/>
      <c r="O48" s="24"/>
      <c r="P48" s="24"/>
      <c r="Q48" s="27">
        <f t="shared" si="2"/>
        <v>0</v>
      </c>
    </row>
    <row r="49" spans="1:17" ht="15" customHeight="1">
      <c r="A49" s="10">
        <v>40</v>
      </c>
      <c r="B49" s="11" t="s">
        <v>59</v>
      </c>
      <c r="C49" s="12" t="s">
        <v>19</v>
      </c>
      <c r="D49" s="11"/>
      <c r="E49" s="13" t="s">
        <v>26</v>
      </c>
      <c r="F49" s="62" t="s">
        <v>190</v>
      </c>
      <c r="G49" s="14" t="s">
        <v>21</v>
      </c>
      <c r="H49" s="15"/>
      <c r="I49" s="23"/>
      <c r="J49" s="23"/>
      <c r="K49" s="24"/>
      <c r="L49" s="24"/>
      <c r="M49" s="25">
        <f t="shared" si="1"/>
        <v>0</v>
      </c>
      <c r="N49" s="23"/>
      <c r="O49" s="24"/>
      <c r="P49" s="24"/>
      <c r="Q49" s="27">
        <f t="shared" si="2"/>
        <v>0</v>
      </c>
    </row>
    <row r="50" spans="1:17" ht="15" customHeight="1">
      <c r="A50" s="10">
        <v>41</v>
      </c>
      <c r="B50" s="11" t="s">
        <v>60</v>
      </c>
      <c r="C50" s="12" t="s">
        <v>19</v>
      </c>
      <c r="D50" s="11"/>
      <c r="E50" s="13" t="s">
        <v>61</v>
      </c>
      <c r="F50" s="62" t="s">
        <v>303</v>
      </c>
      <c r="G50" s="14" t="s">
        <v>21</v>
      </c>
      <c r="H50" s="15"/>
      <c r="I50" s="23"/>
      <c r="J50" s="23"/>
      <c r="K50" s="24"/>
      <c r="L50" s="24"/>
      <c r="M50" s="25">
        <f t="shared" si="1"/>
        <v>0</v>
      </c>
      <c r="N50" s="23"/>
      <c r="O50" s="24"/>
      <c r="P50" s="24"/>
      <c r="Q50" s="27">
        <f t="shared" si="2"/>
        <v>0</v>
      </c>
    </row>
    <row r="51" spans="1:17" ht="15" customHeight="1">
      <c r="A51" s="10">
        <v>42</v>
      </c>
      <c r="B51" s="11" t="s">
        <v>60</v>
      </c>
      <c r="C51" s="12" t="s">
        <v>19</v>
      </c>
      <c r="D51" s="11"/>
      <c r="E51" s="13" t="s">
        <v>61</v>
      </c>
      <c r="F51" s="62" t="s">
        <v>427</v>
      </c>
      <c r="G51" s="16" t="s">
        <v>22</v>
      </c>
      <c r="H51" s="15">
        <v>1</v>
      </c>
      <c r="I51" s="23"/>
      <c r="J51" s="23"/>
      <c r="K51" s="24"/>
      <c r="L51" s="24"/>
      <c r="M51" s="25">
        <f t="shared" si="1"/>
        <v>0</v>
      </c>
      <c r="N51" s="23"/>
      <c r="O51" s="24"/>
      <c r="P51" s="24"/>
      <c r="Q51" s="27">
        <f t="shared" si="2"/>
        <v>0</v>
      </c>
    </row>
    <row r="52" spans="1:17" ht="15" customHeight="1">
      <c r="A52" s="10">
        <v>43</v>
      </c>
      <c r="B52" s="11" t="s">
        <v>62</v>
      </c>
      <c r="C52" s="12" t="s">
        <v>19</v>
      </c>
      <c r="D52" s="11"/>
      <c r="E52" s="13" t="s">
        <v>26</v>
      </c>
      <c r="F52" s="65">
        <v>42</v>
      </c>
      <c r="G52" s="14" t="s">
        <v>21</v>
      </c>
      <c r="H52" s="15"/>
      <c r="I52" s="23"/>
      <c r="J52" s="23"/>
      <c r="K52" s="24"/>
      <c r="L52" s="24"/>
      <c r="M52" s="25">
        <f t="shared" si="1"/>
        <v>0</v>
      </c>
      <c r="N52" s="23"/>
      <c r="O52" s="24"/>
      <c r="P52" s="24"/>
      <c r="Q52" s="27">
        <f t="shared" si="2"/>
        <v>0</v>
      </c>
    </row>
    <row r="53" spans="1:17" ht="15" customHeight="1">
      <c r="A53" s="10">
        <v>44</v>
      </c>
      <c r="B53" s="11" t="s">
        <v>63</v>
      </c>
      <c r="C53" s="12" t="s">
        <v>19</v>
      </c>
      <c r="D53" s="11"/>
      <c r="E53" s="13" t="s">
        <v>26</v>
      </c>
      <c r="F53" s="62" t="s">
        <v>192</v>
      </c>
      <c r="G53" s="14" t="s">
        <v>21</v>
      </c>
      <c r="H53" s="15"/>
      <c r="I53" s="23"/>
      <c r="J53" s="23"/>
      <c r="K53" s="24"/>
      <c r="L53" s="24"/>
      <c r="M53" s="25">
        <f t="shared" si="1"/>
        <v>0</v>
      </c>
      <c r="N53" s="23"/>
      <c r="O53" s="24"/>
      <c r="P53" s="24"/>
      <c r="Q53" s="27">
        <f t="shared" si="2"/>
        <v>0</v>
      </c>
    </row>
    <row r="54" spans="1:17" ht="15" customHeight="1">
      <c r="A54" s="10">
        <v>45</v>
      </c>
      <c r="B54" s="11" t="s">
        <v>63</v>
      </c>
      <c r="C54" s="12" t="s">
        <v>19</v>
      </c>
      <c r="D54" s="11"/>
      <c r="E54" s="13" t="s">
        <v>26</v>
      </c>
      <c r="F54" s="62" t="s">
        <v>193</v>
      </c>
      <c r="G54" s="18" t="s">
        <v>33</v>
      </c>
      <c r="H54" s="15"/>
      <c r="I54" s="23"/>
      <c r="J54" s="23"/>
      <c r="K54" s="24"/>
      <c r="L54" s="24"/>
      <c r="M54" s="25">
        <f t="shared" si="1"/>
        <v>0</v>
      </c>
      <c r="N54" s="23"/>
      <c r="O54" s="24"/>
      <c r="P54" s="24"/>
      <c r="Q54" s="27">
        <f t="shared" si="2"/>
        <v>0</v>
      </c>
    </row>
    <row r="55" spans="1:17" ht="15" customHeight="1">
      <c r="A55" s="10">
        <v>46</v>
      </c>
      <c r="B55" s="11" t="s">
        <v>64</v>
      </c>
      <c r="C55" s="12" t="s">
        <v>19</v>
      </c>
      <c r="D55" s="11"/>
      <c r="E55" s="13" t="s">
        <v>26</v>
      </c>
      <c r="F55" s="62" t="s">
        <v>194</v>
      </c>
      <c r="G55" s="14" t="s">
        <v>21</v>
      </c>
      <c r="H55" s="15">
        <v>1</v>
      </c>
      <c r="I55" s="23"/>
      <c r="J55" s="23"/>
      <c r="K55" s="24"/>
      <c r="L55" s="24"/>
      <c r="M55" s="25">
        <f t="shared" si="1"/>
        <v>0</v>
      </c>
      <c r="N55" s="23"/>
      <c r="O55" s="24"/>
      <c r="P55" s="24"/>
      <c r="Q55" s="27">
        <f t="shared" si="2"/>
        <v>0</v>
      </c>
    </row>
    <row r="56" spans="1:17" ht="15" customHeight="1">
      <c r="A56" s="10">
        <v>47</v>
      </c>
      <c r="B56" s="11" t="s">
        <v>65</v>
      </c>
      <c r="C56" s="12" t="s">
        <v>19</v>
      </c>
      <c r="D56" s="11"/>
      <c r="E56" s="13" t="s">
        <v>56</v>
      </c>
      <c r="F56" s="62" t="s">
        <v>195</v>
      </c>
      <c r="G56" s="14" t="s">
        <v>21</v>
      </c>
      <c r="H56" s="15">
        <v>1</v>
      </c>
      <c r="I56" s="23"/>
      <c r="J56" s="23"/>
      <c r="K56" s="24"/>
      <c r="L56" s="24"/>
      <c r="M56" s="25">
        <f t="shared" si="1"/>
        <v>0</v>
      </c>
      <c r="N56" s="23"/>
      <c r="O56" s="24"/>
      <c r="P56" s="24"/>
      <c r="Q56" s="27">
        <f t="shared" si="2"/>
        <v>0</v>
      </c>
    </row>
    <row r="57" spans="1:17" ht="15" customHeight="1">
      <c r="A57" s="10">
        <v>48</v>
      </c>
      <c r="B57" s="11" t="s">
        <v>65</v>
      </c>
      <c r="C57" s="12" t="s">
        <v>19</v>
      </c>
      <c r="D57" s="11"/>
      <c r="E57" s="13" t="s">
        <v>56</v>
      </c>
      <c r="F57" s="62" t="s">
        <v>422</v>
      </c>
      <c r="G57" s="17" t="s">
        <v>31</v>
      </c>
      <c r="H57" s="15"/>
      <c r="I57" s="23"/>
      <c r="J57" s="23"/>
      <c r="K57" s="24"/>
      <c r="L57" s="24"/>
      <c r="M57" s="25">
        <f t="shared" si="1"/>
        <v>0</v>
      </c>
      <c r="N57" s="23"/>
      <c r="O57" s="24"/>
      <c r="P57" s="24"/>
      <c r="Q57" s="27">
        <f t="shared" si="2"/>
        <v>0</v>
      </c>
    </row>
    <row r="58" spans="1:17" ht="15" customHeight="1">
      <c r="A58" s="10">
        <v>49</v>
      </c>
      <c r="B58" s="11" t="s">
        <v>66</v>
      </c>
      <c r="C58" s="12" t="s">
        <v>19</v>
      </c>
      <c r="D58" s="11"/>
      <c r="E58" s="13" t="s">
        <v>20</v>
      </c>
      <c r="F58" s="63">
        <v>48</v>
      </c>
      <c r="G58" s="14" t="s">
        <v>21</v>
      </c>
      <c r="H58" s="15"/>
      <c r="I58" s="23"/>
      <c r="J58" s="23"/>
      <c r="K58" s="24"/>
      <c r="L58" s="24"/>
      <c r="M58" s="25">
        <f t="shared" si="1"/>
        <v>0</v>
      </c>
      <c r="N58" s="23"/>
      <c r="O58" s="24"/>
      <c r="P58" s="24"/>
      <c r="Q58" s="27">
        <f t="shared" si="2"/>
        <v>0</v>
      </c>
    </row>
    <row r="59" spans="1:17" ht="15" customHeight="1">
      <c r="A59" s="10">
        <v>50</v>
      </c>
      <c r="B59" s="11" t="s">
        <v>67</v>
      </c>
      <c r="C59" s="12" t="s">
        <v>19</v>
      </c>
      <c r="D59" s="11"/>
      <c r="E59" s="13" t="s">
        <v>68</v>
      </c>
      <c r="F59" s="62" t="s">
        <v>196</v>
      </c>
      <c r="G59" s="14" t="s">
        <v>21</v>
      </c>
      <c r="H59" s="15"/>
      <c r="I59" s="23"/>
      <c r="J59" s="23"/>
      <c r="K59" s="24"/>
      <c r="L59" s="24"/>
      <c r="M59" s="25">
        <f t="shared" si="1"/>
        <v>0</v>
      </c>
      <c r="N59" s="23"/>
      <c r="O59" s="24"/>
      <c r="P59" s="24"/>
      <c r="Q59" s="27">
        <f t="shared" si="2"/>
        <v>0</v>
      </c>
    </row>
    <row r="60" spans="1:17" ht="15" customHeight="1">
      <c r="A60" s="10">
        <v>51</v>
      </c>
      <c r="B60" s="11" t="s">
        <v>67</v>
      </c>
      <c r="C60" s="12" t="s">
        <v>19</v>
      </c>
      <c r="D60" s="11"/>
      <c r="E60" s="13" t="s">
        <v>68</v>
      </c>
      <c r="F60" s="62" t="s">
        <v>428</v>
      </c>
      <c r="G60" s="16" t="s">
        <v>22</v>
      </c>
      <c r="H60" s="15"/>
      <c r="I60" s="23"/>
      <c r="J60" s="23"/>
      <c r="K60" s="24"/>
      <c r="L60" s="24"/>
      <c r="M60" s="25">
        <f t="shared" si="1"/>
        <v>0</v>
      </c>
      <c r="N60" s="23"/>
      <c r="O60" s="24"/>
      <c r="P60" s="24"/>
      <c r="Q60" s="27">
        <f t="shared" si="2"/>
        <v>0</v>
      </c>
    </row>
    <row r="61" spans="1:17" ht="15" customHeight="1">
      <c r="A61" s="10">
        <v>52</v>
      </c>
      <c r="B61" s="11" t="s">
        <v>69</v>
      </c>
      <c r="C61" s="12" t="s">
        <v>19</v>
      </c>
      <c r="D61" s="11"/>
      <c r="E61" s="13" t="s">
        <v>20</v>
      </c>
      <c r="F61" s="62" t="s">
        <v>198</v>
      </c>
      <c r="G61" s="14" t="s">
        <v>21</v>
      </c>
      <c r="H61" s="15"/>
      <c r="I61" s="23"/>
      <c r="J61" s="23"/>
      <c r="K61" s="24"/>
      <c r="L61" s="24"/>
      <c r="M61" s="25">
        <f t="shared" si="1"/>
        <v>0</v>
      </c>
      <c r="N61" s="23"/>
      <c r="O61" s="24"/>
      <c r="P61" s="24"/>
      <c r="Q61" s="27">
        <f t="shared" si="2"/>
        <v>0</v>
      </c>
    </row>
    <row r="62" spans="1:17" ht="15" customHeight="1">
      <c r="A62" s="10">
        <v>53</v>
      </c>
      <c r="B62" s="11" t="s">
        <v>70</v>
      </c>
      <c r="C62" s="12" t="s">
        <v>19</v>
      </c>
      <c r="D62" s="11"/>
      <c r="E62" s="13" t="s">
        <v>26</v>
      </c>
      <c r="F62" s="65">
        <v>53</v>
      </c>
      <c r="G62" s="14" t="s">
        <v>21</v>
      </c>
      <c r="H62" s="15"/>
      <c r="I62" s="23"/>
      <c r="J62" s="23"/>
      <c r="K62" s="24"/>
      <c r="L62" s="24"/>
      <c r="M62" s="25">
        <f t="shared" si="1"/>
        <v>0</v>
      </c>
      <c r="N62" s="23"/>
      <c r="O62" s="24"/>
      <c r="P62" s="24"/>
      <c r="Q62" s="27">
        <f t="shared" si="2"/>
        <v>0</v>
      </c>
    </row>
    <row r="63" spans="1:17" ht="15" customHeight="1">
      <c r="A63" s="10">
        <v>54</v>
      </c>
      <c r="B63" s="11" t="s">
        <v>70</v>
      </c>
      <c r="C63" s="12" t="s">
        <v>19</v>
      </c>
      <c r="D63" s="11"/>
      <c r="E63" s="13" t="s">
        <v>26</v>
      </c>
      <c r="F63" s="65" t="s">
        <v>304</v>
      </c>
      <c r="G63" s="18" t="s">
        <v>33</v>
      </c>
      <c r="H63" s="15"/>
      <c r="I63" s="23"/>
      <c r="J63" s="23"/>
      <c r="K63" s="24"/>
      <c r="L63" s="24"/>
      <c r="M63" s="25">
        <f t="shared" si="1"/>
        <v>0</v>
      </c>
      <c r="N63" s="23"/>
      <c r="O63" s="24"/>
      <c r="P63" s="24"/>
      <c r="Q63" s="27">
        <f t="shared" si="2"/>
        <v>0</v>
      </c>
    </row>
    <row r="64" spans="1:17" ht="15" customHeight="1">
      <c r="A64" s="10">
        <v>55</v>
      </c>
      <c r="B64" s="11" t="s">
        <v>71</v>
      </c>
      <c r="C64" s="12" t="s">
        <v>19</v>
      </c>
      <c r="D64" s="11"/>
      <c r="E64" s="13" t="s">
        <v>52</v>
      </c>
      <c r="F64" s="62" t="s">
        <v>199</v>
      </c>
      <c r="G64" s="14" t="s">
        <v>21</v>
      </c>
      <c r="H64" s="15"/>
      <c r="I64" s="23"/>
      <c r="J64" s="23"/>
      <c r="K64" s="24"/>
      <c r="L64" s="24"/>
      <c r="M64" s="25">
        <f t="shared" si="1"/>
        <v>0</v>
      </c>
      <c r="N64" s="23"/>
      <c r="O64" s="24"/>
      <c r="P64" s="24"/>
      <c r="Q64" s="27">
        <f t="shared" si="2"/>
        <v>0</v>
      </c>
    </row>
    <row r="65" spans="1:17" ht="15" customHeight="1">
      <c r="A65" s="10">
        <v>56</v>
      </c>
      <c r="B65" s="11" t="s">
        <v>71</v>
      </c>
      <c r="C65" s="12" t="s">
        <v>19</v>
      </c>
      <c r="D65" s="11"/>
      <c r="E65" s="13" t="s">
        <v>52</v>
      </c>
      <c r="F65" s="62" t="s">
        <v>200</v>
      </c>
      <c r="G65" s="18" t="s">
        <v>33</v>
      </c>
      <c r="H65" s="15"/>
      <c r="I65" s="23"/>
      <c r="J65" s="23"/>
      <c r="K65" s="24"/>
      <c r="L65" s="24"/>
      <c r="M65" s="25">
        <f t="shared" si="1"/>
        <v>0</v>
      </c>
      <c r="N65" s="23"/>
      <c r="O65" s="24"/>
      <c r="P65" s="24"/>
      <c r="Q65" s="27">
        <f t="shared" si="2"/>
        <v>0</v>
      </c>
    </row>
    <row r="66" spans="1:17" ht="15" customHeight="1">
      <c r="A66" s="10">
        <v>57</v>
      </c>
      <c r="B66" s="11" t="s">
        <v>72</v>
      </c>
      <c r="C66" s="12" t="s">
        <v>19</v>
      </c>
      <c r="D66" s="11"/>
      <c r="E66" s="13" t="s">
        <v>20</v>
      </c>
      <c r="F66" s="62" t="s">
        <v>201</v>
      </c>
      <c r="G66" s="14" t="s">
        <v>21</v>
      </c>
      <c r="H66" s="15"/>
      <c r="I66" s="23"/>
      <c r="J66" s="23"/>
      <c r="K66" s="24"/>
      <c r="L66" s="24"/>
      <c r="M66" s="25">
        <f t="shared" si="1"/>
        <v>0</v>
      </c>
      <c r="N66" s="23"/>
      <c r="O66" s="24"/>
      <c r="P66" s="24"/>
      <c r="Q66" s="27">
        <f t="shared" si="2"/>
        <v>0</v>
      </c>
    </row>
    <row r="67" spans="1:17" ht="15" customHeight="1">
      <c r="A67" s="10">
        <v>58</v>
      </c>
      <c r="B67" s="11" t="s">
        <v>73</v>
      </c>
      <c r="C67" s="12" t="s">
        <v>19</v>
      </c>
      <c r="D67" s="11"/>
      <c r="E67" s="13" t="s">
        <v>74</v>
      </c>
      <c r="F67" s="69">
        <v>61</v>
      </c>
      <c r="G67" s="14" t="s">
        <v>21</v>
      </c>
      <c r="H67" s="15"/>
      <c r="I67" s="23"/>
      <c r="J67" s="23"/>
      <c r="K67" s="24"/>
      <c r="L67" s="24"/>
      <c r="M67" s="25">
        <f t="shared" si="1"/>
        <v>0</v>
      </c>
      <c r="N67" s="23"/>
      <c r="O67" s="24"/>
      <c r="P67" s="24"/>
      <c r="Q67" s="27">
        <f t="shared" si="2"/>
        <v>0</v>
      </c>
    </row>
    <row r="68" spans="1:17" ht="15" customHeight="1">
      <c r="A68" s="10">
        <v>59</v>
      </c>
      <c r="B68" s="11" t="s">
        <v>73</v>
      </c>
      <c r="C68" s="12" t="s">
        <v>19</v>
      </c>
      <c r="D68" s="11"/>
      <c r="E68" s="13" t="s">
        <v>74</v>
      </c>
      <c r="F68" s="62" t="s">
        <v>203</v>
      </c>
      <c r="G68" s="18" t="s">
        <v>33</v>
      </c>
      <c r="H68" s="15"/>
      <c r="I68" s="23"/>
      <c r="J68" s="23"/>
      <c r="K68" s="24"/>
      <c r="L68" s="24"/>
      <c r="M68" s="25">
        <f t="shared" si="1"/>
        <v>0</v>
      </c>
      <c r="N68" s="23"/>
      <c r="O68" s="24"/>
      <c r="P68" s="24"/>
      <c r="Q68" s="27">
        <f t="shared" si="2"/>
        <v>0</v>
      </c>
    </row>
    <row r="69" spans="1:17" ht="15" customHeight="1">
      <c r="A69" s="10">
        <v>60</v>
      </c>
      <c r="B69" s="11" t="s">
        <v>75</v>
      </c>
      <c r="C69" s="12" t="s">
        <v>19</v>
      </c>
      <c r="D69" s="11"/>
      <c r="E69" s="13" t="s">
        <v>26</v>
      </c>
      <c r="F69" s="62" t="s">
        <v>305</v>
      </c>
      <c r="G69" s="14" t="s">
        <v>21</v>
      </c>
      <c r="H69" s="15"/>
      <c r="I69" s="23"/>
      <c r="J69" s="23"/>
      <c r="K69" s="24"/>
      <c r="L69" s="24"/>
      <c r="M69" s="25">
        <f t="shared" si="1"/>
        <v>0</v>
      </c>
      <c r="N69" s="23"/>
      <c r="O69" s="24"/>
      <c r="P69" s="24"/>
      <c r="Q69" s="27">
        <f t="shared" si="2"/>
        <v>0</v>
      </c>
    </row>
    <row r="70" spans="1:17" ht="15" customHeight="1">
      <c r="A70" s="10">
        <v>61</v>
      </c>
      <c r="B70" s="11" t="s">
        <v>76</v>
      </c>
      <c r="C70" s="12" t="s">
        <v>19</v>
      </c>
      <c r="D70" s="11"/>
      <c r="E70" s="13" t="s">
        <v>58</v>
      </c>
      <c r="F70" s="62" t="s">
        <v>204</v>
      </c>
      <c r="G70" s="14" t="s">
        <v>21</v>
      </c>
      <c r="H70" s="15"/>
      <c r="I70" s="23"/>
      <c r="J70" s="23"/>
      <c r="K70" s="24"/>
      <c r="L70" s="24"/>
      <c r="M70" s="25">
        <f t="shared" si="1"/>
        <v>0</v>
      </c>
      <c r="N70" s="23"/>
      <c r="O70" s="24"/>
      <c r="P70" s="24"/>
      <c r="Q70" s="27">
        <f t="shared" si="2"/>
        <v>0</v>
      </c>
    </row>
    <row r="71" spans="1:17" ht="15" customHeight="1">
      <c r="A71" s="10">
        <v>62</v>
      </c>
      <c r="B71" s="11" t="s">
        <v>76</v>
      </c>
      <c r="C71" s="12" t="s">
        <v>19</v>
      </c>
      <c r="D71" s="11"/>
      <c r="E71" s="13" t="s">
        <v>58</v>
      </c>
      <c r="F71" s="62" t="s">
        <v>205</v>
      </c>
      <c r="G71" s="17" t="s">
        <v>31</v>
      </c>
      <c r="H71" s="15"/>
      <c r="I71" s="23"/>
      <c r="J71" s="23"/>
      <c r="K71" s="24"/>
      <c r="L71" s="24"/>
      <c r="M71" s="25">
        <f t="shared" si="1"/>
        <v>0</v>
      </c>
      <c r="N71" s="23"/>
      <c r="O71" s="24"/>
      <c r="P71" s="24"/>
      <c r="Q71" s="27">
        <f t="shared" si="2"/>
        <v>0</v>
      </c>
    </row>
    <row r="72" spans="1:17" ht="15" customHeight="1">
      <c r="A72" s="10">
        <v>63</v>
      </c>
      <c r="B72" s="11" t="s">
        <v>77</v>
      </c>
      <c r="C72" s="12" t="s">
        <v>19</v>
      </c>
      <c r="D72" s="11"/>
      <c r="E72" s="13" t="s">
        <v>30</v>
      </c>
      <c r="F72" s="63">
        <v>65</v>
      </c>
      <c r="G72" s="14" t="s">
        <v>21</v>
      </c>
      <c r="H72" s="15"/>
      <c r="I72" s="23"/>
      <c r="J72" s="23"/>
      <c r="K72" s="24"/>
      <c r="L72" s="24"/>
      <c r="M72" s="25">
        <f t="shared" si="1"/>
        <v>0</v>
      </c>
      <c r="N72" s="23"/>
      <c r="O72" s="24"/>
      <c r="P72" s="24"/>
      <c r="Q72" s="27">
        <f t="shared" si="2"/>
        <v>0</v>
      </c>
    </row>
    <row r="73" spans="1:17" ht="15" customHeight="1">
      <c r="A73" s="10">
        <v>64</v>
      </c>
      <c r="B73" s="11" t="s">
        <v>78</v>
      </c>
      <c r="C73" s="12" t="s">
        <v>19</v>
      </c>
      <c r="D73" s="11"/>
      <c r="E73" s="13" t="s">
        <v>26</v>
      </c>
      <c r="F73" s="62" t="s">
        <v>206</v>
      </c>
      <c r="G73" s="14" t="s">
        <v>21</v>
      </c>
      <c r="H73" s="15">
        <v>2</v>
      </c>
      <c r="I73" s="23"/>
      <c r="J73" s="23"/>
      <c r="K73" s="24"/>
      <c r="L73" s="24"/>
      <c r="M73" s="25">
        <f t="shared" si="1"/>
        <v>0</v>
      </c>
      <c r="N73" s="23"/>
      <c r="O73" s="24"/>
      <c r="P73" s="24"/>
      <c r="Q73" s="27">
        <f t="shared" si="2"/>
        <v>0</v>
      </c>
    </row>
    <row r="74" spans="1:17" ht="15" customHeight="1">
      <c r="A74" s="10">
        <v>65</v>
      </c>
      <c r="B74" s="11" t="s">
        <v>78</v>
      </c>
      <c r="C74" s="12" t="s">
        <v>19</v>
      </c>
      <c r="D74" s="11"/>
      <c r="E74" s="13" t="s">
        <v>26</v>
      </c>
      <c r="F74" s="64" t="s">
        <v>306</v>
      </c>
      <c r="G74" s="18" t="s">
        <v>33</v>
      </c>
      <c r="H74" s="15"/>
      <c r="I74" s="23"/>
      <c r="J74" s="23"/>
      <c r="K74" s="24"/>
      <c r="L74" s="24"/>
      <c r="M74" s="25">
        <f t="shared" si="1"/>
        <v>0</v>
      </c>
      <c r="N74" s="23"/>
      <c r="O74" s="24"/>
      <c r="P74" s="24"/>
      <c r="Q74" s="27">
        <f t="shared" si="2"/>
        <v>0</v>
      </c>
    </row>
    <row r="75" spans="1:17" ht="15" customHeight="1">
      <c r="A75" s="10">
        <v>66</v>
      </c>
      <c r="B75" s="11" t="s">
        <v>79</v>
      </c>
      <c r="C75" s="12" t="s">
        <v>19</v>
      </c>
      <c r="D75" s="11"/>
      <c r="E75" s="13" t="s">
        <v>30</v>
      </c>
      <c r="F75" s="62" t="s">
        <v>207</v>
      </c>
      <c r="G75" s="14" t="s">
        <v>21</v>
      </c>
      <c r="H75" s="15"/>
      <c r="I75" s="23"/>
      <c r="J75" s="23"/>
      <c r="K75" s="24"/>
      <c r="L75" s="24"/>
      <c r="M75" s="25">
        <f t="shared" ref="M75:M141" si="3">K75-L75</f>
        <v>0</v>
      </c>
      <c r="N75" s="23"/>
      <c r="O75" s="24"/>
      <c r="P75" s="24"/>
      <c r="Q75" s="27">
        <f t="shared" ref="Q75:Q141" si="4">O75-P75</f>
        <v>0</v>
      </c>
    </row>
    <row r="76" spans="1:17" ht="15" customHeight="1">
      <c r="A76" s="10">
        <v>67</v>
      </c>
      <c r="B76" s="11" t="s">
        <v>79</v>
      </c>
      <c r="C76" s="12" t="s">
        <v>19</v>
      </c>
      <c r="D76" s="11"/>
      <c r="E76" s="13" t="s">
        <v>30</v>
      </c>
      <c r="F76" s="62" t="s">
        <v>208</v>
      </c>
      <c r="G76" s="17" t="s">
        <v>31</v>
      </c>
      <c r="H76" s="15"/>
      <c r="I76" s="23"/>
      <c r="J76" s="23"/>
      <c r="K76" s="24"/>
      <c r="L76" s="24"/>
      <c r="M76" s="25">
        <f t="shared" si="3"/>
        <v>0</v>
      </c>
      <c r="N76" s="23"/>
      <c r="O76" s="24"/>
      <c r="P76" s="24"/>
      <c r="Q76" s="27">
        <f t="shared" si="4"/>
        <v>0</v>
      </c>
    </row>
    <row r="77" spans="1:17" ht="15" customHeight="1">
      <c r="A77" s="10">
        <v>68</v>
      </c>
      <c r="B77" s="11" t="s">
        <v>80</v>
      </c>
      <c r="C77" s="12" t="s">
        <v>19</v>
      </c>
      <c r="D77" s="11"/>
      <c r="E77" s="13" t="s">
        <v>30</v>
      </c>
      <c r="F77" s="62" t="s">
        <v>209</v>
      </c>
      <c r="G77" s="14" t="s">
        <v>21</v>
      </c>
      <c r="H77" s="15">
        <v>1</v>
      </c>
      <c r="I77" s="23"/>
      <c r="J77" s="23"/>
      <c r="K77" s="24"/>
      <c r="L77" s="24"/>
      <c r="M77" s="25">
        <f t="shared" si="3"/>
        <v>0</v>
      </c>
      <c r="N77" s="23"/>
      <c r="O77" s="24"/>
      <c r="P77" s="24"/>
      <c r="Q77" s="27">
        <f t="shared" si="4"/>
        <v>0</v>
      </c>
    </row>
    <row r="78" spans="1:17" ht="15" customHeight="1">
      <c r="A78" s="10">
        <v>69</v>
      </c>
      <c r="B78" s="11" t="s">
        <v>80</v>
      </c>
      <c r="C78" s="12" t="s">
        <v>19</v>
      </c>
      <c r="D78" s="11"/>
      <c r="E78" s="13" t="s">
        <v>30</v>
      </c>
      <c r="F78" s="62" t="s">
        <v>210</v>
      </c>
      <c r="G78" s="17" t="s">
        <v>31</v>
      </c>
      <c r="H78" s="15">
        <v>1</v>
      </c>
      <c r="I78" s="23"/>
      <c r="J78" s="23"/>
      <c r="K78" s="24"/>
      <c r="L78" s="24"/>
      <c r="M78" s="25">
        <f t="shared" si="3"/>
        <v>0</v>
      </c>
      <c r="N78" s="23"/>
      <c r="O78" s="24"/>
      <c r="P78" s="24"/>
      <c r="Q78" s="27">
        <f t="shared" si="4"/>
        <v>0</v>
      </c>
    </row>
    <row r="79" spans="1:17" ht="15" customHeight="1">
      <c r="A79" s="10">
        <v>70</v>
      </c>
      <c r="B79" s="11" t="s">
        <v>81</v>
      </c>
      <c r="C79" s="12" t="s">
        <v>19</v>
      </c>
      <c r="D79" s="11"/>
      <c r="E79" s="13" t="s">
        <v>26</v>
      </c>
      <c r="F79" s="62" t="s">
        <v>211</v>
      </c>
      <c r="G79" s="14" t="s">
        <v>21</v>
      </c>
      <c r="H79" s="15"/>
      <c r="I79" s="23"/>
      <c r="J79" s="23"/>
      <c r="K79" s="24"/>
      <c r="L79" s="24"/>
      <c r="M79" s="25">
        <f t="shared" si="3"/>
        <v>0</v>
      </c>
      <c r="N79" s="23"/>
      <c r="O79" s="24"/>
      <c r="P79" s="24"/>
      <c r="Q79" s="27">
        <f t="shared" si="4"/>
        <v>0</v>
      </c>
    </row>
    <row r="80" spans="1:17" ht="15" customHeight="1">
      <c r="A80" s="10">
        <v>71</v>
      </c>
      <c r="B80" s="11" t="s">
        <v>82</v>
      </c>
      <c r="C80" s="12" t="s">
        <v>19</v>
      </c>
      <c r="D80" s="11"/>
      <c r="E80" s="13" t="s">
        <v>26</v>
      </c>
      <c r="F80" s="62" t="s">
        <v>212</v>
      </c>
      <c r="G80" s="14" t="s">
        <v>21</v>
      </c>
      <c r="H80" s="15"/>
      <c r="I80" s="23"/>
      <c r="J80" s="23"/>
      <c r="K80" s="24"/>
      <c r="L80" s="24"/>
      <c r="M80" s="25">
        <f t="shared" si="3"/>
        <v>0</v>
      </c>
      <c r="N80" s="23"/>
      <c r="O80" s="24"/>
      <c r="P80" s="24"/>
      <c r="Q80" s="27">
        <f t="shared" si="4"/>
        <v>0</v>
      </c>
    </row>
    <row r="81" spans="1:17" s="199" customFormat="1" ht="15" hidden="1" customHeight="1">
      <c r="A81" s="75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174"/>
      <c r="I81" s="248"/>
      <c r="J81" s="248"/>
      <c r="K81" s="183"/>
      <c r="L81" s="183"/>
      <c r="M81" s="215"/>
      <c r="N81" s="248"/>
      <c r="O81" s="183"/>
      <c r="P81" s="183"/>
      <c r="Q81" s="84"/>
    </row>
    <row r="82" spans="1:17" ht="15" customHeight="1">
      <c r="A82" s="10">
        <v>72</v>
      </c>
      <c r="B82" s="11" t="s">
        <v>83</v>
      </c>
      <c r="C82" s="12" t="s">
        <v>19</v>
      </c>
      <c r="D82" s="11"/>
      <c r="E82" s="13" t="s">
        <v>84</v>
      </c>
      <c r="F82" s="62" t="s">
        <v>213</v>
      </c>
      <c r="G82" s="14" t="s">
        <v>21</v>
      </c>
      <c r="H82" s="15"/>
      <c r="I82" s="23"/>
      <c r="J82" s="23"/>
      <c r="K82" s="24"/>
      <c r="L82" s="24"/>
      <c r="M82" s="25">
        <f t="shared" si="3"/>
        <v>0</v>
      </c>
      <c r="N82" s="23"/>
      <c r="O82" s="24"/>
      <c r="P82" s="24"/>
      <c r="Q82" s="27">
        <f t="shared" si="4"/>
        <v>0</v>
      </c>
    </row>
    <row r="83" spans="1:17" ht="15" customHeight="1">
      <c r="A83" s="10">
        <v>73</v>
      </c>
      <c r="B83" s="41" t="s">
        <v>83</v>
      </c>
      <c r="C83" s="42" t="s">
        <v>19</v>
      </c>
      <c r="D83" s="41"/>
      <c r="E83" s="43" t="s">
        <v>84</v>
      </c>
      <c r="F83" s="20" t="s">
        <v>214</v>
      </c>
      <c r="G83" s="44" t="s">
        <v>33</v>
      </c>
      <c r="H83" s="15"/>
      <c r="I83" s="23"/>
      <c r="J83" s="23"/>
      <c r="K83" s="24"/>
      <c r="L83" s="24"/>
      <c r="M83" s="25">
        <f t="shared" si="3"/>
        <v>0</v>
      </c>
      <c r="N83" s="23"/>
      <c r="O83" s="24"/>
      <c r="P83" s="24"/>
      <c r="Q83" s="27">
        <f t="shared" si="4"/>
        <v>0</v>
      </c>
    </row>
    <row r="84" spans="1:17" ht="15" customHeight="1">
      <c r="A84" s="10">
        <v>74</v>
      </c>
      <c r="B84" s="11" t="s">
        <v>85</v>
      </c>
      <c r="C84" s="12" t="s">
        <v>19</v>
      </c>
      <c r="D84" s="11"/>
      <c r="E84" s="13" t="s">
        <v>26</v>
      </c>
      <c r="F84" s="28" t="s">
        <v>215</v>
      </c>
      <c r="G84" s="14" t="s">
        <v>21</v>
      </c>
      <c r="H84" s="15"/>
      <c r="I84" s="23"/>
      <c r="J84" s="23"/>
      <c r="K84" s="24"/>
      <c r="L84" s="24"/>
      <c r="M84" s="25">
        <f t="shared" si="3"/>
        <v>0</v>
      </c>
      <c r="N84" s="23"/>
      <c r="O84" s="24"/>
      <c r="P84" s="24"/>
      <c r="Q84" s="27">
        <f t="shared" si="4"/>
        <v>0</v>
      </c>
    </row>
    <row r="85" spans="1:17" ht="15" customHeight="1">
      <c r="A85" s="10">
        <v>75</v>
      </c>
      <c r="B85" s="11" t="s">
        <v>86</v>
      </c>
      <c r="C85" s="12" t="s">
        <v>19</v>
      </c>
      <c r="D85" s="11"/>
      <c r="E85" s="13" t="s">
        <v>87</v>
      </c>
      <c r="F85" s="62" t="s">
        <v>216</v>
      </c>
      <c r="G85" s="14" t="s">
        <v>21</v>
      </c>
      <c r="H85" s="15"/>
      <c r="I85" s="23"/>
      <c r="J85" s="23"/>
      <c r="K85" s="24"/>
      <c r="L85" s="24"/>
      <c r="M85" s="25">
        <f t="shared" si="3"/>
        <v>0</v>
      </c>
      <c r="N85" s="23"/>
      <c r="O85" s="24"/>
      <c r="P85" s="24"/>
      <c r="Q85" s="27">
        <f t="shared" si="4"/>
        <v>0</v>
      </c>
    </row>
    <row r="86" spans="1:17" ht="15" customHeight="1">
      <c r="A86" s="10">
        <v>76</v>
      </c>
      <c r="B86" s="11" t="s">
        <v>88</v>
      </c>
      <c r="C86" s="12" t="s">
        <v>19</v>
      </c>
      <c r="D86" s="11"/>
      <c r="E86" s="13" t="s">
        <v>89</v>
      </c>
      <c r="F86" s="62" t="s">
        <v>217</v>
      </c>
      <c r="G86" s="14" t="s">
        <v>21</v>
      </c>
      <c r="H86" s="15"/>
      <c r="I86" s="23"/>
      <c r="J86" s="23"/>
      <c r="K86" s="24"/>
      <c r="L86" s="24"/>
      <c r="M86" s="25">
        <f t="shared" si="3"/>
        <v>0</v>
      </c>
      <c r="N86" s="23"/>
      <c r="O86" s="24"/>
      <c r="P86" s="24"/>
      <c r="Q86" s="27">
        <f t="shared" si="4"/>
        <v>0</v>
      </c>
    </row>
    <row r="87" spans="1:17" ht="15" customHeight="1">
      <c r="A87" s="10">
        <v>77</v>
      </c>
      <c r="B87" s="11" t="s">
        <v>88</v>
      </c>
      <c r="C87" s="12" t="s">
        <v>19</v>
      </c>
      <c r="D87" s="11"/>
      <c r="E87" s="13" t="s">
        <v>89</v>
      </c>
      <c r="F87" s="20" t="s">
        <v>218</v>
      </c>
      <c r="G87" s="18" t="s">
        <v>33</v>
      </c>
      <c r="H87" s="15"/>
      <c r="I87" s="23"/>
      <c r="J87" s="23"/>
      <c r="K87" s="24"/>
      <c r="L87" s="24"/>
      <c r="M87" s="25">
        <f t="shared" si="3"/>
        <v>0</v>
      </c>
      <c r="N87" s="23"/>
      <c r="O87" s="24"/>
      <c r="P87" s="24"/>
      <c r="Q87" s="27">
        <f t="shared" si="4"/>
        <v>0</v>
      </c>
    </row>
    <row r="88" spans="1:17" ht="15" customHeight="1">
      <c r="A88" s="10">
        <v>78</v>
      </c>
      <c r="B88" s="11" t="s">
        <v>90</v>
      </c>
      <c r="C88" s="12" t="s">
        <v>19</v>
      </c>
      <c r="D88" s="11"/>
      <c r="E88" s="13" t="s">
        <v>30</v>
      </c>
      <c r="F88" s="63">
        <v>79</v>
      </c>
      <c r="G88" s="14" t="s">
        <v>21</v>
      </c>
      <c r="H88" s="15"/>
      <c r="I88" s="23"/>
      <c r="J88" s="23"/>
      <c r="K88" s="24"/>
      <c r="L88" s="24"/>
      <c r="M88" s="25">
        <f t="shared" si="3"/>
        <v>0</v>
      </c>
      <c r="N88" s="23"/>
      <c r="O88" s="24"/>
      <c r="P88" s="24"/>
      <c r="Q88" s="27">
        <f t="shared" si="4"/>
        <v>0</v>
      </c>
    </row>
    <row r="89" spans="1:17" ht="15" customHeight="1">
      <c r="A89" s="10">
        <v>79</v>
      </c>
      <c r="B89" s="11" t="s">
        <v>91</v>
      </c>
      <c r="C89" s="12" t="s">
        <v>19</v>
      </c>
      <c r="D89" s="11"/>
      <c r="E89" s="13" t="s">
        <v>30</v>
      </c>
      <c r="F89" s="63">
        <v>80</v>
      </c>
      <c r="G89" s="14" t="s">
        <v>21</v>
      </c>
      <c r="H89" s="15"/>
      <c r="I89" s="23"/>
      <c r="J89" s="23"/>
      <c r="K89" s="24"/>
      <c r="L89" s="24"/>
      <c r="M89" s="25">
        <f t="shared" si="3"/>
        <v>0</v>
      </c>
      <c r="N89" s="23"/>
      <c r="O89" s="24"/>
      <c r="P89" s="24"/>
      <c r="Q89" s="27">
        <f t="shared" si="4"/>
        <v>0</v>
      </c>
    </row>
    <row r="90" spans="1:17" ht="15" customHeight="1">
      <c r="A90" s="10">
        <v>80</v>
      </c>
      <c r="B90" s="11" t="s">
        <v>92</v>
      </c>
      <c r="C90" s="12" t="s">
        <v>19</v>
      </c>
      <c r="D90" s="11"/>
      <c r="E90" s="13" t="s">
        <v>26</v>
      </c>
      <c r="F90" s="62" t="s">
        <v>219</v>
      </c>
      <c r="G90" s="14" t="s">
        <v>21</v>
      </c>
      <c r="H90" s="15"/>
      <c r="I90" s="23"/>
      <c r="J90" s="23"/>
      <c r="K90" s="24"/>
      <c r="L90" s="24"/>
      <c r="M90" s="25">
        <f t="shared" si="3"/>
        <v>0</v>
      </c>
      <c r="N90" s="23"/>
      <c r="O90" s="24"/>
      <c r="P90" s="24"/>
      <c r="Q90" s="27">
        <f t="shared" si="4"/>
        <v>0</v>
      </c>
    </row>
    <row r="91" spans="1:17" s="73" customFormat="1" ht="15" hidden="1" customHeight="1">
      <c r="A91" s="75"/>
      <c r="B91" s="76" t="s">
        <v>92</v>
      </c>
      <c r="C91" s="77" t="s">
        <v>19</v>
      </c>
      <c r="D91" s="76"/>
      <c r="E91" s="78" t="s">
        <v>26</v>
      </c>
      <c r="F91" s="86" t="s">
        <v>454</v>
      </c>
      <c r="G91" s="80" t="s">
        <v>33</v>
      </c>
      <c r="H91" s="92"/>
      <c r="I91" s="89"/>
      <c r="J91" s="89"/>
      <c r="K91" s="90"/>
      <c r="L91" s="90"/>
      <c r="M91" s="83">
        <f t="shared" si="3"/>
        <v>0</v>
      </c>
      <c r="N91" s="89"/>
      <c r="O91" s="90"/>
      <c r="P91" s="90"/>
      <c r="Q91" s="84">
        <f t="shared" si="4"/>
        <v>0</v>
      </c>
    </row>
    <row r="92" spans="1:17" ht="15" customHeight="1">
      <c r="A92" s="10">
        <v>81</v>
      </c>
      <c r="B92" s="11" t="s">
        <v>93</v>
      </c>
      <c r="C92" s="12" t="s">
        <v>19</v>
      </c>
      <c r="D92" s="11"/>
      <c r="E92" s="13" t="s">
        <v>94</v>
      </c>
      <c r="F92" s="66" t="s">
        <v>298</v>
      </c>
      <c r="G92" s="14" t="s">
        <v>21</v>
      </c>
      <c r="H92" s="15">
        <v>1</v>
      </c>
      <c r="I92" s="23"/>
      <c r="J92" s="23"/>
      <c r="K92" s="24"/>
      <c r="L92" s="24"/>
      <c r="M92" s="25">
        <f t="shared" si="3"/>
        <v>0</v>
      </c>
      <c r="N92" s="23"/>
      <c r="O92" s="24"/>
      <c r="P92" s="24"/>
      <c r="Q92" s="27">
        <f t="shared" si="4"/>
        <v>0</v>
      </c>
    </row>
    <row r="93" spans="1:17" ht="15" customHeight="1">
      <c r="A93" s="10">
        <v>82</v>
      </c>
      <c r="B93" s="11" t="s">
        <v>93</v>
      </c>
      <c r="C93" s="12" t="s">
        <v>19</v>
      </c>
      <c r="D93" s="11"/>
      <c r="E93" s="13" t="s">
        <v>94</v>
      </c>
      <c r="F93" s="62" t="s">
        <v>310</v>
      </c>
      <c r="G93" s="19" t="s">
        <v>36</v>
      </c>
      <c r="H93" s="15"/>
      <c r="I93" s="23"/>
      <c r="J93" s="23"/>
      <c r="K93" s="24"/>
      <c r="L93" s="24"/>
      <c r="M93" s="25">
        <f t="shared" si="3"/>
        <v>0</v>
      </c>
      <c r="N93" s="23"/>
      <c r="O93" s="24"/>
      <c r="P93" s="24"/>
      <c r="Q93" s="27">
        <f t="shared" si="4"/>
        <v>0</v>
      </c>
    </row>
    <row r="94" spans="1:17" ht="15" customHeight="1">
      <c r="A94" s="10">
        <v>83</v>
      </c>
      <c r="B94" s="11" t="s">
        <v>93</v>
      </c>
      <c r="C94" s="12" t="s">
        <v>19</v>
      </c>
      <c r="D94" s="11"/>
      <c r="E94" s="13" t="s">
        <v>94</v>
      </c>
      <c r="F94" s="62" t="s">
        <v>429</v>
      </c>
      <c r="G94" s="16" t="s">
        <v>22</v>
      </c>
      <c r="H94" s="15">
        <v>1</v>
      </c>
      <c r="I94" s="23"/>
      <c r="J94" s="23"/>
      <c r="K94" s="24"/>
      <c r="L94" s="24"/>
      <c r="M94" s="25">
        <f t="shared" si="3"/>
        <v>0</v>
      </c>
      <c r="N94" s="23"/>
      <c r="O94" s="24"/>
      <c r="P94" s="24"/>
      <c r="Q94" s="27">
        <f t="shared" si="4"/>
        <v>0</v>
      </c>
    </row>
    <row r="95" spans="1:17" ht="15" customHeight="1">
      <c r="A95" s="10">
        <v>84</v>
      </c>
      <c r="B95" s="11" t="s">
        <v>95</v>
      </c>
      <c r="C95" s="12" t="s">
        <v>19</v>
      </c>
      <c r="D95" s="11"/>
      <c r="E95" s="13" t="s">
        <v>26</v>
      </c>
      <c r="F95" s="62" t="s">
        <v>220</v>
      </c>
      <c r="G95" s="14" t="s">
        <v>21</v>
      </c>
      <c r="H95" s="15"/>
      <c r="I95" s="23"/>
      <c r="J95" s="23"/>
      <c r="K95" s="24"/>
      <c r="L95" s="24"/>
      <c r="M95" s="25">
        <f t="shared" si="3"/>
        <v>0</v>
      </c>
      <c r="N95" s="23"/>
      <c r="O95" s="24"/>
      <c r="P95" s="24"/>
      <c r="Q95" s="27">
        <f t="shared" si="4"/>
        <v>0</v>
      </c>
    </row>
    <row r="96" spans="1:17" ht="15" customHeight="1">
      <c r="A96" s="75">
        <v>85</v>
      </c>
      <c r="B96" s="76" t="s">
        <v>95</v>
      </c>
      <c r="C96" s="77" t="s">
        <v>19</v>
      </c>
      <c r="D96" s="76"/>
      <c r="E96" s="78" t="s">
        <v>26</v>
      </c>
      <c r="F96" s="86" t="s">
        <v>438</v>
      </c>
      <c r="G96" s="80" t="s">
        <v>33</v>
      </c>
      <c r="H96" s="79"/>
      <c r="I96" s="81"/>
      <c r="J96" s="81"/>
      <c r="K96" s="82"/>
      <c r="L96" s="82"/>
      <c r="M96" s="83">
        <f t="shared" si="3"/>
        <v>0</v>
      </c>
      <c r="N96" s="81"/>
      <c r="O96" s="82"/>
      <c r="P96" s="82"/>
      <c r="Q96" s="84">
        <f t="shared" si="4"/>
        <v>0</v>
      </c>
    </row>
    <row r="97" spans="1:17" ht="15" customHeight="1">
      <c r="A97" s="75">
        <v>86</v>
      </c>
      <c r="B97" s="11" t="s">
        <v>96</v>
      </c>
      <c r="C97" s="12" t="s">
        <v>19</v>
      </c>
      <c r="D97" s="11"/>
      <c r="E97" s="13" t="s">
        <v>61</v>
      </c>
      <c r="F97" s="62" t="s">
        <v>221</v>
      </c>
      <c r="G97" s="14" t="s">
        <v>21</v>
      </c>
      <c r="H97" s="15"/>
      <c r="I97" s="23"/>
      <c r="J97" s="23"/>
      <c r="K97" s="24"/>
      <c r="L97" s="24"/>
      <c r="M97" s="25">
        <f t="shared" si="3"/>
        <v>0</v>
      </c>
      <c r="N97" s="23"/>
      <c r="O97" s="24"/>
      <c r="P97" s="24"/>
      <c r="Q97" s="27">
        <f t="shared" si="4"/>
        <v>0</v>
      </c>
    </row>
    <row r="98" spans="1:17" ht="15" customHeight="1">
      <c r="A98" s="75">
        <v>87</v>
      </c>
      <c r="B98" s="11" t="s">
        <v>96</v>
      </c>
      <c r="C98" s="12" t="s">
        <v>19</v>
      </c>
      <c r="D98" s="11"/>
      <c r="E98" s="13" t="s">
        <v>61</v>
      </c>
      <c r="F98" s="62" t="s">
        <v>430</v>
      </c>
      <c r="G98" s="16" t="s">
        <v>22</v>
      </c>
      <c r="H98" s="15"/>
      <c r="I98" s="23"/>
      <c r="J98" s="23"/>
      <c r="K98" s="24"/>
      <c r="L98" s="24"/>
      <c r="M98" s="25">
        <f t="shared" si="3"/>
        <v>0</v>
      </c>
      <c r="N98" s="23"/>
      <c r="O98" s="24"/>
      <c r="P98" s="24"/>
      <c r="Q98" s="27">
        <f t="shared" si="4"/>
        <v>0</v>
      </c>
    </row>
    <row r="99" spans="1:17" ht="15" customHeight="1">
      <c r="A99" s="75">
        <v>88</v>
      </c>
      <c r="B99" s="11" t="s">
        <v>97</v>
      </c>
      <c r="C99" s="12" t="s">
        <v>19</v>
      </c>
      <c r="D99" s="11"/>
      <c r="E99" s="13" t="s">
        <v>58</v>
      </c>
      <c r="F99" s="62" t="s">
        <v>223</v>
      </c>
      <c r="G99" s="14" t="s">
        <v>21</v>
      </c>
      <c r="H99" s="15">
        <v>1</v>
      </c>
      <c r="I99" s="23"/>
      <c r="J99" s="23"/>
      <c r="K99" s="24"/>
      <c r="L99" s="24"/>
      <c r="M99" s="25">
        <f t="shared" si="3"/>
        <v>0</v>
      </c>
      <c r="N99" s="23"/>
      <c r="O99" s="24"/>
      <c r="P99" s="24"/>
      <c r="Q99" s="27">
        <f t="shared" si="4"/>
        <v>0</v>
      </c>
    </row>
    <row r="100" spans="1:17" ht="15" customHeight="1">
      <c r="A100" s="75">
        <v>89</v>
      </c>
      <c r="B100" s="11" t="s">
        <v>97</v>
      </c>
      <c r="C100" s="12" t="s">
        <v>19</v>
      </c>
      <c r="D100" s="11"/>
      <c r="E100" s="13" t="s">
        <v>58</v>
      </c>
      <c r="F100" s="62" t="s">
        <v>224</v>
      </c>
      <c r="G100" s="17" t="s">
        <v>31</v>
      </c>
      <c r="H100" s="15"/>
      <c r="I100" s="23"/>
      <c r="J100" s="23"/>
      <c r="K100" s="24"/>
      <c r="L100" s="24"/>
      <c r="M100" s="25">
        <f t="shared" si="3"/>
        <v>0</v>
      </c>
      <c r="N100" s="23"/>
      <c r="O100" s="24"/>
      <c r="P100" s="24"/>
      <c r="Q100" s="27">
        <f t="shared" si="4"/>
        <v>0</v>
      </c>
    </row>
    <row r="101" spans="1:17" ht="15" customHeight="1">
      <c r="A101" s="75">
        <v>90</v>
      </c>
      <c r="B101" s="11" t="s">
        <v>98</v>
      </c>
      <c r="C101" s="12" t="s">
        <v>19</v>
      </c>
      <c r="D101" s="11"/>
      <c r="E101" s="13" t="s">
        <v>30</v>
      </c>
      <c r="F101" s="62" t="s">
        <v>225</v>
      </c>
      <c r="G101" s="14" t="s">
        <v>21</v>
      </c>
      <c r="H101" s="15">
        <v>1</v>
      </c>
      <c r="I101" s="23"/>
      <c r="J101" s="23"/>
      <c r="K101" s="24"/>
      <c r="L101" s="24"/>
      <c r="M101" s="25">
        <f t="shared" si="3"/>
        <v>0</v>
      </c>
      <c r="N101" s="23"/>
      <c r="O101" s="24"/>
      <c r="P101" s="24"/>
      <c r="Q101" s="27">
        <f t="shared" si="4"/>
        <v>0</v>
      </c>
    </row>
    <row r="102" spans="1:17" ht="15" customHeight="1">
      <c r="A102" s="75">
        <v>91</v>
      </c>
      <c r="B102" s="11" t="s">
        <v>99</v>
      </c>
      <c r="C102" s="12" t="s">
        <v>19</v>
      </c>
      <c r="D102" s="11"/>
      <c r="E102" s="13" t="s">
        <v>30</v>
      </c>
      <c r="F102" s="62" t="s">
        <v>226</v>
      </c>
      <c r="G102" s="14" t="s">
        <v>21</v>
      </c>
      <c r="H102" s="15"/>
      <c r="I102" s="23"/>
      <c r="J102" s="23"/>
      <c r="K102" s="24"/>
      <c r="L102" s="24"/>
      <c r="M102" s="25">
        <f t="shared" si="3"/>
        <v>0</v>
      </c>
      <c r="N102" s="23"/>
      <c r="O102" s="24"/>
      <c r="P102" s="24"/>
      <c r="Q102" s="27">
        <f t="shared" si="4"/>
        <v>0</v>
      </c>
    </row>
    <row r="103" spans="1:17" ht="15" customHeight="1">
      <c r="A103" s="75">
        <v>92</v>
      </c>
      <c r="B103" s="11" t="s">
        <v>99</v>
      </c>
      <c r="C103" s="12" t="s">
        <v>19</v>
      </c>
      <c r="D103" s="11"/>
      <c r="E103" s="13" t="s">
        <v>30</v>
      </c>
      <c r="F103" s="62" t="s">
        <v>227</v>
      </c>
      <c r="G103" s="17" t="s">
        <v>31</v>
      </c>
      <c r="H103" s="15"/>
      <c r="I103" s="23"/>
      <c r="J103" s="23"/>
      <c r="K103" s="24"/>
      <c r="L103" s="24"/>
      <c r="M103" s="25">
        <f t="shared" si="3"/>
        <v>0</v>
      </c>
      <c r="N103" s="23"/>
      <c r="O103" s="24"/>
      <c r="P103" s="24"/>
      <c r="Q103" s="27">
        <f t="shared" si="4"/>
        <v>0</v>
      </c>
    </row>
    <row r="104" spans="1:17" ht="15" customHeight="1">
      <c r="A104" s="75">
        <v>93</v>
      </c>
      <c r="B104" s="11" t="s">
        <v>100</v>
      </c>
      <c r="C104" s="12" t="s">
        <v>19</v>
      </c>
      <c r="D104" s="11"/>
      <c r="E104" s="13" t="s">
        <v>26</v>
      </c>
      <c r="F104" s="62" t="s">
        <v>228</v>
      </c>
      <c r="G104" s="14" t="s">
        <v>21</v>
      </c>
      <c r="H104" s="15">
        <v>2</v>
      </c>
      <c r="I104" s="23"/>
      <c r="J104" s="23"/>
      <c r="K104" s="24"/>
      <c r="L104" s="24"/>
      <c r="M104" s="25">
        <f t="shared" si="3"/>
        <v>0</v>
      </c>
      <c r="N104" s="23"/>
      <c r="O104" s="24"/>
      <c r="P104" s="24"/>
      <c r="Q104" s="27">
        <f t="shared" si="4"/>
        <v>0</v>
      </c>
    </row>
    <row r="105" spans="1:17" ht="15" customHeight="1">
      <c r="A105" s="75">
        <v>94</v>
      </c>
      <c r="B105" s="11" t="s">
        <v>101</v>
      </c>
      <c r="C105" s="12" t="s">
        <v>19</v>
      </c>
      <c r="D105" s="11"/>
      <c r="E105" s="13" t="s">
        <v>61</v>
      </c>
      <c r="F105" s="62" t="s">
        <v>229</v>
      </c>
      <c r="G105" s="14" t="s">
        <v>21</v>
      </c>
      <c r="H105" s="15"/>
      <c r="I105" s="23"/>
      <c r="J105" s="23"/>
      <c r="K105" s="24"/>
      <c r="L105" s="24"/>
      <c r="M105" s="25">
        <f t="shared" si="3"/>
        <v>0</v>
      </c>
      <c r="N105" s="23"/>
      <c r="O105" s="24"/>
      <c r="P105" s="24"/>
      <c r="Q105" s="27">
        <f t="shared" si="4"/>
        <v>0</v>
      </c>
    </row>
    <row r="106" spans="1:17" ht="15" customHeight="1">
      <c r="A106" s="75">
        <v>95</v>
      </c>
      <c r="B106" s="11" t="s">
        <v>101</v>
      </c>
      <c r="C106" s="12" t="s">
        <v>19</v>
      </c>
      <c r="D106" s="11"/>
      <c r="E106" s="13" t="s">
        <v>61</v>
      </c>
      <c r="F106" s="62" t="s">
        <v>431</v>
      </c>
      <c r="G106" s="16" t="s">
        <v>22</v>
      </c>
      <c r="H106" s="15">
        <v>1</v>
      </c>
      <c r="I106" s="23"/>
      <c r="J106" s="23"/>
      <c r="K106" s="24"/>
      <c r="L106" s="24"/>
      <c r="M106" s="25">
        <f t="shared" si="3"/>
        <v>0</v>
      </c>
      <c r="N106" s="23"/>
      <c r="O106" s="24"/>
      <c r="P106" s="24"/>
      <c r="Q106" s="27">
        <f t="shared" si="4"/>
        <v>0</v>
      </c>
    </row>
    <row r="107" spans="1:17" ht="15" customHeight="1">
      <c r="A107" s="75">
        <v>96</v>
      </c>
      <c r="B107" s="11" t="s">
        <v>102</v>
      </c>
      <c r="C107" s="12" t="s">
        <v>19</v>
      </c>
      <c r="D107" s="11"/>
      <c r="E107" s="13" t="s">
        <v>26</v>
      </c>
      <c r="F107" s="62" t="s">
        <v>231</v>
      </c>
      <c r="G107" s="14" t="s">
        <v>21</v>
      </c>
      <c r="H107" s="15">
        <v>1</v>
      </c>
      <c r="I107" s="23"/>
      <c r="J107" s="23"/>
      <c r="K107" s="24"/>
      <c r="L107" s="24"/>
      <c r="M107" s="25">
        <f t="shared" si="3"/>
        <v>0</v>
      </c>
      <c r="N107" s="23"/>
      <c r="O107" s="24"/>
      <c r="P107" s="24"/>
      <c r="Q107" s="27">
        <f t="shared" si="4"/>
        <v>0</v>
      </c>
    </row>
    <row r="108" spans="1:17" ht="15" customHeight="1">
      <c r="A108" s="75">
        <v>97</v>
      </c>
      <c r="B108" s="11" t="s">
        <v>102</v>
      </c>
      <c r="C108" s="12" t="s">
        <v>19</v>
      </c>
      <c r="D108" s="11"/>
      <c r="E108" s="13" t="s">
        <v>26</v>
      </c>
      <c r="F108" s="62" t="s">
        <v>232</v>
      </c>
      <c r="G108" s="18" t="s">
        <v>33</v>
      </c>
      <c r="H108" s="15"/>
      <c r="I108" s="23"/>
      <c r="J108" s="23"/>
      <c r="K108" s="24"/>
      <c r="L108" s="24"/>
      <c r="M108" s="25">
        <f t="shared" si="3"/>
        <v>0</v>
      </c>
      <c r="N108" s="23"/>
      <c r="O108" s="24"/>
      <c r="P108" s="24"/>
      <c r="Q108" s="27">
        <f t="shared" si="4"/>
        <v>0</v>
      </c>
    </row>
    <row r="109" spans="1:17" ht="15" customHeight="1">
      <c r="A109" s="75">
        <v>98</v>
      </c>
      <c r="B109" s="11" t="s">
        <v>103</v>
      </c>
      <c r="C109" s="12" t="s">
        <v>19</v>
      </c>
      <c r="D109" s="11"/>
      <c r="E109" s="13" t="s">
        <v>104</v>
      </c>
      <c r="F109" s="62" t="s">
        <v>233</v>
      </c>
      <c r="G109" s="14" t="s">
        <v>21</v>
      </c>
      <c r="H109" s="15"/>
      <c r="I109" s="23"/>
      <c r="J109" s="23"/>
      <c r="K109" s="24"/>
      <c r="L109" s="24"/>
      <c r="M109" s="25">
        <f t="shared" si="3"/>
        <v>0</v>
      </c>
      <c r="N109" s="23"/>
      <c r="O109" s="24"/>
      <c r="P109" s="24"/>
      <c r="Q109" s="27">
        <f t="shared" si="4"/>
        <v>0</v>
      </c>
    </row>
    <row r="110" spans="1:17" ht="15" customHeight="1">
      <c r="A110" s="75">
        <v>99</v>
      </c>
      <c r="B110" s="11" t="s">
        <v>105</v>
      </c>
      <c r="C110" s="12" t="s">
        <v>19</v>
      </c>
      <c r="D110" s="11"/>
      <c r="E110" s="13" t="s">
        <v>39</v>
      </c>
      <c r="F110" s="62" t="s">
        <v>234</v>
      </c>
      <c r="G110" s="14" t="s">
        <v>21</v>
      </c>
      <c r="H110" s="15"/>
      <c r="I110" s="23"/>
      <c r="J110" s="23"/>
      <c r="K110" s="24"/>
      <c r="L110" s="24"/>
      <c r="M110" s="25">
        <f t="shared" si="3"/>
        <v>0</v>
      </c>
      <c r="N110" s="23"/>
      <c r="O110" s="24"/>
      <c r="P110" s="24"/>
      <c r="Q110" s="27">
        <f t="shared" si="4"/>
        <v>0</v>
      </c>
    </row>
    <row r="111" spans="1:17" ht="15" customHeight="1">
      <c r="A111" s="75">
        <v>100</v>
      </c>
      <c r="B111" s="11" t="s">
        <v>105</v>
      </c>
      <c r="C111" s="12" t="s">
        <v>19</v>
      </c>
      <c r="D111" s="11"/>
      <c r="E111" s="13" t="s">
        <v>39</v>
      </c>
      <c r="F111" s="62" t="s">
        <v>235</v>
      </c>
      <c r="G111" s="18" t="s">
        <v>33</v>
      </c>
      <c r="H111" s="15"/>
      <c r="I111" s="23"/>
      <c r="J111" s="23"/>
      <c r="K111" s="24"/>
      <c r="L111" s="24"/>
      <c r="M111" s="25">
        <f t="shared" si="3"/>
        <v>0</v>
      </c>
      <c r="N111" s="23"/>
      <c r="O111" s="24"/>
      <c r="P111" s="24"/>
      <c r="Q111" s="27">
        <f t="shared" si="4"/>
        <v>0</v>
      </c>
    </row>
    <row r="112" spans="1:17" ht="15" customHeight="1">
      <c r="A112" s="75">
        <v>101</v>
      </c>
      <c r="B112" s="11" t="s">
        <v>106</v>
      </c>
      <c r="C112" s="12" t="s">
        <v>19</v>
      </c>
      <c r="D112" s="11"/>
      <c r="E112" s="13" t="s">
        <v>30</v>
      </c>
      <c r="F112" s="62" t="s">
        <v>236</v>
      </c>
      <c r="G112" s="14" t="s">
        <v>21</v>
      </c>
      <c r="H112" s="15"/>
      <c r="I112" s="23"/>
      <c r="J112" s="23"/>
      <c r="K112" s="24"/>
      <c r="L112" s="24"/>
      <c r="M112" s="25">
        <f t="shared" si="3"/>
        <v>0</v>
      </c>
      <c r="N112" s="23"/>
      <c r="O112" s="24"/>
      <c r="P112" s="24"/>
      <c r="Q112" s="27">
        <f t="shared" si="4"/>
        <v>0</v>
      </c>
    </row>
    <row r="113" spans="1:17" ht="15" customHeight="1">
      <c r="A113" s="75">
        <v>102</v>
      </c>
      <c r="B113" s="11" t="s">
        <v>106</v>
      </c>
      <c r="C113" s="12" t="s">
        <v>19</v>
      </c>
      <c r="D113" s="11"/>
      <c r="E113" s="13" t="s">
        <v>30</v>
      </c>
      <c r="F113" s="62" t="s">
        <v>237</v>
      </c>
      <c r="G113" s="17" t="s">
        <v>31</v>
      </c>
      <c r="H113" s="15"/>
      <c r="I113" s="23"/>
      <c r="J113" s="23"/>
      <c r="K113" s="24"/>
      <c r="L113" s="24"/>
      <c r="M113" s="25">
        <f t="shared" si="3"/>
        <v>0</v>
      </c>
      <c r="N113" s="23"/>
      <c r="O113" s="24"/>
      <c r="P113" s="24"/>
      <c r="Q113" s="27">
        <f t="shared" si="4"/>
        <v>0</v>
      </c>
    </row>
    <row r="114" spans="1:17" ht="15" customHeight="1">
      <c r="A114" s="75">
        <v>103</v>
      </c>
      <c r="B114" s="11" t="s">
        <v>107</v>
      </c>
      <c r="C114" s="12" t="s">
        <v>19</v>
      </c>
      <c r="D114" s="11"/>
      <c r="E114" s="13" t="s">
        <v>26</v>
      </c>
      <c r="F114" s="62" t="s">
        <v>238</v>
      </c>
      <c r="G114" s="14" t="s">
        <v>21</v>
      </c>
      <c r="H114" s="15"/>
      <c r="I114" s="23"/>
      <c r="J114" s="23"/>
      <c r="K114" s="24"/>
      <c r="L114" s="24"/>
      <c r="M114" s="25">
        <f t="shared" si="3"/>
        <v>0</v>
      </c>
      <c r="N114" s="23"/>
      <c r="O114" s="24"/>
      <c r="P114" s="24"/>
      <c r="Q114" s="27">
        <f t="shared" si="4"/>
        <v>0</v>
      </c>
    </row>
    <row r="115" spans="1:17" ht="15" customHeight="1">
      <c r="A115" s="75">
        <v>104</v>
      </c>
      <c r="B115" s="11" t="s">
        <v>108</v>
      </c>
      <c r="C115" s="12" t="s">
        <v>19</v>
      </c>
      <c r="D115" s="11"/>
      <c r="E115" s="13" t="s">
        <v>26</v>
      </c>
      <c r="F115" s="62" t="s">
        <v>239</v>
      </c>
      <c r="G115" s="14" t="s">
        <v>21</v>
      </c>
      <c r="H115" s="15">
        <v>1</v>
      </c>
      <c r="I115" s="23"/>
      <c r="J115" s="23"/>
      <c r="K115" s="24"/>
      <c r="L115" s="24"/>
      <c r="M115" s="25">
        <f t="shared" si="3"/>
        <v>0</v>
      </c>
      <c r="N115" s="23"/>
      <c r="O115" s="24"/>
      <c r="P115" s="24"/>
      <c r="Q115" s="27">
        <f t="shared" si="4"/>
        <v>0</v>
      </c>
    </row>
    <row r="116" spans="1:17" ht="15" customHeight="1">
      <c r="A116" s="75">
        <v>105</v>
      </c>
      <c r="B116" s="11" t="s">
        <v>109</v>
      </c>
      <c r="C116" s="12" t="s">
        <v>19</v>
      </c>
      <c r="D116" s="11"/>
      <c r="E116" s="13" t="s">
        <v>30</v>
      </c>
      <c r="F116" s="63">
        <v>99</v>
      </c>
      <c r="G116" s="14" t="s">
        <v>21</v>
      </c>
      <c r="H116" s="15"/>
      <c r="I116" s="23"/>
      <c r="J116" s="23"/>
      <c r="K116" s="24"/>
      <c r="L116" s="24"/>
      <c r="M116" s="25">
        <f t="shared" si="3"/>
        <v>0</v>
      </c>
      <c r="N116" s="23"/>
      <c r="O116" s="24"/>
      <c r="P116" s="24"/>
      <c r="Q116" s="27">
        <f t="shared" si="4"/>
        <v>0</v>
      </c>
    </row>
    <row r="117" spans="1:17" ht="15" customHeight="1">
      <c r="A117" s="75">
        <v>106</v>
      </c>
      <c r="B117" s="11" t="s">
        <v>110</v>
      </c>
      <c r="C117" s="12" t="s">
        <v>19</v>
      </c>
      <c r="D117" s="11"/>
      <c r="E117" s="13" t="s">
        <v>30</v>
      </c>
      <c r="F117" s="62" t="s">
        <v>240</v>
      </c>
      <c r="G117" s="14" t="s">
        <v>21</v>
      </c>
      <c r="H117" s="15"/>
      <c r="I117" s="23"/>
      <c r="J117" s="23"/>
      <c r="K117" s="24"/>
      <c r="L117" s="24"/>
      <c r="M117" s="25">
        <f t="shared" si="3"/>
        <v>0</v>
      </c>
      <c r="N117" s="23"/>
      <c r="O117" s="24"/>
      <c r="P117" s="24"/>
      <c r="Q117" s="27">
        <f t="shared" si="4"/>
        <v>0</v>
      </c>
    </row>
    <row r="118" spans="1:17" ht="15" customHeight="1">
      <c r="A118" s="75">
        <v>107</v>
      </c>
      <c r="B118" s="11" t="s">
        <v>110</v>
      </c>
      <c r="C118" s="12" t="s">
        <v>19</v>
      </c>
      <c r="D118" s="11"/>
      <c r="E118" s="13" t="s">
        <v>30</v>
      </c>
      <c r="F118" s="62" t="s">
        <v>300</v>
      </c>
      <c r="G118" s="17" t="s">
        <v>31</v>
      </c>
      <c r="H118" s="15"/>
      <c r="I118" s="23"/>
      <c r="J118" s="23"/>
      <c r="K118" s="24"/>
      <c r="L118" s="24"/>
      <c r="M118" s="25">
        <f t="shared" si="3"/>
        <v>0</v>
      </c>
      <c r="N118" s="23"/>
      <c r="O118" s="24"/>
      <c r="P118" s="24"/>
      <c r="Q118" s="27">
        <f t="shared" si="4"/>
        <v>0</v>
      </c>
    </row>
    <row r="119" spans="1:17" ht="15" customHeight="1">
      <c r="A119" s="75">
        <v>108</v>
      </c>
      <c r="B119" s="11" t="s">
        <v>111</v>
      </c>
      <c r="C119" s="12" t="s">
        <v>19</v>
      </c>
      <c r="D119" s="11"/>
      <c r="E119" s="13" t="s">
        <v>112</v>
      </c>
      <c r="F119" s="62" t="s">
        <v>241</v>
      </c>
      <c r="G119" s="14" t="s">
        <v>21</v>
      </c>
      <c r="H119" s="15"/>
      <c r="I119" s="23"/>
      <c r="J119" s="23"/>
      <c r="K119" s="24"/>
      <c r="L119" s="24"/>
      <c r="M119" s="25">
        <f t="shared" si="3"/>
        <v>0</v>
      </c>
      <c r="N119" s="23"/>
      <c r="O119" s="24"/>
      <c r="P119" s="24"/>
      <c r="Q119" s="27">
        <f t="shared" si="4"/>
        <v>0</v>
      </c>
    </row>
    <row r="120" spans="1:17" ht="15" customHeight="1">
      <c r="A120" s="75">
        <v>109</v>
      </c>
      <c r="B120" s="11" t="s">
        <v>111</v>
      </c>
      <c r="C120" s="12" t="s">
        <v>19</v>
      </c>
      <c r="D120" s="11"/>
      <c r="E120" s="13" t="s">
        <v>112</v>
      </c>
      <c r="F120" s="62" t="s">
        <v>432</v>
      </c>
      <c r="G120" s="16" t="s">
        <v>22</v>
      </c>
      <c r="H120" s="15"/>
      <c r="I120" s="23"/>
      <c r="J120" s="23"/>
      <c r="K120" s="24"/>
      <c r="L120" s="24"/>
      <c r="M120" s="25">
        <f t="shared" si="3"/>
        <v>0</v>
      </c>
      <c r="N120" s="23"/>
      <c r="O120" s="24"/>
      <c r="P120" s="24"/>
      <c r="Q120" s="27">
        <f t="shared" si="4"/>
        <v>0</v>
      </c>
    </row>
    <row r="121" spans="1:17" ht="15" customHeight="1">
      <c r="A121" s="75">
        <v>110</v>
      </c>
      <c r="B121" s="11" t="s">
        <v>113</v>
      </c>
      <c r="C121" s="12" t="s">
        <v>19</v>
      </c>
      <c r="D121" s="11"/>
      <c r="E121" s="13" t="s">
        <v>26</v>
      </c>
      <c r="F121" s="62" t="s">
        <v>243</v>
      </c>
      <c r="G121" s="14" t="s">
        <v>21</v>
      </c>
      <c r="H121" s="15"/>
      <c r="I121" s="23"/>
      <c r="J121" s="23"/>
      <c r="K121" s="24"/>
      <c r="L121" s="24"/>
      <c r="M121" s="25">
        <f t="shared" si="3"/>
        <v>0</v>
      </c>
      <c r="N121" s="23"/>
      <c r="O121" s="24"/>
      <c r="P121" s="24"/>
      <c r="Q121" s="27">
        <f t="shared" si="4"/>
        <v>0</v>
      </c>
    </row>
    <row r="122" spans="1:17" ht="15" customHeight="1">
      <c r="A122" s="75">
        <v>111</v>
      </c>
      <c r="B122" s="11" t="s">
        <v>114</v>
      </c>
      <c r="C122" s="12" t="s">
        <v>19</v>
      </c>
      <c r="D122" s="11"/>
      <c r="E122" s="13" t="s">
        <v>26</v>
      </c>
      <c r="F122" s="62" t="s">
        <v>244</v>
      </c>
      <c r="G122" s="14" t="s">
        <v>21</v>
      </c>
      <c r="H122" s="15"/>
      <c r="I122" s="23"/>
      <c r="J122" s="23"/>
      <c r="K122" s="24"/>
      <c r="L122" s="24"/>
      <c r="M122" s="25">
        <f t="shared" si="3"/>
        <v>0</v>
      </c>
      <c r="N122" s="23"/>
      <c r="O122" s="24"/>
      <c r="P122" s="24"/>
      <c r="Q122" s="27">
        <f t="shared" si="4"/>
        <v>0</v>
      </c>
    </row>
    <row r="123" spans="1:17" ht="15" customHeight="1">
      <c r="A123" s="75">
        <v>112</v>
      </c>
      <c r="B123" s="11" t="s">
        <v>114</v>
      </c>
      <c r="C123" s="12" t="s">
        <v>19</v>
      </c>
      <c r="D123" s="11"/>
      <c r="E123" s="13" t="s">
        <v>26</v>
      </c>
      <c r="F123" s="62" t="s">
        <v>245</v>
      </c>
      <c r="G123" s="18" t="s">
        <v>33</v>
      </c>
      <c r="H123" s="15">
        <v>1</v>
      </c>
      <c r="I123" s="23"/>
      <c r="J123" s="23"/>
      <c r="K123" s="24"/>
      <c r="L123" s="24"/>
      <c r="M123" s="25">
        <f t="shared" si="3"/>
        <v>0</v>
      </c>
      <c r="N123" s="23"/>
      <c r="O123" s="24"/>
      <c r="P123" s="24"/>
      <c r="Q123" s="27">
        <f t="shared" si="4"/>
        <v>0</v>
      </c>
    </row>
    <row r="124" spans="1:17" ht="15" customHeight="1">
      <c r="A124" s="75">
        <v>113</v>
      </c>
      <c r="B124" s="11" t="s">
        <v>115</v>
      </c>
      <c r="C124" s="12" t="s">
        <v>19</v>
      </c>
      <c r="D124" s="11"/>
      <c r="E124" s="13" t="s">
        <v>116</v>
      </c>
      <c r="F124" s="62" t="s">
        <v>246</v>
      </c>
      <c r="G124" s="14" t="s">
        <v>21</v>
      </c>
      <c r="H124" s="15">
        <v>2</v>
      </c>
      <c r="I124" s="23"/>
      <c r="J124" s="23"/>
      <c r="K124" s="24"/>
      <c r="L124" s="24"/>
      <c r="M124" s="25">
        <f t="shared" si="3"/>
        <v>0</v>
      </c>
      <c r="N124" s="23"/>
      <c r="O124" s="24"/>
      <c r="P124" s="24"/>
      <c r="Q124" s="27">
        <f t="shared" si="4"/>
        <v>0</v>
      </c>
    </row>
    <row r="125" spans="1:17" ht="15" customHeight="1">
      <c r="A125" s="75">
        <v>114</v>
      </c>
      <c r="B125" s="11" t="s">
        <v>115</v>
      </c>
      <c r="C125" s="12" t="s">
        <v>19</v>
      </c>
      <c r="D125" s="11"/>
      <c r="E125" s="13" t="s">
        <v>116</v>
      </c>
      <c r="F125" s="62" t="s">
        <v>247</v>
      </c>
      <c r="G125" s="19" t="s">
        <v>36</v>
      </c>
      <c r="H125" s="15"/>
      <c r="I125" s="23"/>
      <c r="J125" s="23"/>
      <c r="K125" s="24"/>
      <c r="L125" s="24"/>
      <c r="M125" s="25">
        <f t="shared" si="3"/>
        <v>0</v>
      </c>
      <c r="N125" s="23"/>
      <c r="O125" s="24"/>
      <c r="P125" s="24"/>
      <c r="Q125" s="27">
        <f t="shared" si="4"/>
        <v>0</v>
      </c>
    </row>
    <row r="126" spans="1:17" ht="15" customHeight="1">
      <c r="A126" s="75">
        <v>115</v>
      </c>
      <c r="B126" s="11" t="s">
        <v>117</v>
      </c>
      <c r="C126" s="12" t="s">
        <v>19</v>
      </c>
      <c r="D126" s="11"/>
      <c r="E126" s="13" t="s">
        <v>61</v>
      </c>
      <c r="F126" s="62" t="s">
        <v>248</v>
      </c>
      <c r="G126" s="14" t="s">
        <v>21</v>
      </c>
      <c r="H126" s="15"/>
      <c r="I126" s="23"/>
      <c r="J126" s="23"/>
      <c r="K126" s="24"/>
      <c r="L126" s="24"/>
      <c r="M126" s="25">
        <f t="shared" si="3"/>
        <v>0</v>
      </c>
      <c r="N126" s="23"/>
      <c r="O126" s="24"/>
      <c r="P126" s="24"/>
      <c r="Q126" s="27">
        <f t="shared" si="4"/>
        <v>0</v>
      </c>
    </row>
    <row r="127" spans="1:17" ht="15" customHeight="1">
      <c r="A127" s="75">
        <v>116</v>
      </c>
      <c r="B127" s="11" t="s">
        <v>117</v>
      </c>
      <c r="C127" s="12" t="s">
        <v>19</v>
      </c>
      <c r="D127" s="11"/>
      <c r="E127" s="13" t="s">
        <v>61</v>
      </c>
      <c r="F127" s="62" t="s">
        <v>433</v>
      </c>
      <c r="G127" s="16" t="s">
        <v>22</v>
      </c>
      <c r="H127" s="15">
        <v>1</v>
      </c>
      <c r="I127" s="23"/>
      <c r="J127" s="23"/>
      <c r="K127" s="24"/>
      <c r="L127" s="24"/>
      <c r="M127" s="25">
        <f t="shared" si="3"/>
        <v>0</v>
      </c>
      <c r="N127" s="23"/>
      <c r="O127" s="24"/>
      <c r="P127" s="24"/>
      <c r="Q127" s="27">
        <f t="shared" si="4"/>
        <v>0</v>
      </c>
    </row>
    <row r="128" spans="1:17" ht="15" customHeight="1">
      <c r="A128" s="75">
        <v>117</v>
      </c>
      <c r="B128" s="11" t="s">
        <v>118</v>
      </c>
      <c r="C128" s="12" t="s">
        <v>19</v>
      </c>
      <c r="D128" s="11"/>
      <c r="E128" s="13" t="s">
        <v>87</v>
      </c>
      <c r="F128" s="62" t="s">
        <v>250</v>
      </c>
      <c r="G128" s="14" t="s">
        <v>21</v>
      </c>
      <c r="H128" s="15"/>
      <c r="I128" s="23"/>
      <c r="J128" s="23"/>
      <c r="K128" s="24"/>
      <c r="L128" s="24"/>
      <c r="M128" s="25">
        <f t="shared" si="3"/>
        <v>0</v>
      </c>
      <c r="N128" s="23"/>
      <c r="O128" s="24"/>
      <c r="P128" s="24"/>
      <c r="Q128" s="27">
        <f t="shared" si="4"/>
        <v>0</v>
      </c>
    </row>
    <row r="129" spans="1:17" ht="15" customHeight="1">
      <c r="A129" s="75">
        <v>118</v>
      </c>
      <c r="B129" s="11" t="s">
        <v>118</v>
      </c>
      <c r="C129" s="12" t="s">
        <v>19</v>
      </c>
      <c r="D129" s="11"/>
      <c r="E129" s="13" t="s">
        <v>87</v>
      </c>
      <c r="F129" s="62" t="s">
        <v>251</v>
      </c>
      <c r="G129" s="17" t="s">
        <v>31</v>
      </c>
      <c r="H129" s="15"/>
      <c r="I129" s="23"/>
      <c r="J129" s="23"/>
      <c r="K129" s="24"/>
      <c r="L129" s="24"/>
      <c r="M129" s="25">
        <f t="shared" si="3"/>
        <v>0</v>
      </c>
      <c r="N129" s="23"/>
      <c r="O129" s="24"/>
      <c r="P129" s="24"/>
      <c r="Q129" s="27">
        <f t="shared" si="4"/>
        <v>0</v>
      </c>
    </row>
    <row r="130" spans="1:17" ht="15" customHeight="1">
      <c r="A130" s="75">
        <v>119</v>
      </c>
      <c r="B130" s="11" t="s">
        <v>119</v>
      </c>
      <c r="C130" s="12" t="s">
        <v>19</v>
      </c>
      <c r="D130" s="11"/>
      <c r="E130" s="13" t="s">
        <v>84</v>
      </c>
      <c r="F130" s="62" t="s">
        <v>252</v>
      </c>
      <c r="G130" s="14" t="s">
        <v>21</v>
      </c>
      <c r="H130" s="15"/>
      <c r="I130" s="23"/>
      <c r="J130" s="23"/>
      <c r="K130" s="24"/>
      <c r="L130" s="24"/>
      <c r="M130" s="25">
        <f t="shared" si="3"/>
        <v>0</v>
      </c>
      <c r="N130" s="23"/>
      <c r="O130" s="24"/>
      <c r="P130" s="24"/>
      <c r="Q130" s="27">
        <f t="shared" si="4"/>
        <v>0</v>
      </c>
    </row>
    <row r="131" spans="1:17" ht="15" customHeight="1">
      <c r="A131" s="75">
        <v>120</v>
      </c>
      <c r="B131" s="11" t="s">
        <v>119</v>
      </c>
      <c r="C131" s="12" t="s">
        <v>19</v>
      </c>
      <c r="D131" s="11"/>
      <c r="E131" s="13" t="s">
        <v>84</v>
      </c>
      <c r="F131" s="62" t="s">
        <v>253</v>
      </c>
      <c r="G131" s="18" t="s">
        <v>33</v>
      </c>
      <c r="H131" s="15"/>
      <c r="I131" s="23"/>
      <c r="J131" s="23"/>
      <c r="K131" s="24"/>
      <c r="L131" s="24"/>
      <c r="M131" s="25">
        <f t="shared" si="3"/>
        <v>0</v>
      </c>
      <c r="N131" s="23"/>
      <c r="O131" s="24"/>
      <c r="P131" s="24"/>
      <c r="Q131" s="27">
        <f t="shared" si="4"/>
        <v>0</v>
      </c>
    </row>
    <row r="132" spans="1:17" ht="15" customHeight="1">
      <c r="A132" s="75">
        <v>121</v>
      </c>
      <c r="B132" s="11" t="s">
        <v>120</v>
      </c>
      <c r="C132" s="12" t="s">
        <v>19</v>
      </c>
      <c r="D132" s="11"/>
      <c r="E132" s="13" t="s">
        <v>24</v>
      </c>
      <c r="F132" s="62" t="s">
        <v>254</v>
      </c>
      <c r="G132" s="14" t="s">
        <v>21</v>
      </c>
      <c r="H132" s="15"/>
      <c r="I132" s="23"/>
      <c r="J132" s="23"/>
      <c r="K132" s="24"/>
      <c r="L132" s="24"/>
      <c r="M132" s="25">
        <f t="shared" si="3"/>
        <v>0</v>
      </c>
      <c r="N132" s="23"/>
      <c r="O132" s="24"/>
      <c r="P132" s="24"/>
      <c r="Q132" s="27">
        <f t="shared" si="4"/>
        <v>0</v>
      </c>
    </row>
    <row r="133" spans="1:17" ht="15" customHeight="1">
      <c r="A133" s="75">
        <v>122</v>
      </c>
      <c r="B133" s="11" t="s">
        <v>120</v>
      </c>
      <c r="C133" s="12" t="s">
        <v>19</v>
      </c>
      <c r="D133" s="11"/>
      <c r="E133" s="13" t="s">
        <v>24</v>
      </c>
      <c r="F133" s="62" t="s">
        <v>434</v>
      </c>
      <c r="G133" s="16" t="s">
        <v>22</v>
      </c>
      <c r="H133" s="15"/>
      <c r="I133" s="23"/>
      <c r="J133" s="23"/>
      <c r="K133" s="24"/>
      <c r="L133" s="24"/>
      <c r="M133" s="25">
        <f t="shared" si="3"/>
        <v>0</v>
      </c>
      <c r="N133" s="23"/>
      <c r="O133" s="24"/>
      <c r="P133" s="24"/>
      <c r="Q133" s="27">
        <f t="shared" si="4"/>
        <v>0</v>
      </c>
    </row>
    <row r="134" spans="1:17" ht="15" customHeight="1">
      <c r="A134" s="75">
        <v>123</v>
      </c>
      <c r="B134" s="11" t="s">
        <v>121</v>
      </c>
      <c r="C134" s="12" t="s">
        <v>19</v>
      </c>
      <c r="D134" s="11"/>
      <c r="E134" s="13" t="s">
        <v>30</v>
      </c>
      <c r="F134" s="62" t="s">
        <v>256</v>
      </c>
      <c r="G134" s="14" t="s">
        <v>21</v>
      </c>
      <c r="H134" s="15">
        <v>1</v>
      </c>
      <c r="I134" s="23"/>
      <c r="J134" s="23"/>
      <c r="K134" s="24"/>
      <c r="L134" s="24"/>
      <c r="M134" s="25">
        <f t="shared" si="3"/>
        <v>0</v>
      </c>
      <c r="N134" s="23"/>
      <c r="O134" s="24"/>
      <c r="P134" s="24"/>
      <c r="Q134" s="27">
        <f t="shared" si="4"/>
        <v>0</v>
      </c>
    </row>
    <row r="135" spans="1:17" ht="15" customHeight="1">
      <c r="A135" s="75">
        <v>124</v>
      </c>
      <c r="B135" s="11" t="s">
        <v>121</v>
      </c>
      <c r="C135" s="12" t="s">
        <v>19</v>
      </c>
      <c r="D135" s="11"/>
      <c r="E135" s="13" t="s">
        <v>30</v>
      </c>
      <c r="F135" s="62" t="s">
        <v>257</v>
      </c>
      <c r="G135" s="17" t="s">
        <v>31</v>
      </c>
      <c r="H135" s="15"/>
      <c r="I135" s="23"/>
      <c r="J135" s="23"/>
      <c r="K135" s="24"/>
      <c r="L135" s="24"/>
      <c r="M135" s="25">
        <f t="shared" si="3"/>
        <v>0</v>
      </c>
      <c r="N135" s="23"/>
      <c r="O135" s="24"/>
      <c r="P135" s="24"/>
      <c r="Q135" s="27">
        <f t="shared" si="4"/>
        <v>0</v>
      </c>
    </row>
    <row r="136" spans="1:17" ht="15" customHeight="1">
      <c r="A136" s="75">
        <v>125</v>
      </c>
      <c r="B136" s="11" t="s">
        <v>122</v>
      </c>
      <c r="C136" s="12" t="s">
        <v>19</v>
      </c>
      <c r="D136" s="11"/>
      <c r="E136" s="13" t="s">
        <v>58</v>
      </c>
      <c r="F136" s="62" t="s">
        <v>258</v>
      </c>
      <c r="G136" s="14" t="s">
        <v>21</v>
      </c>
      <c r="H136" s="15"/>
      <c r="I136" s="23"/>
      <c r="J136" s="23"/>
      <c r="K136" s="24"/>
      <c r="L136" s="24"/>
      <c r="M136" s="25">
        <f t="shared" si="3"/>
        <v>0</v>
      </c>
      <c r="N136" s="23"/>
      <c r="O136" s="24"/>
      <c r="P136" s="24"/>
      <c r="Q136" s="27">
        <f t="shared" si="4"/>
        <v>0</v>
      </c>
    </row>
    <row r="137" spans="1:17" ht="15" customHeight="1">
      <c r="A137" s="75">
        <v>126</v>
      </c>
      <c r="B137" s="11" t="s">
        <v>122</v>
      </c>
      <c r="C137" s="12" t="s">
        <v>19</v>
      </c>
      <c r="D137" s="11"/>
      <c r="E137" s="13" t="s">
        <v>58</v>
      </c>
      <c r="F137" s="62" t="s">
        <v>259</v>
      </c>
      <c r="G137" s="17" t="s">
        <v>31</v>
      </c>
      <c r="H137" s="15">
        <v>2</v>
      </c>
      <c r="I137" s="23"/>
      <c r="J137" s="23"/>
      <c r="K137" s="24"/>
      <c r="L137" s="24"/>
      <c r="M137" s="25">
        <f t="shared" si="3"/>
        <v>0</v>
      </c>
      <c r="N137" s="23"/>
      <c r="O137" s="24"/>
      <c r="P137" s="24"/>
      <c r="Q137" s="27">
        <f t="shared" si="4"/>
        <v>0</v>
      </c>
    </row>
    <row r="138" spans="1:17" ht="15" customHeight="1">
      <c r="A138" s="75">
        <v>127</v>
      </c>
      <c r="B138" s="11" t="s">
        <v>123</v>
      </c>
      <c r="C138" s="12" t="s">
        <v>19</v>
      </c>
      <c r="D138" s="11"/>
      <c r="E138" s="13" t="s">
        <v>124</v>
      </c>
      <c r="F138" s="62" t="s">
        <v>261</v>
      </c>
      <c r="G138" s="14" t="s">
        <v>21</v>
      </c>
      <c r="H138" s="15"/>
      <c r="I138" s="23"/>
      <c r="J138" s="23"/>
      <c r="K138" s="24"/>
      <c r="L138" s="24"/>
      <c r="M138" s="25">
        <f t="shared" si="3"/>
        <v>0</v>
      </c>
      <c r="N138" s="23"/>
      <c r="O138" s="24"/>
      <c r="P138" s="24"/>
      <c r="Q138" s="27">
        <f t="shared" si="4"/>
        <v>0</v>
      </c>
    </row>
    <row r="139" spans="1:17" ht="15" customHeight="1">
      <c r="A139" s="75">
        <v>128</v>
      </c>
      <c r="B139" s="11" t="s">
        <v>123</v>
      </c>
      <c r="C139" s="12" t="s">
        <v>19</v>
      </c>
      <c r="D139" s="11"/>
      <c r="E139" s="13" t="s">
        <v>124</v>
      </c>
      <c r="F139" s="62" t="s">
        <v>435</v>
      </c>
      <c r="G139" s="16" t="s">
        <v>22</v>
      </c>
      <c r="H139" s="15"/>
      <c r="I139" s="23"/>
      <c r="J139" s="23"/>
      <c r="K139" s="24"/>
      <c r="L139" s="24"/>
      <c r="M139" s="25">
        <f t="shared" si="3"/>
        <v>0</v>
      </c>
      <c r="N139" s="23"/>
      <c r="O139" s="24"/>
      <c r="P139" s="24"/>
      <c r="Q139" s="27">
        <f t="shared" si="4"/>
        <v>0</v>
      </c>
    </row>
    <row r="140" spans="1:17" ht="15" customHeight="1">
      <c r="A140" s="75">
        <v>129</v>
      </c>
      <c r="B140" s="11" t="s">
        <v>125</v>
      </c>
      <c r="C140" s="12" t="s">
        <v>19</v>
      </c>
      <c r="D140" s="11"/>
      <c r="E140" s="13" t="s">
        <v>61</v>
      </c>
      <c r="F140" s="62" t="s">
        <v>263</v>
      </c>
      <c r="G140" s="14" t="s">
        <v>21</v>
      </c>
      <c r="H140" s="15"/>
      <c r="I140" s="23"/>
      <c r="J140" s="23"/>
      <c r="K140" s="24"/>
      <c r="L140" s="24"/>
      <c r="M140" s="25">
        <f t="shared" si="3"/>
        <v>0</v>
      </c>
      <c r="N140" s="23"/>
      <c r="O140" s="24"/>
      <c r="P140" s="24"/>
      <c r="Q140" s="27">
        <f t="shared" si="4"/>
        <v>0</v>
      </c>
    </row>
    <row r="141" spans="1:17" ht="15" customHeight="1">
      <c r="A141" s="75">
        <v>130</v>
      </c>
      <c r="B141" s="11" t="s">
        <v>125</v>
      </c>
      <c r="C141" s="12" t="s">
        <v>19</v>
      </c>
      <c r="D141" s="11"/>
      <c r="E141" s="13" t="s">
        <v>61</v>
      </c>
      <c r="F141" s="62" t="s">
        <v>436</v>
      </c>
      <c r="G141" s="16" t="s">
        <v>22</v>
      </c>
      <c r="H141" s="15"/>
      <c r="I141" s="23"/>
      <c r="J141" s="23"/>
      <c r="K141" s="24"/>
      <c r="L141" s="24"/>
      <c r="M141" s="25">
        <f t="shared" si="3"/>
        <v>0</v>
      </c>
      <c r="N141" s="23"/>
      <c r="O141" s="24"/>
      <c r="P141" s="24"/>
      <c r="Q141" s="27">
        <f t="shared" si="4"/>
        <v>0</v>
      </c>
    </row>
    <row r="142" spans="1:17" ht="15" customHeight="1">
      <c r="A142" s="75">
        <v>131</v>
      </c>
      <c r="B142" s="11" t="s">
        <v>126</v>
      </c>
      <c r="C142" s="12" t="s">
        <v>19</v>
      </c>
      <c r="D142" s="11"/>
      <c r="E142" s="13" t="s">
        <v>24</v>
      </c>
      <c r="F142" s="62" t="s">
        <v>264</v>
      </c>
      <c r="G142" s="14" t="s">
        <v>21</v>
      </c>
      <c r="H142" s="15">
        <v>4</v>
      </c>
      <c r="I142" s="23"/>
      <c r="J142" s="23"/>
      <c r="K142" s="24"/>
      <c r="L142" s="24"/>
      <c r="M142" s="25">
        <f t="shared" ref="M142:M187" si="5">K142-L142</f>
        <v>0</v>
      </c>
      <c r="N142" s="23"/>
      <c r="O142" s="24"/>
      <c r="P142" s="24"/>
      <c r="Q142" s="27">
        <f t="shared" ref="Q142:Q187" si="6">O142-P142</f>
        <v>0</v>
      </c>
    </row>
    <row r="143" spans="1:17" ht="15" customHeight="1">
      <c r="A143" s="75">
        <v>132</v>
      </c>
      <c r="B143" s="11" t="s">
        <v>126</v>
      </c>
      <c r="C143" s="12" t="s">
        <v>19</v>
      </c>
      <c r="D143" s="11"/>
      <c r="E143" s="13" t="s">
        <v>24</v>
      </c>
      <c r="F143" s="62" t="s">
        <v>437</v>
      </c>
      <c r="G143" s="16" t="s">
        <v>22</v>
      </c>
      <c r="H143" s="15"/>
      <c r="I143" s="23"/>
      <c r="J143" s="23"/>
      <c r="K143" s="24"/>
      <c r="L143" s="24"/>
      <c r="M143" s="25">
        <f t="shared" si="5"/>
        <v>0</v>
      </c>
      <c r="N143" s="23"/>
      <c r="O143" s="24"/>
      <c r="P143" s="24"/>
      <c r="Q143" s="27">
        <f t="shared" si="6"/>
        <v>0</v>
      </c>
    </row>
    <row r="144" spans="1:17" ht="15" customHeight="1">
      <c r="A144" s="75">
        <v>133</v>
      </c>
      <c r="B144" s="11" t="s">
        <v>127</v>
      </c>
      <c r="C144" s="12" t="s">
        <v>19</v>
      </c>
      <c r="D144" s="11"/>
      <c r="E144" s="13" t="s">
        <v>26</v>
      </c>
      <c r="F144" s="62" t="s">
        <v>266</v>
      </c>
      <c r="G144" s="14" t="s">
        <v>21</v>
      </c>
      <c r="H144" s="15"/>
      <c r="I144" s="23"/>
      <c r="J144" s="23"/>
      <c r="K144" s="24"/>
      <c r="L144" s="24"/>
      <c r="M144" s="25">
        <f t="shared" si="5"/>
        <v>0</v>
      </c>
      <c r="N144" s="23"/>
      <c r="O144" s="24"/>
      <c r="P144" s="24"/>
      <c r="Q144" s="27">
        <f t="shared" si="6"/>
        <v>0</v>
      </c>
    </row>
    <row r="145" spans="1:17" ht="15" customHeight="1">
      <c r="A145" s="75">
        <v>134</v>
      </c>
      <c r="B145" s="11" t="s">
        <v>127</v>
      </c>
      <c r="C145" s="12" t="s">
        <v>19</v>
      </c>
      <c r="D145" s="11"/>
      <c r="E145" s="13" t="s">
        <v>26</v>
      </c>
      <c r="F145" s="62" t="s">
        <v>267</v>
      </c>
      <c r="G145" s="18" t="s">
        <v>33</v>
      </c>
      <c r="H145" s="15"/>
      <c r="I145" s="23"/>
      <c r="J145" s="23"/>
      <c r="K145" s="24"/>
      <c r="L145" s="24"/>
      <c r="M145" s="25">
        <f t="shared" si="5"/>
        <v>0</v>
      </c>
      <c r="N145" s="23"/>
      <c r="O145" s="24"/>
      <c r="P145" s="24"/>
      <c r="Q145" s="27">
        <f t="shared" si="6"/>
        <v>0</v>
      </c>
    </row>
    <row r="146" spans="1:17" ht="15" customHeight="1">
      <c r="A146" s="75">
        <v>135</v>
      </c>
      <c r="B146" s="11" t="s">
        <v>128</v>
      </c>
      <c r="C146" s="12" t="s">
        <v>19</v>
      </c>
      <c r="D146" s="11"/>
      <c r="E146" s="13" t="s">
        <v>26</v>
      </c>
      <c r="F146" s="69">
        <v>124</v>
      </c>
      <c r="G146" s="14" t="s">
        <v>21</v>
      </c>
      <c r="H146" s="15"/>
      <c r="I146" s="23"/>
      <c r="J146" s="23"/>
      <c r="K146" s="24"/>
      <c r="L146" s="24"/>
      <c r="M146" s="25">
        <f t="shared" si="5"/>
        <v>0</v>
      </c>
      <c r="N146" s="23"/>
      <c r="O146" s="24"/>
      <c r="P146" s="24"/>
      <c r="Q146" s="27">
        <f t="shared" si="6"/>
        <v>0</v>
      </c>
    </row>
    <row r="147" spans="1:17" ht="15" customHeight="1">
      <c r="A147" s="75">
        <v>136</v>
      </c>
      <c r="B147" s="11" t="s">
        <v>128</v>
      </c>
      <c r="C147" s="12" t="s">
        <v>19</v>
      </c>
      <c r="D147" s="11"/>
      <c r="E147" s="13" t="s">
        <v>26</v>
      </c>
      <c r="F147" s="65" t="s">
        <v>299</v>
      </c>
      <c r="G147" s="18" t="s">
        <v>33</v>
      </c>
      <c r="H147" s="15"/>
      <c r="I147" s="23"/>
      <c r="J147" s="23"/>
      <c r="K147" s="24"/>
      <c r="L147" s="24"/>
      <c r="M147" s="25">
        <f t="shared" si="5"/>
        <v>0</v>
      </c>
      <c r="N147" s="23"/>
      <c r="O147" s="24"/>
      <c r="P147" s="24"/>
      <c r="Q147" s="27">
        <f t="shared" si="6"/>
        <v>0</v>
      </c>
    </row>
    <row r="148" spans="1:17" ht="15" customHeight="1">
      <c r="A148" s="75">
        <v>137</v>
      </c>
      <c r="B148" s="11" t="s">
        <v>129</v>
      </c>
      <c r="C148" s="12" t="s">
        <v>19</v>
      </c>
      <c r="D148" s="11"/>
      <c r="E148" s="13" t="s">
        <v>26</v>
      </c>
      <c r="F148" s="63">
        <v>125</v>
      </c>
      <c r="G148" s="14" t="s">
        <v>21</v>
      </c>
      <c r="H148" s="15"/>
      <c r="I148" s="23"/>
      <c r="J148" s="23"/>
      <c r="K148" s="24"/>
      <c r="L148" s="24"/>
      <c r="M148" s="25">
        <f t="shared" si="5"/>
        <v>0</v>
      </c>
      <c r="N148" s="23"/>
      <c r="O148" s="24"/>
      <c r="P148" s="24"/>
      <c r="Q148" s="27">
        <f t="shared" si="6"/>
        <v>0</v>
      </c>
    </row>
    <row r="149" spans="1:17" ht="15" customHeight="1">
      <c r="A149" s="75">
        <v>138</v>
      </c>
      <c r="B149" s="11" t="s">
        <v>129</v>
      </c>
      <c r="C149" s="12" t="s">
        <v>19</v>
      </c>
      <c r="D149" s="11"/>
      <c r="E149" s="13" t="s">
        <v>26</v>
      </c>
      <c r="F149" s="62" t="s">
        <v>268</v>
      </c>
      <c r="G149" s="18" t="s">
        <v>33</v>
      </c>
      <c r="H149" s="15"/>
      <c r="I149" s="23"/>
      <c r="J149" s="23"/>
      <c r="K149" s="24"/>
      <c r="L149" s="24"/>
      <c r="M149" s="25">
        <f t="shared" si="5"/>
        <v>0</v>
      </c>
      <c r="N149" s="23"/>
      <c r="O149" s="24"/>
      <c r="P149" s="24"/>
      <c r="Q149" s="27">
        <f t="shared" si="6"/>
        <v>0</v>
      </c>
    </row>
    <row r="150" spans="1:17" ht="15" customHeight="1">
      <c r="A150" s="75">
        <v>139</v>
      </c>
      <c r="B150" s="11" t="s">
        <v>130</v>
      </c>
      <c r="C150" s="12" t="s">
        <v>19</v>
      </c>
      <c r="D150" s="11"/>
      <c r="E150" s="13" t="s">
        <v>26</v>
      </c>
      <c r="F150" s="63">
        <v>126</v>
      </c>
      <c r="G150" s="14" t="s">
        <v>21</v>
      </c>
      <c r="H150" s="15"/>
      <c r="I150" s="23"/>
      <c r="J150" s="23"/>
      <c r="K150" s="24"/>
      <c r="L150" s="24"/>
      <c r="M150" s="25">
        <f t="shared" si="5"/>
        <v>0</v>
      </c>
      <c r="N150" s="23"/>
      <c r="O150" s="24"/>
      <c r="P150" s="24"/>
      <c r="Q150" s="27">
        <f t="shared" si="6"/>
        <v>0</v>
      </c>
    </row>
    <row r="151" spans="1:17" ht="15" customHeight="1">
      <c r="A151" s="75">
        <v>140</v>
      </c>
      <c r="B151" s="11" t="s">
        <v>131</v>
      </c>
      <c r="C151" s="12" t="s">
        <v>19</v>
      </c>
      <c r="D151" s="11"/>
      <c r="E151" s="13" t="s">
        <v>26</v>
      </c>
      <c r="F151" s="63">
        <v>127</v>
      </c>
      <c r="G151" s="14" t="s">
        <v>21</v>
      </c>
      <c r="H151" s="15"/>
      <c r="I151" s="23"/>
      <c r="J151" s="23"/>
      <c r="K151" s="24"/>
      <c r="L151" s="24"/>
      <c r="M151" s="25">
        <f t="shared" si="5"/>
        <v>0</v>
      </c>
      <c r="N151" s="23"/>
      <c r="O151" s="24"/>
      <c r="P151" s="24"/>
      <c r="Q151" s="27">
        <f t="shared" si="6"/>
        <v>0</v>
      </c>
    </row>
    <row r="152" spans="1:17" ht="15" customHeight="1">
      <c r="A152" s="75">
        <v>141</v>
      </c>
      <c r="B152" s="11" t="s">
        <v>131</v>
      </c>
      <c r="C152" s="12" t="s">
        <v>19</v>
      </c>
      <c r="D152" s="11"/>
      <c r="E152" s="13" t="s">
        <v>26</v>
      </c>
      <c r="F152" s="62" t="s">
        <v>269</v>
      </c>
      <c r="G152" s="18" t="s">
        <v>33</v>
      </c>
      <c r="H152" s="15"/>
      <c r="I152" s="23"/>
      <c r="J152" s="23"/>
      <c r="K152" s="24"/>
      <c r="L152" s="24"/>
      <c r="M152" s="25">
        <f t="shared" si="5"/>
        <v>0</v>
      </c>
      <c r="N152" s="23"/>
      <c r="O152" s="24"/>
      <c r="P152" s="24"/>
      <c r="Q152" s="27">
        <f t="shared" si="6"/>
        <v>0</v>
      </c>
    </row>
    <row r="153" spans="1:17" ht="15" customHeight="1">
      <c r="A153" s="75">
        <v>142</v>
      </c>
      <c r="B153" s="11" t="s">
        <v>132</v>
      </c>
      <c r="C153" s="12" t="s">
        <v>19</v>
      </c>
      <c r="D153" s="11"/>
      <c r="E153" s="13" t="s">
        <v>26</v>
      </c>
      <c r="F153" s="63">
        <v>128</v>
      </c>
      <c r="G153" s="14" t="s">
        <v>21</v>
      </c>
      <c r="H153" s="15"/>
      <c r="I153" s="23"/>
      <c r="J153" s="23"/>
      <c r="K153" s="24"/>
      <c r="L153" s="24"/>
      <c r="M153" s="25">
        <f t="shared" si="5"/>
        <v>0</v>
      </c>
      <c r="N153" s="23"/>
      <c r="O153" s="24"/>
      <c r="P153" s="24"/>
      <c r="Q153" s="27">
        <f t="shared" si="6"/>
        <v>0</v>
      </c>
    </row>
    <row r="154" spans="1:17" ht="15" customHeight="1">
      <c r="A154" s="75">
        <v>143</v>
      </c>
      <c r="B154" s="11" t="s">
        <v>132</v>
      </c>
      <c r="C154" s="12" t="s">
        <v>19</v>
      </c>
      <c r="D154" s="11"/>
      <c r="E154" s="13" t="s">
        <v>26</v>
      </c>
      <c r="F154" s="62" t="s">
        <v>270</v>
      </c>
      <c r="G154" s="18" t="s">
        <v>33</v>
      </c>
      <c r="H154" s="15"/>
      <c r="I154" s="23"/>
      <c r="J154" s="23"/>
      <c r="K154" s="24"/>
      <c r="L154" s="24"/>
      <c r="M154" s="25">
        <f t="shared" si="5"/>
        <v>0</v>
      </c>
      <c r="N154" s="23"/>
      <c r="O154" s="24"/>
      <c r="P154" s="24"/>
      <c r="Q154" s="27">
        <f t="shared" si="6"/>
        <v>0</v>
      </c>
    </row>
    <row r="155" spans="1:17" ht="15" customHeight="1">
      <c r="A155" s="75">
        <v>144</v>
      </c>
      <c r="B155" s="11" t="s">
        <v>133</v>
      </c>
      <c r="C155" s="12" t="s">
        <v>19</v>
      </c>
      <c r="D155" s="11"/>
      <c r="E155" s="13" t="s">
        <v>30</v>
      </c>
      <c r="F155" s="62" t="s">
        <v>271</v>
      </c>
      <c r="G155" s="14" t="s">
        <v>21</v>
      </c>
      <c r="H155" s="15"/>
      <c r="I155" s="23"/>
      <c r="J155" s="23"/>
      <c r="K155" s="24"/>
      <c r="L155" s="24"/>
      <c r="M155" s="25">
        <f t="shared" si="5"/>
        <v>0</v>
      </c>
      <c r="N155" s="23"/>
      <c r="O155" s="24"/>
      <c r="P155" s="24"/>
      <c r="Q155" s="27">
        <f t="shared" si="6"/>
        <v>0</v>
      </c>
    </row>
    <row r="156" spans="1:17" ht="15" customHeight="1">
      <c r="A156" s="75">
        <v>145</v>
      </c>
      <c r="B156" s="11" t="s">
        <v>133</v>
      </c>
      <c r="C156" s="12" t="s">
        <v>19</v>
      </c>
      <c r="D156" s="11"/>
      <c r="E156" s="13" t="s">
        <v>30</v>
      </c>
      <c r="F156" s="62" t="s">
        <v>272</v>
      </c>
      <c r="G156" s="17" t="s">
        <v>31</v>
      </c>
      <c r="H156" s="15">
        <v>1</v>
      </c>
      <c r="I156" s="23"/>
      <c r="J156" s="23"/>
      <c r="K156" s="24"/>
      <c r="L156" s="24"/>
      <c r="M156" s="25">
        <f t="shared" si="5"/>
        <v>0</v>
      </c>
      <c r="N156" s="23"/>
      <c r="O156" s="24"/>
      <c r="P156" s="24"/>
      <c r="Q156" s="27">
        <f t="shared" si="6"/>
        <v>0</v>
      </c>
    </row>
    <row r="157" spans="1:17" ht="15" customHeight="1">
      <c r="A157" s="75">
        <v>146</v>
      </c>
      <c r="B157" s="11" t="s">
        <v>134</v>
      </c>
      <c r="C157" s="12" t="s">
        <v>19</v>
      </c>
      <c r="D157" s="11"/>
      <c r="E157" s="13" t="s">
        <v>52</v>
      </c>
      <c r="F157" s="62" t="s">
        <v>273</v>
      </c>
      <c r="G157" s="14" t="s">
        <v>21</v>
      </c>
      <c r="H157" s="15"/>
      <c r="I157" s="23"/>
      <c r="J157" s="23"/>
      <c r="K157" s="24"/>
      <c r="L157" s="24"/>
      <c r="M157" s="25">
        <f t="shared" si="5"/>
        <v>0</v>
      </c>
      <c r="N157" s="23"/>
      <c r="O157" s="24"/>
      <c r="P157" s="24"/>
      <c r="Q157" s="27">
        <f t="shared" si="6"/>
        <v>0</v>
      </c>
    </row>
    <row r="158" spans="1:17" ht="15" customHeight="1">
      <c r="A158" s="75">
        <v>147</v>
      </c>
      <c r="B158" s="11" t="s">
        <v>134</v>
      </c>
      <c r="C158" s="12" t="s">
        <v>19</v>
      </c>
      <c r="D158" s="11"/>
      <c r="E158" s="13" t="s">
        <v>52</v>
      </c>
      <c r="F158" s="62" t="s">
        <v>274</v>
      </c>
      <c r="G158" s="18" t="s">
        <v>33</v>
      </c>
      <c r="H158" s="15">
        <v>2</v>
      </c>
      <c r="I158" s="23"/>
      <c r="J158" s="23"/>
      <c r="K158" s="24"/>
      <c r="L158" s="24"/>
      <c r="M158" s="25">
        <f t="shared" si="5"/>
        <v>0</v>
      </c>
      <c r="N158" s="23"/>
      <c r="O158" s="24"/>
      <c r="P158" s="24"/>
      <c r="Q158" s="27">
        <f t="shared" si="6"/>
        <v>0</v>
      </c>
    </row>
    <row r="159" spans="1:17" ht="15" customHeight="1">
      <c r="A159" s="75">
        <v>148</v>
      </c>
      <c r="B159" s="11" t="s">
        <v>135</v>
      </c>
      <c r="C159" s="12" t="s">
        <v>19</v>
      </c>
      <c r="D159" s="11"/>
      <c r="E159" s="13" t="s">
        <v>26</v>
      </c>
      <c r="F159" s="63">
        <v>131</v>
      </c>
      <c r="G159" s="14" t="s">
        <v>21</v>
      </c>
      <c r="H159" s="15"/>
      <c r="I159" s="23"/>
      <c r="J159" s="23"/>
      <c r="K159" s="24"/>
      <c r="L159" s="24"/>
      <c r="M159" s="25">
        <f t="shared" si="5"/>
        <v>0</v>
      </c>
      <c r="N159" s="23"/>
      <c r="O159" s="24"/>
      <c r="P159" s="24"/>
      <c r="Q159" s="27">
        <f t="shared" si="6"/>
        <v>0</v>
      </c>
    </row>
    <row r="160" spans="1:17" ht="15" customHeight="1">
      <c r="A160" s="75">
        <v>149</v>
      </c>
      <c r="B160" s="11" t="s">
        <v>136</v>
      </c>
      <c r="C160" s="12" t="s">
        <v>19</v>
      </c>
      <c r="D160" s="11"/>
      <c r="E160" s="13" t="s">
        <v>26</v>
      </c>
      <c r="F160" s="67">
        <v>132</v>
      </c>
      <c r="G160" s="14" t="s">
        <v>21</v>
      </c>
      <c r="H160" s="15"/>
      <c r="I160" s="23"/>
      <c r="J160" s="23"/>
      <c r="K160" s="24"/>
      <c r="L160" s="24"/>
      <c r="M160" s="25">
        <f t="shared" si="5"/>
        <v>0</v>
      </c>
      <c r="N160" s="23"/>
      <c r="O160" s="24"/>
      <c r="P160" s="24"/>
      <c r="Q160" s="27">
        <f t="shared" si="6"/>
        <v>0</v>
      </c>
    </row>
    <row r="161" spans="1:17" ht="15" customHeight="1">
      <c r="A161" s="75">
        <v>150</v>
      </c>
      <c r="B161" s="11" t="s">
        <v>137</v>
      </c>
      <c r="C161" s="12" t="s">
        <v>19</v>
      </c>
      <c r="D161" s="11"/>
      <c r="E161" s="13" t="s">
        <v>26</v>
      </c>
      <c r="F161" s="62" t="s">
        <v>275</v>
      </c>
      <c r="G161" s="14" t="s">
        <v>21</v>
      </c>
      <c r="H161" s="15">
        <v>1</v>
      </c>
      <c r="I161" s="23"/>
      <c r="J161" s="23"/>
      <c r="K161" s="24"/>
      <c r="L161" s="24"/>
      <c r="M161" s="25">
        <f t="shared" si="5"/>
        <v>0</v>
      </c>
      <c r="N161" s="23"/>
      <c r="O161" s="24"/>
      <c r="P161" s="24"/>
      <c r="Q161" s="27">
        <f t="shared" si="6"/>
        <v>0</v>
      </c>
    </row>
    <row r="162" spans="1:17" ht="15" customHeight="1">
      <c r="A162" s="75">
        <v>151</v>
      </c>
      <c r="B162" s="29" t="s">
        <v>138</v>
      </c>
      <c r="C162" s="7" t="s">
        <v>19</v>
      </c>
      <c r="D162" s="7"/>
      <c r="E162" s="29" t="s">
        <v>35</v>
      </c>
      <c r="F162" s="62" t="s">
        <v>276</v>
      </c>
      <c r="G162" s="14" t="s">
        <v>21</v>
      </c>
      <c r="H162" s="15"/>
      <c r="I162" s="23"/>
      <c r="J162" s="23"/>
      <c r="K162" s="24"/>
      <c r="L162" s="24"/>
      <c r="M162" s="25">
        <f t="shared" si="5"/>
        <v>0</v>
      </c>
      <c r="N162" s="23"/>
      <c r="O162" s="24"/>
      <c r="P162" s="24"/>
      <c r="Q162" s="27">
        <f t="shared" si="6"/>
        <v>0</v>
      </c>
    </row>
    <row r="163" spans="1:17" ht="15" customHeight="1">
      <c r="A163" s="75">
        <v>152</v>
      </c>
      <c r="B163" s="29" t="s">
        <v>138</v>
      </c>
      <c r="C163" s="7" t="s">
        <v>19</v>
      </c>
      <c r="D163" s="29"/>
      <c r="E163" s="29" t="s">
        <v>35</v>
      </c>
      <c r="F163" s="62" t="s">
        <v>277</v>
      </c>
      <c r="G163" s="19" t="s">
        <v>36</v>
      </c>
      <c r="H163" s="15"/>
      <c r="I163" s="23"/>
      <c r="J163" s="23"/>
      <c r="K163" s="24"/>
      <c r="L163" s="24"/>
      <c r="M163" s="25">
        <f t="shared" si="5"/>
        <v>0</v>
      </c>
      <c r="N163" s="23"/>
      <c r="O163" s="24"/>
      <c r="P163" s="24"/>
      <c r="Q163" s="27">
        <f t="shared" si="6"/>
        <v>0</v>
      </c>
    </row>
    <row r="164" spans="1:17" ht="15" customHeight="1">
      <c r="A164" s="75">
        <v>153</v>
      </c>
      <c r="B164" s="29" t="s">
        <v>139</v>
      </c>
      <c r="C164" s="7" t="s">
        <v>19</v>
      </c>
      <c r="D164" s="29"/>
      <c r="E164" s="29" t="s">
        <v>104</v>
      </c>
      <c r="F164" s="62" t="s">
        <v>278</v>
      </c>
      <c r="G164" s="14" t="s">
        <v>21</v>
      </c>
      <c r="H164" s="15"/>
      <c r="I164" s="23"/>
      <c r="J164" s="23"/>
      <c r="K164" s="24"/>
      <c r="L164" s="24"/>
      <c r="M164" s="25">
        <f t="shared" si="5"/>
        <v>0</v>
      </c>
      <c r="N164" s="23"/>
      <c r="O164" s="24"/>
      <c r="P164" s="24"/>
      <c r="Q164" s="27">
        <f t="shared" si="6"/>
        <v>0</v>
      </c>
    </row>
    <row r="165" spans="1:17" ht="15" customHeight="1">
      <c r="A165" s="75">
        <v>154</v>
      </c>
      <c r="B165" s="29" t="s">
        <v>139</v>
      </c>
      <c r="C165" s="7" t="s">
        <v>19</v>
      </c>
      <c r="D165" s="29"/>
      <c r="E165" s="29" t="s">
        <v>104</v>
      </c>
      <c r="F165" s="62" t="s">
        <v>279</v>
      </c>
      <c r="G165" s="19" t="s">
        <v>36</v>
      </c>
      <c r="H165" s="15"/>
      <c r="I165" s="23"/>
      <c r="J165" s="23"/>
      <c r="K165" s="24"/>
      <c r="L165" s="24"/>
      <c r="M165" s="25">
        <f t="shared" si="5"/>
        <v>0</v>
      </c>
      <c r="N165" s="23"/>
      <c r="O165" s="24"/>
      <c r="P165" s="24"/>
      <c r="Q165" s="27">
        <f t="shared" si="6"/>
        <v>0</v>
      </c>
    </row>
    <row r="166" spans="1:17" ht="15" customHeight="1">
      <c r="A166" s="75">
        <v>155</v>
      </c>
      <c r="B166" s="29" t="s">
        <v>140</v>
      </c>
      <c r="C166" s="7" t="s">
        <v>19</v>
      </c>
      <c r="D166" s="29"/>
      <c r="E166" s="29" t="s">
        <v>104</v>
      </c>
      <c r="F166" s="62" t="s">
        <v>280</v>
      </c>
      <c r="G166" s="14" t="s">
        <v>21</v>
      </c>
      <c r="H166" s="15"/>
      <c r="I166" s="23"/>
      <c r="J166" s="23"/>
      <c r="K166" s="24"/>
      <c r="L166" s="24"/>
      <c r="M166" s="25">
        <f t="shared" si="5"/>
        <v>0</v>
      </c>
      <c r="N166" s="23"/>
      <c r="O166" s="24"/>
      <c r="P166" s="24"/>
      <c r="Q166" s="27">
        <f t="shared" si="6"/>
        <v>0</v>
      </c>
    </row>
    <row r="167" spans="1:17" ht="15" customHeight="1">
      <c r="A167" s="75">
        <v>156</v>
      </c>
      <c r="B167" s="29" t="s">
        <v>140</v>
      </c>
      <c r="C167" s="7" t="s">
        <v>19</v>
      </c>
      <c r="D167" s="29"/>
      <c r="E167" s="29" t="s">
        <v>104</v>
      </c>
      <c r="F167" s="62" t="s">
        <v>281</v>
      </c>
      <c r="G167" s="19" t="s">
        <v>36</v>
      </c>
      <c r="H167" s="15"/>
      <c r="I167" s="23"/>
      <c r="J167" s="23"/>
      <c r="K167" s="24"/>
      <c r="L167" s="24"/>
      <c r="M167" s="25">
        <f t="shared" si="5"/>
        <v>0</v>
      </c>
      <c r="N167" s="23"/>
      <c r="O167" s="24"/>
      <c r="P167" s="24"/>
      <c r="Q167" s="27">
        <f t="shared" si="6"/>
        <v>0</v>
      </c>
    </row>
    <row r="168" spans="1:17" ht="15" customHeight="1">
      <c r="A168" s="75">
        <v>157</v>
      </c>
      <c r="B168" s="29" t="s">
        <v>141</v>
      </c>
      <c r="C168" s="7" t="s">
        <v>19</v>
      </c>
      <c r="D168" s="29"/>
      <c r="E168" s="29" t="s">
        <v>26</v>
      </c>
      <c r="F168" s="62" t="s">
        <v>282</v>
      </c>
      <c r="G168" s="14" t="s">
        <v>21</v>
      </c>
      <c r="H168" s="15"/>
      <c r="I168" s="23"/>
      <c r="J168" s="23"/>
      <c r="K168" s="24"/>
      <c r="L168" s="24"/>
      <c r="M168" s="25">
        <f t="shared" si="5"/>
        <v>0</v>
      </c>
      <c r="N168" s="23"/>
      <c r="O168" s="24"/>
      <c r="P168" s="24"/>
      <c r="Q168" s="27">
        <f t="shared" si="6"/>
        <v>0</v>
      </c>
    </row>
    <row r="169" spans="1:17" ht="15" customHeight="1">
      <c r="A169" s="75">
        <v>158</v>
      </c>
      <c r="B169" s="29" t="s">
        <v>141</v>
      </c>
      <c r="C169" s="7" t="s">
        <v>19</v>
      </c>
      <c r="D169" s="29"/>
      <c r="E169" s="29" t="s">
        <v>26</v>
      </c>
      <c r="F169" s="61" t="s">
        <v>309</v>
      </c>
      <c r="G169" s="18" t="s">
        <v>33</v>
      </c>
      <c r="H169" s="15"/>
      <c r="I169" s="23"/>
      <c r="J169" s="23"/>
      <c r="K169" s="24"/>
      <c r="L169" s="24"/>
      <c r="M169" s="25">
        <f t="shared" si="5"/>
        <v>0</v>
      </c>
      <c r="N169" s="23"/>
      <c r="O169" s="24"/>
      <c r="P169" s="24"/>
      <c r="Q169" s="27">
        <f t="shared" si="6"/>
        <v>0</v>
      </c>
    </row>
    <row r="170" spans="1:17" ht="15" customHeight="1">
      <c r="A170" s="75">
        <v>159</v>
      </c>
      <c r="B170" s="29" t="s">
        <v>142</v>
      </c>
      <c r="C170" s="7" t="s">
        <v>19</v>
      </c>
      <c r="D170" s="29"/>
      <c r="E170" s="29" t="s">
        <v>26</v>
      </c>
      <c r="F170" s="62" t="s">
        <v>283</v>
      </c>
      <c r="G170" s="14" t="s">
        <v>21</v>
      </c>
      <c r="H170" s="15">
        <v>2</v>
      </c>
      <c r="I170" s="23"/>
      <c r="J170" s="23"/>
      <c r="K170" s="24"/>
      <c r="L170" s="24"/>
      <c r="M170" s="25">
        <f t="shared" si="5"/>
        <v>0</v>
      </c>
      <c r="N170" s="23"/>
      <c r="O170" s="24"/>
      <c r="P170" s="24"/>
      <c r="Q170" s="27">
        <f t="shared" si="6"/>
        <v>0</v>
      </c>
    </row>
    <row r="171" spans="1:17" ht="15" customHeight="1">
      <c r="A171" s="75">
        <v>160</v>
      </c>
      <c r="B171" s="29" t="s">
        <v>142</v>
      </c>
      <c r="C171" s="7" t="s">
        <v>19</v>
      </c>
      <c r="D171" s="29"/>
      <c r="E171" s="29" t="s">
        <v>26</v>
      </c>
      <c r="F171" s="64" t="s">
        <v>308</v>
      </c>
      <c r="G171" s="18" t="s">
        <v>33</v>
      </c>
      <c r="H171" s="15"/>
      <c r="I171" s="23"/>
      <c r="J171" s="23"/>
      <c r="K171" s="24"/>
      <c r="L171" s="24"/>
      <c r="M171" s="25">
        <f t="shared" si="5"/>
        <v>0</v>
      </c>
      <c r="N171" s="23"/>
      <c r="O171" s="24"/>
      <c r="P171" s="24"/>
      <c r="Q171" s="27">
        <f t="shared" si="6"/>
        <v>0</v>
      </c>
    </row>
    <row r="172" spans="1:17" ht="15" customHeight="1">
      <c r="A172" s="75">
        <v>161</v>
      </c>
      <c r="B172" s="29" t="s">
        <v>143</v>
      </c>
      <c r="C172" s="7" t="s">
        <v>19</v>
      </c>
      <c r="D172" s="29"/>
      <c r="E172" s="29" t="s">
        <v>35</v>
      </c>
      <c r="F172" s="62" t="s">
        <v>284</v>
      </c>
      <c r="G172" s="14" t="s">
        <v>21</v>
      </c>
      <c r="H172" s="15"/>
      <c r="I172" s="23"/>
      <c r="J172" s="23"/>
      <c r="K172" s="24"/>
      <c r="L172" s="24"/>
      <c r="M172" s="25">
        <f t="shared" si="5"/>
        <v>0</v>
      </c>
      <c r="N172" s="23"/>
      <c r="O172" s="24"/>
      <c r="P172" s="24"/>
      <c r="Q172" s="27">
        <f t="shared" si="6"/>
        <v>0</v>
      </c>
    </row>
    <row r="173" spans="1:17" ht="15" customHeight="1">
      <c r="A173" s="75">
        <v>162</v>
      </c>
      <c r="B173" s="30" t="s">
        <v>143</v>
      </c>
      <c r="C173" s="26" t="s">
        <v>19</v>
      </c>
      <c r="D173" s="30"/>
      <c r="E173" s="30" t="s">
        <v>35</v>
      </c>
      <c r="F173" s="62" t="s">
        <v>285</v>
      </c>
      <c r="G173" s="31" t="s">
        <v>36</v>
      </c>
      <c r="H173" s="15"/>
      <c r="I173" s="23"/>
      <c r="J173" s="23"/>
      <c r="K173" s="24"/>
      <c r="L173" s="24"/>
      <c r="M173" s="25">
        <f t="shared" si="5"/>
        <v>0</v>
      </c>
      <c r="N173" s="23"/>
      <c r="O173" s="24"/>
      <c r="P173" s="24"/>
      <c r="Q173" s="27">
        <f t="shared" si="6"/>
        <v>0</v>
      </c>
    </row>
    <row r="174" spans="1:17" ht="15" customHeight="1">
      <c r="A174" s="75">
        <v>163</v>
      </c>
      <c r="B174" s="30" t="s">
        <v>144</v>
      </c>
      <c r="C174" s="26" t="s">
        <v>19</v>
      </c>
      <c r="D174" s="30"/>
      <c r="E174" s="30" t="s">
        <v>26</v>
      </c>
      <c r="F174" s="63">
        <v>140</v>
      </c>
      <c r="G174" s="32" t="s">
        <v>21</v>
      </c>
      <c r="H174" s="15"/>
      <c r="I174" s="23"/>
      <c r="J174" s="23"/>
      <c r="K174" s="24"/>
      <c r="L174" s="24"/>
      <c r="M174" s="25">
        <f t="shared" si="5"/>
        <v>0</v>
      </c>
      <c r="N174" s="23"/>
      <c r="O174" s="24"/>
      <c r="P174" s="24"/>
      <c r="Q174" s="27">
        <f t="shared" si="6"/>
        <v>0</v>
      </c>
    </row>
    <row r="175" spans="1:17" ht="15" customHeight="1">
      <c r="A175" s="75">
        <v>164</v>
      </c>
      <c r="B175" s="30" t="s">
        <v>144</v>
      </c>
      <c r="C175" s="26" t="s">
        <v>19</v>
      </c>
      <c r="D175" s="30"/>
      <c r="E175" s="30" t="s">
        <v>26</v>
      </c>
      <c r="F175" s="64" t="s">
        <v>307</v>
      </c>
      <c r="G175" s="33" t="s">
        <v>33</v>
      </c>
      <c r="H175" s="15"/>
      <c r="I175" s="23"/>
      <c r="J175" s="23"/>
      <c r="K175" s="24"/>
      <c r="L175" s="24"/>
      <c r="M175" s="25">
        <f t="shared" si="5"/>
        <v>0</v>
      </c>
      <c r="N175" s="23"/>
      <c r="O175" s="24"/>
      <c r="P175" s="24"/>
      <c r="Q175" s="27">
        <f t="shared" si="6"/>
        <v>0</v>
      </c>
    </row>
    <row r="176" spans="1:17" ht="15" customHeight="1">
      <c r="A176" s="75">
        <v>165</v>
      </c>
      <c r="B176" s="30" t="s">
        <v>145</v>
      </c>
      <c r="C176" s="26" t="s">
        <v>19</v>
      </c>
      <c r="D176" s="30"/>
      <c r="E176" s="30" t="s">
        <v>146</v>
      </c>
      <c r="F176" s="63">
        <v>141</v>
      </c>
      <c r="G176" s="32" t="s">
        <v>21</v>
      </c>
      <c r="H176" s="15"/>
      <c r="I176" s="23"/>
      <c r="J176" s="23"/>
      <c r="K176" s="24"/>
      <c r="L176" s="24"/>
      <c r="M176" s="25">
        <f t="shared" si="5"/>
        <v>0</v>
      </c>
      <c r="N176" s="23"/>
      <c r="O176" s="24"/>
      <c r="P176" s="24"/>
      <c r="Q176" s="27">
        <f t="shared" si="6"/>
        <v>0</v>
      </c>
    </row>
    <row r="177" spans="1:17" ht="15" customHeight="1">
      <c r="A177" s="75">
        <v>166</v>
      </c>
      <c r="B177" s="30" t="s">
        <v>147</v>
      </c>
      <c r="C177" s="26" t="s">
        <v>19</v>
      </c>
      <c r="D177" s="30"/>
      <c r="E177" s="30" t="s">
        <v>26</v>
      </c>
      <c r="F177" s="62" t="s">
        <v>286</v>
      </c>
      <c r="G177" s="32" t="s">
        <v>21</v>
      </c>
      <c r="H177" s="15"/>
      <c r="I177" s="23"/>
      <c r="J177" s="23"/>
      <c r="K177" s="24"/>
      <c r="L177" s="24"/>
      <c r="M177" s="25">
        <f t="shared" si="5"/>
        <v>0</v>
      </c>
      <c r="N177" s="23"/>
      <c r="O177" s="24"/>
      <c r="P177" s="24"/>
      <c r="Q177" s="27">
        <f t="shared" si="6"/>
        <v>0</v>
      </c>
    </row>
    <row r="178" spans="1:17" ht="15" customHeight="1">
      <c r="A178" s="75">
        <v>167</v>
      </c>
      <c r="B178" s="30" t="s">
        <v>148</v>
      </c>
      <c r="C178" s="26" t="s">
        <v>19</v>
      </c>
      <c r="D178" s="30"/>
      <c r="E178" s="30" t="s">
        <v>26</v>
      </c>
      <c r="F178" s="62" t="s">
        <v>287</v>
      </c>
      <c r="G178" s="32" t="s">
        <v>21</v>
      </c>
      <c r="H178" s="15"/>
      <c r="I178" s="23"/>
      <c r="J178" s="23"/>
      <c r="K178" s="24"/>
      <c r="L178" s="24"/>
      <c r="M178" s="25">
        <f t="shared" si="5"/>
        <v>0</v>
      </c>
      <c r="N178" s="23"/>
      <c r="O178" s="24"/>
      <c r="P178" s="24"/>
      <c r="Q178" s="27">
        <f t="shared" si="6"/>
        <v>0</v>
      </c>
    </row>
    <row r="179" spans="1:17" ht="15" customHeight="1">
      <c r="A179" s="75">
        <v>168</v>
      </c>
      <c r="B179" s="30" t="s">
        <v>148</v>
      </c>
      <c r="C179" s="26" t="s">
        <v>19</v>
      </c>
      <c r="D179" s="30"/>
      <c r="E179" s="30" t="s">
        <v>26</v>
      </c>
      <c r="F179" s="20" t="s">
        <v>288</v>
      </c>
      <c r="G179" s="33" t="s">
        <v>33</v>
      </c>
      <c r="H179" s="15">
        <v>1</v>
      </c>
      <c r="I179" s="23"/>
      <c r="J179" s="23"/>
      <c r="K179" s="24"/>
      <c r="L179" s="24"/>
      <c r="M179" s="25">
        <f t="shared" si="5"/>
        <v>0</v>
      </c>
      <c r="N179" s="23"/>
      <c r="O179" s="24"/>
      <c r="P179" s="24"/>
      <c r="Q179" s="27">
        <f t="shared" si="6"/>
        <v>0</v>
      </c>
    </row>
    <row r="180" spans="1:17" ht="15" customHeight="1">
      <c r="A180" s="75">
        <v>169</v>
      </c>
      <c r="B180" s="34" t="s">
        <v>149</v>
      </c>
      <c r="C180" s="35" t="s">
        <v>19</v>
      </c>
      <c r="D180" s="34"/>
      <c r="E180" s="34" t="s">
        <v>26</v>
      </c>
      <c r="F180" s="68" t="s">
        <v>289</v>
      </c>
      <c r="G180" s="33" t="s">
        <v>33</v>
      </c>
      <c r="H180" s="15"/>
      <c r="I180" s="23"/>
      <c r="J180" s="23"/>
      <c r="K180" s="24"/>
      <c r="L180" s="24"/>
      <c r="M180" s="25">
        <f t="shared" si="5"/>
        <v>0</v>
      </c>
      <c r="N180" s="23"/>
      <c r="O180" s="24"/>
      <c r="P180" s="24"/>
      <c r="Q180" s="27">
        <f t="shared" si="6"/>
        <v>0</v>
      </c>
    </row>
    <row r="181" spans="1:17" ht="15" customHeight="1">
      <c r="A181" s="75">
        <v>170</v>
      </c>
      <c r="B181" s="30" t="s">
        <v>150</v>
      </c>
      <c r="C181" s="26" t="s">
        <v>19</v>
      </c>
      <c r="D181" s="30"/>
      <c r="E181" s="30" t="s">
        <v>26</v>
      </c>
      <c r="F181" s="28" t="s">
        <v>290</v>
      </c>
      <c r="G181" s="36" t="s">
        <v>21</v>
      </c>
      <c r="H181" s="15">
        <v>2</v>
      </c>
      <c r="I181" s="23"/>
      <c r="J181" s="23"/>
      <c r="K181" s="24"/>
      <c r="L181" s="24"/>
      <c r="M181" s="25">
        <f t="shared" si="5"/>
        <v>0</v>
      </c>
      <c r="N181" s="23"/>
      <c r="O181" s="24"/>
      <c r="P181" s="24"/>
      <c r="Q181" s="27">
        <f t="shared" si="6"/>
        <v>0</v>
      </c>
    </row>
    <row r="182" spans="1:17" ht="15" customHeight="1">
      <c r="A182" s="75">
        <v>171</v>
      </c>
      <c r="B182" s="30" t="s">
        <v>150</v>
      </c>
      <c r="C182" s="26" t="s">
        <v>19</v>
      </c>
      <c r="D182" s="26"/>
      <c r="E182" s="30" t="s">
        <v>26</v>
      </c>
      <c r="F182" s="28" t="s">
        <v>291</v>
      </c>
      <c r="G182" s="37" t="s">
        <v>31</v>
      </c>
      <c r="H182" s="15">
        <v>2</v>
      </c>
      <c r="I182" s="23"/>
      <c r="J182" s="23"/>
      <c r="K182" s="24"/>
      <c r="L182" s="24"/>
      <c r="M182" s="25">
        <f t="shared" si="5"/>
        <v>0</v>
      </c>
      <c r="N182" s="23"/>
      <c r="O182" s="24"/>
      <c r="P182" s="24"/>
      <c r="Q182" s="27">
        <f t="shared" si="6"/>
        <v>0</v>
      </c>
    </row>
    <row r="183" spans="1:17" ht="15" customHeight="1">
      <c r="A183" s="75">
        <v>172</v>
      </c>
      <c r="B183" s="30" t="s">
        <v>151</v>
      </c>
      <c r="C183" s="26" t="s">
        <v>19</v>
      </c>
      <c r="D183" s="26"/>
      <c r="E183" s="30" t="s">
        <v>26</v>
      </c>
      <c r="F183" s="28" t="s">
        <v>292</v>
      </c>
      <c r="G183" s="36" t="s">
        <v>21</v>
      </c>
      <c r="H183" s="15"/>
      <c r="I183" s="23"/>
      <c r="J183" s="23"/>
      <c r="K183" s="24"/>
      <c r="L183" s="24"/>
      <c r="M183" s="25">
        <f t="shared" si="5"/>
        <v>0</v>
      </c>
      <c r="N183" s="23"/>
      <c r="O183" s="24"/>
      <c r="P183" s="24"/>
      <c r="Q183" s="27">
        <f t="shared" si="6"/>
        <v>0</v>
      </c>
    </row>
    <row r="184" spans="1:17" ht="15" customHeight="1">
      <c r="A184" s="75">
        <v>173</v>
      </c>
      <c r="B184" s="30" t="s">
        <v>151</v>
      </c>
      <c r="C184" s="26" t="s">
        <v>19</v>
      </c>
      <c r="D184" s="26"/>
      <c r="E184" s="30" t="s">
        <v>26</v>
      </c>
      <c r="F184" s="28" t="s">
        <v>293</v>
      </c>
      <c r="G184" s="33" t="s">
        <v>33</v>
      </c>
      <c r="H184" s="15"/>
      <c r="I184" s="23"/>
      <c r="J184" s="23"/>
      <c r="K184" s="24"/>
      <c r="L184" s="24"/>
      <c r="M184" s="25">
        <f t="shared" si="5"/>
        <v>0</v>
      </c>
      <c r="N184" s="23"/>
      <c r="O184" s="24"/>
      <c r="P184" s="24"/>
      <c r="Q184" s="27">
        <f t="shared" si="6"/>
        <v>0</v>
      </c>
    </row>
    <row r="185" spans="1:17" ht="15" customHeight="1">
      <c r="A185" s="75">
        <v>174</v>
      </c>
      <c r="B185" s="30" t="s">
        <v>152</v>
      </c>
      <c r="C185" s="26" t="s">
        <v>19</v>
      </c>
      <c r="D185" s="26"/>
      <c r="E185" s="30" t="s">
        <v>26</v>
      </c>
      <c r="F185" s="28" t="s">
        <v>294</v>
      </c>
      <c r="G185" s="33" t="s">
        <v>33</v>
      </c>
      <c r="H185" s="15">
        <v>1</v>
      </c>
      <c r="I185" s="23"/>
      <c r="J185" s="23"/>
      <c r="K185" s="24"/>
      <c r="L185" s="24"/>
      <c r="M185" s="25">
        <f t="shared" si="5"/>
        <v>0</v>
      </c>
      <c r="N185" s="23"/>
      <c r="O185" s="24"/>
      <c r="P185" s="24"/>
      <c r="Q185" s="27">
        <f t="shared" si="6"/>
        <v>0</v>
      </c>
    </row>
    <row r="186" spans="1:17">
      <c r="A186" s="75">
        <v>175</v>
      </c>
      <c r="B186" s="30" t="s">
        <v>156</v>
      </c>
      <c r="C186" s="26" t="s">
        <v>19</v>
      </c>
      <c r="D186" s="26"/>
      <c r="E186" s="30" t="s">
        <v>26</v>
      </c>
      <c r="F186" s="28" t="s">
        <v>295</v>
      </c>
      <c r="G186" s="36" t="s">
        <v>21</v>
      </c>
      <c r="H186" s="15"/>
      <c r="I186" s="23"/>
      <c r="J186" s="23"/>
      <c r="K186" s="24"/>
      <c r="L186" s="24"/>
      <c r="M186" s="25">
        <f t="shared" si="5"/>
        <v>0</v>
      </c>
      <c r="N186" s="23"/>
      <c r="O186" s="24"/>
      <c r="P186" s="24"/>
      <c r="Q186" s="27">
        <f t="shared" si="6"/>
        <v>0</v>
      </c>
    </row>
    <row r="187" spans="1:17" s="73" customFormat="1" hidden="1">
      <c r="A187" s="75">
        <v>176</v>
      </c>
      <c r="B187" s="30" t="s">
        <v>441</v>
      </c>
      <c r="C187" s="26" t="s">
        <v>19</v>
      </c>
      <c r="D187" s="26"/>
      <c r="E187" s="30" t="s">
        <v>26</v>
      </c>
      <c r="F187" s="28" t="s">
        <v>442</v>
      </c>
      <c r="G187" s="36" t="s">
        <v>21</v>
      </c>
      <c r="H187" s="79"/>
      <c r="I187" s="81"/>
      <c r="J187" s="81"/>
      <c r="K187" s="82"/>
      <c r="L187" s="82"/>
      <c r="M187" s="83">
        <f t="shared" si="5"/>
        <v>0</v>
      </c>
      <c r="N187" s="81"/>
      <c r="O187" s="82"/>
      <c r="P187" s="82"/>
      <c r="Q187" s="84">
        <f t="shared" si="6"/>
        <v>0</v>
      </c>
    </row>
    <row r="188" spans="1:17">
      <c r="A188" s="287" t="s">
        <v>153</v>
      </c>
      <c r="B188" s="287"/>
      <c r="C188" s="287"/>
      <c r="D188" s="287"/>
      <c r="E188" s="287"/>
      <c r="F188" s="287"/>
      <c r="G188" s="287"/>
      <c r="H188" s="38">
        <f t="shared" ref="H188:Q188" si="7">SUM(H10:H186)</f>
        <v>47</v>
      </c>
      <c r="I188" s="70">
        <f t="shared" si="7"/>
        <v>0</v>
      </c>
      <c r="J188" s="70">
        <f t="shared" si="7"/>
        <v>0</v>
      </c>
      <c r="K188" s="27">
        <f t="shared" si="7"/>
        <v>0</v>
      </c>
      <c r="L188" s="27">
        <f t="shared" si="7"/>
        <v>0</v>
      </c>
      <c r="M188" s="25">
        <f t="shared" si="7"/>
        <v>0</v>
      </c>
      <c r="N188" s="70">
        <f t="shared" si="7"/>
        <v>0</v>
      </c>
      <c r="O188" s="27">
        <f t="shared" si="7"/>
        <v>0</v>
      </c>
      <c r="P188" s="27">
        <f t="shared" si="7"/>
        <v>0</v>
      </c>
      <c r="Q188" s="27">
        <f t="shared" si="7"/>
        <v>0</v>
      </c>
    </row>
  </sheetData>
  <autoFilter ref="A9:Q188" xr:uid="{00000000-0009-0000-0000-000004000000}"/>
  <mergeCells count="8">
    <mergeCell ref="A188:G188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  <pageSetup paperSize="9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A3D2A-F3D9-4034-AFC5-C95E4C5F4CAD}">
  <sheetPr>
    <pageSetUpPr fitToPage="1"/>
  </sheetPr>
  <dimension ref="A1:Q236"/>
  <sheetViews>
    <sheetView topLeftCell="A38" workbookViewId="0">
      <selection activeCell="H141" sqref="H141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/>
      <c r="I10" s="270"/>
      <c r="J10" s="270"/>
      <c r="K10" s="271"/>
      <c r="L10" s="271"/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/>
      <c r="I11" s="270"/>
      <c r="J11" s="270"/>
      <c r="K11" s="271"/>
      <c r="L11" s="271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/>
      <c r="I13" s="270"/>
      <c r="J13" s="270"/>
      <c r="K13" s="271"/>
      <c r="L13" s="271"/>
      <c r="M13" s="259">
        <f t="shared" si="1"/>
        <v>0</v>
      </c>
      <c r="N13" s="270"/>
      <c r="O13" s="271"/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/>
      <c r="I14" s="270"/>
      <c r="J14" s="270"/>
      <c r="K14" s="271"/>
      <c r="L14" s="271"/>
      <c r="M14" s="259">
        <f t="shared" si="1"/>
        <v>0</v>
      </c>
      <c r="N14" s="270"/>
      <c r="O14" s="271"/>
      <c r="P14" s="271"/>
      <c r="Q14" s="259">
        <f t="shared" si="2"/>
        <v>0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/>
      <c r="I15" s="270"/>
      <c r="J15" s="270"/>
      <c r="K15" s="271"/>
      <c r="L15" s="271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/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/>
      <c r="I17" s="270"/>
      <c r="J17" s="270"/>
      <c r="K17" s="271"/>
      <c r="L17" s="271"/>
      <c r="M17" s="259">
        <f t="shared" si="1"/>
        <v>0</v>
      </c>
      <c r="N17" s="270"/>
      <c r="O17" s="271"/>
      <c r="P17" s="271"/>
      <c r="Q17" s="259">
        <f t="shared" si="2"/>
        <v>0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>
        <v>1</v>
      </c>
      <c r="I18" s="270"/>
      <c r="J18" s="270"/>
      <c r="K18" s="271"/>
      <c r="L18" s="271"/>
      <c r="M18" s="259">
        <f t="shared" si="1"/>
        <v>0</v>
      </c>
      <c r="N18" s="270"/>
      <c r="O18" s="271"/>
      <c r="P18" s="271"/>
      <c r="Q18" s="259">
        <f t="shared" si="2"/>
        <v>0</v>
      </c>
    </row>
    <row r="19" spans="1:17" ht="15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>
        <v>1</v>
      </c>
      <c r="I20" s="270"/>
      <c r="J20" s="270"/>
      <c r="K20" s="271"/>
      <c r="L20" s="271"/>
      <c r="M20" s="259">
        <f t="shared" si="1"/>
        <v>0</v>
      </c>
      <c r="N20" s="270"/>
      <c r="O20" s="271"/>
      <c r="P20" s="271"/>
      <c r="Q20" s="259">
        <f t="shared" si="2"/>
        <v>0</v>
      </c>
    </row>
    <row r="21" spans="1:17" ht="15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/>
      <c r="I21" s="270"/>
      <c r="J21" s="270"/>
      <c r="K21" s="271"/>
      <c r="L21" s="271">
        <v>1288.7</v>
      </c>
      <c r="M21" s="259">
        <f t="shared" si="1"/>
        <v>-1288.7</v>
      </c>
      <c r="N21" s="270"/>
      <c r="O21" s="271">
        <v>1288.7</v>
      </c>
      <c r="P21" s="271">
        <v>3682</v>
      </c>
      <c r="Q21" s="259">
        <f t="shared" si="2"/>
        <v>-2393.3000000000002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/>
      <c r="I24" s="270"/>
      <c r="J24" s="270"/>
      <c r="K24" s="271"/>
      <c r="L24" s="271"/>
      <c r="M24" s="259">
        <f t="shared" si="1"/>
        <v>0</v>
      </c>
      <c r="N24" s="270"/>
      <c r="O24" s="271"/>
      <c r="P24" s="271"/>
      <c r="Q24" s="259">
        <f t="shared" si="2"/>
        <v>0</v>
      </c>
    </row>
    <row r="25" spans="1:17" ht="15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/>
      <c r="I25" s="270"/>
      <c r="J25" s="270"/>
      <c r="K25" s="271"/>
      <c r="L25" s="271"/>
      <c r="M25" s="259">
        <f t="shared" si="1"/>
        <v>0</v>
      </c>
      <c r="N25" s="270"/>
      <c r="O25" s="271"/>
      <c r="P25" s="271"/>
      <c r="Q25" s="259">
        <f t="shared" si="2"/>
        <v>0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>
        <v>1</v>
      </c>
      <c r="I26" s="270"/>
      <c r="J26" s="270"/>
      <c r="K26" s="271"/>
      <c r="L26" s="271"/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/>
      <c r="I27" s="270"/>
      <c r="J27" s="270"/>
      <c r="K27" s="271"/>
      <c r="L27" s="271">
        <v>4050.2</v>
      </c>
      <c r="M27" s="259">
        <f t="shared" si="1"/>
        <v>-4050.2</v>
      </c>
      <c r="N27" s="270"/>
      <c r="O27" s="271"/>
      <c r="P27" s="271">
        <v>4050.2</v>
      </c>
      <c r="Q27" s="259">
        <f t="shared" si="2"/>
        <v>-4050.2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/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>
        <v>2</v>
      </c>
      <c r="I31" s="270"/>
      <c r="J31" s="270"/>
      <c r="K31" s="271"/>
      <c r="L31" s="271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/>
      <c r="I33" s="270"/>
      <c r="J33" s="270"/>
      <c r="K33" s="271"/>
      <c r="L33" s="271"/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/>
      <c r="I34" s="270"/>
      <c r="J34" s="270"/>
      <c r="K34" s="271"/>
      <c r="L34" s="271"/>
      <c r="M34" s="259">
        <f t="shared" si="1"/>
        <v>0</v>
      </c>
      <c r="N34" s="270"/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>
        <v>1</v>
      </c>
      <c r="I35" s="270"/>
      <c r="J35" s="270"/>
      <c r="K35" s="271"/>
      <c r="L35" s="271"/>
      <c r="M35" s="259">
        <f t="shared" si="1"/>
        <v>0</v>
      </c>
      <c r="N35" s="270"/>
      <c r="O35" s="271"/>
      <c r="P35" s="271"/>
      <c r="Q35" s="259">
        <f t="shared" si="2"/>
        <v>0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>
        <v>1</v>
      </c>
      <c r="I36" s="270"/>
      <c r="J36" s="270"/>
      <c r="K36" s="271"/>
      <c r="L36" s="271"/>
      <c r="M36" s="259">
        <f t="shared" si="1"/>
        <v>0</v>
      </c>
      <c r="N36" s="270"/>
      <c r="O36" s="271"/>
      <c r="P36" s="271"/>
      <c r="Q36" s="259">
        <f t="shared" si="2"/>
        <v>0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>
        <v>2</v>
      </c>
      <c r="I37" s="270"/>
      <c r="J37" s="270"/>
      <c r="K37" s="271"/>
      <c r="L37" s="271"/>
      <c r="M37" s="259">
        <f t="shared" si="1"/>
        <v>0</v>
      </c>
      <c r="N37" s="270"/>
      <c r="O37" s="271"/>
      <c r="P37" s="271"/>
      <c r="Q37" s="259">
        <f t="shared" si="2"/>
        <v>0</v>
      </c>
    </row>
    <row r="38" spans="1:17" ht="15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/>
      <c r="I39" s="270"/>
      <c r="J39" s="270"/>
      <c r="K39" s="271"/>
      <c r="L39" s="271"/>
      <c r="M39" s="259">
        <f t="shared" si="1"/>
        <v>0</v>
      </c>
      <c r="N39" s="270"/>
      <c r="O39" s="271"/>
      <c r="P39" s="271"/>
      <c r="Q39" s="259">
        <f t="shared" si="2"/>
        <v>0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>
        <v>4</v>
      </c>
      <c r="I40" s="270"/>
      <c r="J40" s="270"/>
      <c r="K40" s="271"/>
      <c r="L40" s="271"/>
      <c r="M40" s="259">
        <f t="shared" si="1"/>
        <v>0</v>
      </c>
      <c r="N40" s="270"/>
      <c r="O40" s="271"/>
      <c r="P40" s="271"/>
      <c r="Q40" s="259">
        <f t="shared" si="2"/>
        <v>0</v>
      </c>
    </row>
    <row r="41" spans="1:17" ht="15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/>
      <c r="I41" s="270"/>
      <c r="J41" s="270"/>
      <c r="K41" s="271"/>
      <c r="L41" s="271"/>
      <c r="M41" s="259">
        <f t="shared" si="1"/>
        <v>0</v>
      </c>
      <c r="N41" s="270"/>
      <c r="O41" s="271"/>
      <c r="P41" s="271">
        <v>6187.37</v>
      </c>
      <c r="Q41" s="259">
        <f t="shared" si="2"/>
        <v>-6187.37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>
        <v>1</v>
      </c>
      <c r="I42" s="270"/>
      <c r="J42" s="270"/>
      <c r="K42" s="271"/>
      <c r="L42" s="271"/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/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/>
      <c r="I49" s="270"/>
      <c r="J49" s="270"/>
      <c r="K49" s="271"/>
      <c r="L49" s="271"/>
      <c r="M49" s="259">
        <f t="shared" si="1"/>
        <v>0</v>
      </c>
      <c r="N49" s="270"/>
      <c r="O49" s="271"/>
      <c r="P49" s="271"/>
      <c r="Q49" s="259">
        <f t="shared" si="2"/>
        <v>0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/>
      <c r="I50" s="270"/>
      <c r="J50" s="270"/>
      <c r="K50" s="271"/>
      <c r="L50" s="271"/>
      <c r="M50" s="259">
        <f t="shared" si="1"/>
        <v>0</v>
      </c>
      <c r="N50" s="270"/>
      <c r="O50" s="271"/>
      <c r="P50" s="271"/>
      <c r="Q50" s="259">
        <f t="shared" si="2"/>
        <v>0</v>
      </c>
    </row>
    <row r="51" spans="1:17" ht="15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>
        <v>1</v>
      </c>
      <c r="I53" s="270"/>
      <c r="J53" s="270"/>
      <c r="K53" s="271"/>
      <c r="L53" s="271"/>
      <c r="M53" s="259">
        <f t="shared" si="1"/>
        <v>0</v>
      </c>
      <c r="N53" s="270"/>
      <c r="O53" s="271"/>
      <c r="P53" s="271"/>
      <c r="Q53" s="259">
        <f t="shared" si="2"/>
        <v>0</v>
      </c>
    </row>
    <row r="54" spans="1:17" ht="15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/>
      <c r="I55" s="270"/>
      <c r="J55" s="270"/>
      <c r="K55" s="271"/>
      <c r="L55" s="271"/>
      <c r="M55" s="259">
        <f t="shared" si="1"/>
        <v>0</v>
      </c>
      <c r="N55" s="270"/>
      <c r="O55" s="271"/>
      <c r="P55" s="271"/>
      <c r="Q55" s="259">
        <f t="shared" si="2"/>
        <v>0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>
        <v>1</v>
      </c>
      <c r="I56" s="270"/>
      <c r="J56" s="270"/>
      <c r="K56" s="271"/>
      <c r="L56" s="271"/>
      <c r="M56" s="259">
        <f t="shared" si="1"/>
        <v>0</v>
      </c>
      <c r="N56" s="270"/>
      <c r="O56" s="271"/>
      <c r="P56" s="271"/>
      <c r="Q56" s="259">
        <f t="shared" si="2"/>
        <v>0</v>
      </c>
    </row>
    <row r="57" spans="1:17" ht="15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/>
      <c r="I59" s="270"/>
      <c r="J59" s="270"/>
      <c r="K59" s="271"/>
      <c r="L59" s="271"/>
      <c r="M59" s="259">
        <f t="shared" si="1"/>
        <v>0</v>
      </c>
      <c r="N59" s="270"/>
      <c r="O59" s="271"/>
      <c r="P59" s="271"/>
      <c r="Q59" s="259">
        <f t="shared" si="2"/>
        <v>0</v>
      </c>
    </row>
    <row r="60" spans="1:17" ht="15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/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/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/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>
        <v>2</v>
      </c>
      <c r="I66" s="270"/>
      <c r="J66" s="270"/>
      <c r="K66" s="271"/>
      <c r="L66" s="271"/>
      <c r="M66" s="259">
        <f t="shared" si="1"/>
        <v>0</v>
      </c>
      <c r="N66" s="270"/>
      <c r="O66" s="271"/>
      <c r="P66" s="271"/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/>
      <c r="I67" s="270"/>
      <c r="J67" s="270"/>
      <c r="K67" s="271"/>
      <c r="L67" s="271"/>
      <c r="M67" s="259">
        <f t="shared" si="1"/>
        <v>0</v>
      </c>
      <c r="N67" s="270"/>
      <c r="O67" s="271"/>
      <c r="P67" s="271"/>
      <c r="Q67" s="259">
        <f t="shared" si="2"/>
        <v>0</v>
      </c>
    </row>
    <row r="68" spans="1:17" ht="15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>
        <v>1</v>
      </c>
      <c r="I70" s="270"/>
      <c r="J70" s="270"/>
      <c r="K70" s="271"/>
      <c r="L70" s="271"/>
      <c r="M70" s="259">
        <f t="shared" si="1"/>
        <v>0</v>
      </c>
      <c r="N70" s="270"/>
      <c r="O70" s="271"/>
      <c r="P70" s="271"/>
      <c r="Q70" s="259">
        <f t="shared" si="2"/>
        <v>0</v>
      </c>
    </row>
    <row r="71" spans="1:17" ht="15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>
        <v>5</v>
      </c>
      <c r="I73" s="270"/>
      <c r="J73" s="270"/>
      <c r="K73" s="271"/>
      <c r="L73" s="271"/>
      <c r="M73" s="259">
        <f t="shared" si="1"/>
        <v>0</v>
      </c>
      <c r="N73" s="270"/>
      <c r="O73" s="271"/>
      <c r="P73" s="271"/>
      <c r="Q73" s="259">
        <f t="shared" si="2"/>
        <v>0</v>
      </c>
    </row>
    <row r="74" spans="1:17" ht="15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>
        <v>1</v>
      </c>
      <c r="I75" s="270"/>
      <c r="J75" s="270"/>
      <c r="K75" s="271"/>
      <c r="L75" s="271"/>
      <c r="M75" s="259">
        <f t="shared" ref="M75:M141" si="3">K75-L75</f>
        <v>0</v>
      </c>
      <c r="N75" s="270"/>
      <c r="O75" s="271"/>
      <c r="P75" s="271"/>
      <c r="Q75" s="259">
        <f t="shared" ref="Q75:Q141" si="4">O75-P75</f>
        <v>0</v>
      </c>
    </row>
    <row r="76" spans="1:17" ht="15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/>
      <c r="J76" s="270"/>
      <c r="K76" s="271"/>
      <c r="L76" s="271"/>
      <c r="M76" s="259">
        <f t="shared" si="3"/>
        <v>0</v>
      </c>
      <c r="N76" s="270">
        <v>1</v>
      </c>
      <c r="O76" s="271"/>
      <c r="P76" s="271"/>
      <c r="Q76" s="259">
        <f t="shared" si="4"/>
        <v>0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/>
      <c r="I77" s="270"/>
      <c r="J77" s="270"/>
      <c r="K77" s="271"/>
      <c r="L77" s="271"/>
      <c r="M77" s="259">
        <f t="shared" si="3"/>
        <v>0</v>
      </c>
      <c r="N77" s="270"/>
      <c r="O77" s="271"/>
      <c r="P77" s="271"/>
      <c r="Q77" s="259">
        <f t="shared" si="4"/>
        <v>0</v>
      </c>
    </row>
    <row r="78" spans="1:17" ht="15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/>
      <c r="I78" s="270"/>
      <c r="J78" s="270"/>
      <c r="K78" s="271"/>
      <c r="L78" s="271"/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/>
      <c r="I79" s="270"/>
      <c r="J79" s="270"/>
      <c r="K79" s="271"/>
      <c r="L79" s="271"/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/>
      <c r="I80" s="270"/>
      <c r="J80" s="270"/>
      <c r="K80" s="271"/>
      <c r="L80" s="271"/>
      <c r="M80" s="259">
        <f t="shared" si="3"/>
        <v>0</v>
      </c>
      <c r="N80" s="270"/>
      <c r="O80" s="271"/>
      <c r="P80" s="271"/>
      <c r="Q80" s="259">
        <f t="shared" si="4"/>
        <v>0</v>
      </c>
    </row>
    <row r="81" spans="1:17" ht="15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/>
      <c r="I82" s="270"/>
      <c r="J82" s="270"/>
      <c r="K82" s="271"/>
      <c r="L82" s="271"/>
      <c r="M82" s="259">
        <f t="shared" si="3"/>
        <v>0</v>
      </c>
      <c r="N82" s="270"/>
      <c r="O82" s="271"/>
      <c r="P82" s="271"/>
      <c r="Q82" s="259">
        <f t="shared" si="4"/>
        <v>0</v>
      </c>
    </row>
    <row r="83" spans="1:17" ht="15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/>
      <c r="I83" s="270"/>
      <c r="J83" s="270"/>
      <c r="K83" s="271"/>
      <c r="L83" s="271"/>
      <c r="M83" s="259">
        <f t="shared" si="3"/>
        <v>0</v>
      </c>
      <c r="N83" s="270"/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/>
      <c r="I85" s="270"/>
      <c r="J85" s="270"/>
      <c r="K85" s="271"/>
      <c r="L85" s="271"/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>
        <v>2</v>
      </c>
      <c r="I86" s="270"/>
      <c r="J86" s="270"/>
      <c r="K86" s="271"/>
      <c r="L86" s="271"/>
      <c r="M86" s="259">
        <f t="shared" si="3"/>
        <v>0</v>
      </c>
      <c r="N86" s="270"/>
      <c r="O86" s="271"/>
      <c r="P86" s="271"/>
      <c r="Q86" s="259">
        <f t="shared" si="4"/>
        <v>0</v>
      </c>
    </row>
    <row r="87" spans="1:17" ht="15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/>
      <c r="I87" s="270"/>
      <c r="J87" s="270"/>
      <c r="K87" s="271"/>
      <c r="L87" s="271"/>
      <c r="M87" s="259">
        <f t="shared" si="3"/>
        <v>0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/>
      <c r="I90" s="270"/>
      <c r="J90" s="270"/>
      <c r="K90" s="271"/>
      <c r="L90" s="271"/>
      <c r="M90" s="259">
        <f t="shared" si="3"/>
        <v>0</v>
      </c>
      <c r="N90" s="270"/>
      <c r="O90" s="271"/>
      <c r="P90" s="271"/>
      <c r="Q90" s="259">
        <f t="shared" si="4"/>
        <v>0</v>
      </c>
    </row>
    <row r="91" spans="1:17" ht="15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>
        <v>1</v>
      </c>
      <c r="I92" s="270"/>
      <c r="J92" s="270"/>
      <c r="K92" s="271"/>
      <c r="L92" s="271"/>
      <c r="M92" s="259">
        <f t="shared" si="3"/>
        <v>0</v>
      </c>
      <c r="N92" s="270"/>
      <c r="O92" s="271"/>
      <c r="P92" s="271"/>
      <c r="Q92" s="259">
        <f t="shared" si="4"/>
        <v>0</v>
      </c>
    </row>
    <row r="93" spans="1:17" ht="15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/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/>
      <c r="I95" s="270"/>
      <c r="J95" s="270"/>
      <c r="K95" s="271"/>
      <c r="L95" s="271"/>
      <c r="M95" s="259">
        <f t="shared" si="3"/>
        <v>0</v>
      </c>
      <c r="N95" s="270"/>
      <c r="O95" s="271"/>
      <c r="P95" s="271"/>
      <c r="Q95" s="259">
        <f t="shared" si="4"/>
        <v>0</v>
      </c>
    </row>
    <row r="96" spans="1:17" ht="15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/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>
        <v>2</v>
      </c>
      <c r="I97" s="270"/>
      <c r="J97" s="270"/>
      <c r="K97" s="271"/>
      <c r="L97" s="271"/>
      <c r="M97" s="259">
        <f t="shared" si="3"/>
        <v>0</v>
      </c>
      <c r="N97" s="270"/>
      <c r="O97" s="271"/>
      <c r="P97" s="271"/>
      <c r="Q97" s="259">
        <f t="shared" si="4"/>
        <v>0</v>
      </c>
    </row>
    <row r="98" spans="1:17" ht="15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/>
      <c r="I98" s="270"/>
      <c r="J98" s="270"/>
      <c r="K98" s="271"/>
      <c r="L98" s="271"/>
      <c r="M98" s="259">
        <f t="shared" si="3"/>
        <v>0</v>
      </c>
      <c r="N98" s="270"/>
      <c r="O98" s="271"/>
      <c r="P98" s="271"/>
      <c r="Q98" s="259">
        <f t="shared" si="4"/>
        <v>0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>
        <v>1</v>
      </c>
      <c r="I99" s="270"/>
      <c r="J99" s="270"/>
      <c r="K99" s="271"/>
      <c r="L99" s="271"/>
      <c r="M99" s="259">
        <f t="shared" si="3"/>
        <v>0</v>
      </c>
      <c r="N99" s="270"/>
      <c r="O99" s="271"/>
      <c r="P99" s="271"/>
      <c r="Q99" s="259">
        <f t="shared" si="4"/>
        <v>0</v>
      </c>
    </row>
    <row r="100" spans="1:17" ht="15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>
        <v>1</v>
      </c>
      <c r="I101" s="270"/>
      <c r="J101" s="270"/>
      <c r="K101" s="271"/>
      <c r="L101" s="271"/>
      <c r="M101" s="259">
        <f t="shared" si="3"/>
        <v>0</v>
      </c>
      <c r="N101" s="270"/>
      <c r="O101" s="271"/>
      <c r="P101" s="271"/>
      <c r="Q101" s="259">
        <f t="shared" si="4"/>
        <v>0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/>
      <c r="I102" s="270"/>
      <c r="J102" s="270"/>
      <c r="K102" s="271"/>
      <c r="L102" s="271"/>
      <c r="M102" s="259">
        <f t="shared" si="3"/>
        <v>0</v>
      </c>
      <c r="N102" s="270"/>
      <c r="O102" s="271"/>
      <c r="P102" s="271"/>
      <c r="Q102" s="259">
        <f t="shared" si="4"/>
        <v>0</v>
      </c>
    </row>
    <row r="103" spans="1:17" ht="15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/>
      <c r="I103" s="270"/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>
        <v>1</v>
      </c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/>
      <c r="J105" s="270"/>
      <c r="K105" s="271"/>
      <c r="L105" s="271"/>
      <c r="M105" s="259">
        <f t="shared" si="3"/>
        <v>0</v>
      </c>
      <c r="N105" s="270"/>
      <c r="O105" s="271"/>
      <c r="P105" s="271"/>
      <c r="Q105" s="259">
        <f t="shared" si="4"/>
        <v>0</v>
      </c>
    </row>
    <row r="106" spans="1:17" ht="15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/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/>
      <c r="I107" s="270"/>
      <c r="J107" s="270"/>
      <c r="K107" s="271"/>
      <c r="L107" s="271"/>
      <c r="M107" s="259">
        <f t="shared" si="3"/>
        <v>0</v>
      </c>
      <c r="N107" s="270"/>
      <c r="O107" s="271"/>
      <c r="P107" s="271"/>
      <c r="Q107" s="259">
        <f t="shared" si="4"/>
        <v>0</v>
      </c>
    </row>
    <row r="108" spans="1:17" ht="15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/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/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>
        <v>1</v>
      </c>
      <c r="I110" s="270"/>
      <c r="J110" s="270"/>
      <c r="K110" s="271"/>
      <c r="L110" s="271"/>
      <c r="M110" s="259">
        <f t="shared" si="3"/>
        <v>0</v>
      </c>
      <c r="N110" s="270"/>
      <c r="O110" s="271"/>
      <c r="P110" s="271"/>
      <c r="Q110" s="259">
        <f t="shared" si="4"/>
        <v>0</v>
      </c>
    </row>
    <row r="111" spans="1:17" ht="15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/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/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/>
      <c r="I113" s="270"/>
      <c r="J113" s="270"/>
      <c r="K113" s="271"/>
      <c r="L113" s="271"/>
      <c r="M113" s="259">
        <f t="shared" si="3"/>
        <v>0</v>
      </c>
      <c r="N113" s="270"/>
      <c r="O113" s="271"/>
      <c r="P113" s="271"/>
      <c r="Q113" s="259">
        <f t="shared" si="4"/>
        <v>0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/>
      <c r="I114" s="270"/>
      <c r="J114" s="270"/>
      <c r="K114" s="271"/>
      <c r="L114" s="271"/>
      <c r="M114" s="259">
        <f t="shared" si="3"/>
        <v>0</v>
      </c>
      <c r="N114" s="270"/>
      <c r="O114" s="271"/>
      <c r="P114" s="271"/>
      <c r="Q114" s="259">
        <f t="shared" si="4"/>
        <v>0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/>
      <c r="I115" s="270"/>
      <c r="J115" s="270"/>
      <c r="K115" s="271"/>
      <c r="L115" s="271"/>
      <c r="M115" s="259">
        <f t="shared" si="3"/>
        <v>0</v>
      </c>
      <c r="N115" s="270"/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/>
      <c r="I117" s="270"/>
      <c r="J117" s="270"/>
      <c r="K117" s="271"/>
      <c r="L117" s="271"/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/>
      <c r="I119" s="270"/>
      <c r="J119" s="270"/>
      <c r="K119" s="271"/>
      <c r="L119" s="271"/>
      <c r="M119" s="259">
        <f t="shared" si="3"/>
        <v>0</v>
      </c>
      <c r="N119" s="270"/>
      <c r="O119" s="271"/>
      <c r="P119" s="271"/>
      <c r="Q119" s="259">
        <f t="shared" si="4"/>
        <v>0</v>
      </c>
    </row>
    <row r="120" spans="1:17" ht="15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>
        <v>2</v>
      </c>
      <c r="I121" s="270"/>
      <c r="J121" s="270"/>
      <c r="K121" s="271"/>
      <c r="L121" s="271"/>
      <c r="M121" s="259">
        <f t="shared" si="3"/>
        <v>0</v>
      </c>
      <c r="N121" s="270"/>
      <c r="O121" s="271"/>
      <c r="P121" s="271"/>
      <c r="Q121" s="259">
        <f t="shared" si="4"/>
        <v>0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>
        <v>3</v>
      </c>
      <c r="I122" s="270"/>
      <c r="J122" s="270"/>
      <c r="K122" s="271"/>
      <c r="L122" s="271"/>
      <c r="M122" s="259">
        <f t="shared" si="3"/>
        <v>0</v>
      </c>
      <c r="N122" s="270"/>
      <c r="O122" s="271"/>
      <c r="P122" s="271"/>
      <c r="Q122" s="259">
        <f t="shared" si="4"/>
        <v>0</v>
      </c>
    </row>
    <row r="123" spans="1:17" ht="15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/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>
        <v>3</v>
      </c>
      <c r="I124" s="270"/>
      <c r="J124" s="270"/>
      <c r="K124" s="271"/>
      <c r="L124" s="271"/>
      <c r="M124" s="259">
        <f t="shared" si="3"/>
        <v>0</v>
      </c>
      <c r="N124" s="270"/>
      <c r="O124" s="271"/>
      <c r="P124" s="271"/>
      <c r="Q124" s="259">
        <f t="shared" si="4"/>
        <v>0</v>
      </c>
    </row>
    <row r="125" spans="1:17" ht="15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>
        <v>1</v>
      </c>
      <c r="I125" s="270">
        <v>1</v>
      </c>
      <c r="J125" s="270">
        <v>1</v>
      </c>
      <c r="K125" s="271"/>
      <c r="L125" s="271">
        <v>4418.3999999999996</v>
      </c>
      <c r="M125" s="259">
        <f t="shared" si="3"/>
        <v>-4418.3999999999996</v>
      </c>
      <c r="N125" s="270">
        <v>2</v>
      </c>
      <c r="O125" s="271"/>
      <c r="P125" s="271"/>
      <c r="Q125" s="259">
        <f t="shared" si="4"/>
        <v>0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/>
      <c r="I126" s="270"/>
      <c r="J126" s="270"/>
      <c r="K126" s="271"/>
      <c r="L126" s="271"/>
      <c r="M126" s="259">
        <f t="shared" si="3"/>
        <v>0</v>
      </c>
      <c r="N126" s="270"/>
      <c r="O126" s="271"/>
      <c r="P126" s="271"/>
      <c r="Q126" s="259">
        <f t="shared" si="4"/>
        <v>0</v>
      </c>
    </row>
    <row r="127" spans="1:17" ht="15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/>
      <c r="I127" s="270"/>
      <c r="J127" s="270"/>
      <c r="K127" s="271"/>
      <c r="L127" s="271"/>
      <c r="M127" s="259">
        <f t="shared" si="3"/>
        <v>0</v>
      </c>
      <c r="N127" s="270"/>
      <c r="O127" s="271"/>
      <c r="P127" s="271">
        <v>1472.8</v>
      </c>
      <c r="Q127" s="259">
        <f t="shared" si="4"/>
        <v>-1472.8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>
        <v>1</v>
      </c>
      <c r="I128" s="270"/>
      <c r="J128" s="270"/>
      <c r="K128" s="271"/>
      <c r="L128" s="271"/>
      <c r="M128" s="259">
        <f t="shared" si="3"/>
        <v>0</v>
      </c>
      <c r="N128" s="270"/>
      <c r="O128" s="271"/>
      <c r="P128" s="271"/>
      <c r="Q128" s="259">
        <f t="shared" si="4"/>
        <v>0</v>
      </c>
    </row>
    <row r="129" spans="1:17" ht="15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/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>
        <v>3</v>
      </c>
      <c r="I130" s="270"/>
      <c r="J130" s="270"/>
      <c r="K130" s="271"/>
      <c r="L130" s="271"/>
      <c r="M130" s="259">
        <f t="shared" si="3"/>
        <v>0</v>
      </c>
      <c r="N130" s="270"/>
      <c r="O130" s="271"/>
      <c r="P130" s="271"/>
      <c r="Q130" s="259">
        <f t="shared" si="4"/>
        <v>0</v>
      </c>
    </row>
    <row r="131" spans="1:17" ht="15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/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/>
      <c r="Q131" s="259">
        <f t="shared" si="4"/>
        <v>0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>
        <v>1</v>
      </c>
      <c r="I132" s="270"/>
      <c r="J132" s="270"/>
      <c r="K132" s="271"/>
      <c r="L132" s="271"/>
      <c r="M132" s="259">
        <f t="shared" si="3"/>
        <v>0</v>
      </c>
      <c r="N132" s="270"/>
      <c r="O132" s="271"/>
      <c r="P132" s="271"/>
      <c r="Q132" s="259">
        <f t="shared" si="4"/>
        <v>0</v>
      </c>
    </row>
    <row r="133" spans="1:17" ht="15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>
        <v>1</v>
      </c>
      <c r="I133" s="270"/>
      <c r="J133" s="270"/>
      <c r="K133" s="271"/>
      <c r="L133" s="271">
        <v>3062.34</v>
      </c>
      <c r="M133" s="259">
        <f t="shared" si="3"/>
        <v>-3062.34</v>
      </c>
      <c r="N133" s="270"/>
      <c r="O133" s="271"/>
      <c r="P133" s="271"/>
      <c r="Q133" s="259">
        <f t="shared" si="4"/>
        <v>0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/>
      <c r="I134" s="270"/>
      <c r="J134" s="270"/>
      <c r="K134" s="271"/>
      <c r="L134" s="271"/>
      <c r="M134" s="259">
        <f t="shared" si="3"/>
        <v>0</v>
      </c>
      <c r="N134" s="270"/>
      <c r="O134" s="271"/>
      <c r="P134" s="271"/>
      <c r="Q134" s="259">
        <f t="shared" si="4"/>
        <v>0</v>
      </c>
    </row>
    <row r="135" spans="1:17" ht="15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/>
      <c r="J135" s="270"/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/>
      <c r="I136" s="270"/>
      <c r="J136" s="270"/>
      <c r="K136" s="271"/>
      <c r="L136" s="271"/>
      <c r="M136" s="259">
        <f t="shared" si="3"/>
        <v>0</v>
      </c>
      <c r="N136" s="270"/>
      <c r="O136" s="271"/>
      <c r="P136" s="271"/>
      <c r="Q136" s="259">
        <f t="shared" si="4"/>
        <v>0</v>
      </c>
    </row>
    <row r="137" spans="1:17" ht="15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/>
      <c r="I138" s="270"/>
      <c r="J138" s="270"/>
      <c r="K138" s="271"/>
      <c r="L138" s="271"/>
      <c r="M138" s="259">
        <f t="shared" si="3"/>
        <v>0</v>
      </c>
      <c r="N138" s="270"/>
      <c r="O138" s="271"/>
      <c r="P138" s="271"/>
      <c r="Q138" s="259">
        <f t="shared" si="4"/>
        <v>0</v>
      </c>
    </row>
    <row r="139" spans="1:17" ht="15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/>
      <c r="I140" s="270"/>
      <c r="J140" s="270"/>
      <c r="K140" s="271"/>
      <c r="L140" s="271"/>
      <c r="M140" s="259">
        <f t="shared" si="3"/>
        <v>0</v>
      </c>
      <c r="N140" s="270"/>
      <c r="O140" s="271"/>
      <c r="P140" s="271"/>
      <c r="Q140" s="259">
        <f t="shared" si="4"/>
        <v>0</v>
      </c>
    </row>
    <row r="141" spans="1:17" ht="15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>
        <v>1</v>
      </c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>
        <v>2</v>
      </c>
      <c r="I142" s="270"/>
      <c r="J142" s="270"/>
      <c r="K142" s="271"/>
      <c r="L142" s="271"/>
      <c r="M142" s="259">
        <f t="shared" ref="M142:M186" si="5">K142-L142</f>
        <v>0</v>
      </c>
      <c r="N142" s="270"/>
      <c r="O142" s="271"/>
      <c r="P142" s="271"/>
      <c r="Q142" s="259">
        <f t="shared" ref="Q142:Q186" si="6">O142-P142</f>
        <v>0</v>
      </c>
    </row>
    <row r="143" spans="1:17" ht="15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/>
      <c r="I143" s="270"/>
      <c r="J143" s="270"/>
      <c r="K143" s="271"/>
      <c r="L143" s="271">
        <v>4602.5</v>
      </c>
      <c r="M143" s="259">
        <f t="shared" si="5"/>
        <v>-4602.5</v>
      </c>
      <c r="N143" s="270"/>
      <c r="O143" s="271"/>
      <c r="P143" s="271"/>
      <c r="Q143" s="259">
        <f t="shared" si="6"/>
        <v>0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>
        <v>1</v>
      </c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>
        <v>1</v>
      </c>
      <c r="I155" s="270"/>
      <c r="J155" s="270"/>
      <c r="K155" s="271"/>
      <c r="L155" s="271"/>
      <c r="M155" s="259">
        <f t="shared" si="5"/>
        <v>0</v>
      </c>
      <c r="N155" s="270"/>
      <c r="O155" s="271"/>
      <c r="P155" s="271"/>
      <c r="Q155" s="259">
        <f t="shared" si="6"/>
        <v>0</v>
      </c>
    </row>
    <row r="156" spans="1:17" ht="15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/>
      <c r="I156" s="270"/>
      <c r="J156" s="270"/>
      <c r="K156" s="271"/>
      <c r="L156" s="271"/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>
        <v>1</v>
      </c>
      <c r="I161" s="270"/>
      <c r="J161" s="270"/>
      <c r="K161" s="271"/>
      <c r="L161" s="271"/>
      <c r="M161" s="259">
        <f t="shared" si="5"/>
        <v>0</v>
      </c>
      <c r="N161" s="270"/>
      <c r="O161" s="271"/>
      <c r="P161" s="271"/>
      <c r="Q161" s="259">
        <f t="shared" si="6"/>
        <v>0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>
        <v>1</v>
      </c>
      <c r="I162" s="270"/>
      <c r="J162" s="270"/>
      <c r="K162" s="271"/>
      <c r="L162" s="271"/>
      <c r="M162" s="259">
        <f t="shared" si="5"/>
        <v>0</v>
      </c>
      <c r="N162" s="270"/>
      <c r="O162" s="271"/>
      <c r="P162" s="271"/>
      <c r="Q162" s="259">
        <f t="shared" si="6"/>
        <v>0</v>
      </c>
    </row>
    <row r="163" spans="1:17" ht="15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/>
      <c r="I163" s="270"/>
      <c r="J163" s="270"/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/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/>
      <c r="I166" s="270"/>
      <c r="J166" s="270"/>
      <c r="K166" s="271"/>
      <c r="L166" s="271"/>
      <c r="M166" s="259">
        <f t="shared" si="5"/>
        <v>0</v>
      </c>
      <c r="N166" s="270"/>
      <c r="O166" s="271"/>
      <c r="P166" s="271"/>
      <c r="Q166" s="259">
        <f t="shared" si="6"/>
        <v>0</v>
      </c>
    </row>
    <row r="167" spans="1:17" ht="15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/>
      <c r="I167" s="270">
        <v>2</v>
      </c>
      <c r="J167" s="270">
        <v>2</v>
      </c>
      <c r="K167" s="271"/>
      <c r="L167" s="271"/>
      <c r="M167" s="259">
        <f t="shared" si="5"/>
        <v>0</v>
      </c>
      <c r="N167" s="270">
        <v>1</v>
      </c>
      <c r="O167" s="271"/>
      <c r="P167" s="271">
        <v>1380.75</v>
      </c>
      <c r="Q167" s="259">
        <f t="shared" si="6"/>
        <v>-1380.75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/>
      <c r="I168" s="270"/>
      <c r="J168" s="270"/>
      <c r="K168" s="271"/>
      <c r="L168" s="271"/>
      <c r="M168" s="259">
        <f t="shared" si="5"/>
        <v>0</v>
      </c>
      <c r="N168" s="270"/>
      <c r="O168" s="271"/>
      <c r="P168" s="271"/>
      <c r="Q168" s="259">
        <f t="shared" si="6"/>
        <v>0</v>
      </c>
    </row>
    <row r="169" spans="1:17" ht="15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>
        <v>5</v>
      </c>
      <c r="I170" s="270"/>
      <c r="J170" s="270"/>
      <c r="K170" s="271"/>
      <c r="L170" s="271"/>
      <c r="M170" s="259">
        <f t="shared" si="5"/>
        <v>0</v>
      </c>
      <c r="N170" s="270"/>
      <c r="O170" s="271"/>
      <c r="P170" s="271"/>
      <c r="Q170" s="259">
        <f t="shared" si="6"/>
        <v>0</v>
      </c>
    </row>
    <row r="171" spans="1:17" ht="15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>
        <v>1</v>
      </c>
      <c r="I172" s="270"/>
      <c r="J172" s="270"/>
      <c r="K172" s="271"/>
      <c r="L172" s="271"/>
      <c r="M172" s="259">
        <f t="shared" si="5"/>
        <v>0</v>
      </c>
      <c r="N172" s="270"/>
      <c r="O172" s="271"/>
      <c r="P172" s="271"/>
      <c r="Q172" s="259">
        <f t="shared" si="6"/>
        <v>0</v>
      </c>
    </row>
    <row r="173" spans="1:17" ht="15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/>
      <c r="Q175" s="259">
        <f t="shared" si="6"/>
        <v>0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>
        <v>1</v>
      </c>
      <c r="I177" s="270"/>
      <c r="J177" s="270"/>
      <c r="K177" s="271"/>
      <c r="L177" s="271"/>
      <c r="M177" s="259">
        <f t="shared" si="5"/>
        <v>0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>
        <v>3</v>
      </c>
      <c r="I178" s="270"/>
      <c r="J178" s="270"/>
      <c r="K178" s="271"/>
      <c r="L178" s="271"/>
      <c r="M178" s="259">
        <f t="shared" si="5"/>
        <v>0</v>
      </c>
      <c r="N178" s="270"/>
      <c r="O178" s="271"/>
      <c r="P178" s="271"/>
      <c r="Q178" s="259">
        <f t="shared" si="6"/>
        <v>0</v>
      </c>
    </row>
    <row r="179" spans="1:17" ht="15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/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/>
      <c r="Q179" s="259">
        <f t="shared" si="6"/>
        <v>0</v>
      </c>
    </row>
    <row r="180" spans="1:17" ht="15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/>
      <c r="J180" s="270"/>
      <c r="K180" s="271"/>
      <c r="L180" s="271"/>
      <c r="M180" s="259">
        <f t="shared" si="5"/>
        <v>0</v>
      </c>
      <c r="N180" s="270"/>
      <c r="O180" s="271"/>
      <c r="P180" s="271"/>
      <c r="Q180" s="259">
        <f t="shared" si="6"/>
        <v>0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/>
      <c r="I181" s="270"/>
      <c r="J181" s="270"/>
      <c r="K181" s="271"/>
      <c r="L181" s="271"/>
      <c r="M181" s="259">
        <f t="shared" si="5"/>
        <v>0</v>
      </c>
      <c r="N181" s="270"/>
      <c r="O181" s="271"/>
      <c r="P181" s="271"/>
      <c r="Q181" s="259">
        <f t="shared" si="6"/>
        <v>0</v>
      </c>
    </row>
    <row r="182" spans="1:17" ht="15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/>
      <c r="I182" s="270"/>
      <c r="J182" s="270"/>
      <c r="K182" s="271"/>
      <c r="L182" s="271"/>
      <c r="M182" s="259">
        <f t="shared" si="5"/>
        <v>0</v>
      </c>
      <c r="N182" s="270">
        <v>2</v>
      </c>
      <c r="O182" s="271"/>
      <c r="P182" s="271"/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/>
      <c r="I183" s="270"/>
      <c r="J183" s="270"/>
      <c r="K183" s="271"/>
      <c r="L183" s="271"/>
      <c r="M183" s="259">
        <f t="shared" si="5"/>
        <v>0</v>
      </c>
      <c r="N183" s="270"/>
      <c r="O183" s="271"/>
      <c r="P183" s="271"/>
      <c r="Q183" s="259">
        <f t="shared" si="6"/>
        <v>0</v>
      </c>
    </row>
    <row r="184" spans="1:17" ht="15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/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/>
      <c r="I185" s="270"/>
      <c r="J185" s="270"/>
      <c r="K185" s="271"/>
      <c r="L185" s="271"/>
      <c r="M185" s="259">
        <f t="shared" si="5"/>
        <v>0</v>
      </c>
      <c r="N185" s="270"/>
      <c r="O185" s="271"/>
      <c r="P185" s="271"/>
      <c r="Q185" s="259">
        <f t="shared" si="6"/>
        <v>0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>
        <v>3</v>
      </c>
      <c r="I186" s="270"/>
      <c r="J186" s="270"/>
      <c r="K186" s="271"/>
      <c r="L186" s="271"/>
      <c r="M186" s="259">
        <f t="shared" si="5"/>
        <v>0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/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>
        <v>2</v>
      </c>
      <c r="I189" s="270"/>
      <c r="J189" s="270"/>
      <c r="K189" s="271"/>
      <c r="L189" s="271"/>
      <c r="M189" s="259">
        <f t="shared" ref="M189:M235" si="7">K189-L189</f>
        <v>0</v>
      </c>
      <c r="N189" s="270"/>
      <c r="O189" s="271"/>
      <c r="P189" s="271"/>
      <c r="Q189" s="259">
        <f t="shared" ref="Q189:Q235" si="8">O189-P189</f>
        <v>0</v>
      </c>
    </row>
    <row r="190" spans="1:17" ht="15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>
        <v>1</v>
      </c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/>
      <c r="I191" s="270"/>
      <c r="J191" s="270"/>
      <c r="K191" s="271"/>
      <c r="L191" s="271"/>
      <c r="M191" s="259">
        <f t="shared" si="7"/>
        <v>0</v>
      </c>
      <c r="N191" s="270"/>
      <c r="O191" s="271"/>
      <c r="P191" s="271"/>
      <c r="Q191" s="259">
        <f t="shared" si="8"/>
        <v>0</v>
      </c>
    </row>
    <row r="192" spans="1:17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/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/>
      <c r="I194" s="270"/>
      <c r="J194" s="270"/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/>
      <c r="I196" s="270"/>
      <c r="J196" s="270"/>
      <c r="K196" s="271"/>
      <c r="L196" s="271">
        <v>1794.98</v>
      </c>
      <c r="M196" s="259">
        <f t="shared" si="7"/>
        <v>-1794.98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/>
      <c r="I197" s="270"/>
      <c r="J197" s="270"/>
      <c r="K197" s="271"/>
      <c r="L197" s="271"/>
      <c r="M197" s="259">
        <f t="shared" si="7"/>
        <v>0</v>
      </c>
      <c r="N197" s="270"/>
      <c r="O197" s="271"/>
      <c r="P197" s="271"/>
      <c r="Q197" s="259">
        <f t="shared" si="8"/>
        <v>0</v>
      </c>
    </row>
    <row r="198" spans="1:17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/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>
        <v>1</v>
      </c>
      <c r="I199" s="270"/>
      <c r="J199" s="270"/>
      <c r="K199" s="271"/>
      <c r="L199" s="271"/>
      <c r="M199" s="259">
        <f t="shared" si="7"/>
        <v>0</v>
      </c>
      <c r="N199" s="270"/>
      <c r="O199" s="271"/>
      <c r="P199" s="271"/>
      <c r="Q199" s="259">
        <f t="shared" si="8"/>
        <v>0</v>
      </c>
    </row>
    <row r="200" spans="1:17" ht="63.75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/>
      <c r="I200" s="270"/>
      <c r="J200" s="270"/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/>
      <c r="I202" s="270"/>
      <c r="J202" s="270"/>
      <c r="K202" s="271"/>
      <c r="L202" s="271"/>
      <c r="M202" s="259">
        <f t="shared" si="7"/>
        <v>0</v>
      </c>
      <c r="N202" s="270"/>
      <c r="O202" s="271"/>
      <c r="P202" s="271"/>
      <c r="Q202" s="259">
        <f t="shared" si="8"/>
        <v>0</v>
      </c>
    </row>
    <row r="203" spans="1:17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/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/>
      <c r="I205" s="270"/>
      <c r="J205" s="270"/>
      <c r="K205" s="271"/>
      <c r="L205" s="271"/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/>
      <c r="I206" s="270"/>
      <c r="J206" s="270"/>
      <c r="K206" s="271"/>
      <c r="L206" s="271"/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/>
      <c r="I208" s="270"/>
      <c r="J208" s="270"/>
      <c r="K208" s="271"/>
      <c r="L208" s="271"/>
      <c r="M208" s="259">
        <f t="shared" si="7"/>
        <v>0</v>
      </c>
      <c r="N208" s="270"/>
      <c r="O208" s="271"/>
      <c r="P208" s="271"/>
      <c r="Q208" s="259">
        <f t="shared" si="8"/>
        <v>0</v>
      </c>
    </row>
    <row r="209" spans="1:17" ht="5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/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>
        <v>1</v>
      </c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/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/>
      <c r="I212" s="270"/>
      <c r="J212" s="270"/>
      <c r="K212" s="271"/>
      <c r="L212" s="271"/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/>
      <c r="I213" s="270">
        <v>1</v>
      </c>
      <c r="J213" s="270">
        <v>1</v>
      </c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/>
      <c r="I214" s="270"/>
      <c r="J214" s="270"/>
      <c r="K214" s="271"/>
      <c r="L214" s="271"/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/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>
        <v>1</v>
      </c>
      <c r="I216" s="270"/>
      <c r="J216" s="270"/>
      <c r="K216" s="271"/>
      <c r="L216" s="271"/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/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/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/>
      <c r="I222" s="270"/>
      <c r="J222" s="270"/>
      <c r="K222" s="271"/>
      <c r="L222" s="271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/>
      <c r="I224" s="270"/>
      <c r="J224" s="270"/>
      <c r="K224" s="271"/>
      <c r="L224" s="271"/>
      <c r="M224" s="259">
        <f t="shared" si="7"/>
        <v>0</v>
      </c>
      <c r="N224" s="270"/>
      <c r="O224" s="271"/>
      <c r="P224" s="271"/>
      <c r="Q224" s="259">
        <f t="shared" si="8"/>
        <v>0</v>
      </c>
    </row>
    <row r="225" spans="1:17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/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/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>
        <v>1</v>
      </c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>
        <v>1</v>
      </c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/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>
        <v>1</v>
      </c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>
        <v>1</v>
      </c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/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>
      <c r="A235" s="270">
        <v>226</v>
      </c>
      <c r="B235" s="243" t="s">
        <v>575</v>
      </c>
      <c r="C235" s="203" t="s">
        <v>19</v>
      </c>
      <c r="D235" s="241"/>
      <c r="E235" s="217" t="s">
        <v>573</v>
      </c>
      <c r="F235" s="228" t="s">
        <v>574</v>
      </c>
      <c r="G235" s="36" t="s">
        <v>21</v>
      </c>
      <c r="H235" s="274">
        <v>1</v>
      </c>
      <c r="I235" s="270"/>
      <c r="J235" s="270"/>
      <c r="K235" s="271"/>
      <c r="L235" s="271"/>
      <c r="M235" s="259">
        <f t="shared" si="7"/>
        <v>0</v>
      </c>
      <c r="N235" s="270"/>
      <c r="O235" s="271"/>
      <c r="P235" s="271"/>
      <c r="Q235" s="259">
        <f t="shared" si="8"/>
        <v>0</v>
      </c>
    </row>
    <row r="236" spans="1:17" ht="15" customHeight="1">
      <c r="A236" s="278" t="s">
        <v>153</v>
      </c>
      <c r="B236" s="279"/>
      <c r="C236" s="279"/>
      <c r="D236" s="279"/>
      <c r="E236" s="279"/>
      <c r="F236" s="279"/>
      <c r="G236" s="280"/>
      <c r="H236" s="245">
        <f>SUM(H10:H234)</f>
        <v>79</v>
      </c>
      <c r="I236" s="277">
        <f t="shared" ref="I236:Q236" si="9">SUM(I10:I234)</f>
        <v>4</v>
      </c>
      <c r="J236" s="277">
        <f t="shared" si="9"/>
        <v>4</v>
      </c>
      <c r="K236" s="259">
        <f t="shared" si="9"/>
        <v>0</v>
      </c>
      <c r="L236" s="259">
        <f t="shared" si="9"/>
        <v>19217.12</v>
      </c>
      <c r="M236" s="259">
        <f t="shared" si="9"/>
        <v>-19217.12</v>
      </c>
      <c r="N236" s="277">
        <f t="shared" si="9"/>
        <v>6</v>
      </c>
      <c r="O236" s="259">
        <f t="shared" si="9"/>
        <v>1288.7</v>
      </c>
      <c r="P236" s="259">
        <f t="shared" si="9"/>
        <v>16773.12</v>
      </c>
      <c r="Q236" s="259">
        <f t="shared" si="9"/>
        <v>-15484.419999999998</v>
      </c>
    </row>
  </sheetData>
  <autoFilter ref="A9:Q236" xr:uid="{00000000-0009-0000-0000-000029000000}"/>
  <mergeCells count="8">
    <mergeCell ref="A236:G236"/>
    <mergeCell ref="O1:Q1"/>
    <mergeCell ref="A3:Q3"/>
    <mergeCell ref="A4:Q4"/>
    <mergeCell ref="A6:Q6"/>
    <mergeCell ref="B7:G7"/>
    <mergeCell ref="H7:M7"/>
    <mergeCell ref="N7:Q7"/>
  </mergeCells>
  <pageMargins left="0.17" right="0.17" top="0.17" bottom="0.17" header="0.18" footer="0.17"/>
  <pageSetup paperSize="9" scale="54" fitToHeight="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EC910-F2C4-4F8D-8B86-927B553A2E6D}">
  <sheetPr filterMode="1">
    <pageSetUpPr fitToPage="1"/>
  </sheetPr>
  <dimension ref="A1:Q236"/>
  <sheetViews>
    <sheetView topLeftCell="A52" workbookViewId="0">
      <selection activeCell="H36" sqref="H36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>
        <v>1</v>
      </c>
      <c r="I10" s="270">
        <v>1</v>
      </c>
      <c r="J10" s="270">
        <v>1</v>
      </c>
      <c r="K10" s="271">
        <v>4202.41</v>
      </c>
      <c r="L10" s="271"/>
      <c r="M10" s="259">
        <f t="shared" ref="M10:M74" si="1">K10-L10</f>
        <v>4202.41</v>
      </c>
      <c r="N10" s="270"/>
      <c r="O10" s="271"/>
      <c r="P10" s="271"/>
      <c r="Q10" s="259">
        <f t="shared" ref="Q10:Q74" si="2">O10-P10</f>
        <v>0</v>
      </c>
    </row>
    <row r="11" spans="1:17" ht="15" hidden="1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/>
      <c r="I11" s="270"/>
      <c r="J11" s="270"/>
      <c r="K11" s="271"/>
      <c r="L11" s="271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>
        <v>1</v>
      </c>
      <c r="I13" s="270"/>
      <c r="J13" s="270"/>
      <c r="K13" s="271"/>
      <c r="L13" s="271"/>
      <c r="M13" s="259">
        <f t="shared" si="1"/>
        <v>0</v>
      </c>
      <c r="N13" s="270"/>
      <c r="O13" s="271"/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/>
      <c r="I14" s="270">
        <v>2</v>
      </c>
      <c r="J14" s="270">
        <v>3</v>
      </c>
      <c r="K14" s="271">
        <v>8922.1299999999992</v>
      </c>
      <c r="L14" s="271"/>
      <c r="M14" s="259">
        <f t="shared" si="1"/>
        <v>8922.1299999999992</v>
      </c>
      <c r="N14" s="270">
        <v>1</v>
      </c>
      <c r="O14" s="271">
        <v>13222.76</v>
      </c>
      <c r="P14" s="271"/>
      <c r="Q14" s="259">
        <f t="shared" si="2"/>
        <v>13222.76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/>
      <c r="I15" s="270"/>
      <c r="J15" s="270"/>
      <c r="K15" s="271"/>
      <c r="L15" s="271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/>
      <c r="I16" s="270"/>
      <c r="J16" s="270">
        <v>3</v>
      </c>
      <c r="K16" s="271">
        <v>5989.35</v>
      </c>
      <c r="L16" s="271"/>
      <c r="M16" s="259">
        <f t="shared" si="1"/>
        <v>5989.35</v>
      </c>
      <c r="N16" s="270">
        <v>1</v>
      </c>
      <c r="O16" s="271">
        <v>7655.41</v>
      </c>
      <c r="P16" s="271"/>
      <c r="Q16" s="259">
        <f t="shared" si="2"/>
        <v>7655.41</v>
      </c>
    </row>
    <row r="17" spans="1:17" ht="15" hidden="1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/>
      <c r="I17" s="270"/>
      <c r="J17" s="270"/>
      <c r="K17" s="271"/>
      <c r="L17" s="271"/>
      <c r="M17" s="259">
        <f t="shared" si="1"/>
        <v>0</v>
      </c>
      <c r="N17" s="270"/>
      <c r="O17" s="271"/>
      <c r="P17" s="271"/>
      <c r="Q17" s="259">
        <f t="shared" si="2"/>
        <v>0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>
        <v>1</v>
      </c>
      <c r="I18" s="270"/>
      <c r="J18" s="270"/>
      <c r="K18" s="271"/>
      <c r="L18" s="271"/>
      <c r="M18" s="259">
        <f t="shared" si="1"/>
        <v>0</v>
      </c>
      <c r="N18" s="270"/>
      <c r="O18" s="271"/>
      <c r="P18" s="271"/>
      <c r="Q18" s="259">
        <f t="shared" si="2"/>
        <v>0</v>
      </c>
    </row>
    <row r="19" spans="1:17" ht="15" hidden="1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/>
      <c r="I20" s="270"/>
      <c r="J20" s="270"/>
      <c r="K20" s="271"/>
      <c r="L20" s="271"/>
      <c r="M20" s="259">
        <f t="shared" si="1"/>
        <v>0</v>
      </c>
      <c r="N20" s="270"/>
      <c r="O20" s="271"/>
      <c r="P20" s="271"/>
      <c r="Q20" s="259">
        <f t="shared" si="2"/>
        <v>0</v>
      </c>
    </row>
    <row r="21" spans="1:17" ht="15" hidden="1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/>
      <c r="I21" s="270"/>
      <c r="J21" s="270"/>
      <c r="K21" s="271"/>
      <c r="L21" s="271"/>
      <c r="M21" s="259">
        <f t="shared" si="1"/>
        <v>0</v>
      </c>
      <c r="N21" s="270"/>
      <c r="O21" s="271"/>
      <c r="P21" s="271"/>
      <c r="Q21" s="259">
        <f t="shared" si="2"/>
        <v>0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hidden="1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/>
      <c r="I24" s="270"/>
      <c r="J24" s="270"/>
      <c r="K24" s="271"/>
      <c r="L24" s="271"/>
      <c r="M24" s="259">
        <f t="shared" si="1"/>
        <v>0</v>
      </c>
      <c r="N24" s="270"/>
      <c r="O24" s="271"/>
      <c r="P24" s="271"/>
      <c r="Q24" s="259">
        <f t="shared" si="2"/>
        <v>0</v>
      </c>
    </row>
    <row r="25" spans="1:17" ht="15" hidden="1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/>
      <c r="I25" s="270"/>
      <c r="J25" s="270"/>
      <c r="K25" s="271"/>
      <c r="L25" s="271"/>
      <c r="M25" s="259">
        <f t="shared" si="1"/>
        <v>0</v>
      </c>
      <c r="N25" s="270"/>
      <c r="O25" s="271"/>
      <c r="P25" s="271"/>
      <c r="Q25" s="259">
        <f t="shared" si="2"/>
        <v>0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/>
      <c r="I26" s="270"/>
      <c r="J26" s="270"/>
      <c r="K26" s="271"/>
      <c r="L26" s="271"/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hidden="1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/>
      <c r="I27" s="270"/>
      <c r="J27" s="270"/>
      <c r="K27" s="271"/>
      <c r="L27" s="271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>
        <v>1</v>
      </c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hidden="1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>
        <v>1</v>
      </c>
      <c r="I31" s="270"/>
      <c r="J31" s="270"/>
      <c r="K31" s="271"/>
      <c r="L31" s="271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hidden="1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/>
      <c r="I33" s="270"/>
      <c r="J33" s="270"/>
      <c r="K33" s="271"/>
      <c r="L33" s="271"/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hidden="1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/>
      <c r="I34" s="270"/>
      <c r="J34" s="270"/>
      <c r="K34" s="271"/>
      <c r="L34" s="271"/>
      <c r="M34" s="259">
        <f t="shared" si="1"/>
        <v>0</v>
      </c>
      <c r="N34" s="270"/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/>
      <c r="I35" s="270"/>
      <c r="J35" s="270"/>
      <c r="K35" s="271"/>
      <c r="L35" s="271"/>
      <c r="M35" s="259">
        <f t="shared" si="1"/>
        <v>0</v>
      </c>
      <c r="N35" s="270"/>
      <c r="O35" s="271"/>
      <c r="P35" s="271"/>
      <c r="Q35" s="259">
        <f t="shared" si="2"/>
        <v>0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>
        <v>1</v>
      </c>
      <c r="I36" s="270"/>
      <c r="J36" s="270"/>
      <c r="K36" s="271"/>
      <c r="L36" s="271"/>
      <c r="M36" s="259">
        <f t="shared" si="1"/>
        <v>0</v>
      </c>
      <c r="N36" s="270"/>
      <c r="O36" s="271"/>
      <c r="P36" s="271"/>
      <c r="Q36" s="259">
        <f t="shared" si="2"/>
        <v>0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/>
      <c r="I37" s="270"/>
      <c r="J37" s="270">
        <v>2</v>
      </c>
      <c r="K37" s="271">
        <v>4743.16</v>
      </c>
      <c r="L37" s="271"/>
      <c r="M37" s="259">
        <f t="shared" si="1"/>
        <v>4743.16</v>
      </c>
      <c r="N37" s="270">
        <v>1</v>
      </c>
      <c r="O37" s="271">
        <v>16200.8</v>
      </c>
      <c r="P37" s="271"/>
      <c r="Q37" s="259">
        <f t="shared" si="2"/>
        <v>16200.8</v>
      </c>
    </row>
    <row r="38" spans="1:17" ht="15" hidden="1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hidden="1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/>
      <c r="I39" s="270"/>
      <c r="J39" s="270"/>
      <c r="K39" s="271"/>
      <c r="L39" s="271"/>
      <c r="M39" s="259">
        <f t="shared" si="1"/>
        <v>0</v>
      </c>
      <c r="N39" s="270"/>
      <c r="O39" s="271"/>
      <c r="P39" s="271"/>
      <c r="Q39" s="259">
        <f t="shared" si="2"/>
        <v>0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>
        <v>1</v>
      </c>
      <c r="I40" s="270"/>
      <c r="J40" s="270"/>
      <c r="K40" s="271"/>
      <c r="L40" s="271"/>
      <c r="M40" s="259">
        <f t="shared" si="1"/>
        <v>0</v>
      </c>
      <c r="N40" s="270">
        <v>1</v>
      </c>
      <c r="O40" s="271">
        <v>647.95000000000005</v>
      </c>
      <c r="P40" s="271"/>
      <c r="Q40" s="259">
        <f t="shared" si="2"/>
        <v>647.95000000000005</v>
      </c>
    </row>
    <row r="41" spans="1:17" ht="15" hidden="1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>
        <v>1</v>
      </c>
      <c r="I41" s="270"/>
      <c r="J41" s="270"/>
      <c r="K41" s="271"/>
      <c r="L41" s="271"/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>
        <v>1</v>
      </c>
      <c r="I42" s="270"/>
      <c r="J42" s="270"/>
      <c r="K42" s="271"/>
      <c r="L42" s="271"/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hidden="1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/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hidden="1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/>
      <c r="I49" s="270"/>
      <c r="J49" s="270"/>
      <c r="K49" s="271"/>
      <c r="L49" s="271"/>
      <c r="M49" s="259">
        <f t="shared" si="1"/>
        <v>0</v>
      </c>
      <c r="N49" s="270"/>
      <c r="O49" s="271"/>
      <c r="P49" s="271"/>
      <c r="Q49" s="259">
        <f t="shared" si="2"/>
        <v>0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/>
      <c r="I50" s="270"/>
      <c r="J50" s="270"/>
      <c r="K50" s="271"/>
      <c r="L50" s="271"/>
      <c r="M50" s="259">
        <f t="shared" si="1"/>
        <v>0</v>
      </c>
      <c r="N50" s="270"/>
      <c r="O50" s="271"/>
      <c r="P50" s="271"/>
      <c r="Q50" s="259">
        <f t="shared" si="2"/>
        <v>0</v>
      </c>
    </row>
    <row r="51" spans="1:17" ht="15" hidden="1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/>
      <c r="I53" s="270"/>
      <c r="J53" s="270"/>
      <c r="K53" s="271"/>
      <c r="L53" s="271"/>
      <c r="M53" s="259">
        <f t="shared" si="1"/>
        <v>0</v>
      </c>
      <c r="N53" s="270"/>
      <c r="O53" s="271"/>
      <c r="P53" s="271"/>
      <c r="Q53" s="259">
        <f t="shared" si="2"/>
        <v>0</v>
      </c>
    </row>
    <row r="54" spans="1:17" ht="15" hidden="1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/>
      <c r="I55" s="270">
        <v>1</v>
      </c>
      <c r="J55" s="270">
        <v>1</v>
      </c>
      <c r="K55" s="271">
        <v>552.29999999999995</v>
      </c>
      <c r="L55" s="271"/>
      <c r="M55" s="259">
        <f t="shared" si="1"/>
        <v>552.29999999999995</v>
      </c>
      <c r="N55" s="270">
        <v>2</v>
      </c>
      <c r="O55" s="271">
        <v>25459.22</v>
      </c>
      <c r="P55" s="271"/>
      <c r="Q55" s="259">
        <f t="shared" si="2"/>
        <v>25459.22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>
        <v>1</v>
      </c>
      <c r="I56" s="270"/>
      <c r="J56" s="270"/>
      <c r="K56" s="271"/>
      <c r="L56" s="271"/>
      <c r="M56" s="259">
        <f t="shared" si="1"/>
        <v>0</v>
      </c>
      <c r="N56" s="270"/>
      <c r="O56" s="271"/>
      <c r="P56" s="271"/>
      <c r="Q56" s="259">
        <f t="shared" si="2"/>
        <v>0</v>
      </c>
    </row>
    <row r="57" spans="1:17" ht="15" hidden="1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>
        <v>1</v>
      </c>
      <c r="O58" s="271">
        <v>3596.42</v>
      </c>
      <c r="P58" s="271"/>
      <c r="Q58" s="259">
        <f t="shared" si="2"/>
        <v>3596.42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/>
      <c r="I59" s="270"/>
      <c r="J59" s="270"/>
      <c r="K59" s="271"/>
      <c r="L59" s="271"/>
      <c r="M59" s="259">
        <f t="shared" si="1"/>
        <v>0</v>
      </c>
      <c r="N59" s="270"/>
      <c r="O59" s="271"/>
      <c r="P59" s="271"/>
      <c r="Q59" s="259">
        <f t="shared" si="2"/>
        <v>0</v>
      </c>
    </row>
    <row r="60" spans="1:17" ht="15" hidden="1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/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>
        <v>1</v>
      </c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hidden="1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/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hidden="1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/>
      <c r="I66" s="270"/>
      <c r="J66" s="270"/>
      <c r="K66" s="271"/>
      <c r="L66" s="271"/>
      <c r="M66" s="259">
        <f t="shared" si="1"/>
        <v>0</v>
      </c>
      <c r="N66" s="270"/>
      <c r="O66" s="271"/>
      <c r="P66" s="271"/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/>
      <c r="I67" s="270"/>
      <c r="J67" s="270"/>
      <c r="K67" s="271"/>
      <c r="L67" s="271"/>
      <c r="M67" s="259">
        <f t="shared" si="1"/>
        <v>0</v>
      </c>
      <c r="N67" s="270"/>
      <c r="O67" s="271"/>
      <c r="P67" s="271"/>
      <c r="Q67" s="259">
        <f t="shared" si="2"/>
        <v>0</v>
      </c>
    </row>
    <row r="68" spans="1:17" ht="15" hidden="1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/>
      <c r="I70" s="270">
        <v>1</v>
      </c>
      <c r="J70" s="270">
        <v>1</v>
      </c>
      <c r="K70" s="271">
        <v>416.99</v>
      </c>
      <c r="L70" s="271"/>
      <c r="M70" s="259">
        <f t="shared" si="1"/>
        <v>416.99</v>
      </c>
      <c r="N70" s="270"/>
      <c r="O70" s="271"/>
      <c r="P70" s="271"/>
      <c r="Q70" s="259">
        <f t="shared" si="2"/>
        <v>0</v>
      </c>
    </row>
    <row r="71" spans="1:17" ht="15" hidden="1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>
        <v>6</v>
      </c>
      <c r="I73" s="270"/>
      <c r="J73" s="270"/>
      <c r="K73" s="271"/>
      <c r="L73" s="271"/>
      <c r="M73" s="259">
        <f t="shared" si="1"/>
        <v>0</v>
      </c>
      <c r="N73" s="270"/>
      <c r="O73" s="271"/>
      <c r="P73" s="271"/>
      <c r="Q73" s="259">
        <f t="shared" si="2"/>
        <v>0</v>
      </c>
    </row>
    <row r="74" spans="1:17" ht="15" hidden="1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>
        <v>2</v>
      </c>
      <c r="I75" s="270"/>
      <c r="J75" s="270"/>
      <c r="K75" s="271"/>
      <c r="L75" s="271"/>
      <c r="M75" s="259">
        <f t="shared" ref="M75:M141" si="3">K75-L75</f>
        <v>0</v>
      </c>
      <c r="N75" s="270">
        <v>1</v>
      </c>
      <c r="O75" s="271">
        <v>2006.32</v>
      </c>
      <c r="P75" s="271"/>
      <c r="Q75" s="259">
        <f t="shared" ref="Q75:Q141" si="4">O75-P75</f>
        <v>2006.32</v>
      </c>
    </row>
    <row r="76" spans="1:17" ht="15" hidden="1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/>
      <c r="J76" s="270"/>
      <c r="K76" s="271"/>
      <c r="L76" s="271"/>
      <c r="M76" s="259">
        <f t="shared" si="3"/>
        <v>0</v>
      </c>
      <c r="N76" s="270"/>
      <c r="O76" s="271"/>
      <c r="P76" s="271"/>
      <c r="Q76" s="259">
        <f t="shared" si="4"/>
        <v>0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/>
      <c r="I77" s="270"/>
      <c r="J77" s="270"/>
      <c r="K77" s="271"/>
      <c r="L77" s="271"/>
      <c r="M77" s="259">
        <f t="shared" si="3"/>
        <v>0</v>
      </c>
      <c r="N77" s="270">
        <v>1</v>
      </c>
      <c r="O77" s="271">
        <v>4734.58</v>
      </c>
      <c r="P77" s="271"/>
      <c r="Q77" s="259">
        <f t="shared" si="4"/>
        <v>4734.58</v>
      </c>
    </row>
    <row r="78" spans="1:17" ht="15" hidden="1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/>
      <c r="I78" s="270"/>
      <c r="J78" s="270"/>
      <c r="K78" s="271"/>
      <c r="L78" s="271"/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/>
      <c r="I79" s="270"/>
      <c r="J79" s="270"/>
      <c r="K79" s="271"/>
      <c r="L79" s="271"/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>
        <v>1</v>
      </c>
      <c r="I80" s="270"/>
      <c r="J80" s="270"/>
      <c r="K80" s="271"/>
      <c r="L80" s="271"/>
      <c r="M80" s="259">
        <f t="shared" si="3"/>
        <v>0</v>
      </c>
      <c r="N80" s="270"/>
      <c r="O80" s="271"/>
      <c r="P80" s="271"/>
      <c r="Q80" s="259">
        <f t="shared" si="4"/>
        <v>0</v>
      </c>
    </row>
    <row r="81" spans="1:17" ht="15" hidden="1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/>
      <c r="I82" s="270"/>
      <c r="J82" s="270"/>
      <c r="K82" s="271"/>
      <c r="L82" s="271"/>
      <c r="M82" s="259">
        <f t="shared" si="3"/>
        <v>0</v>
      </c>
      <c r="N82" s="270"/>
      <c r="O82" s="271"/>
      <c r="P82" s="271"/>
      <c r="Q82" s="259">
        <f t="shared" si="4"/>
        <v>0</v>
      </c>
    </row>
    <row r="83" spans="1:17" ht="15" hidden="1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/>
      <c r="I83" s="270"/>
      <c r="J83" s="270"/>
      <c r="K83" s="271"/>
      <c r="L83" s="271"/>
      <c r="M83" s="259">
        <f t="shared" si="3"/>
        <v>0</v>
      </c>
      <c r="N83" s="270"/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/>
      <c r="I85" s="270"/>
      <c r="J85" s="270"/>
      <c r="K85" s="271"/>
      <c r="L85" s="271"/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>
        <v>1</v>
      </c>
      <c r="I86" s="270"/>
      <c r="J86" s="270"/>
      <c r="K86" s="271"/>
      <c r="L86" s="271"/>
      <c r="M86" s="259">
        <f t="shared" si="3"/>
        <v>0</v>
      </c>
      <c r="N86" s="270"/>
      <c r="O86" s="271"/>
      <c r="P86" s="271"/>
      <c r="Q86" s="259">
        <f t="shared" si="4"/>
        <v>0</v>
      </c>
    </row>
    <row r="87" spans="1:17" ht="15" hidden="1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/>
      <c r="I87" s="270"/>
      <c r="J87" s="270"/>
      <c r="K87" s="271"/>
      <c r="L87" s="271"/>
      <c r="M87" s="259">
        <f t="shared" si="3"/>
        <v>0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/>
      <c r="I90" s="270"/>
      <c r="J90" s="270"/>
      <c r="K90" s="271"/>
      <c r="L90" s="271"/>
      <c r="M90" s="259">
        <f t="shared" si="3"/>
        <v>0</v>
      </c>
      <c r="N90" s="270"/>
      <c r="O90" s="271"/>
      <c r="P90" s="271"/>
      <c r="Q90" s="259">
        <f t="shared" si="4"/>
        <v>0</v>
      </c>
    </row>
    <row r="91" spans="1:17" ht="15" hidden="1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>
        <v>1</v>
      </c>
      <c r="I92" s="270"/>
      <c r="J92" s="270"/>
      <c r="K92" s="271"/>
      <c r="L92" s="271"/>
      <c r="M92" s="259">
        <f t="shared" si="3"/>
        <v>0</v>
      </c>
      <c r="N92" s="270"/>
      <c r="O92" s="271"/>
      <c r="P92" s="271"/>
      <c r="Q92" s="259">
        <f t="shared" si="4"/>
        <v>0</v>
      </c>
    </row>
    <row r="93" spans="1:17" ht="15" hidden="1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/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hidden="1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/>
      <c r="I95" s="270"/>
      <c r="J95" s="270"/>
      <c r="K95" s="271"/>
      <c r="L95" s="271"/>
      <c r="M95" s="259">
        <f t="shared" si="3"/>
        <v>0</v>
      </c>
      <c r="N95" s="270"/>
      <c r="O95" s="271"/>
      <c r="P95" s="271"/>
      <c r="Q95" s="259">
        <f t="shared" si="4"/>
        <v>0</v>
      </c>
    </row>
    <row r="96" spans="1:17" ht="15" hidden="1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/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/>
      <c r="I97" s="270"/>
      <c r="J97" s="270"/>
      <c r="K97" s="271"/>
      <c r="L97" s="271"/>
      <c r="M97" s="259">
        <f t="shared" si="3"/>
        <v>0</v>
      </c>
      <c r="N97" s="270"/>
      <c r="O97" s="271"/>
      <c r="P97" s="271"/>
      <c r="Q97" s="259">
        <f t="shared" si="4"/>
        <v>0</v>
      </c>
    </row>
    <row r="98" spans="1:17" ht="15" hidden="1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/>
      <c r="I98" s="270"/>
      <c r="J98" s="270"/>
      <c r="K98" s="271"/>
      <c r="L98" s="271"/>
      <c r="M98" s="259">
        <f t="shared" si="3"/>
        <v>0</v>
      </c>
      <c r="N98" s="270"/>
      <c r="O98" s="271"/>
      <c r="P98" s="271"/>
      <c r="Q98" s="259">
        <f t="shared" si="4"/>
        <v>0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>
        <v>1</v>
      </c>
      <c r="I99" s="270">
        <v>1</v>
      </c>
      <c r="J99" s="270">
        <v>1</v>
      </c>
      <c r="K99" s="271">
        <v>2945.6</v>
      </c>
      <c r="L99" s="271"/>
      <c r="M99" s="259">
        <f t="shared" si="3"/>
        <v>2945.6</v>
      </c>
      <c r="N99" s="270"/>
      <c r="O99" s="271"/>
      <c r="P99" s="271"/>
      <c r="Q99" s="259">
        <f t="shared" si="4"/>
        <v>0</v>
      </c>
    </row>
    <row r="100" spans="1:17" ht="15" hidden="1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/>
      <c r="I101" s="270"/>
      <c r="J101" s="270"/>
      <c r="K101" s="271"/>
      <c r="L101" s="271"/>
      <c r="M101" s="259">
        <f t="shared" si="3"/>
        <v>0</v>
      </c>
      <c r="N101" s="270"/>
      <c r="O101" s="271"/>
      <c r="P101" s="271"/>
      <c r="Q101" s="259">
        <f t="shared" si="4"/>
        <v>0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/>
      <c r="I102" s="270"/>
      <c r="J102" s="270"/>
      <c r="K102" s="271"/>
      <c r="L102" s="271"/>
      <c r="M102" s="259">
        <f t="shared" si="3"/>
        <v>0</v>
      </c>
      <c r="N102" s="270"/>
      <c r="O102" s="271"/>
      <c r="P102" s="271"/>
      <c r="Q102" s="259">
        <f t="shared" si="4"/>
        <v>0</v>
      </c>
    </row>
    <row r="103" spans="1:17" ht="15" hidden="1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/>
      <c r="I103" s="270"/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/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/>
      <c r="J105" s="270"/>
      <c r="K105" s="271"/>
      <c r="L105" s="271"/>
      <c r="M105" s="259">
        <f t="shared" si="3"/>
        <v>0</v>
      </c>
      <c r="N105" s="270"/>
      <c r="O105" s="271"/>
      <c r="P105" s="271"/>
      <c r="Q105" s="259">
        <f t="shared" si="4"/>
        <v>0</v>
      </c>
    </row>
    <row r="106" spans="1:17" ht="15" hidden="1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/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/>
      <c r="I107" s="270"/>
      <c r="J107" s="270"/>
      <c r="K107" s="271"/>
      <c r="L107" s="271"/>
      <c r="M107" s="259">
        <f t="shared" si="3"/>
        <v>0</v>
      </c>
      <c r="N107" s="270"/>
      <c r="O107" s="271"/>
      <c r="P107" s="271"/>
      <c r="Q107" s="259">
        <f t="shared" si="4"/>
        <v>0</v>
      </c>
    </row>
    <row r="108" spans="1:17" ht="15" hidden="1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>
        <v>1</v>
      </c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/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/>
      <c r="I110" s="270"/>
      <c r="J110" s="270"/>
      <c r="K110" s="271"/>
      <c r="L110" s="271"/>
      <c r="M110" s="259">
        <f t="shared" si="3"/>
        <v>0</v>
      </c>
      <c r="N110" s="270"/>
      <c r="O110" s="271"/>
      <c r="P110" s="271"/>
      <c r="Q110" s="259">
        <f t="shared" si="4"/>
        <v>0</v>
      </c>
    </row>
    <row r="111" spans="1:17" ht="15" hidden="1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/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/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hidden="1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/>
      <c r="I113" s="270"/>
      <c r="J113" s="270"/>
      <c r="K113" s="271"/>
      <c r="L113" s="271"/>
      <c r="M113" s="259">
        <f t="shared" si="3"/>
        <v>0</v>
      </c>
      <c r="N113" s="270"/>
      <c r="O113" s="271"/>
      <c r="P113" s="271"/>
      <c r="Q113" s="259">
        <f t="shared" si="4"/>
        <v>0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/>
      <c r="I114" s="270">
        <v>1</v>
      </c>
      <c r="J114" s="270">
        <v>3</v>
      </c>
      <c r="K114" s="271">
        <v>6246.06</v>
      </c>
      <c r="L114" s="271"/>
      <c r="M114" s="259">
        <f t="shared" si="3"/>
        <v>6246.06</v>
      </c>
      <c r="N114" s="270"/>
      <c r="O114" s="271"/>
      <c r="P114" s="271"/>
      <c r="Q114" s="259">
        <f t="shared" si="4"/>
        <v>0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/>
      <c r="I115" s="270"/>
      <c r="J115" s="270">
        <v>1</v>
      </c>
      <c r="K115" s="271">
        <v>2349.7600000000002</v>
      </c>
      <c r="L115" s="271"/>
      <c r="M115" s="259">
        <f t="shared" si="3"/>
        <v>2349.7600000000002</v>
      </c>
      <c r="N115" s="270"/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/>
      <c r="I117" s="270"/>
      <c r="J117" s="270">
        <v>1</v>
      </c>
      <c r="K117" s="271">
        <v>1356.82</v>
      </c>
      <c r="L117" s="271"/>
      <c r="M117" s="259">
        <f t="shared" si="3"/>
        <v>1356.82</v>
      </c>
      <c r="N117" s="270"/>
      <c r="O117" s="271"/>
      <c r="P117" s="271"/>
      <c r="Q117" s="259">
        <f t="shared" si="4"/>
        <v>0</v>
      </c>
    </row>
    <row r="118" spans="1:17" ht="15" hidden="1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/>
      <c r="I119" s="270"/>
      <c r="J119" s="270"/>
      <c r="K119" s="271"/>
      <c r="L119" s="271"/>
      <c r="M119" s="259">
        <f t="shared" si="3"/>
        <v>0</v>
      </c>
      <c r="N119" s="270"/>
      <c r="O119" s="271"/>
      <c r="P119" s="271"/>
      <c r="Q119" s="259">
        <f t="shared" si="4"/>
        <v>0</v>
      </c>
    </row>
    <row r="120" spans="1:17" ht="15" hidden="1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/>
      <c r="I121" s="270"/>
      <c r="J121" s="270"/>
      <c r="K121" s="271"/>
      <c r="L121" s="271"/>
      <c r="M121" s="259">
        <f t="shared" si="3"/>
        <v>0</v>
      </c>
      <c r="N121" s="270"/>
      <c r="O121" s="271"/>
      <c r="P121" s="271"/>
      <c r="Q121" s="259">
        <f t="shared" si="4"/>
        <v>0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>
        <v>2</v>
      </c>
      <c r="I122" s="270"/>
      <c r="J122" s="270"/>
      <c r="K122" s="271"/>
      <c r="L122" s="271"/>
      <c r="M122" s="259">
        <f t="shared" si="3"/>
        <v>0</v>
      </c>
      <c r="N122" s="270"/>
      <c r="O122" s="271"/>
      <c r="P122" s="271"/>
      <c r="Q122" s="259">
        <f t="shared" si="4"/>
        <v>0</v>
      </c>
    </row>
    <row r="123" spans="1:17" ht="15" hidden="1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/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>
        <v>1</v>
      </c>
      <c r="I124" s="270"/>
      <c r="J124" s="270"/>
      <c r="K124" s="271"/>
      <c r="L124" s="271"/>
      <c r="M124" s="259">
        <f t="shared" si="3"/>
        <v>0</v>
      </c>
      <c r="N124" s="270"/>
      <c r="O124" s="271"/>
      <c r="P124" s="271"/>
      <c r="Q124" s="259">
        <f t="shared" si="4"/>
        <v>0</v>
      </c>
    </row>
    <row r="125" spans="1:17" ht="15" hidden="1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/>
      <c r="I125" s="270"/>
      <c r="J125" s="270"/>
      <c r="K125" s="271"/>
      <c r="L125" s="271"/>
      <c r="M125" s="259">
        <f t="shared" si="3"/>
        <v>0</v>
      </c>
      <c r="N125" s="270"/>
      <c r="O125" s="271"/>
      <c r="P125" s="271"/>
      <c r="Q125" s="259">
        <f t="shared" si="4"/>
        <v>0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/>
      <c r="I126" s="270"/>
      <c r="J126" s="270"/>
      <c r="K126" s="271"/>
      <c r="L126" s="271"/>
      <c r="M126" s="259">
        <f t="shared" si="3"/>
        <v>0</v>
      </c>
      <c r="N126" s="270"/>
      <c r="O126" s="271"/>
      <c r="P126" s="271"/>
      <c r="Q126" s="259">
        <f t="shared" si="4"/>
        <v>0</v>
      </c>
    </row>
    <row r="127" spans="1:17" ht="15" hidden="1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>
        <v>1</v>
      </c>
      <c r="I127" s="270"/>
      <c r="J127" s="270"/>
      <c r="K127" s="271"/>
      <c r="L127" s="271"/>
      <c r="M127" s="259">
        <f t="shared" si="3"/>
        <v>0</v>
      </c>
      <c r="N127" s="270"/>
      <c r="O127" s="271"/>
      <c r="P127" s="271"/>
      <c r="Q127" s="259">
        <f t="shared" si="4"/>
        <v>0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/>
      <c r="I128" s="270"/>
      <c r="J128" s="270"/>
      <c r="K128" s="271"/>
      <c r="L128" s="271"/>
      <c r="M128" s="259">
        <f t="shared" si="3"/>
        <v>0</v>
      </c>
      <c r="N128" s="270"/>
      <c r="O128" s="271"/>
      <c r="P128" s="271"/>
      <c r="Q128" s="259">
        <f t="shared" si="4"/>
        <v>0</v>
      </c>
    </row>
    <row r="129" spans="1:17" ht="15" hidden="1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/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>
        <v>1</v>
      </c>
      <c r="I130" s="270"/>
      <c r="J130" s="270"/>
      <c r="K130" s="271"/>
      <c r="L130" s="271"/>
      <c r="M130" s="259">
        <f t="shared" si="3"/>
        <v>0</v>
      </c>
      <c r="N130" s="270"/>
      <c r="O130" s="271"/>
      <c r="P130" s="271"/>
      <c r="Q130" s="259">
        <f t="shared" si="4"/>
        <v>0</v>
      </c>
    </row>
    <row r="131" spans="1:17" ht="15" hidden="1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/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/>
      <c r="Q131" s="259">
        <f t="shared" si="4"/>
        <v>0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/>
      <c r="I132" s="270"/>
      <c r="J132" s="270"/>
      <c r="K132" s="271"/>
      <c r="L132" s="271"/>
      <c r="M132" s="259">
        <f t="shared" si="3"/>
        <v>0</v>
      </c>
      <c r="N132" s="270"/>
      <c r="O132" s="271"/>
      <c r="P132" s="271"/>
      <c r="Q132" s="259">
        <f t="shared" si="4"/>
        <v>0</v>
      </c>
    </row>
    <row r="133" spans="1:17" ht="15" hidden="1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/>
      <c r="I133" s="270"/>
      <c r="J133" s="270"/>
      <c r="K133" s="271"/>
      <c r="L133" s="271"/>
      <c r="M133" s="259">
        <f t="shared" si="3"/>
        <v>0</v>
      </c>
      <c r="N133" s="270"/>
      <c r="O133" s="271"/>
      <c r="P133" s="271"/>
      <c r="Q133" s="259">
        <f t="shared" si="4"/>
        <v>0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/>
      <c r="I134" s="270"/>
      <c r="J134" s="270"/>
      <c r="K134" s="271"/>
      <c r="L134" s="271"/>
      <c r="M134" s="259">
        <f t="shared" si="3"/>
        <v>0</v>
      </c>
      <c r="N134" s="270"/>
      <c r="O134" s="271"/>
      <c r="P134" s="271"/>
      <c r="Q134" s="259">
        <f t="shared" si="4"/>
        <v>0</v>
      </c>
    </row>
    <row r="135" spans="1:17" ht="15" hidden="1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/>
      <c r="J135" s="270"/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/>
      <c r="I136" s="270"/>
      <c r="J136" s="270"/>
      <c r="K136" s="271"/>
      <c r="L136" s="271"/>
      <c r="M136" s="259">
        <f t="shared" si="3"/>
        <v>0</v>
      </c>
      <c r="N136" s="270"/>
      <c r="O136" s="271"/>
      <c r="P136" s="271"/>
      <c r="Q136" s="259">
        <f t="shared" si="4"/>
        <v>0</v>
      </c>
    </row>
    <row r="137" spans="1:17" ht="15" hidden="1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/>
      <c r="I138" s="270"/>
      <c r="J138" s="270">
        <v>1</v>
      </c>
      <c r="K138" s="271">
        <v>3136.1</v>
      </c>
      <c r="L138" s="271"/>
      <c r="M138" s="259">
        <f t="shared" si="3"/>
        <v>3136.1</v>
      </c>
      <c r="N138" s="270"/>
      <c r="O138" s="271"/>
      <c r="P138" s="271"/>
      <c r="Q138" s="259">
        <f t="shared" si="4"/>
        <v>0</v>
      </c>
    </row>
    <row r="139" spans="1:17" ht="15" hidden="1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/>
      <c r="I140" s="270"/>
      <c r="J140" s="270"/>
      <c r="K140" s="271"/>
      <c r="L140" s="271"/>
      <c r="M140" s="259">
        <f t="shared" si="3"/>
        <v>0</v>
      </c>
      <c r="N140" s="270"/>
      <c r="O140" s="271"/>
      <c r="P140" s="271"/>
      <c r="Q140" s="259">
        <f t="shared" si="4"/>
        <v>0</v>
      </c>
    </row>
    <row r="141" spans="1:17" ht="15" hidden="1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/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/>
      <c r="I142" s="270"/>
      <c r="J142" s="270"/>
      <c r="K142" s="271"/>
      <c r="L142" s="271"/>
      <c r="M142" s="259">
        <f t="shared" ref="M142:M186" si="5">K142-L142</f>
        <v>0</v>
      </c>
      <c r="N142" s="270"/>
      <c r="O142" s="271"/>
      <c r="P142" s="271"/>
      <c r="Q142" s="259">
        <f t="shared" ref="Q142:Q186" si="6">O142-P142</f>
        <v>0</v>
      </c>
    </row>
    <row r="143" spans="1:17" ht="15" hidden="1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/>
      <c r="I143" s="270"/>
      <c r="J143" s="270"/>
      <c r="K143" s="271"/>
      <c r="L143" s="271"/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/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hidden="1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hidden="1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hidden="1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hidden="1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hidden="1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>
        <v>1</v>
      </c>
      <c r="I155" s="270"/>
      <c r="J155" s="270"/>
      <c r="K155" s="271"/>
      <c r="L155" s="271"/>
      <c r="M155" s="259">
        <f t="shared" si="5"/>
        <v>0</v>
      </c>
      <c r="N155" s="270"/>
      <c r="O155" s="271"/>
      <c r="P155" s="271"/>
      <c r="Q155" s="259">
        <f t="shared" si="6"/>
        <v>0</v>
      </c>
    </row>
    <row r="156" spans="1:17" ht="15" hidden="1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/>
      <c r="I156" s="270"/>
      <c r="J156" s="270"/>
      <c r="K156" s="271"/>
      <c r="L156" s="271"/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hidden="1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>
        <v>1</v>
      </c>
      <c r="I161" s="270"/>
      <c r="J161" s="270"/>
      <c r="K161" s="271"/>
      <c r="L161" s="271"/>
      <c r="M161" s="259">
        <f t="shared" si="5"/>
        <v>0</v>
      </c>
      <c r="N161" s="270"/>
      <c r="O161" s="271"/>
      <c r="P161" s="271"/>
      <c r="Q161" s="259">
        <f t="shared" si="6"/>
        <v>0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/>
      <c r="I162" s="270"/>
      <c r="J162" s="270"/>
      <c r="K162" s="271"/>
      <c r="L162" s="271"/>
      <c r="M162" s="259">
        <f t="shared" si="5"/>
        <v>0</v>
      </c>
      <c r="N162" s="270"/>
      <c r="O162" s="271"/>
      <c r="P162" s="271"/>
      <c r="Q162" s="259">
        <f t="shared" si="6"/>
        <v>0</v>
      </c>
    </row>
    <row r="163" spans="1:17" ht="15" hidden="1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/>
      <c r="I163" s="270"/>
      <c r="J163" s="270"/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hidden="1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/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/>
      <c r="I166" s="270">
        <v>1</v>
      </c>
      <c r="J166" s="270">
        <v>1</v>
      </c>
      <c r="K166" s="271">
        <v>911.3</v>
      </c>
      <c r="L166" s="271"/>
      <c r="M166" s="259">
        <f t="shared" si="5"/>
        <v>911.3</v>
      </c>
      <c r="N166" s="270"/>
      <c r="O166" s="271"/>
      <c r="P166" s="271"/>
      <c r="Q166" s="259">
        <f t="shared" si="6"/>
        <v>0</v>
      </c>
    </row>
    <row r="167" spans="1:17" ht="15" hidden="1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/>
      <c r="I167" s="270"/>
      <c r="J167" s="270"/>
      <c r="K167" s="271"/>
      <c r="L167" s="271"/>
      <c r="M167" s="259">
        <f t="shared" si="5"/>
        <v>0</v>
      </c>
      <c r="N167" s="270">
        <v>2</v>
      </c>
      <c r="O167" s="271"/>
      <c r="P167" s="271"/>
      <c r="Q167" s="259">
        <f t="shared" si="6"/>
        <v>0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>
        <v>1</v>
      </c>
      <c r="I168" s="270"/>
      <c r="J168" s="270"/>
      <c r="K168" s="271"/>
      <c r="L168" s="271"/>
      <c r="M168" s="259">
        <f t="shared" si="5"/>
        <v>0</v>
      </c>
      <c r="N168" s="270">
        <v>1</v>
      </c>
      <c r="O168" s="271">
        <v>15550.93</v>
      </c>
      <c r="P168" s="271"/>
      <c r="Q168" s="259">
        <f t="shared" si="6"/>
        <v>15550.93</v>
      </c>
    </row>
    <row r="169" spans="1:17" ht="15" hidden="1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/>
      <c r="I170" s="270"/>
      <c r="J170" s="270"/>
      <c r="K170" s="271"/>
      <c r="L170" s="271"/>
      <c r="M170" s="259">
        <f t="shared" si="5"/>
        <v>0</v>
      </c>
      <c r="N170" s="270"/>
      <c r="O170" s="271"/>
      <c r="P170" s="271"/>
      <c r="Q170" s="259">
        <f t="shared" si="6"/>
        <v>0</v>
      </c>
    </row>
    <row r="171" spans="1:17" ht="15" hidden="1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/>
      <c r="I172" s="270"/>
      <c r="J172" s="270"/>
      <c r="K172" s="271"/>
      <c r="L172" s="271"/>
      <c r="M172" s="259">
        <f t="shared" si="5"/>
        <v>0</v>
      </c>
      <c r="N172" s="270"/>
      <c r="O172" s="271"/>
      <c r="P172" s="271"/>
      <c r="Q172" s="259">
        <f t="shared" si="6"/>
        <v>0</v>
      </c>
    </row>
    <row r="173" spans="1:17" ht="15" hidden="1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 hidden="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/>
      <c r="Q175" s="259">
        <f t="shared" si="6"/>
        <v>0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>
        <v>3</v>
      </c>
      <c r="I177" s="270"/>
      <c r="J177" s="270"/>
      <c r="K177" s="271"/>
      <c r="L177" s="271"/>
      <c r="M177" s="259">
        <f t="shared" si="5"/>
        <v>0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/>
      <c r="I178" s="270"/>
      <c r="J178" s="270"/>
      <c r="K178" s="271"/>
      <c r="L178" s="271"/>
      <c r="M178" s="259">
        <f t="shared" si="5"/>
        <v>0</v>
      </c>
      <c r="N178" s="270"/>
      <c r="O178" s="271"/>
      <c r="P178" s="271"/>
      <c r="Q178" s="259">
        <f t="shared" si="6"/>
        <v>0</v>
      </c>
    </row>
    <row r="179" spans="1:17" ht="15" hidden="1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/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/>
      <c r="Q179" s="259">
        <f t="shared" si="6"/>
        <v>0</v>
      </c>
    </row>
    <row r="180" spans="1:17" ht="15" hidden="1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/>
      <c r="J180" s="270"/>
      <c r="K180" s="271"/>
      <c r="L180" s="271"/>
      <c r="M180" s="259">
        <f t="shared" si="5"/>
        <v>0</v>
      </c>
      <c r="N180" s="270"/>
      <c r="O180" s="271"/>
      <c r="P180" s="271"/>
      <c r="Q180" s="259">
        <f t="shared" si="6"/>
        <v>0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/>
      <c r="I181" s="270"/>
      <c r="J181" s="270"/>
      <c r="K181" s="271"/>
      <c r="L181" s="271"/>
      <c r="M181" s="259">
        <f t="shared" si="5"/>
        <v>0</v>
      </c>
      <c r="N181" s="270"/>
      <c r="O181" s="271"/>
      <c r="P181" s="271"/>
      <c r="Q181" s="259">
        <f t="shared" si="6"/>
        <v>0</v>
      </c>
    </row>
    <row r="182" spans="1:17" ht="15" hidden="1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/>
      <c r="I182" s="270"/>
      <c r="J182" s="270"/>
      <c r="K182" s="271"/>
      <c r="L182" s="271"/>
      <c r="M182" s="259">
        <f t="shared" si="5"/>
        <v>0</v>
      </c>
      <c r="N182" s="270"/>
      <c r="O182" s="271"/>
      <c r="P182" s="271"/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/>
      <c r="I183" s="270">
        <v>3</v>
      </c>
      <c r="J183" s="270">
        <v>3</v>
      </c>
      <c r="K183" s="271">
        <v>3344.25</v>
      </c>
      <c r="L183" s="271"/>
      <c r="M183" s="259">
        <f t="shared" si="5"/>
        <v>3344.25</v>
      </c>
      <c r="N183" s="270">
        <v>1</v>
      </c>
      <c r="O183" s="271">
        <v>8161.15</v>
      </c>
      <c r="P183" s="271"/>
      <c r="Q183" s="259">
        <f t="shared" si="6"/>
        <v>8161.15</v>
      </c>
    </row>
    <row r="184" spans="1:17" ht="15" hidden="1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/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hidden="1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>
        <v>1</v>
      </c>
      <c r="I185" s="270"/>
      <c r="J185" s="270"/>
      <c r="K185" s="271"/>
      <c r="L185" s="271"/>
      <c r="M185" s="259">
        <f t="shared" si="5"/>
        <v>0</v>
      </c>
      <c r="N185" s="270"/>
      <c r="O185" s="271"/>
      <c r="P185" s="271"/>
      <c r="Q185" s="259">
        <f t="shared" si="6"/>
        <v>0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>
        <v>1</v>
      </c>
      <c r="I186" s="270"/>
      <c r="J186" s="270"/>
      <c r="K186" s="271"/>
      <c r="L186" s="271"/>
      <c r="M186" s="259">
        <f t="shared" si="5"/>
        <v>0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/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 hidden="1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>
        <v>1</v>
      </c>
      <c r="I189" s="270"/>
      <c r="J189" s="270"/>
      <c r="K189" s="271"/>
      <c r="L189" s="271"/>
      <c r="M189" s="259">
        <f t="shared" ref="M189:M235" si="7">K189-L189</f>
        <v>0</v>
      </c>
      <c r="N189" s="270"/>
      <c r="O189" s="271"/>
      <c r="P189" s="271"/>
      <c r="Q189" s="259">
        <f t="shared" ref="Q189:Q235" si="8">O189-P189</f>
        <v>0</v>
      </c>
    </row>
    <row r="190" spans="1:17" ht="15" hidden="1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/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/>
      <c r="I191" s="270"/>
      <c r="J191" s="270"/>
      <c r="K191" s="271"/>
      <c r="L191" s="271"/>
      <c r="M191" s="259">
        <f t="shared" si="7"/>
        <v>0</v>
      </c>
      <c r="N191" s="270"/>
      <c r="O191" s="271"/>
      <c r="P191" s="271"/>
      <c r="Q191" s="259">
        <f t="shared" si="8"/>
        <v>0</v>
      </c>
    </row>
    <row r="192" spans="1:17" hidden="1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/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 hidden="1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/>
      <c r="I194" s="270"/>
      <c r="J194" s="270"/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 hidden="1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/>
      <c r="I196" s="270"/>
      <c r="J196" s="270"/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>
        <v>1</v>
      </c>
      <c r="I197" s="270"/>
      <c r="J197" s="270"/>
      <c r="K197" s="271"/>
      <c r="L197" s="271"/>
      <c r="M197" s="259">
        <f t="shared" si="7"/>
        <v>0</v>
      </c>
      <c r="N197" s="270"/>
      <c r="O197" s="271"/>
      <c r="P197" s="271"/>
      <c r="Q197" s="259">
        <f t="shared" si="8"/>
        <v>0</v>
      </c>
    </row>
    <row r="198" spans="1:17" hidden="1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/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/>
      <c r="I199" s="270"/>
      <c r="J199" s="270"/>
      <c r="K199" s="271"/>
      <c r="L199" s="271"/>
      <c r="M199" s="259">
        <f t="shared" si="7"/>
        <v>0</v>
      </c>
      <c r="N199" s="270"/>
      <c r="O199" s="271"/>
      <c r="P199" s="271"/>
      <c r="Q199" s="259">
        <f t="shared" si="8"/>
        <v>0</v>
      </c>
    </row>
    <row r="200" spans="1:17" ht="63.75" hidden="1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>
        <v>1</v>
      </c>
      <c r="I200" s="270"/>
      <c r="J200" s="270"/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 hidden="1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/>
      <c r="I202" s="270"/>
      <c r="J202" s="270">
        <v>3</v>
      </c>
      <c r="K202" s="271">
        <v>6197.45</v>
      </c>
      <c r="L202" s="271"/>
      <c r="M202" s="259">
        <f t="shared" si="7"/>
        <v>6197.45</v>
      </c>
      <c r="N202" s="270"/>
      <c r="O202" s="271"/>
      <c r="P202" s="271"/>
      <c r="Q202" s="259">
        <f t="shared" si="8"/>
        <v>0</v>
      </c>
    </row>
    <row r="203" spans="1:17" hidden="1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/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hidden="1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/>
      <c r="I205" s="270"/>
      <c r="J205" s="270"/>
      <c r="K205" s="271"/>
      <c r="L205" s="271"/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/>
      <c r="I206" s="270"/>
      <c r="J206" s="270"/>
      <c r="K206" s="271"/>
      <c r="L206" s="271"/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 hidden="1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/>
      <c r="I208" s="270"/>
      <c r="J208" s="270"/>
      <c r="K208" s="271"/>
      <c r="L208" s="271"/>
      <c r="M208" s="259">
        <f t="shared" si="7"/>
        <v>0</v>
      </c>
      <c r="N208" s="270"/>
      <c r="O208" s="271"/>
      <c r="P208" s="271"/>
      <c r="Q208" s="259">
        <f t="shared" si="8"/>
        <v>0</v>
      </c>
    </row>
    <row r="209" spans="1:17" ht="51" hidden="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/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/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 hidden="1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/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>
        <v>1</v>
      </c>
      <c r="I212" s="270"/>
      <c r="J212" s="270"/>
      <c r="K212" s="271"/>
      <c r="L212" s="271"/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 hidden="1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/>
      <c r="I213" s="270"/>
      <c r="J213" s="270"/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/>
      <c r="I214" s="270"/>
      <c r="J214" s="270"/>
      <c r="K214" s="271"/>
      <c r="L214" s="271"/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 hidden="1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/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>
        <v>1</v>
      </c>
      <c r="I216" s="270"/>
      <c r="J216" s="270"/>
      <c r="K216" s="271"/>
      <c r="L216" s="271"/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 hidden="1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 hidden="1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/>
      <c r="I219" s="270">
        <v>1</v>
      </c>
      <c r="J219" s="270">
        <v>1</v>
      </c>
      <c r="K219" s="271">
        <v>1102.67</v>
      </c>
      <c r="L219" s="271"/>
      <c r="M219" s="259">
        <f t="shared" si="7"/>
        <v>1102.67</v>
      </c>
      <c r="N219" s="270"/>
      <c r="O219" s="271"/>
      <c r="P219" s="271"/>
      <c r="Q219" s="259">
        <f t="shared" si="8"/>
        <v>0</v>
      </c>
    </row>
    <row r="220" spans="1:17" hidden="1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/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>
        <v>1</v>
      </c>
      <c r="I222" s="270"/>
      <c r="J222" s="270"/>
      <c r="K222" s="271"/>
      <c r="L222" s="271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 hidden="1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/>
      <c r="I224" s="270"/>
      <c r="J224" s="270"/>
      <c r="K224" s="271"/>
      <c r="L224" s="271"/>
      <c r="M224" s="259">
        <f t="shared" si="7"/>
        <v>0</v>
      </c>
      <c r="N224" s="270"/>
      <c r="O224" s="271"/>
      <c r="P224" s="271"/>
      <c r="Q224" s="259">
        <f t="shared" si="8"/>
        <v>0</v>
      </c>
    </row>
    <row r="225" spans="1:17" hidden="1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>
        <v>1</v>
      </c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 hidden="1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>
        <v>2</v>
      </c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 hidden="1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 hidden="1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>
        <v>2</v>
      </c>
      <c r="I230" s="270">
        <v>4</v>
      </c>
      <c r="J230" s="270">
        <v>4</v>
      </c>
      <c r="K230" s="271">
        <v>4399.99</v>
      </c>
      <c r="L230" s="271"/>
      <c r="M230" s="259">
        <f t="shared" si="7"/>
        <v>4399.99</v>
      </c>
      <c r="N230" s="270"/>
      <c r="O230" s="271"/>
      <c r="P230" s="271"/>
      <c r="Q230" s="259">
        <f t="shared" si="8"/>
        <v>0</v>
      </c>
    </row>
    <row r="231" spans="1:17" hidden="1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/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 hidden="1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/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/>
      <c r="I234" s="270">
        <v>1</v>
      </c>
      <c r="J234" s="270">
        <v>1</v>
      </c>
      <c r="K234" s="271">
        <v>2365.69</v>
      </c>
      <c r="L234" s="271"/>
      <c r="M234" s="259">
        <f t="shared" si="7"/>
        <v>2365.69</v>
      </c>
      <c r="N234" s="270"/>
      <c r="O234" s="271"/>
      <c r="P234" s="271"/>
      <c r="Q234" s="259">
        <f t="shared" si="8"/>
        <v>0</v>
      </c>
    </row>
    <row r="235" spans="1:17">
      <c r="A235" s="270">
        <v>226</v>
      </c>
      <c r="B235" s="243" t="s">
        <v>575</v>
      </c>
      <c r="C235" s="203" t="s">
        <v>19</v>
      </c>
      <c r="D235" s="241"/>
      <c r="E235" s="217" t="s">
        <v>573</v>
      </c>
      <c r="F235" s="228" t="s">
        <v>574</v>
      </c>
      <c r="G235" s="36" t="s">
        <v>21</v>
      </c>
      <c r="H235" s="274"/>
      <c r="I235" s="270"/>
      <c r="J235" s="270"/>
      <c r="K235" s="271"/>
      <c r="L235" s="271"/>
      <c r="M235" s="259">
        <f t="shared" si="7"/>
        <v>0</v>
      </c>
      <c r="N235" s="270"/>
      <c r="O235" s="271"/>
      <c r="P235" s="271"/>
      <c r="Q235" s="259">
        <f t="shared" si="8"/>
        <v>0</v>
      </c>
    </row>
    <row r="236" spans="1:17" ht="15" hidden="1" customHeight="1">
      <c r="A236" s="278" t="s">
        <v>153</v>
      </c>
      <c r="B236" s="279"/>
      <c r="C236" s="279"/>
      <c r="D236" s="279"/>
      <c r="E236" s="279"/>
      <c r="F236" s="279"/>
      <c r="G236" s="280"/>
      <c r="H236" s="245">
        <f>SUM(H10:H234)</f>
        <v>48</v>
      </c>
      <c r="I236" s="277">
        <f t="shared" ref="I236:Q236" si="9">SUM(I10:I234)</f>
        <v>17</v>
      </c>
      <c r="J236" s="277">
        <f t="shared" si="9"/>
        <v>31</v>
      </c>
      <c r="K236" s="259">
        <f t="shared" si="9"/>
        <v>59182.03</v>
      </c>
      <c r="L236" s="259">
        <f t="shared" si="9"/>
        <v>0</v>
      </c>
      <c r="M236" s="259">
        <f t="shared" si="9"/>
        <v>59182.03</v>
      </c>
      <c r="N236" s="277">
        <f t="shared" si="9"/>
        <v>13</v>
      </c>
      <c r="O236" s="259">
        <f t="shared" si="9"/>
        <v>97235.540000000008</v>
      </c>
      <c r="P236" s="259">
        <f t="shared" si="9"/>
        <v>0</v>
      </c>
      <c r="Q236" s="259">
        <f t="shared" si="9"/>
        <v>97235.540000000008</v>
      </c>
    </row>
  </sheetData>
  <autoFilter ref="A9:Q236" xr:uid="{00000000-0009-0000-0000-000029000000}">
    <filterColumn colId="6">
      <filters>
        <filter val="РЦ у Хмельницькій області"/>
      </filters>
    </filterColumn>
  </autoFilter>
  <mergeCells count="8">
    <mergeCell ref="A236:G236"/>
    <mergeCell ref="O1:Q1"/>
    <mergeCell ref="A3:Q3"/>
    <mergeCell ref="A4:Q4"/>
    <mergeCell ref="A6:Q6"/>
    <mergeCell ref="B7:G7"/>
    <mergeCell ref="H7:M7"/>
    <mergeCell ref="N7:Q7"/>
  </mergeCells>
  <pageMargins left="0.17" right="0.17" top="0.17" bottom="0.17" header="0.18" footer="0.17"/>
  <pageSetup paperSize="9" scale="54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96900-0421-4C89-9D94-8A1E9B29E148}">
  <sheetPr>
    <pageSetUpPr fitToPage="1"/>
  </sheetPr>
  <dimension ref="A1:Q236"/>
  <sheetViews>
    <sheetView topLeftCell="A130" workbookViewId="0">
      <selection activeCell="I146" sqref="I146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/>
      <c r="I10" s="270"/>
      <c r="J10" s="270"/>
      <c r="K10" s="271"/>
      <c r="L10" s="271"/>
      <c r="M10" s="259">
        <f t="shared" ref="M10:M74" si="1">K10-L10</f>
        <v>0</v>
      </c>
      <c r="N10" s="270"/>
      <c r="O10" s="271"/>
      <c r="P10" s="271"/>
      <c r="Q10" s="259">
        <f t="shared" ref="Q10:Q74" si="2">O10-P10</f>
        <v>0</v>
      </c>
    </row>
    <row r="11" spans="1:17" ht="15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/>
      <c r="I11" s="270"/>
      <c r="J11" s="270"/>
      <c r="K11" s="271"/>
      <c r="L11" s="271"/>
      <c r="M11" s="259">
        <f t="shared" si="1"/>
        <v>0</v>
      </c>
      <c r="N11" s="270"/>
      <c r="O11" s="271"/>
      <c r="P11" s="271"/>
      <c r="Q11" s="259">
        <f t="shared" si="2"/>
        <v>0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/>
      <c r="I13" s="270"/>
      <c r="J13" s="270"/>
      <c r="K13" s="271"/>
      <c r="L13" s="271"/>
      <c r="M13" s="259">
        <f t="shared" si="1"/>
        <v>0</v>
      </c>
      <c r="N13" s="270"/>
      <c r="O13" s="271"/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/>
      <c r="I14" s="270"/>
      <c r="J14" s="270"/>
      <c r="K14" s="271"/>
      <c r="L14" s="271"/>
      <c r="M14" s="259">
        <f t="shared" si="1"/>
        <v>0</v>
      </c>
      <c r="N14" s="270"/>
      <c r="O14" s="271"/>
      <c r="P14" s="271"/>
      <c r="Q14" s="259">
        <f t="shared" si="2"/>
        <v>0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/>
      <c r="I15" s="270"/>
      <c r="J15" s="270"/>
      <c r="K15" s="271"/>
      <c r="L15" s="271"/>
      <c r="M15" s="259">
        <f t="shared" si="1"/>
        <v>0</v>
      </c>
      <c r="N15" s="270"/>
      <c r="O15" s="271"/>
      <c r="P15" s="271"/>
      <c r="Q15" s="259">
        <f t="shared" si="2"/>
        <v>0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>
        <v>1</v>
      </c>
      <c r="I16" s="270"/>
      <c r="J16" s="270"/>
      <c r="K16" s="271"/>
      <c r="L16" s="271"/>
      <c r="M16" s="259">
        <f t="shared" si="1"/>
        <v>0</v>
      </c>
      <c r="N16" s="270"/>
      <c r="O16" s="271"/>
      <c r="P16" s="271"/>
      <c r="Q16" s="259">
        <f t="shared" si="2"/>
        <v>0</v>
      </c>
    </row>
    <row r="17" spans="1:17" ht="15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/>
      <c r="I17" s="270">
        <v>1</v>
      </c>
      <c r="J17" s="270">
        <v>1</v>
      </c>
      <c r="K17" s="271"/>
      <c r="L17" s="271"/>
      <c r="M17" s="259">
        <f t="shared" si="1"/>
        <v>0</v>
      </c>
      <c r="N17" s="270"/>
      <c r="O17" s="271"/>
      <c r="P17" s="271"/>
      <c r="Q17" s="259">
        <f t="shared" si="2"/>
        <v>0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/>
      <c r="I18" s="270"/>
      <c r="J18" s="270"/>
      <c r="K18" s="271"/>
      <c r="L18" s="271"/>
      <c r="M18" s="259">
        <f t="shared" si="1"/>
        <v>0</v>
      </c>
      <c r="N18" s="270"/>
      <c r="O18" s="271"/>
      <c r="P18" s="271"/>
      <c r="Q18" s="259">
        <f t="shared" si="2"/>
        <v>0</v>
      </c>
    </row>
    <row r="19" spans="1:17" ht="15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/>
      <c r="I19" s="270"/>
      <c r="J19" s="270"/>
      <c r="K19" s="271"/>
      <c r="L19" s="271"/>
      <c r="M19" s="259">
        <f t="shared" si="1"/>
        <v>0</v>
      </c>
      <c r="N19" s="270"/>
      <c r="O19" s="271"/>
      <c r="P19" s="271"/>
      <c r="Q19" s="259">
        <f t="shared" si="2"/>
        <v>0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/>
      <c r="I20" s="270"/>
      <c r="J20" s="270"/>
      <c r="K20" s="271"/>
      <c r="L20" s="271"/>
      <c r="M20" s="259">
        <f t="shared" si="1"/>
        <v>0</v>
      </c>
      <c r="N20" s="270"/>
      <c r="O20" s="271"/>
      <c r="P20" s="271"/>
      <c r="Q20" s="259">
        <f t="shared" si="2"/>
        <v>0</v>
      </c>
    </row>
    <row r="21" spans="1:17" ht="15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>
        <v>1</v>
      </c>
      <c r="I21" s="270"/>
      <c r="J21" s="270"/>
      <c r="K21" s="271"/>
      <c r="L21" s="271"/>
      <c r="M21" s="259">
        <f t="shared" si="1"/>
        <v>0</v>
      </c>
      <c r="N21" s="270"/>
      <c r="O21" s="271"/>
      <c r="P21" s="271"/>
      <c r="Q21" s="259">
        <f t="shared" si="2"/>
        <v>0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/>
      <c r="I24" s="270"/>
      <c r="J24" s="270"/>
      <c r="K24" s="271"/>
      <c r="L24" s="271"/>
      <c r="M24" s="259">
        <f t="shared" si="1"/>
        <v>0</v>
      </c>
      <c r="N24" s="270"/>
      <c r="O24" s="271"/>
      <c r="P24" s="271"/>
      <c r="Q24" s="259">
        <f t="shared" si="2"/>
        <v>0</v>
      </c>
    </row>
    <row r="25" spans="1:17" ht="15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>
        <v>-1</v>
      </c>
      <c r="I25" s="270"/>
      <c r="J25" s="270"/>
      <c r="K25" s="271"/>
      <c r="L25" s="271"/>
      <c r="M25" s="259">
        <f t="shared" si="1"/>
        <v>0</v>
      </c>
      <c r="N25" s="270"/>
      <c r="O25" s="271"/>
      <c r="P25" s="271"/>
      <c r="Q25" s="259">
        <f t="shared" si="2"/>
        <v>0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>
        <v>1</v>
      </c>
      <c r="I26" s="270"/>
      <c r="J26" s="270"/>
      <c r="K26" s="271"/>
      <c r="L26" s="271"/>
      <c r="M26" s="259">
        <f t="shared" si="1"/>
        <v>0</v>
      </c>
      <c r="N26" s="270"/>
      <c r="O26" s="271"/>
      <c r="P26" s="271"/>
      <c r="Q26" s="259">
        <f t="shared" si="2"/>
        <v>0</v>
      </c>
    </row>
    <row r="27" spans="1:17" ht="15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/>
      <c r="I27" s="270"/>
      <c r="J27" s="270"/>
      <c r="K27" s="271"/>
      <c r="L27" s="271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/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>
        <v>2</v>
      </c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>
        <v>1</v>
      </c>
      <c r="I31" s="270"/>
      <c r="J31" s="270"/>
      <c r="K31" s="271"/>
      <c r="L31" s="271"/>
      <c r="M31" s="259">
        <f t="shared" si="1"/>
        <v>0</v>
      </c>
      <c r="N31" s="270"/>
      <c r="O31" s="271"/>
      <c r="P31" s="271"/>
      <c r="Q31" s="259">
        <f t="shared" si="2"/>
        <v>0</v>
      </c>
    </row>
    <row r="32" spans="1:17" ht="15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/>
      <c r="I33" s="270"/>
      <c r="J33" s="270"/>
      <c r="K33" s="271"/>
      <c r="L33" s="271"/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>
        <v>1</v>
      </c>
      <c r="I34" s="270"/>
      <c r="J34" s="270"/>
      <c r="K34" s="271"/>
      <c r="L34" s="271"/>
      <c r="M34" s="259">
        <f t="shared" si="1"/>
        <v>0</v>
      </c>
      <c r="N34" s="270">
        <v>1</v>
      </c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/>
      <c r="I35" s="270"/>
      <c r="J35" s="270"/>
      <c r="K35" s="271"/>
      <c r="L35" s="271"/>
      <c r="M35" s="259">
        <f t="shared" si="1"/>
        <v>0</v>
      </c>
      <c r="N35" s="270"/>
      <c r="O35" s="271"/>
      <c r="P35" s="271"/>
      <c r="Q35" s="259">
        <f t="shared" si="2"/>
        <v>0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/>
      <c r="I36" s="270"/>
      <c r="J36" s="270"/>
      <c r="K36" s="271"/>
      <c r="L36" s="271"/>
      <c r="M36" s="259">
        <f t="shared" si="1"/>
        <v>0</v>
      </c>
      <c r="N36" s="270"/>
      <c r="O36" s="271"/>
      <c r="P36" s="271"/>
      <c r="Q36" s="259">
        <f t="shared" si="2"/>
        <v>0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/>
      <c r="I37" s="270"/>
      <c r="J37" s="270"/>
      <c r="K37" s="271"/>
      <c r="L37" s="271"/>
      <c r="M37" s="259">
        <f t="shared" si="1"/>
        <v>0</v>
      </c>
      <c r="N37" s="270"/>
      <c r="O37" s="271"/>
      <c r="P37" s="271"/>
      <c r="Q37" s="259">
        <f t="shared" si="2"/>
        <v>0</v>
      </c>
    </row>
    <row r="38" spans="1:17" ht="15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/>
      <c r="I39" s="270"/>
      <c r="J39" s="270"/>
      <c r="K39" s="271"/>
      <c r="L39" s="271"/>
      <c r="M39" s="259">
        <f t="shared" si="1"/>
        <v>0</v>
      </c>
      <c r="N39" s="270"/>
      <c r="O39" s="271"/>
      <c r="P39" s="271"/>
      <c r="Q39" s="259">
        <f t="shared" si="2"/>
        <v>0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/>
      <c r="I40" s="270"/>
      <c r="J40" s="270"/>
      <c r="K40" s="271"/>
      <c r="L40" s="271"/>
      <c r="M40" s="259">
        <f t="shared" si="1"/>
        <v>0</v>
      </c>
      <c r="N40" s="270"/>
      <c r="O40" s="271"/>
      <c r="P40" s="271"/>
      <c r="Q40" s="259">
        <f t="shared" si="2"/>
        <v>0</v>
      </c>
    </row>
    <row r="41" spans="1:17" ht="15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/>
      <c r="I41" s="270"/>
      <c r="J41" s="270"/>
      <c r="K41" s="271"/>
      <c r="L41" s="271"/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/>
      <c r="I42" s="270"/>
      <c r="J42" s="270"/>
      <c r="K42" s="271"/>
      <c r="L42" s="271"/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>
        <v>-1</v>
      </c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/>
      <c r="I47" s="270"/>
      <c r="J47" s="270"/>
      <c r="K47" s="271"/>
      <c r="L47" s="271"/>
      <c r="M47" s="259">
        <f t="shared" si="1"/>
        <v>0</v>
      </c>
      <c r="N47" s="270"/>
      <c r="O47" s="271"/>
      <c r="P47" s="271"/>
      <c r="Q47" s="259">
        <f t="shared" si="2"/>
        <v>0</v>
      </c>
    </row>
    <row r="48" spans="1:17" ht="15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/>
      <c r="I49" s="270"/>
      <c r="J49" s="270"/>
      <c r="K49" s="271"/>
      <c r="L49" s="271"/>
      <c r="M49" s="259">
        <f t="shared" si="1"/>
        <v>0</v>
      </c>
      <c r="N49" s="270"/>
      <c r="O49" s="271"/>
      <c r="P49" s="271"/>
      <c r="Q49" s="259">
        <f t="shared" si="2"/>
        <v>0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/>
      <c r="I50" s="270"/>
      <c r="J50" s="270"/>
      <c r="K50" s="271"/>
      <c r="L50" s="271"/>
      <c r="M50" s="259">
        <f t="shared" si="1"/>
        <v>0</v>
      </c>
      <c r="N50" s="270"/>
      <c r="O50" s="271"/>
      <c r="P50" s="271"/>
      <c r="Q50" s="259">
        <f t="shared" si="2"/>
        <v>0</v>
      </c>
    </row>
    <row r="51" spans="1:17" ht="15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/>
      <c r="I53" s="270"/>
      <c r="J53" s="270"/>
      <c r="K53" s="271"/>
      <c r="L53" s="271"/>
      <c r="M53" s="259">
        <f t="shared" si="1"/>
        <v>0</v>
      </c>
      <c r="N53" s="270"/>
      <c r="O53" s="271"/>
      <c r="P53" s="271"/>
      <c r="Q53" s="259">
        <f t="shared" si="2"/>
        <v>0</v>
      </c>
    </row>
    <row r="54" spans="1:17" ht="15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>
        <v>1</v>
      </c>
      <c r="I55" s="270"/>
      <c r="J55" s="270"/>
      <c r="K55" s="271"/>
      <c r="L55" s="271"/>
      <c r="M55" s="259">
        <f t="shared" si="1"/>
        <v>0</v>
      </c>
      <c r="N55" s="270"/>
      <c r="O55" s="271"/>
      <c r="P55" s="271"/>
      <c r="Q55" s="259">
        <f t="shared" si="2"/>
        <v>0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/>
      <c r="I56" s="270"/>
      <c r="J56" s="270"/>
      <c r="K56" s="271"/>
      <c r="L56" s="271"/>
      <c r="M56" s="259">
        <f t="shared" si="1"/>
        <v>0</v>
      </c>
      <c r="N56" s="270"/>
      <c r="O56" s="271"/>
      <c r="P56" s="271"/>
      <c r="Q56" s="259">
        <f t="shared" si="2"/>
        <v>0</v>
      </c>
    </row>
    <row r="57" spans="1:17" ht="15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/>
      <c r="I57" s="270"/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>
        <v>1</v>
      </c>
      <c r="I59" s="270"/>
      <c r="J59" s="270"/>
      <c r="K59" s="271"/>
      <c r="L59" s="271"/>
      <c r="M59" s="259">
        <f t="shared" si="1"/>
        <v>0</v>
      </c>
      <c r="N59" s="270"/>
      <c r="O59" s="271"/>
      <c r="P59" s="271"/>
      <c r="Q59" s="259">
        <f t="shared" si="2"/>
        <v>0</v>
      </c>
    </row>
    <row r="60" spans="1:17" ht="15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/>
      <c r="I60" s="270"/>
      <c r="J60" s="270"/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/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/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/>
      <c r="I65" s="270"/>
      <c r="J65" s="270"/>
      <c r="K65" s="271"/>
      <c r="L65" s="271"/>
      <c r="M65" s="259">
        <f t="shared" si="1"/>
        <v>0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/>
      <c r="I66" s="270"/>
      <c r="J66" s="270"/>
      <c r="K66" s="271"/>
      <c r="L66" s="271"/>
      <c r="M66" s="259">
        <f t="shared" si="1"/>
        <v>0</v>
      </c>
      <c r="N66" s="270"/>
      <c r="O66" s="271"/>
      <c r="P66" s="271"/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/>
      <c r="I67" s="270"/>
      <c r="J67" s="270"/>
      <c r="K67" s="271"/>
      <c r="L67" s="271"/>
      <c r="M67" s="259">
        <f t="shared" si="1"/>
        <v>0</v>
      </c>
      <c r="N67" s="270"/>
      <c r="O67" s="271"/>
      <c r="P67" s="271"/>
      <c r="Q67" s="259">
        <f t="shared" si="2"/>
        <v>0</v>
      </c>
    </row>
    <row r="68" spans="1:17" ht="15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/>
      <c r="J68" s="270"/>
      <c r="K68" s="271"/>
      <c r="L68" s="271"/>
      <c r="M68" s="259">
        <f t="shared" si="1"/>
        <v>0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>
        <v>2</v>
      </c>
      <c r="I70" s="270"/>
      <c r="J70" s="270"/>
      <c r="K70" s="271"/>
      <c r="L70" s="271"/>
      <c r="M70" s="259">
        <f t="shared" si="1"/>
        <v>0</v>
      </c>
      <c r="N70" s="270"/>
      <c r="O70" s="271"/>
      <c r="P70" s="271"/>
      <c r="Q70" s="259">
        <f t="shared" si="2"/>
        <v>0</v>
      </c>
    </row>
    <row r="71" spans="1:17" ht="15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>
        <v>5</v>
      </c>
      <c r="I73" s="270"/>
      <c r="J73" s="270"/>
      <c r="K73" s="271"/>
      <c r="L73" s="271"/>
      <c r="M73" s="259">
        <f t="shared" si="1"/>
        <v>0</v>
      </c>
      <c r="N73" s="270"/>
      <c r="O73" s="271"/>
      <c r="P73" s="271"/>
      <c r="Q73" s="259">
        <f t="shared" si="2"/>
        <v>0</v>
      </c>
    </row>
    <row r="74" spans="1:17" ht="15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/>
      <c r="I74" s="270"/>
      <c r="J74" s="270"/>
      <c r="K74" s="271"/>
      <c r="L74" s="271"/>
      <c r="M74" s="259">
        <f t="shared" si="1"/>
        <v>0</v>
      </c>
      <c r="N74" s="270"/>
      <c r="O74" s="271"/>
      <c r="P74" s="271"/>
      <c r="Q74" s="259">
        <f t="shared" si="2"/>
        <v>0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>
        <v>1</v>
      </c>
      <c r="I75" s="270"/>
      <c r="J75" s="270"/>
      <c r="K75" s="271"/>
      <c r="L75" s="271"/>
      <c r="M75" s="259">
        <f t="shared" ref="M75:M141" si="3">K75-L75</f>
        <v>0</v>
      </c>
      <c r="N75" s="270"/>
      <c r="O75" s="271"/>
      <c r="P75" s="271"/>
      <c r="Q75" s="259">
        <f t="shared" ref="Q75:Q141" si="4">O75-P75</f>
        <v>0</v>
      </c>
    </row>
    <row r="76" spans="1:17" ht="15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>
        <v>2</v>
      </c>
      <c r="J76" s="270">
        <v>2</v>
      </c>
      <c r="K76" s="271"/>
      <c r="L76" s="271"/>
      <c r="M76" s="259">
        <f t="shared" si="3"/>
        <v>0</v>
      </c>
      <c r="N76" s="270"/>
      <c r="O76" s="271"/>
      <c r="P76" s="271"/>
      <c r="Q76" s="259">
        <f t="shared" si="4"/>
        <v>0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>
        <v>1</v>
      </c>
      <c r="I77" s="270"/>
      <c r="J77" s="270"/>
      <c r="K77" s="271"/>
      <c r="L77" s="271"/>
      <c r="M77" s="259">
        <f t="shared" si="3"/>
        <v>0</v>
      </c>
      <c r="N77" s="270"/>
      <c r="O77" s="271"/>
      <c r="P77" s="271"/>
      <c r="Q77" s="259">
        <f t="shared" si="4"/>
        <v>0</v>
      </c>
    </row>
    <row r="78" spans="1:17" ht="15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/>
      <c r="I78" s="270">
        <v>2</v>
      </c>
      <c r="J78" s="270">
        <v>2</v>
      </c>
      <c r="K78" s="271"/>
      <c r="L78" s="271"/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/>
      <c r="I79" s="270"/>
      <c r="J79" s="270"/>
      <c r="K79" s="271"/>
      <c r="L79" s="271"/>
      <c r="M79" s="259">
        <f t="shared" si="3"/>
        <v>0</v>
      </c>
      <c r="N79" s="270"/>
      <c r="O79" s="271"/>
      <c r="P79" s="271"/>
      <c r="Q79" s="259">
        <f t="shared" si="4"/>
        <v>0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/>
      <c r="I80" s="270"/>
      <c r="J80" s="270"/>
      <c r="K80" s="271"/>
      <c r="L80" s="271"/>
      <c r="M80" s="259">
        <f t="shared" si="3"/>
        <v>0</v>
      </c>
      <c r="N80" s="270"/>
      <c r="O80" s="271"/>
      <c r="P80" s="271"/>
      <c r="Q80" s="259">
        <f t="shared" si="4"/>
        <v>0</v>
      </c>
    </row>
    <row r="81" spans="1:17" ht="15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/>
      <c r="I82" s="270"/>
      <c r="J82" s="270"/>
      <c r="K82" s="271"/>
      <c r="L82" s="271"/>
      <c r="M82" s="259">
        <f t="shared" si="3"/>
        <v>0</v>
      </c>
      <c r="N82" s="270"/>
      <c r="O82" s="271"/>
      <c r="P82" s="271"/>
      <c r="Q82" s="259">
        <f t="shared" si="4"/>
        <v>0</v>
      </c>
    </row>
    <row r="83" spans="1:17" ht="15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/>
      <c r="I83" s="270"/>
      <c r="J83" s="270"/>
      <c r="K83" s="271"/>
      <c r="L83" s="271"/>
      <c r="M83" s="259">
        <f t="shared" si="3"/>
        <v>0</v>
      </c>
      <c r="N83" s="270"/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/>
      <c r="I85" s="270"/>
      <c r="J85" s="270"/>
      <c r="K85" s="271"/>
      <c r="L85" s="271"/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/>
      <c r="I86" s="270"/>
      <c r="J86" s="270"/>
      <c r="K86" s="271"/>
      <c r="L86" s="271"/>
      <c r="M86" s="259">
        <f t="shared" si="3"/>
        <v>0</v>
      </c>
      <c r="N86" s="270"/>
      <c r="O86" s="271"/>
      <c r="P86" s="271"/>
      <c r="Q86" s="259">
        <f t="shared" si="4"/>
        <v>0</v>
      </c>
    </row>
    <row r="87" spans="1:17" ht="15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/>
      <c r="I87" s="270"/>
      <c r="J87" s="270"/>
      <c r="K87" s="271"/>
      <c r="L87" s="271"/>
      <c r="M87" s="259">
        <f t="shared" si="3"/>
        <v>0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/>
      <c r="I90" s="270"/>
      <c r="J90" s="270"/>
      <c r="K90" s="271"/>
      <c r="L90" s="271"/>
      <c r="M90" s="259">
        <f t="shared" si="3"/>
        <v>0</v>
      </c>
      <c r="N90" s="270"/>
      <c r="O90" s="271"/>
      <c r="P90" s="271"/>
      <c r="Q90" s="259">
        <f t="shared" si="4"/>
        <v>0</v>
      </c>
    </row>
    <row r="91" spans="1:17" ht="15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/>
      <c r="I92" s="270"/>
      <c r="J92" s="270"/>
      <c r="K92" s="271"/>
      <c r="L92" s="271"/>
      <c r="M92" s="259">
        <f t="shared" si="3"/>
        <v>0</v>
      </c>
      <c r="N92" s="270"/>
      <c r="O92" s="271"/>
      <c r="P92" s="271"/>
      <c r="Q92" s="259">
        <f t="shared" si="4"/>
        <v>0</v>
      </c>
    </row>
    <row r="93" spans="1:17" ht="15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/>
      <c r="I93" s="270"/>
      <c r="J93" s="270"/>
      <c r="K93" s="271"/>
      <c r="L93" s="271"/>
      <c r="M93" s="259">
        <f t="shared" si="3"/>
        <v>0</v>
      </c>
      <c r="N93" s="270"/>
      <c r="O93" s="271"/>
      <c r="P93" s="271"/>
      <c r="Q93" s="259">
        <f t="shared" si="4"/>
        <v>0</v>
      </c>
    </row>
    <row r="94" spans="1:17" ht="15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>
        <v>1</v>
      </c>
      <c r="I95" s="270"/>
      <c r="J95" s="270"/>
      <c r="K95" s="271"/>
      <c r="L95" s="271"/>
      <c r="M95" s="259">
        <f t="shared" si="3"/>
        <v>0</v>
      </c>
      <c r="N95" s="270"/>
      <c r="O95" s="271"/>
      <c r="P95" s="271"/>
      <c r="Q95" s="259">
        <f t="shared" si="4"/>
        <v>0</v>
      </c>
    </row>
    <row r="96" spans="1:17" ht="15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/>
      <c r="I96" s="270"/>
      <c r="J96" s="270"/>
      <c r="K96" s="271"/>
      <c r="L96" s="271"/>
      <c r="M96" s="259">
        <f t="shared" si="3"/>
        <v>0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/>
      <c r="I97" s="270"/>
      <c r="J97" s="270"/>
      <c r="K97" s="271"/>
      <c r="L97" s="271"/>
      <c r="M97" s="259">
        <f t="shared" si="3"/>
        <v>0</v>
      </c>
      <c r="N97" s="270"/>
      <c r="O97" s="271"/>
      <c r="P97" s="271"/>
      <c r="Q97" s="259">
        <f t="shared" si="4"/>
        <v>0</v>
      </c>
    </row>
    <row r="98" spans="1:17" ht="15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/>
      <c r="I98" s="270"/>
      <c r="J98" s="270"/>
      <c r="K98" s="271"/>
      <c r="L98" s="271"/>
      <c r="M98" s="259">
        <f t="shared" si="3"/>
        <v>0</v>
      </c>
      <c r="N98" s="270"/>
      <c r="O98" s="271"/>
      <c r="P98" s="271"/>
      <c r="Q98" s="259">
        <f t="shared" si="4"/>
        <v>0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/>
      <c r="I99" s="270"/>
      <c r="J99" s="270"/>
      <c r="K99" s="271"/>
      <c r="L99" s="271"/>
      <c r="M99" s="259">
        <f t="shared" si="3"/>
        <v>0</v>
      </c>
      <c r="N99" s="270"/>
      <c r="O99" s="271"/>
      <c r="P99" s="271"/>
      <c r="Q99" s="259">
        <f t="shared" si="4"/>
        <v>0</v>
      </c>
    </row>
    <row r="100" spans="1:17" ht="15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/>
      <c r="I101" s="270"/>
      <c r="J101" s="270"/>
      <c r="K101" s="271"/>
      <c r="L101" s="271"/>
      <c r="M101" s="259">
        <f t="shared" si="3"/>
        <v>0</v>
      </c>
      <c r="N101" s="270"/>
      <c r="O101" s="271"/>
      <c r="P101" s="271"/>
      <c r="Q101" s="259">
        <f t="shared" si="4"/>
        <v>0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/>
      <c r="I102" s="270"/>
      <c r="J102" s="270"/>
      <c r="K102" s="271"/>
      <c r="L102" s="271"/>
      <c r="M102" s="259">
        <f t="shared" si="3"/>
        <v>0</v>
      </c>
      <c r="N102" s="270"/>
      <c r="O102" s="271"/>
      <c r="P102" s="271"/>
      <c r="Q102" s="259">
        <f t="shared" si="4"/>
        <v>0</v>
      </c>
    </row>
    <row r="103" spans="1:17" ht="15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/>
      <c r="I103" s="270"/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/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/>
      <c r="J105" s="270"/>
      <c r="K105" s="271"/>
      <c r="L105" s="271"/>
      <c r="M105" s="259">
        <f t="shared" si="3"/>
        <v>0</v>
      </c>
      <c r="N105" s="270"/>
      <c r="O105" s="271"/>
      <c r="P105" s="271"/>
      <c r="Q105" s="259">
        <f t="shared" si="4"/>
        <v>0</v>
      </c>
    </row>
    <row r="106" spans="1:17" ht="15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/>
      <c r="I106" s="270"/>
      <c r="J106" s="270"/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/>
      <c r="I107" s="270"/>
      <c r="J107" s="270"/>
      <c r="K107" s="271"/>
      <c r="L107" s="271"/>
      <c r="M107" s="259">
        <f t="shared" si="3"/>
        <v>0</v>
      </c>
      <c r="N107" s="270"/>
      <c r="O107" s="271"/>
      <c r="P107" s="271"/>
      <c r="Q107" s="259">
        <f t="shared" si="4"/>
        <v>0</v>
      </c>
    </row>
    <row r="108" spans="1:17" ht="15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/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/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/>
      <c r="I110" s="270"/>
      <c r="J110" s="270"/>
      <c r="K110" s="271"/>
      <c r="L110" s="271"/>
      <c r="M110" s="259">
        <f t="shared" si="3"/>
        <v>0</v>
      </c>
      <c r="N110" s="270"/>
      <c r="O110" s="271"/>
      <c r="P110" s="271"/>
      <c r="Q110" s="259">
        <f t="shared" si="4"/>
        <v>0</v>
      </c>
    </row>
    <row r="111" spans="1:17" ht="15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>
        <v>-2</v>
      </c>
      <c r="I111" s="270"/>
      <c r="J111" s="270"/>
      <c r="K111" s="271"/>
      <c r="L111" s="271"/>
      <c r="M111" s="259">
        <f t="shared" si="3"/>
        <v>0</v>
      </c>
      <c r="N111" s="270"/>
      <c r="O111" s="271"/>
      <c r="P111" s="271"/>
      <c r="Q111" s="259">
        <f t="shared" si="4"/>
        <v>0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/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/>
      <c r="I113" s="270">
        <v>1</v>
      </c>
      <c r="J113" s="270">
        <v>1</v>
      </c>
      <c r="K113" s="271"/>
      <c r="L113" s="271"/>
      <c r="M113" s="259">
        <f t="shared" si="3"/>
        <v>0</v>
      </c>
      <c r="N113" s="270"/>
      <c r="O113" s="271"/>
      <c r="P113" s="271"/>
      <c r="Q113" s="259">
        <f t="shared" si="4"/>
        <v>0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/>
      <c r="I114" s="270"/>
      <c r="J114" s="270"/>
      <c r="K114" s="271"/>
      <c r="L114" s="271"/>
      <c r="M114" s="259">
        <f t="shared" si="3"/>
        <v>0</v>
      </c>
      <c r="N114" s="270"/>
      <c r="O114" s="271"/>
      <c r="P114" s="271"/>
      <c r="Q114" s="259">
        <f t="shared" si="4"/>
        <v>0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>
        <v>2</v>
      </c>
      <c r="I115" s="270"/>
      <c r="J115" s="270"/>
      <c r="K115" s="271"/>
      <c r="L115" s="271"/>
      <c r="M115" s="259">
        <f t="shared" si="3"/>
        <v>0</v>
      </c>
      <c r="N115" s="270"/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/>
      <c r="I117" s="270"/>
      <c r="J117" s="270"/>
      <c r="K117" s="271"/>
      <c r="L117" s="271"/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/>
      <c r="I119" s="270"/>
      <c r="J119" s="270"/>
      <c r="K119" s="271"/>
      <c r="L119" s="271"/>
      <c r="M119" s="259">
        <f t="shared" si="3"/>
        <v>0</v>
      </c>
      <c r="N119" s="270"/>
      <c r="O119" s="271"/>
      <c r="P119" s="271"/>
      <c r="Q119" s="259">
        <f t="shared" si="4"/>
        <v>0</v>
      </c>
    </row>
    <row r="120" spans="1:17" ht="15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/>
      <c r="I121" s="270"/>
      <c r="J121" s="270"/>
      <c r="K121" s="271"/>
      <c r="L121" s="271"/>
      <c r="M121" s="259">
        <f t="shared" si="3"/>
        <v>0</v>
      </c>
      <c r="N121" s="270"/>
      <c r="O121" s="271"/>
      <c r="P121" s="271"/>
      <c r="Q121" s="259">
        <f t="shared" si="4"/>
        <v>0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>
        <v>1</v>
      </c>
      <c r="I122" s="270"/>
      <c r="J122" s="270"/>
      <c r="K122" s="271"/>
      <c r="L122" s="271"/>
      <c r="M122" s="259">
        <f t="shared" si="3"/>
        <v>0</v>
      </c>
      <c r="N122" s="270"/>
      <c r="O122" s="271"/>
      <c r="P122" s="271"/>
      <c r="Q122" s="259">
        <f t="shared" si="4"/>
        <v>0</v>
      </c>
    </row>
    <row r="123" spans="1:17" ht="15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/>
      <c r="I123" s="270"/>
      <c r="J123" s="270"/>
      <c r="K123" s="271"/>
      <c r="L123" s="271"/>
      <c r="M123" s="259">
        <f t="shared" si="3"/>
        <v>0</v>
      </c>
      <c r="N123" s="270"/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>
        <v>2</v>
      </c>
      <c r="I124" s="270"/>
      <c r="J124" s="270"/>
      <c r="K124" s="271"/>
      <c r="L124" s="271"/>
      <c r="M124" s="259">
        <f t="shared" si="3"/>
        <v>0</v>
      </c>
      <c r="N124" s="270"/>
      <c r="O124" s="271"/>
      <c r="P124" s="271"/>
      <c r="Q124" s="259">
        <f t="shared" si="4"/>
        <v>0</v>
      </c>
    </row>
    <row r="125" spans="1:17" ht="15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/>
      <c r="I125" s="270"/>
      <c r="J125" s="270"/>
      <c r="K125" s="271"/>
      <c r="L125" s="271"/>
      <c r="M125" s="259">
        <f t="shared" si="3"/>
        <v>0</v>
      </c>
      <c r="N125" s="270"/>
      <c r="O125" s="271"/>
      <c r="P125" s="271"/>
      <c r="Q125" s="259">
        <f t="shared" si="4"/>
        <v>0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>
        <v>1</v>
      </c>
      <c r="I126" s="270"/>
      <c r="J126" s="270"/>
      <c r="K126" s="271"/>
      <c r="L126" s="271"/>
      <c r="M126" s="259">
        <f t="shared" si="3"/>
        <v>0</v>
      </c>
      <c r="N126" s="270"/>
      <c r="O126" s="271"/>
      <c r="P126" s="271"/>
      <c r="Q126" s="259">
        <f t="shared" si="4"/>
        <v>0</v>
      </c>
    </row>
    <row r="127" spans="1:17" ht="15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/>
      <c r="I127" s="270"/>
      <c r="J127" s="270"/>
      <c r="K127" s="271"/>
      <c r="L127" s="271"/>
      <c r="M127" s="259">
        <f t="shared" si="3"/>
        <v>0</v>
      </c>
      <c r="N127" s="270"/>
      <c r="O127" s="271"/>
      <c r="P127" s="271"/>
      <c r="Q127" s="259">
        <f t="shared" si="4"/>
        <v>0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/>
      <c r="I128" s="270"/>
      <c r="J128" s="270"/>
      <c r="K128" s="271"/>
      <c r="L128" s="271"/>
      <c r="M128" s="259">
        <f t="shared" si="3"/>
        <v>0</v>
      </c>
      <c r="N128" s="270"/>
      <c r="O128" s="271"/>
      <c r="P128" s="271"/>
      <c r="Q128" s="259">
        <f t="shared" si="4"/>
        <v>0</v>
      </c>
    </row>
    <row r="129" spans="1:17" ht="15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/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>
        <v>1</v>
      </c>
      <c r="I130" s="270"/>
      <c r="J130" s="270"/>
      <c r="K130" s="271"/>
      <c r="L130" s="271"/>
      <c r="M130" s="259">
        <f t="shared" si="3"/>
        <v>0</v>
      </c>
      <c r="N130" s="270"/>
      <c r="O130" s="271"/>
      <c r="P130" s="271"/>
      <c r="Q130" s="259">
        <f t="shared" si="4"/>
        <v>0</v>
      </c>
    </row>
    <row r="131" spans="1:17" ht="15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/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/>
      <c r="Q131" s="259">
        <f t="shared" si="4"/>
        <v>0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>
        <v>1</v>
      </c>
      <c r="I132" s="270"/>
      <c r="J132" s="270"/>
      <c r="K132" s="271"/>
      <c r="L132" s="271"/>
      <c r="M132" s="259">
        <f t="shared" si="3"/>
        <v>0</v>
      </c>
      <c r="N132" s="270"/>
      <c r="O132" s="271"/>
      <c r="P132" s="271"/>
      <c r="Q132" s="259">
        <f t="shared" si="4"/>
        <v>0</v>
      </c>
    </row>
    <row r="133" spans="1:17" ht="15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/>
      <c r="I133" s="270"/>
      <c r="J133" s="270"/>
      <c r="K133" s="271"/>
      <c r="L133" s="271"/>
      <c r="M133" s="259">
        <f t="shared" si="3"/>
        <v>0</v>
      </c>
      <c r="N133" s="270"/>
      <c r="O133" s="271"/>
      <c r="P133" s="271"/>
      <c r="Q133" s="259">
        <f t="shared" si="4"/>
        <v>0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/>
      <c r="I134" s="270"/>
      <c r="J134" s="270"/>
      <c r="K134" s="271"/>
      <c r="L134" s="271"/>
      <c r="M134" s="259">
        <f t="shared" si="3"/>
        <v>0</v>
      </c>
      <c r="N134" s="270"/>
      <c r="O134" s="271"/>
      <c r="P134" s="271"/>
      <c r="Q134" s="259">
        <f t="shared" si="4"/>
        <v>0</v>
      </c>
    </row>
    <row r="135" spans="1:17" ht="15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>
        <v>1</v>
      </c>
      <c r="J135" s="270">
        <v>1</v>
      </c>
      <c r="K135" s="271"/>
      <c r="L135" s="271"/>
      <c r="M135" s="259">
        <f t="shared" si="3"/>
        <v>0</v>
      </c>
      <c r="N135" s="270"/>
      <c r="O135" s="271"/>
      <c r="P135" s="271"/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/>
      <c r="I136" s="270"/>
      <c r="J136" s="270"/>
      <c r="K136" s="271"/>
      <c r="L136" s="271"/>
      <c r="M136" s="259">
        <f t="shared" si="3"/>
        <v>0</v>
      </c>
      <c r="N136" s="270"/>
      <c r="O136" s="271"/>
      <c r="P136" s="271"/>
      <c r="Q136" s="259">
        <f t="shared" si="4"/>
        <v>0</v>
      </c>
    </row>
    <row r="137" spans="1:17" ht="15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>
        <v>1</v>
      </c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/>
      <c r="I138" s="270"/>
      <c r="J138" s="270"/>
      <c r="K138" s="271"/>
      <c r="L138" s="271"/>
      <c r="M138" s="259">
        <f t="shared" si="3"/>
        <v>0</v>
      </c>
      <c r="N138" s="270"/>
      <c r="O138" s="271"/>
      <c r="P138" s="271"/>
      <c r="Q138" s="259">
        <f t="shared" si="4"/>
        <v>0</v>
      </c>
    </row>
    <row r="139" spans="1:17" ht="15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/>
      <c r="I140" s="270"/>
      <c r="J140" s="270"/>
      <c r="K140" s="271"/>
      <c r="L140" s="271"/>
      <c r="M140" s="259">
        <f t="shared" si="3"/>
        <v>0</v>
      </c>
      <c r="N140" s="270"/>
      <c r="O140" s="271"/>
      <c r="P140" s="271"/>
      <c r="Q140" s="259">
        <f t="shared" si="4"/>
        <v>0</v>
      </c>
    </row>
    <row r="141" spans="1:17" ht="15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/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>
        <v>1</v>
      </c>
      <c r="I142" s="270"/>
      <c r="J142" s="270"/>
      <c r="K142" s="271"/>
      <c r="L142" s="271"/>
      <c r="M142" s="259">
        <f t="shared" ref="M142:M186" si="5">K142-L142</f>
        <v>0</v>
      </c>
      <c r="N142" s="270"/>
      <c r="O142" s="271"/>
      <c r="P142" s="271"/>
      <c r="Q142" s="259">
        <f t="shared" ref="Q142:Q186" si="6">O142-P142</f>
        <v>0</v>
      </c>
    </row>
    <row r="143" spans="1:17" ht="15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/>
      <c r="I143" s="270"/>
      <c r="J143" s="270"/>
      <c r="K143" s="271"/>
      <c r="L143" s="271"/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/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>
        <v>-1</v>
      </c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/>
      <c r="Q147" s="259">
        <f t="shared" si="6"/>
        <v>0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/>
      <c r="Q149" s="259">
        <f t="shared" si="6"/>
        <v>0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/>
      <c r="J154" s="270"/>
      <c r="K154" s="271"/>
      <c r="L154" s="271"/>
      <c r="M154" s="259">
        <f t="shared" si="5"/>
        <v>0</v>
      </c>
      <c r="N154" s="270"/>
      <c r="O154" s="271"/>
      <c r="P154" s="271"/>
      <c r="Q154" s="259">
        <f t="shared" si="6"/>
        <v>0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/>
      <c r="I155" s="270"/>
      <c r="J155" s="270"/>
      <c r="K155" s="271"/>
      <c r="L155" s="271"/>
      <c r="M155" s="259">
        <f t="shared" si="5"/>
        <v>0</v>
      </c>
      <c r="N155" s="270"/>
      <c r="O155" s="271"/>
      <c r="P155" s="271"/>
      <c r="Q155" s="259">
        <f t="shared" si="6"/>
        <v>0</v>
      </c>
    </row>
    <row r="156" spans="1:17" ht="15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/>
      <c r="I156" s="270">
        <v>1</v>
      </c>
      <c r="J156" s="270">
        <v>1</v>
      </c>
      <c r="K156" s="271"/>
      <c r="L156" s="271"/>
      <c r="M156" s="259">
        <f t="shared" si="5"/>
        <v>0</v>
      </c>
      <c r="N156" s="270">
        <v>1</v>
      </c>
      <c r="O156" s="271"/>
      <c r="P156" s="271"/>
      <c r="Q156" s="259">
        <f t="shared" si="6"/>
        <v>0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/>
      <c r="Q157" s="259">
        <f t="shared" si="6"/>
        <v>0</v>
      </c>
    </row>
    <row r="158" spans="1:17" ht="15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/>
      <c r="I158" s="270"/>
      <c r="J158" s="270"/>
      <c r="K158" s="271"/>
      <c r="L158" s="271"/>
      <c r="M158" s="259">
        <f t="shared" si="5"/>
        <v>0</v>
      </c>
      <c r="N158" s="270"/>
      <c r="O158" s="271"/>
      <c r="P158" s="271"/>
      <c r="Q158" s="259">
        <f t="shared" si="6"/>
        <v>0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/>
      <c r="I161" s="270"/>
      <c r="J161" s="270"/>
      <c r="K161" s="271"/>
      <c r="L161" s="271"/>
      <c r="M161" s="259">
        <f t="shared" si="5"/>
        <v>0</v>
      </c>
      <c r="N161" s="270"/>
      <c r="O161" s="271"/>
      <c r="P161" s="271"/>
      <c r="Q161" s="259">
        <f t="shared" si="6"/>
        <v>0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/>
      <c r="I162" s="270"/>
      <c r="J162" s="270"/>
      <c r="K162" s="271"/>
      <c r="L162" s="271"/>
      <c r="M162" s="259">
        <f t="shared" si="5"/>
        <v>0</v>
      </c>
      <c r="N162" s="270"/>
      <c r="O162" s="271"/>
      <c r="P162" s="271"/>
      <c r="Q162" s="259">
        <f t="shared" si="6"/>
        <v>0</v>
      </c>
    </row>
    <row r="163" spans="1:17" ht="15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/>
      <c r="I163" s="270">
        <v>2</v>
      </c>
      <c r="J163" s="270">
        <v>2</v>
      </c>
      <c r="K163" s="271"/>
      <c r="L163" s="271"/>
      <c r="M163" s="259">
        <f t="shared" si="5"/>
        <v>0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/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/>
      <c r="Q165" s="259">
        <f t="shared" si="6"/>
        <v>0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/>
      <c r="I166" s="270"/>
      <c r="J166" s="270"/>
      <c r="K166" s="271"/>
      <c r="L166" s="271"/>
      <c r="M166" s="259">
        <f t="shared" si="5"/>
        <v>0</v>
      </c>
      <c r="N166" s="270"/>
      <c r="O166" s="271"/>
      <c r="P166" s="271"/>
      <c r="Q166" s="259">
        <f t="shared" si="6"/>
        <v>0</v>
      </c>
    </row>
    <row r="167" spans="1:17" ht="15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/>
      <c r="I167" s="270"/>
      <c r="J167" s="270"/>
      <c r="K167" s="271"/>
      <c r="L167" s="271"/>
      <c r="M167" s="259">
        <f t="shared" si="5"/>
        <v>0</v>
      </c>
      <c r="N167" s="270">
        <v>1</v>
      </c>
      <c r="O167" s="271"/>
      <c r="P167" s="271"/>
      <c r="Q167" s="259">
        <f t="shared" si="6"/>
        <v>0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/>
      <c r="I168" s="270"/>
      <c r="J168" s="270"/>
      <c r="K168" s="271"/>
      <c r="L168" s="271"/>
      <c r="M168" s="259">
        <f t="shared" si="5"/>
        <v>0</v>
      </c>
      <c r="N168" s="270"/>
      <c r="O168" s="271"/>
      <c r="P168" s="271"/>
      <c r="Q168" s="259">
        <f t="shared" si="6"/>
        <v>0</v>
      </c>
    </row>
    <row r="169" spans="1:17" ht="15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/>
      <c r="I170" s="270"/>
      <c r="J170" s="270"/>
      <c r="K170" s="271"/>
      <c r="L170" s="271"/>
      <c r="M170" s="259">
        <f t="shared" si="5"/>
        <v>0</v>
      </c>
      <c r="N170" s="270"/>
      <c r="O170" s="271"/>
      <c r="P170" s="271"/>
      <c r="Q170" s="259">
        <f t="shared" si="6"/>
        <v>0</v>
      </c>
    </row>
    <row r="171" spans="1:17" ht="15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/>
      <c r="O171" s="271"/>
      <c r="P171" s="271"/>
      <c r="Q171" s="259">
        <f t="shared" si="6"/>
        <v>0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/>
      <c r="I172" s="270"/>
      <c r="J172" s="270"/>
      <c r="K172" s="271"/>
      <c r="L172" s="271"/>
      <c r="M172" s="259">
        <f t="shared" si="5"/>
        <v>0</v>
      </c>
      <c r="N172" s="270"/>
      <c r="O172" s="271"/>
      <c r="P172" s="271"/>
      <c r="Q172" s="259">
        <f t="shared" si="6"/>
        <v>0</v>
      </c>
    </row>
    <row r="173" spans="1:17" ht="15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/>
      <c r="Q175" s="259">
        <f t="shared" si="6"/>
        <v>0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/>
      <c r="I177" s="270"/>
      <c r="J177" s="270"/>
      <c r="K177" s="271"/>
      <c r="L177" s="271"/>
      <c r="M177" s="259">
        <f t="shared" si="5"/>
        <v>0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/>
      <c r="I178" s="270"/>
      <c r="J178" s="270"/>
      <c r="K178" s="271"/>
      <c r="L178" s="271"/>
      <c r="M178" s="259">
        <f t="shared" si="5"/>
        <v>0</v>
      </c>
      <c r="N178" s="270"/>
      <c r="O178" s="271"/>
      <c r="P178" s="271"/>
      <c r="Q178" s="259">
        <f t="shared" si="6"/>
        <v>0</v>
      </c>
    </row>
    <row r="179" spans="1:17" ht="15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/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/>
      <c r="Q179" s="259">
        <f t="shared" si="6"/>
        <v>0</v>
      </c>
    </row>
    <row r="180" spans="1:17" ht="15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/>
      <c r="J180" s="270"/>
      <c r="K180" s="271"/>
      <c r="L180" s="271"/>
      <c r="M180" s="259">
        <f t="shared" si="5"/>
        <v>0</v>
      </c>
      <c r="N180" s="270"/>
      <c r="O180" s="271"/>
      <c r="P180" s="271"/>
      <c r="Q180" s="259">
        <f t="shared" si="6"/>
        <v>0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/>
      <c r="I181" s="270"/>
      <c r="J181" s="270"/>
      <c r="K181" s="271"/>
      <c r="L181" s="271"/>
      <c r="M181" s="259">
        <f t="shared" si="5"/>
        <v>0</v>
      </c>
      <c r="N181" s="270"/>
      <c r="O181" s="271"/>
      <c r="P181" s="271"/>
      <c r="Q181" s="259">
        <f t="shared" si="6"/>
        <v>0</v>
      </c>
    </row>
    <row r="182" spans="1:17" ht="15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/>
      <c r="I182" s="270"/>
      <c r="J182" s="270"/>
      <c r="K182" s="271"/>
      <c r="L182" s="271"/>
      <c r="M182" s="259">
        <f t="shared" si="5"/>
        <v>0</v>
      </c>
      <c r="N182" s="270"/>
      <c r="O182" s="271"/>
      <c r="P182" s="271"/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/>
      <c r="I183" s="270"/>
      <c r="J183" s="270"/>
      <c r="K183" s="271"/>
      <c r="L183" s="271"/>
      <c r="M183" s="259">
        <f t="shared" si="5"/>
        <v>0</v>
      </c>
      <c r="N183" s="270"/>
      <c r="O183" s="271"/>
      <c r="P183" s="271"/>
      <c r="Q183" s="259">
        <f t="shared" si="6"/>
        <v>0</v>
      </c>
    </row>
    <row r="184" spans="1:17" ht="15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>
        <v>1</v>
      </c>
      <c r="I184" s="270"/>
      <c r="J184" s="270"/>
      <c r="K184" s="271"/>
      <c r="L184" s="271"/>
      <c r="M184" s="259">
        <f t="shared" si="5"/>
        <v>0</v>
      </c>
      <c r="N184" s="270"/>
      <c r="O184" s="271"/>
      <c r="P184" s="271"/>
      <c r="Q184" s="259">
        <f t="shared" si="6"/>
        <v>0</v>
      </c>
    </row>
    <row r="185" spans="1:17" ht="15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>
        <v>2</v>
      </c>
      <c r="I185" s="270"/>
      <c r="J185" s="270"/>
      <c r="K185" s="271"/>
      <c r="L185" s="271"/>
      <c r="M185" s="259">
        <f t="shared" si="5"/>
        <v>0</v>
      </c>
      <c r="N185" s="270"/>
      <c r="O185" s="271"/>
      <c r="P185" s="271"/>
      <c r="Q185" s="259">
        <f t="shared" si="6"/>
        <v>0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/>
      <c r="I186" s="270"/>
      <c r="J186" s="270"/>
      <c r="K186" s="271"/>
      <c r="L186" s="271"/>
      <c r="M186" s="259">
        <f t="shared" si="5"/>
        <v>0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/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/>
      <c r="I189" s="270"/>
      <c r="J189" s="270"/>
      <c r="K189" s="271"/>
      <c r="L189" s="271"/>
      <c r="M189" s="259">
        <f t="shared" ref="M189:M235" si="7">K189-L189</f>
        <v>0</v>
      </c>
      <c r="N189" s="270"/>
      <c r="O189" s="271"/>
      <c r="P189" s="271"/>
      <c r="Q189" s="259">
        <f t="shared" ref="Q189:Q235" si="8">O189-P189</f>
        <v>0</v>
      </c>
    </row>
    <row r="190" spans="1:17" ht="15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/>
      <c r="I190" s="270"/>
      <c r="J190" s="270"/>
      <c r="K190" s="271"/>
      <c r="L190" s="271"/>
      <c r="M190" s="259">
        <f t="shared" si="7"/>
        <v>0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/>
      <c r="I191" s="270"/>
      <c r="J191" s="270"/>
      <c r="K191" s="271"/>
      <c r="L191" s="271"/>
      <c r="M191" s="259">
        <f t="shared" si="7"/>
        <v>0</v>
      </c>
      <c r="N191" s="270"/>
      <c r="O191" s="271"/>
      <c r="P191" s="271"/>
      <c r="Q191" s="259">
        <f t="shared" si="8"/>
        <v>0</v>
      </c>
    </row>
    <row r="192" spans="1:17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/>
      <c r="I192" s="270"/>
      <c r="J192" s="270"/>
      <c r="K192" s="271"/>
      <c r="L192" s="271"/>
      <c r="M192" s="259">
        <f t="shared" si="7"/>
        <v>0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/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/>
      <c r="I194" s="270"/>
      <c r="J194" s="270"/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/>
      <c r="I195" s="270"/>
      <c r="J195" s="270"/>
      <c r="K195" s="271"/>
      <c r="L195" s="271"/>
      <c r="M195" s="259">
        <f t="shared" si="7"/>
        <v>0</v>
      </c>
      <c r="N195" s="270"/>
      <c r="O195" s="271"/>
      <c r="P195" s="271"/>
      <c r="Q195" s="259">
        <f t="shared" si="8"/>
        <v>0</v>
      </c>
    </row>
    <row r="196" spans="1:17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/>
      <c r="I196" s="270">
        <v>1</v>
      </c>
      <c r="J196" s="270">
        <v>1</v>
      </c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/>
      <c r="I197" s="270"/>
      <c r="J197" s="270"/>
      <c r="K197" s="271"/>
      <c r="L197" s="271"/>
      <c r="M197" s="259">
        <f t="shared" si="7"/>
        <v>0</v>
      </c>
      <c r="N197" s="270"/>
      <c r="O197" s="271"/>
      <c r="P197" s="271"/>
      <c r="Q197" s="259">
        <f t="shared" si="8"/>
        <v>0</v>
      </c>
    </row>
    <row r="198" spans="1:17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/>
      <c r="I198" s="270"/>
      <c r="J198" s="270"/>
      <c r="K198" s="271"/>
      <c r="L198" s="271"/>
      <c r="M198" s="259">
        <f t="shared" si="7"/>
        <v>0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/>
      <c r="I199" s="270"/>
      <c r="J199" s="270"/>
      <c r="K199" s="271"/>
      <c r="L199" s="271"/>
      <c r="M199" s="259">
        <f t="shared" si="7"/>
        <v>0</v>
      </c>
      <c r="N199" s="270"/>
      <c r="O199" s="271"/>
      <c r="P199" s="271"/>
      <c r="Q199" s="259">
        <f t="shared" si="8"/>
        <v>0</v>
      </c>
    </row>
    <row r="200" spans="1:17" ht="63.75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/>
      <c r="I200" s="270"/>
      <c r="J200" s="270"/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/>
      <c r="I202" s="270"/>
      <c r="J202" s="270"/>
      <c r="K202" s="271"/>
      <c r="L202" s="271"/>
      <c r="M202" s="259">
        <f t="shared" si="7"/>
        <v>0</v>
      </c>
      <c r="N202" s="270"/>
      <c r="O202" s="271"/>
      <c r="P202" s="271"/>
      <c r="Q202" s="259">
        <f t="shared" si="8"/>
        <v>0</v>
      </c>
    </row>
    <row r="203" spans="1:17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/>
      <c r="I203" s="270"/>
      <c r="J203" s="270"/>
      <c r="K203" s="271"/>
      <c r="L203" s="271"/>
      <c r="M203" s="259">
        <f t="shared" si="7"/>
        <v>0</v>
      </c>
      <c r="N203" s="270"/>
      <c r="O203" s="271"/>
      <c r="P203" s="271"/>
      <c r="Q203" s="259">
        <f t="shared" si="8"/>
        <v>0</v>
      </c>
    </row>
    <row r="204" spans="1:17" ht="15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/>
      <c r="I205" s="270"/>
      <c r="J205" s="270"/>
      <c r="K205" s="271"/>
      <c r="L205" s="271"/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/>
      <c r="I206" s="270"/>
      <c r="J206" s="270"/>
      <c r="K206" s="271"/>
      <c r="L206" s="271"/>
      <c r="M206" s="259">
        <f t="shared" si="7"/>
        <v>0</v>
      </c>
      <c r="N206" s="270"/>
      <c r="O206" s="271"/>
      <c r="P206" s="271"/>
      <c r="Q206" s="259">
        <f t="shared" si="8"/>
        <v>0</v>
      </c>
    </row>
    <row r="207" spans="1:17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>
        <v>1</v>
      </c>
      <c r="I208" s="270"/>
      <c r="J208" s="270"/>
      <c r="K208" s="271"/>
      <c r="L208" s="271"/>
      <c r="M208" s="259">
        <f t="shared" si="7"/>
        <v>0</v>
      </c>
      <c r="N208" s="270"/>
      <c r="O208" s="271"/>
      <c r="P208" s="271"/>
      <c r="Q208" s="259">
        <f t="shared" si="8"/>
        <v>0</v>
      </c>
    </row>
    <row r="209" spans="1:17" ht="5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/>
      <c r="I209" s="270"/>
      <c r="J209" s="270"/>
      <c r="K209" s="271"/>
      <c r="L209" s="271"/>
      <c r="M209" s="259">
        <f t="shared" si="7"/>
        <v>0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/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/>
      <c r="I211" s="270"/>
      <c r="J211" s="270"/>
      <c r="K211" s="271"/>
      <c r="L211" s="271"/>
      <c r="M211" s="259">
        <f t="shared" si="7"/>
        <v>0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>
        <v>1</v>
      </c>
      <c r="I212" s="270"/>
      <c r="J212" s="270"/>
      <c r="K212" s="271"/>
      <c r="L212" s="271"/>
      <c r="M212" s="259">
        <f t="shared" si="7"/>
        <v>0</v>
      </c>
      <c r="N212" s="270"/>
      <c r="O212" s="271"/>
      <c r="P212" s="271"/>
      <c r="Q212" s="259">
        <f t="shared" si="8"/>
        <v>0</v>
      </c>
    </row>
    <row r="213" spans="1:17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/>
      <c r="I213" s="270"/>
      <c r="J213" s="270"/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/>
      <c r="I214" s="270"/>
      <c r="J214" s="270"/>
      <c r="K214" s="271"/>
      <c r="L214" s="271"/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>
        <v>-7</v>
      </c>
      <c r="I215" s="270"/>
      <c r="J215" s="270"/>
      <c r="K215" s="271"/>
      <c r="L215" s="271"/>
      <c r="M215" s="259">
        <f t="shared" si="7"/>
        <v>0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/>
      <c r="I216" s="270"/>
      <c r="J216" s="270"/>
      <c r="K216" s="271"/>
      <c r="L216" s="271"/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/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>
        <v>2</v>
      </c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/>
      <c r="I222" s="270"/>
      <c r="J222" s="270"/>
      <c r="K222" s="271"/>
      <c r="L222" s="271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/>
      <c r="I224" s="270"/>
      <c r="J224" s="270"/>
      <c r="K224" s="271"/>
      <c r="L224" s="271"/>
      <c r="M224" s="259">
        <f t="shared" si="7"/>
        <v>0</v>
      </c>
      <c r="N224" s="270"/>
      <c r="O224" s="271"/>
      <c r="P224" s="271"/>
      <c r="Q224" s="259">
        <f t="shared" si="8"/>
        <v>0</v>
      </c>
    </row>
    <row r="225" spans="1:17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>
        <v>1</v>
      </c>
      <c r="I225" s="270"/>
      <c r="J225" s="270"/>
      <c r="K225" s="271"/>
      <c r="L225" s="271"/>
      <c r="M225" s="259">
        <f t="shared" si="7"/>
        <v>0</v>
      </c>
      <c r="N225" s="270"/>
      <c r="O225" s="271"/>
      <c r="P225" s="271"/>
      <c r="Q225" s="259">
        <f t="shared" si="8"/>
        <v>0</v>
      </c>
    </row>
    <row r="226" spans="1:17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>
        <v>4</v>
      </c>
      <c r="I226" s="270"/>
      <c r="J226" s="270"/>
      <c r="K226" s="271"/>
      <c r="L226" s="271"/>
      <c r="M226" s="259">
        <f t="shared" si="7"/>
        <v>0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/>
      <c r="I228" s="270"/>
      <c r="J228" s="270"/>
      <c r="K228" s="271"/>
      <c r="L228" s="271"/>
      <c r="M228" s="259">
        <f t="shared" si="7"/>
        <v>0</v>
      </c>
      <c r="N228" s="270"/>
      <c r="O228" s="271"/>
      <c r="P228" s="271"/>
      <c r="Q228" s="259">
        <f t="shared" si="8"/>
        <v>0</v>
      </c>
    </row>
    <row r="229" spans="1:17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>
        <v>-1</v>
      </c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/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/>
      <c r="I232" s="270"/>
      <c r="J232" s="270"/>
      <c r="K232" s="271"/>
      <c r="L232" s="271"/>
      <c r="M232" s="259">
        <f t="shared" si="7"/>
        <v>0</v>
      </c>
      <c r="N232" s="270"/>
      <c r="O232" s="271"/>
      <c r="P232" s="271"/>
      <c r="Q232" s="259">
        <f t="shared" si="8"/>
        <v>0</v>
      </c>
    </row>
    <row r="233" spans="1:17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>
        <v>1</v>
      </c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/>
      <c r="I234" s="270"/>
      <c r="J234" s="270"/>
      <c r="K234" s="271"/>
      <c r="L234" s="271"/>
      <c r="M234" s="259">
        <f t="shared" si="7"/>
        <v>0</v>
      </c>
      <c r="N234" s="270"/>
      <c r="O234" s="271"/>
      <c r="P234" s="271"/>
      <c r="Q234" s="259">
        <f t="shared" si="8"/>
        <v>0</v>
      </c>
    </row>
    <row r="235" spans="1:17">
      <c r="A235" s="270">
        <v>226</v>
      </c>
      <c r="B235" s="243" t="s">
        <v>575</v>
      </c>
      <c r="C235" s="203" t="s">
        <v>19</v>
      </c>
      <c r="D235" s="241"/>
      <c r="E235" s="217" t="s">
        <v>573</v>
      </c>
      <c r="F235" s="228" t="s">
        <v>574</v>
      </c>
      <c r="G235" s="36" t="s">
        <v>21</v>
      </c>
      <c r="H235" s="274">
        <v>4</v>
      </c>
      <c r="I235" s="270"/>
      <c r="J235" s="270"/>
      <c r="K235" s="271"/>
      <c r="L235" s="271"/>
      <c r="M235" s="259">
        <f t="shared" si="7"/>
        <v>0</v>
      </c>
      <c r="N235" s="270"/>
      <c r="O235" s="271"/>
      <c r="P235" s="271"/>
      <c r="Q235" s="259">
        <f t="shared" si="8"/>
        <v>0</v>
      </c>
    </row>
    <row r="236" spans="1:17" ht="15" customHeight="1">
      <c r="A236" s="278" t="s">
        <v>153</v>
      </c>
      <c r="B236" s="279"/>
      <c r="C236" s="279"/>
      <c r="D236" s="279"/>
      <c r="E236" s="279"/>
      <c r="F236" s="279"/>
      <c r="G236" s="280"/>
      <c r="H236" s="245">
        <f>SUM(H10:H234)</f>
        <v>29</v>
      </c>
      <c r="I236" s="277">
        <f t="shared" ref="I236:Q236" si="9">SUM(I10:I234)</f>
        <v>11</v>
      </c>
      <c r="J236" s="277">
        <f t="shared" si="9"/>
        <v>11</v>
      </c>
      <c r="K236" s="259">
        <f t="shared" si="9"/>
        <v>0</v>
      </c>
      <c r="L236" s="259">
        <f t="shared" si="9"/>
        <v>0</v>
      </c>
      <c r="M236" s="259">
        <f t="shared" si="9"/>
        <v>0</v>
      </c>
      <c r="N236" s="277">
        <f t="shared" si="9"/>
        <v>3</v>
      </c>
      <c r="O236" s="259">
        <f t="shared" si="9"/>
        <v>0</v>
      </c>
      <c r="P236" s="259">
        <f t="shared" si="9"/>
        <v>0</v>
      </c>
      <c r="Q236" s="259">
        <f t="shared" si="9"/>
        <v>0</v>
      </c>
    </row>
  </sheetData>
  <autoFilter ref="A9:Q236" xr:uid="{00000000-0009-0000-0000-000029000000}"/>
  <mergeCells count="8">
    <mergeCell ref="A236:G236"/>
    <mergeCell ref="O1:Q1"/>
    <mergeCell ref="A3:Q3"/>
    <mergeCell ref="A4:Q4"/>
    <mergeCell ref="A6:Q6"/>
    <mergeCell ref="B7:G7"/>
    <mergeCell ref="H7:M7"/>
    <mergeCell ref="N7:Q7"/>
  </mergeCells>
  <pageMargins left="0.17" right="0.17" top="0.17" bottom="0.17" header="0.18" footer="0.17"/>
  <pageSetup paperSize="9" scale="54" fitToHeight="0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24AF7-ABDA-45B9-8D4C-14F981714F4F}">
  <sheetPr>
    <pageSetUpPr fitToPage="1"/>
  </sheetPr>
  <dimension ref="A1:Q236"/>
  <sheetViews>
    <sheetView topLeftCell="A49" workbookViewId="0">
      <selection activeCell="G15" sqref="G15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/>
      <c r="I10" s="270">
        <v>1</v>
      </c>
      <c r="J10" s="270">
        <v>3</v>
      </c>
      <c r="K10" s="271">
        <v>10861.42</v>
      </c>
      <c r="L10" s="271">
        <v>10141.08</v>
      </c>
      <c r="M10" s="259">
        <f t="shared" ref="M10:M74" si="1">K10-L10</f>
        <v>720.34000000000015</v>
      </c>
      <c r="N10" s="270">
        <v>2</v>
      </c>
      <c r="O10" s="271">
        <v>4259.75</v>
      </c>
      <c r="P10" s="271">
        <v>2050.9899999999998</v>
      </c>
      <c r="Q10" s="259">
        <f t="shared" ref="Q10:Q74" si="2">O10-P10</f>
        <v>2208.7600000000002</v>
      </c>
    </row>
    <row r="11" spans="1:17" ht="15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/>
      <c r="I11" s="270">
        <v>2</v>
      </c>
      <c r="J11" s="270">
        <v>2</v>
      </c>
      <c r="K11" s="271"/>
      <c r="L11" s="271"/>
      <c r="M11" s="259">
        <f t="shared" si="1"/>
        <v>0</v>
      </c>
      <c r="N11" s="270">
        <v>1</v>
      </c>
      <c r="O11" s="271"/>
      <c r="P11" s="271"/>
      <c r="Q11" s="259">
        <f t="shared" si="2"/>
        <v>0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/>
      <c r="I13" s="270"/>
      <c r="J13" s="270"/>
      <c r="K13" s="271"/>
      <c r="L13" s="271"/>
      <c r="M13" s="259">
        <f t="shared" si="1"/>
        <v>0</v>
      </c>
      <c r="N13" s="270"/>
      <c r="O13" s="271"/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/>
      <c r="I14" s="270">
        <v>3</v>
      </c>
      <c r="J14" s="270">
        <v>5</v>
      </c>
      <c r="K14" s="271">
        <v>20188.16</v>
      </c>
      <c r="L14" s="271">
        <v>27153.83</v>
      </c>
      <c r="M14" s="259">
        <f t="shared" si="1"/>
        <v>-6965.6700000000019</v>
      </c>
      <c r="N14" s="270"/>
      <c r="O14" s="271"/>
      <c r="P14" s="271">
        <v>13222.76</v>
      </c>
      <c r="Q14" s="259">
        <f t="shared" si="2"/>
        <v>-13222.76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/>
      <c r="I15" s="270"/>
      <c r="J15" s="270"/>
      <c r="K15" s="271"/>
      <c r="L15" s="271">
        <v>14029.88</v>
      </c>
      <c r="M15" s="259">
        <f t="shared" si="1"/>
        <v>-14029.88</v>
      </c>
      <c r="N15" s="270">
        <v>1</v>
      </c>
      <c r="O15" s="271">
        <v>3280.66</v>
      </c>
      <c r="P15" s="271"/>
      <c r="Q15" s="259">
        <f t="shared" si="2"/>
        <v>3280.66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>
        <v>1</v>
      </c>
      <c r="I16" s="270">
        <v>1</v>
      </c>
      <c r="J16" s="270">
        <v>1</v>
      </c>
      <c r="K16" s="271">
        <v>911.3</v>
      </c>
      <c r="L16" s="271">
        <v>5989.35</v>
      </c>
      <c r="M16" s="259">
        <f t="shared" si="1"/>
        <v>-5078.05</v>
      </c>
      <c r="N16" s="270"/>
      <c r="O16" s="271"/>
      <c r="P16" s="271">
        <v>7655.41</v>
      </c>
      <c r="Q16" s="259">
        <f t="shared" si="2"/>
        <v>-7655.41</v>
      </c>
    </row>
    <row r="17" spans="1:17" ht="15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/>
      <c r="I17" s="270"/>
      <c r="J17" s="270"/>
      <c r="K17" s="271">
        <v>5799.15</v>
      </c>
      <c r="L17" s="271">
        <v>5799.15</v>
      </c>
      <c r="M17" s="259">
        <f t="shared" si="1"/>
        <v>0</v>
      </c>
      <c r="N17" s="270"/>
      <c r="O17" s="271">
        <v>4234.3</v>
      </c>
      <c r="P17" s="271">
        <v>4234.3</v>
      </c>
      <c r="Q17" s="259">
        <f t="shared" si="2"/>
        <v>0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/>
      <c r="I18" s="270">
        <v>7</v>
      </c>
      <c r="J18" s="270">
        <v>14</v>
      </c>
      <c r="K18" s="271">
        <v>33716.21</v>
      </c>
      <c r="L18" s="271"/>
      <c r="M18" s="259">
        <f t="shared" si="1"/>
        <v>33716.21</v>
      </c>
      <c r="N18" s="270">
        <v>2</v>
      </c>
      <c r="O18" s="271">
        <v>14314.42</v>
      </c>
      <c r="P18" s="271"/>
      <c r="Q18" s="259">
        <f t="shared" si="2"/>
        <v>14314.42</v>
      </c>
    </row>
    <row r="19" spans="1:17" ht="15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/>
      <c r="I19" s="270"/>
      <c r="J19" s="270"/>
      <c r="K19" s="271"/>
      <c r="L19" s="271"/>
      <c r="M19" s="259">
        <f t="shared" si="1"/>
        <v>0</v>
      </c>
      <c r="N19" s="270">
        <v>1</v>
      </c>
      <c r="O19" s="271">
        <v>6627.6</v>
      </c>
      <c r="P19" s="271"/>
      <c r="Q19" s="259">
        <f t="shared" si="2"/>
        <v>6627.6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/>
      <c r="I20" s="270">
        <v>1</v>
      </c>
      <c r="J20" s="270">
        <v>1</v>
      </c>
      <c r="K20" s="271">
        <v>909.82</v>
      </c>
      <c r="L20" s="271"/>
      <c r="M20" s="259">
        <f t="shared" si="1"/>
        <v>909.82</v>
      </c>
      <c r="N20" s="270"/>
      <c r="O20" s="271"/>
      <c r="P20" s="271">
        <v>2082.8200000000002</v>
      </c>
      <c r="Q20" s="259">
        <f t="shared" si="2"/>
        <v>-2082.8200000000002</v>
      </c>
    </row>
    <row r="21" spans="1:17" ht="15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/>
      <c r="I21" s="270"/>
      <c r="J21" s="270"/>
      <c r="K21" s="271"/>
      <c r="L21" s="271"/>
      <c r="M21" s="259">
        <f t="shared" si="1"/>
        <v>0</v>
      </c>
      <c r="N21" s="270">
        <v>1</v>
      </c>
      <c r="O21" s="271">
        <v>2945.6</v>
      </c>
      <c r="P21" s="271"/>
      <c r="Q21" s="259">
        <f t="shared" si="2"/>
        <v>2945.6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/>
      <c r="I24" s="270">
        <v>1</v>
      </c>
      <c r="J24" s="270">
        <v>1</v>
      </c>
      <c r="K24" s="271">
        <v>1336.57</v>
      </c>
      <c r="L24" s="271">
        <v>5009.38</v>
      </c>
      <c r="M24" s="259">
        <f t="shared" si="1"/>
        <v>-3672.8100000000004</v>
      </c>
      <c r="N24" s="270"/>
      <c r="O24" s="271"/>
      <c r="P24" s="271"/>
      <c r="Q24" s="259">
        <f t="shared" si="2"/>
        <v>0</v>
      </c>
    </row>
    <row r="25" spans="1:17" ht="15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/>
      <c r="I25" s="270">
        <v>7</v>
      </c>
      <c r="J25" s="270">
        <v>7</v>
      </c>
      <c r="K25" s="271">
        <v>10309.6</v>
      </c>
      <c r="L25" s="271"/>
      <c r="M25" s="259">
        <f t="shared" si="1"/>
        <v>10309.6</v>
      </c>
      <c r="N25" s="270">
        <v>4</v>
      </c>
      <c r="O25" s="271">
        <v>8468.6</v>
      </c>
      <c r="P25" s="271"/>
      <c r="Q25" s="259">
        <f t="shared" si="2"/>
        <v>8468.6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/>
      <c r="I26" s="270"/>
      <c r="J26" s="270">
        <v>1</v>
      </c>
      <c r="K26" s="271">
        <v>2035.23</v>
      </c>
      <c r="L26" s="271">
        <v>3047.78</v>
      </c>
      <c r="M26" s="259">
        <f t="shared" si="1"/>
        <v>-1012.5500000000002</v>
      </c>
      <c r="N26" s="270">
        <v>1</v>
      </c>
      <c r="O26" s="271">
        <v>1604.28</v>
      </c>
      <c r="P26" s="271">
        <v>1604.28</v>
      </c>
      <c r="Q26" s="259">
        <f t="shared" si="2"/>
        <v>0</v>
      </c>
    </row>
    <row r="27" spans="1:17" ht="15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/>
      <c r="I27" s="270">
        <v>1</v>
      </c>
      <c r="J27" s="270">
        <v>1</v>
      </c>
      <c r="K27" s="271"/>
      <c r="L27" s="271"/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>
        <v>1</v>
      </c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/>
      <c r="I31" s="270">
        <v>3</v>
      </c>
      <c r="J31" s="270">
        <v>3</v>
      </c>
      <c r="K31" s="271">
        <v>21459.96</v>
      </c>
      <c r="L31" s="271">
        <v>16873.29</v>
      </c>
      <c r="M31" s="259">
        <f t="shared" si="1"/>
        <v>4586.6699999999983</v>
      </c>
      <c r="N31" s="270"/>
      <c r="O31" s="271"/>
      <c r="P31" s="271"/>
      <c r="Q31" s="259">
        <f t="shared" si="2"/>
        <v>0</v>
      </c>
    </row>
    <row r="32" spans="1:17" ht="15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/>
      <c r="I33" s="270">
        <v>3</v>
      </c>
      <c r="J33" s="270">
        <v>3</v>
      </c>
      <c r="K33" s="271">
        <v>6067.94</v>
      </c>
      <c r="L33" s="271">
        <v>6067.94</v>
      </c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/>
      <c r="I34" s="270"/>
      <c r="J34" s="270"/>
      <c r="K34" s="271">
        <v>2945.6</v>
      </c>
      <c r="L34" s="271"/>
      <c r="M34" s="259">
        <f t="shared" si="1"/>
        <v>2945.6</v>
      </c>
      <c r="N34" s="270"/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>
        <v>1</v>
      </c>
      <c r="I35" s="270">
        <v>2</v>
      </c>
      <c r="J35" s="270">
        <v>3</v>
      </c>
      <c r="K35" s="271">
        <v>3155.67</v>
      </c>
      <c r="L35" s="271"/>
      <c r="M35" s="259">
        <f t="shared" si="1"/>
        <v>3155.67</v>
      </c>
      <c r="N35" s="270">
        <v>1</v>
      </c>
      <c r="O35" s="271">
        <v>2668.07</v>
      </c>
      <c r="P35" s="271"/>
      <c r="Q35" s="259">
        <f t="shared" si="2"/>
        <v>2668.07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/>
      <c r="I36" s="270">
        <v>1</v>
      </c>
      <c r="J36" s="270">
        <v>3</v>
      </c>
      <c r="K36" s="271">
        <v>3714.4</v>
      </c>
      <c r="L36" s="271"/>
      <c r="M36" s="259">
        <f t="shared" si="1"/>
        <v>3714.4</v>
      </c>
      <c r="N36" s="270">
        <v>1</v>
      </c>
      <c r="O36" s="271">
        <v>736.4</v>
      </c>
      <c r="P36" s="271">
        <v>736.4</v>
      </c>
      <c r="Q36" s="259">
        <f t="shared" si="2"/>
        <v>0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/>
      <c r="I37" s="270">
        <v>1</v>
      </c>
      <c r="J37" s="270">
        <v>4</v>
      </c>
      <c r="K37" s="271">
        <v>18421.95</v>
      </c>
      <c r="L37" s="271">
        <v>24637.91</v>
      </c>
      <c r="M37" s="259">
        <f t="shared" si="1"/>
        <v>-6215.9599999999991</v>
      </c>
      <c r="N37" s="270">
        <v>1</v>
      </c>
      <c r="O37" s="271">
        <v>3512.51</v>
      </c>
      <c r="P37" s="271">
        <v>24131.71</v>
      </c>
      <c r="Q37" s="259">
        <f t="shared" si="2"/>
        <v>-20619.199999999997</v>
      </c>
    </row>
    <row r="38" spans="1:17" ht="15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/>
      <c r="I39" s="270">
        <v>1</v>
      </c>
      <c r="J39" s="270">
        <v>2</v>
      </c>
      <c r="K39" s="271">
        <v>5354.68</v>
      </c>
      <c r="L39" s="271"/>
      <c r="M39" s="259">
        <f t="shared" si="1"/>
        <v>5354.68</v>
      </c>
      <c r="N39" s="270">
        <v>1</v>
      </c>
      <c r="O39" s="271">
        <v>1288.7</v>
      </c>
      <c r="P39" s="271"/>
      <c r="Q39" s="259">
        <f t="shared" si="2"/>
        <v>1288.7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>
        <v>1</v>
      </c>
      <c r="I40" s="270">
        <v>6</v>
      </c>
      <c r="J40" s="270">
        <v>10</v>
      </c>
      <c r="K40" s="271">
        <v>23956.59</v>
      </c>
      <c r="L40" s="271">
        <v>17961.45</v>
      </c>
      <c r="M40" s="259">
        <f t="shared" si="1"/>
        <v>5995.1399999999994</v>
      </c>
      <c r="N40" s="270">
        <v>1</v>
      </c>
      <c r="O40" s="271">
        <v>3106.75</v>
      </c>
      <c r="P40" s="271">
        <v>14855.85</v>
      </c>
      <c r="Q40" s="259">
        <f t="shared" si="2"/>
        <v>-11749.1</v>
      </c>
    </row>
    <row r="41" spans="1:17" ht="15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>
        <v>2</v>
      </c>
      <c r="I41" s="270"/>
      <c r="J41" s="270"/>
      <c r="K41" s="271"/>
      <c r="L41" s="271"/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/>
      <c r="I42" s="270"/>
      <c r="J42" s="270"/>
      <c r="K42" s="271"/>
      <c r="L42" s="271"/>
      <c r="M42" s="259">
        <f t="shared" si="1"/>
        <v>0</v>
      </c>
      <c r="N42" s="270">
        <v>1</v>
      </c>
      <c r="O42" s="271">
        <v>4442.57</v>
      </c>
      <c r="P42" s="271">
        <v>4442.57</v>
      </c>
      <c r="Q42" s="259">
        <f t="shared" si="2"/>
        <v>0</v>
      </c>
    </row>
    <row r="43" spans="1:17" ht="15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/>
      <c r="I47" s="270">
        <v>1</v>
      </c>
      <c r="J47" s="270">
        <v>2</v>
      </c>
      <c r="K47" s="271">
        <v>9427.92</v>
      </c>
      <c r="L47" s="271">
        <v>7650.29</v>
      </c>
      <c r="M47" s="259">
        <f t="shared" si="1"/>
        <v>1777.63</v>
      </c>
      <c r="N47" s="270"/>
      <c r="O47" s="271"/>
      <c r="P47" s="271"/>
      <c r="Q47" s="259">
        <f t="shared" si="2"/>
        <v>0</v>
      </c>
    </row>
    <row r="48" spans="1:17" ht="15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/>
      <c r="I49" s="270"/>
      <c r="J49" s="270"/>
      <c r="K49" s="271"/>
      <c r="L49" s="271">
        <v>2349.7600000000002</v>
      </c>
      <c r="M49" s="259">
        <f t="shared" si="1"/>
        <v>-2349.7600000000002</v>
      </c>
      <c r="N49" s="270">
        <v>2</v>
      </c>
      <c r="O49" s="271">
        <v>11936</v>
      </c>
      <c r="P49" s="271">
        <v>3897.49</v>
      </c>
      <c r="Q49" s="259">
        <f t="shared" si="2"/>
        <v>8038.51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/>
      <c r="I50" s="270"/>
      <c r="J50" s="270"/>
      <c r="K50" s="271"/>
      <c r="L50" s="271"/>
      <c r="M50" s="259">
        <f t="shared" si="1"/>
        <v>0</v>
      </c>
      <c r="N50" s="270"/>
      <c r="O50" s="271"/>
      <c r="P50" s="271"/>
      <c r="Q50" s="259">
        <f t="shared" si="2"/>
        <v>0</v>
      </c>
    </row>
    <row r="51" spans="1:17" ht="15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/>
      <c r="I53" s="270"/>
      <c r="J53" s="270">
        <v>1</v>
      </c>
      <c r="K53" s="271">
        <v>1850.21</v>
      </c>
      <c r="L53" s="271">
        <v>2852.63</v>
      </c>
      <c r="M53" s="259">
        <f t="shared" si="1"/>
        <v>-1002.4200000000001</v>
      </c>
      <c r="N53" s="270">
        <v>2</v>
      </c>
      <c r="O53" s="271">
        <v>14944.35</v>
      </c>
      <c r="P53" s="271">
        <v>14944.35</v>
      </c>
      <c r="Q53" s="259">
        <f t="shared" si="2"/>
        <v>0</v>
      </c>
    </row>
    <row r="54" spans="1:17" ht="15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/>
      <c r="I55" s="270"/>
      <c r="J55" s="270"/>
      <c r="K55" s="271"/>
      <c r="L55" s="271">
        <v>552.29999999999995</v>
      </c>
      <c r="M55" s="259">
        <f t="shared" si="1"/>
        <v>-552.29999999999995</v>
      </c>
      <c r="N55" s="270">
        <v>1</v>
      </c>
      <c r="O55" s="271">
        <v>34183.4</v>
      </c>
      <c r="P55" s="271">
        <v>59642.62</v>
      </c>
      <c r="Q55" s="259">
        <f t="shared" si="2"/>
        <v>-25459.22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/>
      <c r="I56" s="270">
        <v>3</v>
      </c>
      <c r="J56" s="270">
        <v>3</v>
      </c>
      <c r="K56" s="271">
        <v>3116.81</v>
      </c>
      <c r="L56" s="271">
        <v>1680.83</v>
      </c>
      <c r="M56" s="259">
        <f t="shared" si="1"/>
        <v>1435.98</v>
      </c>
      <c r="N56" s="270">
        <v>1</v>
      </c>
      <c r="O56" s="271">
        <v>1691.88</v>
      </c>
      <c r="P56" s="271"/>
      <c r="Q56" s="259">
        <f t="shared" si="2"/>
        <v>1691.88</v>
      </c>
    </row>
    <row r="57" spans="1:17" ht="15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/>
      <c r="I57" s="270"/>
      <c r="J57" s="270"/>
      <c r="K57" s="271"/>
      <c r="L57" s="271">
        <v>1104.5999999999999</v>
      </c>
      <c r="M57" s="259">
        <f t="shared" si="1"/>
        <v>-1104.5999999999999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/>
      <c r="O58" s="271"/>
      <c r="P58" s="271">
        <v>3596.42</v>
      </c>
      <c r="Q58" s="259">
        <f t="shared" si="2"/>
        <v>-3596.42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>
        <v>3</v>
      </c>
      <c r="I59" s="270">
        <v>2</v>
      </c>
      <c r="J59" s="270">
        <v>4</v>
      </c>
      <c r="K59" s="271">
        <v>7946.29</v>
      </c>
      <c r="L59" s="271">
        <v>4070.45</v>
      </c>
      <c r="M59" s="259">
        <f t="shared" si="1"/>
        <v>3875.84</v>
      </c>
      <c r="N59" s="270">
        <v>1</v>
      </c>
      <c r="O59" s="271">
        <v>3002.3</v>
      </c>
      <c r="P59" s="271">
        <v>3002.3</v>
      </c>
      <c r="Q59" s="259">
        <f t="shared" si="2"/>
        <v>0</v>
      </c>
    </row>
    <row r="60" spans="1:17" ht="15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/>
      <c r="I60" s="270">
        <v>1</v>
      </c>
      <c r="J60" s="270">
        <v>1</v>
      </c>
      <c r="K60" s="271"/>
      <c r="L60" s="271"/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/>
      <c r="I61" s="270">
        <v>3</v>
      </c>
      <c r="J61" s="270">
        <v>6</v>
      </c>
      <c r="K61" s="271">
        <v>17284.830000000002</v>
      </c>
      <c r="L61" s="271">
        <v>17284.830000000002</v>
      </c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/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/>
      <c r="I64" s="270">
        <v>1</v>
      </c>
      <c r="J64" s="270">
        <v>1</v>
      </c>
      <c r="K64" s="271">
        <v>1336.57</v>
      </c>
      <c r="L64" s="271">
        <v>1888.87</v>
      </c>
      <c r="M64" s="259">
        <f t="shared" si="1"/>
        <v>-552.29999999999995</v>
      </c>
      <c r="N64" s="270">
        <v>2</v>
      </c>
      <c r="O64" s="271">
        <v>7352.14</v>
      </c>
      <c r="P64" s="271">
        <v>7352.14</v>
      </c>
      <c r="Q64" s="259">
        <f t="shared" si="2"/>
        <v>0</v>
      </c>
    </row>
    <row r="65" spans="1:17" ht="15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/>
      <c r="I65" s="270">
        <v>1</v>
      </c>
      <c r="J65" s="270">
        <v>1</v>
      </c>
      <c r="K65" s="271">
        <v>1288.7</v>
      </c>
      <c r="L65" s="271"/>
      <c r="M65" s="259">
        <f t="shared" si="1"/>
        <v>1288.7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>
        <v>1</v>
      </c>
      <c r="I66" s="270">
        <v>2</v>
      </c>
      <c r="J66" s="270">
        <v>5</v>
      </c>
      <c r="K66" s="271">
        <v>9319.1</v>
      </c>
      <c r="L66" s="271">
        <v>15768.37</v>
      </c>
      <c r="M66" s="259">
        <f t="shared" si="1"/>
        <v>-6449.27</v>
      </c>
      <c r="N66" s="270"/>
      <c r="O66" s="271"/>
      <c r="P66" s="271"/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/>
      <c r="I67" s="270">
        <v>1</v>
      </c>
      <c r="J67" s="270">
        <v>4</v>
      </c>
      <c r="K67" s="271">
        <v>5750.09</v>
      </c>
      <c r="L67" s="271">
        <v>12441.95</v>
      </c>
      <c r="M67" s="259">
        <f t="shared" si="1"/>
        <v>-6691.8600000000006</v>
      </c>
      <c r="N67" s="270">
        <v>1</v>
      </c>
      <c r="O67" s="271">
        <v>1785.77</v>
      </c>
      <c r="P67" s="271">
        <v>1785.77</v>
      </c>
      <c r="Q67" s="259">
        <f t="shared" si="2"/>
        <v>0</v>
      </c>
    </row>
    <row r="68" spans="1:17" ht="15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>
        <v>1</v>
      </c>
      <c r="J68" s="270">
        <v>1</v>
      </c>
      <c r="K68" s="271">
        <v>440.5</v>
      </c>
      <c r="L68" s="271"/>
      <c r="M68" s="259">
        <f t="shared" si="1"/>
        <v>440.5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/>
      <c r="I70" s="270">
        <v>2</v>
      </c>
      <c r="J70" s="270">
        <v>3</v>
      </c>
      <c r="K70" s="271">
        <v>4865.4799999999996</v>
      </c>
      <c r="L70" s="271">
        <v>9377.2099999999991</v>
      </c>
      <c r="M70" s="259">
        <f t="shared" si="1"/>
        <v>-4511.7299999999996</v>
      </c>
      <c r="N70" s="270"/>
      <c r="O70" s="271"/>
      <c r="P70" s="271"/>
      <c r="Q70" s="259">
        <f t="shared" si="2"/>
        <v>0</v>
      </c>
    </row>
    <row r="71" spans="1:17" ht="15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/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>
        <v>2</v>
      </c>
      <c r="I73" s="270">
        <v>20</v>
      </c>
      <c r="J73" s="270">
        <v>24</v>
      </c>
      <c r="K73" s="271">
        <v>29669.32</v>
      </c>
      <c r="L73" s="271">
        <v>16158.55</v>
      </c>
      <c r="M73" s="259">
        <f t="shared" si="1"/>
        <v>13510.77</v>
      </c>
      <c r="N73" s="270">
        <v>3</v>
      </c>
      <c r="O73" s="271">
        <v>9176.51</v>
      </c>
      <c r="P73" s="271">
        <v>832.5</v>
      </c>
      <c r="Q73" s="259">
        <f t="shared" si="2"/>
        <v>8344.01</v>
      </c>
    </row>
    <row r="74" spans="1:17" ht="15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/>
      <c r="I74" s="270"/>
      <c r="J74" s="270"/>
      <c r="K74" s="271"/>
      <c r="L74" s="271"/>
      <c r="M74" s="259">
        <f t="shared" si="1"/>
        <v>0</v>
      </c>
      <c r="N74" s="270">
        <v>2</v>
      </c>
      <c r="O74" s="271">
        <v>4547.2</v>
      </c>
      <c r="P74" s="271"/>
      <c r="Q74" s="259">
        <f t="shared" si="2"/>
        <v>4547.2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/>
      <c r="I75" s="270">
        <v>5</v>
      </c>
      <c r="J75" s="270">
        <v>7</v>
      </c>
      <c r="K75" s="271">
        <v>8215.1200000000008</v>
      </c>
      <c r="L75" s="271">
        <v>12178.15</v>
      </c>
      <c r="M75" s="259">
        <f t="shared" ref="M75:M141" si="3">K75-L75</f>
        <v>-3963.0299999999988</v>
      </c>
      <c r="N75" s="270">
        <v>3</v>
      </c>
      <c r="O75" s="271">
        <v>17256.96</v>
      </c>
      <c r="P75" s="271">
        <v>19263.28</v>
      </c>
      <c r="Q75" s="259">
        <f t="shared" ref="Q75:Q141" si="4">O75-P75</f>
        <v>-2006.3199999999997</v>
      </c>
    </row>
    <row r="76" spans="1:17" ht="15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/>
      <c r="J76" s="270"/>
      <c r="K76" s="271">
        <v>3497.9</v>
      </c>
      <c r="L76" s="271">
        <v>3497.9</v>
      </c>
      <c r="M76" s="259">
        <f t="shared" si="3"/>
        <v>0</v>
      </c>
      <c r="N76" s="270"/>
      <c r="O76" s="271">
        <v>13071.1</v>
      </c>
      <c r="P76" s="271">
        <v>13071.1</v>
      </c>
      <c r="Q76" s="259">
        <f t="shared" si="4"/>
        <v>0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/>
      <c r="I77" s="270">
        <v>3</v>
      </c>
      <c r="J77" s="270">
        <v>3</v>
      </c>
      <c r="K77" s="271">
        <v>3928.56</v>
      </c>
      <c r="L77" s="271"/>
      <c r="M77" s="259">
        <f t="shared" si="3"/>
        <v>3928.56</v>
      </c>
      <c r="N77" s="270"/>
      <c r="O77" s="271"/>
      <c r="P77" s="271">
        <v>4734.58</v>
      </c>
      <c r="Q77" s="259">
        <f t="shared" si="4"/>
        <v>-4734.58</v>
      </c>
    </row>
    <row r="78" spans="1:17" ht="15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/>
      <c r="I78" s="270"/>
      <c r="J78" s="270"/>
      <c r="K78" s="271">
        <v>3497.9</v>
      </c>
      <c r="L78" s="271">
        <v>3497.9</v>
      </c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/>
      <c r="I79" s="270">
        <v>2</v>
      </c>
      <c r="J79" s="270">
        <v>3</v>
      </c>
      <c r="K79" s="271">
        <v>8805.14</v>
      </c>
      <c r="L79" s="271"/>
      <c r="M79" s="259">
        <f t="shared" si="3"/>
        <v>8805.14</v>
      </c>
      <c r="N79" s="270">
        <v>1</v>
      </c>
      <c r="O79" s="271">
        <v>2406.4299999999998</v>
      </c>
      <c r="P79" s="271"/>
      <c r="Q79" s="259">
        <f t="shared" si="4"/>
        <v>2406.4299999999998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/>
      <c r="I80" s="270">
        <v>4</v>
      </c>
      <c r="J80" s="270">
        <v>4</v>
      </c>
      <c r="K80" s="271">
        <v>8140.63</v>
      </c>
      <c r="L80" s="271">
        <v>11125.63</v>
      </c>
      <c r="M80" s="259">
        <f t="shared" si="3"/>
        <v>-2984.9999999999991</v>
      </c>
      <c r="N80" s="270"/>
      <c r="O80" s="271"/>
      <c r="P80" s="271">
        <v>34359</v>
      </c>
      <c r="Q80" s="259">
        <f t="shared" si="4"/>
        <v>-34359</v>
      </c>
    </row>
    <row r="81" spans="1:17" ht="15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>
        <v>1</v>
      </c>
      <c r="I82" s="270">
        <v>3</v>
      </c>
      <c r="J82" s="270">
        <v>9</v>
      </c>
      <c r="K82" s="271">
        <v>26994.45</v>
      </c>
      <c r="L82" s="271">
        <v>17206.8</v>
      </c>
      <c r="M82" s="259">
        <f t="shared" si="3"/>
        <v>9787.6500000000015</v>
      </c>
      <c r="N82" s="270"/>
      <c r="O82" s="271"/>
      <c r="P82" s="271">
        <v>17368.580000000002</v>
      </c>
      <c r="Q82" s="259">
        <f t="shared" si="4"/>
        <v>-17368.580000000002</v>
      </c>
    </row>
    <row r="83" spans="1:17" ht="15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/>
      <c r="I83" s="270"/>
      <c r="J83" s="270"/>
      <c r="K83" s="271"/>
      <c r="L83" s="271"/>
      <c r="M83" s="259">
        <f t="shared" si="3"/>
        <v>0</v>
      </c>
      <c r="N83" s="270"/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/>
      <c r="I85" s="270">
        <v>1</v>
      </c>
      <c r="J85" s="270">
        <v>1</v>
      </c>
      <c r="K85" s="271">
        <v>1518.83</v>
      </c>
      <c r="L85" s="271">
        <v>1518.83</v>
      </c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/>
      <c r="I86" s="270">
        <v>3</v>
      </c>
      <c r="J86" s="270">
        <v>6</v>
      </c>
      <c r="K86" s="271">
        <v>8590.99</v>
      </c>
      <c r="L86" s="271">
        <v>2584.7399999999998</v>
      </c>
      <c r="M86" s="259">
        <f t="shared" si="3"/>
        <v>6006.25</v>
      </c>
      <c r="N86" s="270"/>
      <c r="O86" s="271"/>
      <c r="P86" s="271"/>
      <c r="Q86" s="259">
        <f t="shared" si="4"/>
        <v>0</v>
      </c>
    </row>
    <row r="87" spans="1:17" ht="15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/>
      <c r="I87" s="270">
        <v>1</v>
      </c>
      <c r="J87" s="270">
        <v>1</v>
      </c>
      <c r="K87" s="271">
        <v>3497.9</v>
      </c>
      <c r="L87" s="271"/>
      <c r="M87" s="259">
        <f t="shared" si="3"/>
        <v>3497.9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>
        <v>1</v>
      </c>
      <c r="I90" s="270">
        <v>4</v>
      </c>
      <c r="J90" s="270">
        <v>7</v>
      </c>
      <c r="K90" s="271">
        <v>10771.84</v>
      </c>
      <c r="L90" s="271">
        <v>14610.71</v>
      </c>
      <c r="M90" s="259">
        <f t="shared" si="3"/>
        <v>-3838.869999999999</v>
      </c>
      <c r="N90" s="270"/>
      <c r="O90" s="271"/>
      <c r="P90" s="271"/>
      <c r="Q90" s="259">
        <f t="shared" si="4"/>
        <v>0</v>
      </c>
    </row>
    <row r="91" spans="1:17" ht="15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/>
      <c r="I92" s="270">
        <v>1</v>
      </c>
      <c r="J92" s="270">
        <v>3</v>
      </c>
      <c r="K92" s="271">
        <v>7295.45</v>
      </c>
      <c r="L92" s="271">
        <v>3256.3</v>
      </c>
      <c r="M92" s="259">
        <f t="shared" si="3"/>
        <v>4039.1499999999996</v>
      </c>
      <c r="N92" s="270"/>
      <c r="O92" s="271"/>
      <c r="P92" s="271"/>
      <c r="Q92" s="259">
        <f t="shared" si="4"/>
        <v>0</v>
      </c>
    </row>
    <row r="93" spans="1:17" ht="15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/>
      <c r="I93" s="270"/>
      <c r="J93" s="270"/>
      <c r="K93" s="271">
        <v>5891.2</v>
      </c>
      <c r="L93" s="271"/>
      <c r="M93" s="259">
        <f t="shared" si="3"/>
        <v>5891.2</v>
      </c>
      <c r="N93" s="270"/>
      <c r="O93" s="271"/>
      <c r="P93" s="271"/>
      <c r="Q93" s="259">
        <f t="shared" si="4"/>
        <v>0</v>
      </c>
    </row>
    <row r="94" spans="1:17" ht="15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/>
      <c r="I95" s="270"/>
      <c r="J95" s="270"/>
      <c r="K95" s="271"/>
      <c r="L95" s="271"/>
      <c r="M95" s="259">
        <f t="shared" si="3"/>
        <v>0</v>
      </c>
      <c r="N95" s="270">
        <v>1</v>
      </c>
      <c r="O95" s="271">
        <v>16241.68</v>
      </c>
      <c r="P95" s="271">
        <v>16241.68</v>
      </c>
      <c r="Q95" s="259">
        <f t="shared" si="4"/>
        <v>0</v>
      </c>
    </row>
    <row r="96" spans="1:17" ht="15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/>
      <c r="I96" s="270">
        <v>2</v>
      </c>
      <c r="J96" s="270">
        <v>2</v>
      </c>
      <c r="K96" s="271">
        <v>2209.1999999999998</v>
      </c>
      <c r="L96" s="271"/>
      <c r="M96" s="259">
        <f t="shared" si="3"/>
        <v>2209.1999999999998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>
        <v>2</v>
      </c>
      <c r="I97" s="270">
        <v>13</v>
      </c>
      <c r="J97" s="270">
        <v>23</v>
      </c>
      <c r="K97" s="271">
        <v>52382.78</v>
      </c>
      <c r="L97" s="271">
        <v>15079.83</v>
      </c>
      <c r="M97" s="259">
        <f t="shared" si="3"/>
        <v>37302.949999999997</v>
      </c>
      <c r="N97" s="270">
        <v>1</v>
      </c>
      <c r="O97" s="271">
        <v>781</v>
      </c>
      <c r="P97" s="271"/>
      <c r="Q97" s="259">
        <f t="shared" si="4"/>
        <v>781</v>
      </c>
    </row>
    <row r="98" spans="1:17" ht="15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>
        <v>1</v>
      </c>
      <c r="I98" s="270">
        <v>3</v>
      </c>
      <c r="J98" s="270">
        <v>3</v>
      </c>
      <c r="K98" s="271"/>
      <c r="L98" s="271">
        <v>1288.7</v>
      </c>
      <c r="M98" s="259">
        <f t="shared" si="3"/>
        <v>-1288.7</v>
      </c>
      <c r="N98" s="270"/>
      <c r="O98" s="271"/>
      <c r="P98" s="271"/>
      <c r="Q98" s="259">
        <f t="shared" si="4"/>
        <v>0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/>
      <c r="I99" s="270">
        <v>4</v>
      </c>
      <c r="J99" s="270">
        <v>5</v>
      </c>
      <c r="K99" s="271">
        <v>9335.73</v>
      </c>
      <c r="L99" s="271">
        <v>14947.78</v>
      </c>
      <c r="M99" s="259">
        <f t="shared" si="3"/>
        <v>-5612.0500000000011</v>
      </c>
      <c r="N99" s="270">
        <v>1</v>
      </c>
      <c r="O99" s="271">
        <v>3483.91</v>
      </c>
      <c r="P99" s="271"/>
      <c r="Q99" s="259">
        <f t="shared" si="4"/>
        <v>3483.91</v>
      </c>
    </row>
    <row r="100" spans="1:17" ht="15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/>
      <c r="I101" s="270">
        <v>2</v>
      </c>
      <c r="J101" s="270">
        <v>2</v>
      </c>
      <c r="K101" s="271">
        <v>2235.71</v>
      </c>
      <c r="L101" s="271">
        <v>2235.71</v>
      </c>
      <c r="M101" s="259">
        <f t="shared" si="3"/>
        <v>0</v>
      </c>
      <c r="N101" s="270">
        <v>2</v>
      </c>
      <c r="O101" s="271">
        <v>12432.34</v>
      </c>
      <c r="P101" s="271">
        <v>12432.34</v>
      </c>
      <c r="Q101" s="259">
        <f t="shared" si="4"/>
        <v>0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>
        <v>4</v>
      </c>
      <c r="I102" s="270">
        <v>6</v>
      </c>
      <c r="J102" s="270">
        <v>9</v>
      </c>
      <c r="K102" s="271">
        <v>22619.74</v>
      </c>
      <c r="L102" s="271">
        <v>18411.21</v>
      </c>
      <c r="M102" s="259">
        <f t="shared" si="3"/>
        <v>4208.5300000000025</v>
      </c>
      <c r="N102" s="270">
        <v>1</v>
      </c>
      <c r="O102" s="271">
        <v>4248.07</v>
      </c>
      <c r="P102" s="271">
        <v>4248.07</v>
      </c>
      <c r="Q102" s="259">
        <f t="shared" si="4"/>
        <v>0</v>
      </c>
    </row>
    <row r="103" spans="1:17" ht="15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/>
      <c r="I103" s="270">
        <v>1</v>
      </c>
      <c r="J103" s="270">
        <v>1</v>
      </c>
      <c r="K103" s="271">
        <v>5688.69</v>
      </c>
      <c r="L103" s="271">
        <v>5688.69</v>
      </c>
      <c r="M103" s="259">
        <f t="shared" si="3"/>
        <v>0</v>
      </c>
      <c r="N103" s="270">
        <v>1</v>
      </c>
      <c r="O103" s="271">
        <v>16716.28</v>
      </c>
      <c r="P103" s="271">
        <v>16716.28</v>
      </c>
      <c r="Q103" s="259">
        <f t="shared" si="4"/>
        <v>0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/>
      <c r="I104" s="270"/>
      <c r="J104" s="270">
        <v>1</v>
      </c>
      <c r="K104" s="271">
        <v>2584.7399999999998</v>
      </c>
      <c r="L104" s="271">
        <v>2584.7399999999998</v>
      </c>
      <c r="M104" s="259">
        <f t="shared" si="3"/>
        <v>0</v>
      </c>
      <c r="N104" s="270">
        <v>2</v>
      </c>
      <c r="O104" s="271">
        <v>37034.47</v>
      </c>
      <c r="P104" s="271">
        <v>37034.47</v>
      </c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/>
      <c r="J105" s="270">
        <v>1</v>
      </c>
      <c r="K105" s="271">
        <v>2035.23</v>
      </c>
      <c r="L105" s="271">
        <v>2035.23</v>
      </c>
      <c r="M105" s="259">
        <f t="shared" si="3"/>
        <v>0</v>
      </c>
      <c r="N105" s="270"/>
      <c r="O105" s="271"/>
      <c r="P105" s="271"/>
      <c r="Q105" s="259">
        <f t="shared" si="4"/>
        <v>0</v>
      </c>
    </row>
    <row r="106" spans="1:17" ht="15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/>
      <c r="I106" s="270">
        <v>1</v>
      </c>
      <c r="J106" s="270">
        <v>1</v>
      </c>
      <c r="K106" s="271"/>
      <c r="L106" s="271"/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/>
      <c r="I107" s="270">
        <v>1</v>
      </c>
      <c r="J107" s="270">
        <v>2</v>
      </c>
      <c r="K107" s="271">
        <v>6276.2</v>
      </c>
      <c r="L107" s="271">
        <v>1444.26</v>
      </c>
      <c r="M107" s="259">
        <f t="shared" si="3"/>
        <v>4831.9399999999996</v>
      </c>
      <c r="N107" s="270">
        <v>1</v>
      </c>
      <c r="O107" s="271">
        <v>770.8</v>
      </c>
      <c r="P107" s="271">
        <v>770.8</v>
      </c>
      <c r="Q107" s="259">
        <f t="shared" si="4"/>
        <v>0</v>
      </c>
    </row>
    <row r="108" spans="1:17" ht="15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/>
      <c r="I108" s="270"/>
      <c r="J108" s="270"/>
      <c r="K108" s="271"/>
      <c r="L108" s="271"/>
      <c r="M108" s="259">
        <f t="shared" si="3"/>
        <v>0</v>
      </c>
      <c r="N108" s="270"/>
      <c r="O108" s="271"/>
      <c r="P108" s="271"/>
      <c r="Q108" s="259">
        <f t="shared" si="4"/>
        <v>0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/>
      <c r="I109" s="270">
        <v>3</v>
      </c>
      <c r="J109" s="270">
        <v>3</v>
      </c>
      <c r="K109" s="271">
        <v>4122.92</v>
      </c>
      <c r="L109" s="271">
        <v>4122.92</v>
      </c>
      <c r="M109" s="259">
        <f t="shared" si="3"/>
        <v>0</v>
      </c>
      <c r="N109" s="270">
        <v>1</v>
      </c>
      <c r="O109" s="271">
        <v>2134.46</v>
      </c>
      <c r="P109" s="271">
        <v>2134.46</v>
      </c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/>
      <c r="I110" s="270">
        <v>1</v>
      </c>
      <c r="J110" s="270">
        <v>5</v>
      </c>
      <c r="K110" s="271">
        <v>10283.9</v>
      </c>
      <c r="L110" s="271">
        <v>9814.3799999999992</v>
      </c>
      <c r="M110" s="259">
        <f t="shared" si="3"/>
        <v>469.52000000000044</v>
      </c>
      <c r="N110" s="270"/>
      <c r="O110" s="271"/>
      <c r="P110" s="271"/>
      <c r="Q110" s="259">
        <f t="shared" si="4"/>
        <v>0</v>
      </c>
    </row>
    <row r="111" spans="1:17" ht="15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/>
      <c r="I111" s="270">
        <v>2</v>
      </c>
      <c r="J111" s="270">
        <v>2</v>
      </c>
      <c r="K111" s="271">
        <v>5891.2</v>
      </c>
      <c r="L111" s="271"/>
      <c r="M111" s="259">
        <f t="shared" si="3"/>
        <v>5891.2</v>
      </c>
      <c r="N111" s="270">
        <v>1</v>
      </c>
      <c r="O111" s="271">
        <v>3497.9</v>
      </c>
      <c r="P111" s="271"/>
      <c r="Q111" s="259">
        <f t="shared" si="4"/>
        <v>3497.9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/>
      <c r="I112" s="270">
        <v>4</v>
      </c>
      <c r="J112" s="270">
        <v>5</v>
      </c>
      <c r="K112" s="271">
        <v>13424.54</v>
      </c>
      <c r="L112" s="271">
        <v>13424.54</v>
      </c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/>
      <c r="I113" s="270"/>
      <c r="J113" s="270"/>
      <c r="K113" s="271">
        <v>2393.3000000000002</v>
      </c>
      <c r="L113" s="271">
        <v>2393.3000000000002</v>
      </c>
      <c r="M113" s="259">
        <f t="shared" si="3"/>
        <v>0</v>
      </c>
      <c r="N113" s="270"/>
      <c r="O113" s="271"/>
      <c r="P113" s="271"/>
      <c r="Q113" s="259">
        <f t="shared" si="4"/>
        <v>0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/>
      <c r="I114" s="270"/>
      <c r="J114" s="270">
        <v>1</v>
      </c>
      <c r="K114" s="271">
        <v>2349.7600000000002</v>
      </c>
      <c r="L114" s="271">
        <v>8595.82</v>
      </c>
      <c r="M114" s="259">
        <f t="shared" si="3"/>
        <v>-6246.0599999999995</v>
      </c>
      <c r="N114" s="270"/>
      <c r="O114" s="271"/>
      <c r="P114" s="271"/>
      <c r="Q114" s="259">
        <f t="shared" si="4"/>
        <v>0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/>
      <c r="I115" s="270">
        <v>2</v>
      </c>
      <c r="J115" s="270">
        <v>4</v>
      </c>
      <c r="K115" s="271">
        <v>7153.07</v>
      </c>
      <c r="L115" s="271">
        <v>6918.09</v>
      </c>
      <c r="M115" s="259">
        <f t="shared" si="3"/>
        <v>234.97999999999956</v>
      </c>
      <c r="N115" s="270"/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/>
      <c r="I117" s="270">
        <v>1</v>
      </c>
      <c r="J117" s="270">
        <v>2</v>
      </c>
      <c r="K117" s="271">
        <v>5372.77</v>
      </c>
      <c r="L117" s="271">
        <v>6729.59</v>
      </c>
      <c r="M117" s="259">
        <f t="shared" si="3"/>
        <v>-1356.8199999999997</v>
      </c>
      <c r="N117" s="270"/>
      <c r="O117" s="271"/>
      <c r="P117" s="271"/>
      <c r="Q117" s="259">
        <f t="shared" si="4"/>
        <v>0</v>
      </c>
    </row>
    <row r="118" spans="1:17" ht="15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/>
      <c r="J118" s="270"/>
      <c r="K118" s="271">
        <v>3497.9</v>
      </c>
      <c r="L118" s="271">
        <v>3497.9</v>
      </c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/>
      <c r="I119" s="270"/>
      <c r="J119" s="270"/>
      <c r="K119" s="271"/>
      <c r="L119" s="271"/>
      <c r="M119" s="259">
        <f t="shared" si="3"/>
        <v>0</v>
      </c>
      <c r="N119" s="270"/>
      <c r="O119" s="271"/>
      <c r="P119" s="271">
        <v>28115.88</v>
      </c>
      <c r="Q119" s="259">
        <f t="shared" si="4"/>
        <v>-28115.88</v>
      </c>
    </row>
    <row r="120" spans="1:17" ht="15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>
        <v>2</v>
      </c>
      <c r="I121" s="270">
        <v>1</v>
      </c>
      <c r="J121" s="270">
        <v>2</v>
      </c>
      <c r="K121" s="271">
        <v>5739.65</v>
      </c>
      <c r="L121" s="271">
        <v>4726.1899999999996</v>
      </c>
      <c r="M121" s="259">
        <f t="shared" si="3"/>
        <v>1013.46</v>
      </c>
      <c r="N121" s="270">
        <v>1</v>
      </c>
      <c r="O121" s="271">
        <v>5972.74</v>
      </c>
      <c r="P121" s="271">
        <v>23271.439999999999</v>
      </c>
      <c r="Q121" s="259">
        <f t="shared" si="4"/>
        <v>-17298.699999999997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>
        <v>1</v>
      </c>
      <c r="I122" s="270">
        <v>4</v>
      </c>
      <c r="J122" s="270">
        <v>6</v>
      </c>
      <c r="K122" s="271">
        <v>9350.5300000000007</v>
      </c>
      <c r="L122" s="271">
        <v>1574.06</v>
      </c>
      <c r="M122" s="259">
        <f t="shared" si="3"/>
        <v>7776.4700000000012</v>
      </c>
      <c r="N122" s="270"/>
      <c r="O122" s="271"/>
      <c r="P122" s="271"/>
      <c r="Q122" s="259">
        <f t="shared" si="4"/>
        <v>0</v>
      </c>
    </row>
    <row r="123" spans="1:17" ht="15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>
        <v>1</v>
      </c>
      <c r="I123" s="270">
        <v>2</v>
      </c>
      <c r="J123" s="270">
        <v>2</v>
      </c>
      <c r="K123" s="271">
        <v>4786.6000000000004</v>
      </c>
      <c r="L123" s="271"/>
      <c r="M123" s="259">
        <f t="shared" si="3"/>
        <v>4786.6000000000004</v>
      </c>
      <c r="N123" s="270"/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>
        <v>2</v>
      </c>
      <c r="I124" s="270">
        <v>8</v>
      </c>
      <c r="J124" s="270">
        <v>15</v>
      </c>
      <c r="K124" s="271">
        <v>33354.36</v>
      </c>
      <c r="L124" s="271">
        <v>2749.08</v>
      </c>
      <c r="M124" s="259">
        <f t="shared" si="3"/>
        <v>30605.279999999999</v>
      </c>
      <c r="N124" s="270">
        <v>1</v>
      </c>
      <c r="O124" s="271">
        <v>4354.9799999999996</v>
      </c>
      <c r="P124" s="271"/>
      <c r="Q124" s="259">
        <f t="shared" si="4"/>
        <v>4354.9799999999996</v>
      </c>
    </row>
    <row r="125" spans="1:17" ht="15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>
        <v>-2</v>
      </c>
      <c r="I125" s="270">
        <v>1</v>
      </c>
      <c r="J125" s="270">
        <v>1</v>
      </c>
      <c r="K125" s="271">
        <v>1472.8</v>
      </c>
      <c r="L125" s="271"/>
      <c r="M125" s="259">
        <f t="shared" si="3"/>
        <v>1472.8</v>
      </c>
      <c r="N125" s="270"/>
      <c r="O125" s="271">
        <v>14223.9</v>
      </c>
      <c r="P125" s="271"/>
      <c r="Q125" s="259">
        <f t="shared" si="4"/>
        <v>14223.9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/>
      <c r="I126" s="270">
        <v>1</v>
      </c>
      <c r="J126" s="270">
        <v>3</v>
      </c>
      <c r="K126" s="271">
        <v>6894.62</v>
      </c>
      <c r="L126" s="271">
        <v>4397.29</v>
      </c>
      <c r="M126" s="259">
        <f t="shared" si="3"/>
        <v>2497.33</v>
      </c>
      <c r="N126" s="270"/>
      <c r="O126" s="271"/>
      <c r="P126" s="271"/>
      <c r="Q126" s="259">
        <f t="shared" si="4"/>
        <v>0</v>
      </c>
    </row>
    <row r="127" spans="1:17" ht="15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>
        <v>1</v>
      </c>
      <c r="I127" s="270"/>
      <c r="J127" s="270"/>
      <c r="K127" s="271"/>
      <c r="L127" s="271">
        <v>2393.3000000000002</v>
      </c>
      <c r="M127" s="259">
        <f t="shared" si="3"/>
        <v>-2393.3000000000002</v>
      </c>
      <c r="N127" s="270"/>
      <c r="O127" s="271"/>
      <c r="P127" s="271"/>
      <c r="Q127" s="259">
        <f t="shared" si="4"/>
        <v>0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>
        <v>1</v>
      </c>
      <c r="I128" s="270">
        <v>5</v>
      </c>
      <c r="J128" s="270">
        <v>6</v>
      </c>
      <c r="K128" s="271">
        <v>8158.68</v>
      </c>
      <c r="L128" s="271">
        <v>5519.05</v>
      </c>
      <c r="M128" s="259">
        <f t="shared" si="3"/>
        <v>2639.63</v>
      </c>
      <c r="N128" s="270">
        <v>1</v>
      </c>
      <c r="O128" s="271">
        <v>1375.23</v>
      </c>
      <c r="P128" s="271">
        <v>1375.23</v>
      </c>
      <c r="Q128" s="259">
        <f t="shared" si="4"/>
        <v>0</v>
      </c>
    </row>
    <row r="129" spans="1:17" ht="15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/>
      <c r="I129" s="270"/>
      <c r="J129" s="270"/>
      <c r="K129" s="271"/>
      <c r="L129" s="271"/>
      <c r="M129" s="259">
        <f t="shared" si="3"/>
        <v>0</v>
      </c>
      <c r="N129" s="270"/>
      <c r="O129" s="271">
        <v>6864.85</v>
      </c>
      <c r="P129" s="271">
        <v>6864.85</v>
      </c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>
        <v>1</v>
      </c>
      <c r="I130" s="270">
        <v>4</v>
      </c>
      <c r="J130" s="270">
        <v>6</v>
      </c>
      <c r="K130" s="271">
        <v>9502.3799999999992</v>
      </c>
      <c r="L130" s="271">
        <v>11348.26</v>
      </c>
      <c r="M130" s="259">
        <f t="shared" si="3"/>
        <v>-1845.880000000001</v>
      </c>
      <c r="N130" s="270">
        <v>1</v>
      </c>
      <c r="O130" s="271">
        <v>6784.09</v>
      </c>
      <c r="P130" s="271"/>
      <c r="Q130" s="259">
        <f t="shared" si="4"/>
        <v>6784.09</v>
      </c>
    </row>
    <row r="131" spans="1:17" ht="15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/>
      <c r="I131" s="270"/>
      <c r="J131" s="270"/>
      <c r="K131" s="271"/>
      <c r="L131" s="271"/>
      <c r="M131" s="259">
        <f t="shared" si="3"/>
        <v>0</v>
      </c>
      <c r="N131" s="270">
        <v>1</v>
      </c>
      <c r="O131" s="271">
        <v>11414.2</v>
      </c>
      <c r="P131" s="271"/>
      <c r="Q131" s="259">
        <f t="shared" si="4"/>
        <v>11414.2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>
        <v>2</v>
      </c>
      <c r="I132" s="270">
        <v>6</v>
      </c>
      <c r="J132" s="270">
        <v>9</v>
      </c>
      <c r="K132" s="271">
        <v>9904.58</v>
      </c>
      <c r="L132" s="271">
        <v>9610.02</v>
      </c>
      <c r="M132" s="259">
        <f t="shared" si="3"/>
        <v>294.55999999999949</v>
      </c>
      <c r="N132" s="270">
        <v>1</v>
      </c>
      <c r="O132" s="271">
        <v>2262.5</v>
      </c>
      <c r="P132" s="271">
        <v>3588.02</v>
      </c>
      <c r="Q132" s="259">
        <f t="shared" si="4"/>
        <v>-1325.52</v>
      </c>
    </row>
    <row r="133" spans="1:17" ht="15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/>
      <c r="I133" s="270"/>
      <c r="J133" s="270"/>
      <c r="K133" s="271"/>
      <c r="L133" s="271"/>
      <c r="M133" s="259">
        <f t="shared" si="3"/>
        <v>0</v>
      </c>
      <c r="N133" s="270">
        <v>1</v>
      </c>
      <c r="O133" s="271"/>
      <c r="P133" s="271"/>
      <c r="Q133" s="259">
        <f t="shared" si="4"/>
        <v>0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/>
      <c r="I134" s="270">
        <v>2</v>
      </c>
      <c r="J134" s="270">
        <v>2</v>
      </c>
      <c r="K134" s="271">
        <v>3170.57</v>
      </c>
      <c r="L134" s="271">
        <v>3170.57</v>
      </c>
      <c r="M134" s="259">
        <f t="shared" si="3"/>
        <v>0</v>
      </c>
      <c r="N134" s="270"/>
      <c r="O134" s="271"/>
      <c r="P134" s="271"/>
      <c r="Q134" s="259">
        <f t="shared" si="4"/>
        <v>0</v>
      </c>
    </row>
    <row r="135" spans="1:17" ht="15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/>
      <c r="J135" s="270"/>
      <c r="K135" s="271">
        <v>2393.3000000000002</v>
      </c>
      <c r="L135" s="271">
        <v>2393.3000000000002</v>
      </c>
      <c r="M135" s="259">
        <f t="shared" si="3"/>
        <v>0</v>
      </c>
      <c r="N135" s="270"/>
      <c r="O135" s="271">
        <v>8468.6</v>
      </c>
      <c r="P135" s="271">
        <v>8468.6</v>
      </c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/>
      <c r="I136" s="270">
        <v>2</v>
      </c>
      <c r="J136" s="270">
        <v>4</v>
      </c>
      <c r="K136" s="271">
        <v>10867.67</v>
      </c>
      <c r="L136" s="271">
        <v>10867.67</v>
      </c>
      <c r="M136" s="259">
        <f t="shared" si="3"/>
        <v>0</v>
      </c>
      <c r="N136" s="270"/>
      <c r="O136" s="271"/>
      <c r="P136" s="271"/>
      <c r="Q136" s="259">
        <f t="shared" si="4"/>
        <v>0</v>
      </c>
    </row>
    <row r="137" spans="1:17" ht="15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/>
      <c r="I138" s="270">
        <v>1</v>
      </c>
      <c r="J138" s="270">
        <v>1</v>
      </c>
      <c r="K138" s="271">
        <v>1809.33</v>
      </c>
      <c r="L138" s="271">
        <v>4945.43</v>
      </c>
      <c r="M138" s="259">
        <f t="shared" si="3"/>
        <v>-3136.1000000000004</v>
      </c>
      <c r="N138" s="270">
        <v>1</v>
      </c>
      <c r="O138" s="271">
        <v>2061.85</v>
      </c>
      <c r="P138" s="271">
        <v>18388.97</v>
      </c>
      <c r="Q138" s="259">
        <f t="shared" si="4"/>
        <v>-16327.12</v>
      </c>
    </row>
    <row r="139" spans="1:17" ht="15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>
        <v>1</v>
      </c>
      <c r="I140" s="270">
        <v>1</v>
      </c>
      <c r="J140" s="270">
        <v>1</v>
      </c>
      <c r="K140" s="271">
        <v>386.61</v>
      </c>
      <c r="L140" s="271"/>
      <c r="M140" s="259">
        <f t="shared" si="3"/>
        <v>386.61</v>
      </c>
      <c r="N140" s="270">
        <v>1</v>
      </c>
      <c r="O140" s="271">
        <v>10260.450000000001</v>
      </c>
      <c r="P140" s="271"/>
      <c r="Q140" s="259">
        <f t="shared" si="4"/>
        <v>10260.450000000001</v>
      </c>
    </row>
    <row r="141" spans="1:17" ht="15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>
        <v>1</v>
      </c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/>
      <c r="I142" s="270">
        <v>5</v>
      </c>
      <c r="J142" s="270">
        <v>5</v>
      </c>
      <c r="K142" s="271">
        <v>5670.28</v>
      </c>
      <c r="L142" s="271">
        <v>4860.24</v>
      </c>
      <c r="M142" s="259">
        <f t="shared" ref="M142:M186" si="5">K142-L142</f>
        <v>810.04</v>
      </c>
      <c r="N142" s="270">
        <v>1</v>
      </c>
      <c r="O142" s="271">
        <v>1620.08</v>
      </c>
      <c r="P142" s="271">
        <v>2430.12</v>
      </c>
      <c r="Q142" s="259">
        <f t="shared" ref="Q142:Q186" si="6">O142-P142</f>
        <v>-810.04</v>
      </c>
    </row>
    <row r="143" spans="1:17" ht="15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/>
      <c r="I143" s="270"/>
      <c r="J143" s="270"/>
      <c r="K143" s="271"/>
      <c r="L143" s="271">
        <v>8468.6</v>
      </c>
      <c r="M143" s="259">
        <f t="shared" si="5"/>
        <v>-8468.6</v>
      </c>
      <c r="N143" s="270"/>
      <c r="O143" s="271"/>
      <c r="P143" s="271">
        <v>2209.1999999999998</v>
      </c>
      <c r="Q143" s="259">
        <f t="shared" si="6"/>
        <v>-2209.1999999999998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/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>
        <v>1</v>
      </c>
      <c r="O147" s="271">
        <v>1104.5999999999999</v>
      </c>
      <c r="P147" s="271"/>
      <c r="Q147" s="259">
        <f t="shared" si="6"/>
        <v>1104.5999999999999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>
        <v>1</v>
      </c>
      <c r="O149" s="271">
        <v>2643</v>
      </c>
      <c r="P149" s="271"/>
      <c r="Q149" s="259">
        <f t="shared" si="6"/>
        <v>2643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/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>
        <v>1</v>
      </c>
      <c r="J154" s="270">
        <v>1</v>
      </c>
      <c r="K154" s="271">
        <v>552.29999999999995</v>
      </c>
      <c r="L154" s="271"/>
      <c r="M154" s="259">
        <f t="shared" si="5"/>
        <v>552.29999999999995</v>
      </c>
      <c r="N154" s="270">
        <v>1</v>
      </c>
      <c r="O154" s="271">
        <v>1288.7</v>
      </c>
      <c r="P154" s="271"/>
      <c r="Q154" s="259">
        <f t="shared" si="6"/>
        <v>1288.7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/>
      <c r="I155" s="270">
        <v>2</v>
      </c>
      <c r="J155" s="270">
        <v>5</v>
      </c>
      <c r="K155" s="271">
        <v>8905.18</v>
      </c>
      <c r="L155" s="271">
        <v>8905.18</v>
      </c>
      <c r="M155" s="259">
        <f t="shared" si="5"/>
        <v>0</v>
      </c>
      <c r="N155" s="270">
        <v>1</v>
      </c>
      <c r="O155" s="271">
        <v>1377.07</v>
      </c>
      <c r="P155" s="271">
        <v>1377.07</v>
      </c>
      <c r="Q155" s="259">
        <f t="shared" si="6"/>
        <v>0</v>
      </c>
    </row>
    <row r="156" spans="1:17" ht="15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/>
      <c r="I156" s="270"/>
      <c r="J156" s="270"/>
      <c r="K156" s="271">
        <v>2209.6</v>
      </c>
      <c r="L156" s="271">
        <v>2209.6</v>
      </c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/>
      <c r="I157" s="270"/>
      <c r="J157" s="270"/>
      <c r="K157" s="271"/>
      <c r="L157" s="271"/>
      <c r="M157" s="259">
        <f t="shared" si="5"/>
        <v>0</v>
      </c>
      <c r="N157" s="270">
        <v>2</v>
      </c>
      <c r="O157" s="271">
        <v>5040.58</v>
      </c>
      <c r="P157" s="271">
        <v>1288.7</v>
      </c>
      <c r="Q157" s="259">
        <f t="shared" si="6"/>
        <v>3751.88</v>
      </c>
    </row>
    <row r="158" spans="1:17" ht="15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/>
      <c r="I158" s="270">
        <v>2</v>
      </c>
      <c r="J158" s="270">
        <v>2</v>
      </c>
      <c r="K158" s="271">
        <v>2393.3000000000002</v>
      </c>
      <c r="L158" s="271"/>
      <c r="M158" s="259">
        <f t="shared" si="5"/>
        <v>2393.3000000000002</v>
      </c>
      <c r="N158" s="270">
        <v>1</v>
      </c>
      <c r="O158" s="271">
        <v>1841</v>
      </c>
      <c r="P158" s="271"/>
      <c r="Q158" s="259">
        <f t="shared" si="6"/>
        <v>1841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/>
      <c r="I161" s="270">
        <v>3</v>
      </c>
      <c r="J161" s="270">
        <v>9</v>
      </c>
      <c r="K161" s="271">
        <v>27030.75</v>
      </c>
      <c r="L161" s="271">
        <v>11636.42</v>
      </c>
      <c r="M161" s="259">
        <f t="shared" si="5"/>
        <v>15394.33</v>
      </c>
      <c r="N161" s="270"/>
      <c r="O161" s="271"/>
      <c r="P161" s="271"/>
      <c r="Q161" s="259">
        <f t="shared" si="6"/>
        <v>0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>
        <v>1</v>
      </c>
      <c r="I162" s="270">
        <v>2</v>
      </c>
      <c r="J162" s="270">
        <v>2</v>
      </c>
      <c r="K162" s="271">
        <v>1822.6</v>
      </c>
      <c r="L162" s="271">
        <v>1822.6</v>
      </c>
      <c r="M162" s="259">
        <f t="shared" si="5"/>
        <v>0</v>
      </c>
      <c r="N162" s="270"/>
      <c r="O162" s="271"/>
      <c r="P162" s="271"/>
      <c r="Q162" s="259">
        <f t="shared" si="6"/>
        <v>0</v>
      </c>
    </row>
    <row r="163" spans="1:17" ht="15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/>
      <c r="I163" s="270"/>
      <c r="J163" s="270"/>
      <c r="K163" s="271">
        <v>3383.95</v>
      </c>
      <c r="L163" s="271"/>
      <c r="M163" s="259">
        <f t="shared" si="5"/>
        <v>3383.95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/>
      <c r="I165" s="270"/>
      <c r="J165" s="270"/>
      <c r="K165" s="271"/>
      <c r="L165" s="271"/>
      <c r="M165" s="259">
        <f t="shared" si="5"/>
        <v>0</v>
      </c>
      <c r="N165" s="270">
        <v>2</v>
      </c>
      <c r="O165" s="271">
        <v>644.35</v>
      </c>
      <c r="P165" s="271"/>
      <c r="Q165" s="259">
        <f t="shared" si="6"/>
        <v>644.35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>
        <v>1</v>
      </c>
      <c r="I166" s="270">
        <v>2</v>
      </c>
      <c r="J166" s="270">
        <v>2</v>
      </c>
      <c r="K166" s="271">
        <v>2035.87</v>
      </c>
      <c r="L166" s="271">
        <v>911.3</v>
      </c>
      <c r="M166" s="259">
        <f t="shared" si="5"/>
        <v>1124.57</v>
      </c>
      <c r="N166" s="270"/>
      <c r="O166" s="271"/>
      <c r="P166" s="271"/>
      <c r="Q166" s="259">
        <f t="shared" si="6"/>
        <v>0</v>
      </c>
    </row>
    <row r="167" spans="1:17" ht="15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/>
      <c r="I167" s="270"/>
      <c r="J167" s="270"/>
      <c r="K167" s="271">
        <v>1933.05</v>
      </c>
      <c r="L167" s="271"/>
      <c r="M167" s="259">
        <f t="shared" si="5"/>
        <v>1933.05</v>
      </c>
      <c r="N167" s="270"/>
      <c r="O167" s="271">
        <v>4478.3500000000004</v>
      </c>
      <c r="P167" s="271"/>
      <c r="Q167" s="259">
        <f t="shared" si="6"/>
        <v>4478.3500000000004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>
        <v>1</v>
      </c>
      <c r="I168" s="270">
        <v>1</v>
      </c>
      <c r="J168" s="270">
        <v>2</v>
      </c>
      <c r="K168" s="271">
        <v>6331.01</v>
      </c>
      <c r="L168" s="271">
        <v>6331.01</v>
      </c>
      <c r="M168" s="259">
        <f t="shared" si="5"/>
        <v>0</v>
      </c>
      <c r="N168" s="270"/>
      <c r="O168" s="271"/>
      <c r="P168" s="271">
        <v>15550.93</v>
      </c>
      <c r="Q168" s="259">
        <f t="shared" si="6"/>
        <v>-15550.93</v>
      </c>
    </row>
    <row r="169" spans="1:17" ht="15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/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>
        <v>2</v>
      </c>
      <c r="I170" s="270">
        <v>3</v>
      </c>
      <c r="J170" s="270">
        <v>7</v>
      </c>
      <c r="K170" s="271">
        <v>15633.96</v>
      </c>
      <c r="L170" s="271">
        <v>8935.94</v>
      </c>
      <c r="M170" s="259">
        <f t="shared" si="5"/>
        <v>6698.0199999999986</v>
      </c>
      <c r="N170" s="270">
        <v>1</v>
      </c>
      <c r="O170" s="271">
        <v>2234.29</v>
      </c>
      <c r="P170" s="271">
        <v>2234.29</v>
      </c>
      <c r="Q170" s="259">
        <f t="shared" si="6"/>
        <v>0</v>
      </c>
    </row>
    <row r="171" spans="1:17" ht="15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>
        <v>1</v>
      </c>
      <c r="O171" s="271">
        <v>1841</v>
      </c>
      <c r="P171" s="271"/>
      <c r="Q171" s="259">
        <f t="shared" si="6"/>
        <v>1841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/>
      <c r="I172" s="270">
        <v>1</v>
      </c>
      <c r="J172" s="270">
        <v>1</v>
      </c>
      <c r="K172" s="271">
        <v>1366.94</v>
      </c>
      <c r="L172" s="271">
        <v>441.84</v>
      </c>
      <c r="M172" s="259">
        <f t="shared" si="5"/>
        <v>925.10000000000014</v>
      </c>
      <c r="N172" s="270"/>
      <c r="O172" s="271"/>
      <c r="P172" s="271"/>
      <c r="Q172" s="259">
        <f t="shared" si="6"/>
        <v>0</v>
      </c>
    </row>
    <row r="173" spans="1:17" ht="15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>
        <v>1</v>
      </c>
      <c r="O174" s="271">
        <v>1288.7</v>
      </c>
      <c r="P174" s="271">
        <v>1288.7</v>
      </c>
      <c r="Q174" s="259">
        <f t="shared" si="6"/>
        <v>0</v>
      </c>
    </row>
    <row r="175" spans="1:17" ht="5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>
        <v>1</v>
      </c>
      <c r="O175" s="271">
        <v>5891.2</v>
      </c>
      <c r="P175" s="271"/>
      <c r="Q175" s="259">
        <f t="shared" si="6"/>
        <v>5891.2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>
        <v>4</v>
      </c>
      <c r="I177" s="270">
        <v>4</v>
      </c>
      <c r="J177" s="270">
        <v>6</v>
      </c>
      <c r="K177" s="271">
        <v>7903.35</v>
      </c>
      <c r="L177" s="271">
        <v>15634.55</v>
      </c>
      <c r="M177" s="259">
        <f t="shared" si="5"/>
        <v>-7731.1999999999989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/>
      <c r="I178" s="270">
        <v>2</v>
      </c>
      <c r="J178" s="270">
        <v>4</v>
      </c>
      <c r="K178" s="271">
        <v>4199.88</v>
      </c>
      <c r="L178" s="271">
        <v>3384.87</v>
      </c>
      <c r="M178" s="259">
        <f t="shared" si="5"/>
        <v>815.01000000000022</v>
      </c>
      <c r="N178" s="270"/>
      <c r="O178" s="271"/>
      <c r="P178" s="271"/>
      <c r="Q178" s="259">
        <f t="shared" si="6"/>
        <v>0</v>
      </c>
    </row>
    <row r="179" spans="1:17" ht="15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/>
      <c r="I179" s="270"/>
      <c r="J179" s="270"/>
      <c r="K179" s="271"/>
      <c r="L179" s="271"/>
      <c r="M179" s="259">
        <f t="shared" si="5"/>
        <v>0</v>
      </c>
      <c r="N179" s="270"/>
      <c r="O179" s="271"/>
      <c r="P179" s="271"/>
      <c r="Q179" s="259">
        <f t="shared" si="6"/>
        <v>0</v>
      </c>
    </row>
    <row r="180" spans="1:17" ht="15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/>
      <c r="J180" s="270"/>
      <c r="K180" s="271"/>
      <c r="L180" s="271"/>
      <c r="M180" s="259">
        <f t="shared" si="5"/>
        <v>0</v>
      </c>
      <c r="N180" s="270"/>
      <c r="O180" s="271"/>
      <c r="P180" s="271"/>
      <c r="Q180" s="259">
        <f t="shared" si="6"/>
        <v>0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>
        <v>1</v>
      </c>
      <c r="I181" s="270">
        <v>4</v>
      </c>
      <c r="J181" s="270">
        <v>4</v>
      </c>
      <c r="K181" s="271">
        <v>6156.38</v>
      </c>
      <c r="L181" s="271">
        <v>552.29999999999995</v>
      </c>
      <c r="M181" s="259">
        <f t="shared" si="5"/>
        <v>5604.08</v>
      </c>
      <c r="N181" s="270"/>
      <c r="O181" s="271"/>
      <c r="P181" s="271"/>
      <c r="Q181" s="259">
        <f t="shared" si="6"/>
        <v>0</v>
      </c>
    </row>
    <row r="182" spans="1:17" ht="15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/>
      <c r="I182" s="270"/>
      <c r="J182" s="270"/>
      <c r="K182" s="271">
        <v>2209.1999999999998</v>
      </c>
      <c r="L182" s="271">
        <v>5479.71</v>
      </c>
      <c r="M182" s="259">
        <f t="shared" si="5"/>
        <v>-3270.51</v>
      </c>
      <c r="N182" s="270"/>
      <c r="O182" s="271">
        <v>4970.7</v>
      </c>
      <c r="P182" s="271">
        <v>4970.7</v>
      </c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/>
      <c r="I183" s="270">
        <v>1</v>
      </c>
      <c r="J183" s="270">
        <v>3</v>
      </c>
      <c r="K183" s="271">
        <v>10976.77</v>
      </c>
      <c r="L183" s="271">
        <v>4923.83</v>
      </c>
      <c r="M183" s="259">
        <f t="shared" si="5"/>
        <v>6052.9400000000005</v>
      </c>
      <c r="N183" s="270">
        <v>1</v>
      </c>
      <c r="O183" s="271">
        <v>1492.5</v>
      </c>
      <c r="P183" s="271">
        <v>9980.7199999999993</v>
      </c>
      <c r="Q183" s="259">
        <f t="shared" si="6"/>
        <v>-8488.2199999999993</v>
      </c>
    </row>
    <row r="184" spans="1:17" ht="15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/>
      <c r="I184" s="270">
        <v>1</v>
      </c>
      <c r="J184" s="270">
        <v>1</v>
      </c>
      <c r="K184" s="271">
        <v>2853.55</v>
      </c>
      <c r="L184" s="271"/>
      <c r="M184" s="259">
        <f t="shared" si="5"/>
        <v>2853.55</v>
      </c>
      <c r="N184" s="270">
        <v>3</v>
      </c>
      <c r="O184" s="271">
        <v>7087.85</v>
      </c>
      <c r="P184" s="271"/>
      <c r="Q184" s="259">
        <f t="shared" si="6"/>
        <v>7087.85</v>
      </c>
    </row>
    <row r="185" spans="1:17" ht="15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/>
      <c r="I185" s="270">
        <v>2</v>
      </c>
      <c r="J185" s="270">
        <v>2</v>
      </c>
      <c r="K185" s="271">
        <v>4786.6000000000004</v>
      </c>
      <c r="L185" s="271"/>
      <c r="M185" s="259">
        <f t="shared" si="5"/>
        <v>4786.6000000000004</v>
      </c>
      <c r="N185" s="270">
        <v>3</v>
      </c>
      <c r="O185" s="271">
        <v>6075.3</v>
      </c>
      <c r="P185" s="271"/>
      <c r="Q185" s="259">
        <f t="shared" si="6"/>
        <v>6075.3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/>
      <c r="I186" s="270">
        <v>2</v>
      </c>
      <c r="J186" s="270">
        <v>3</v>
      </c>
      <c r="K186" s="271">
        <v>4461.45</v>
      </c>
      <c r="L186" s="271">
        <v>883.68</v>
      </c>
      <c r="M186" s="259">
        <f t="shared" si="5"/>
        <v>3577.77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/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>
        <v>1</v>
      </c>
      <c r="I189" s="270"/>
      <c r="J189" s="270">
        <v>6</v>
      </c>
      <c r="K189" s="271">
        <v>16030.91</v>
      </c>
      <c r="L189" s="271">
        <v>5329.26</v>
      </c>
      <c r="M189" s="259">
        <f t="shared" ref="M189:M235" si="7">K189-L189</f>
        <v>10701.65</v>
      </c>
      <c r="N189" s="270"/>
      <c r="O189" s="271"/>
      <c r="P189" s="271"/>
      <c r="Q189" s="259">
        <f t="shared" ref="Q189:Q235" si="8">O189-P189</f>
        <v>0</v>
      </c>
    </row>
    <row r="190" spans="1:17" ht="15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/>
      <c r="I190" s="270">
        <v>1</v>
      </c>
      <c r="J190" s="270">
        <v>1</v>
      </c>
      <c r="K190" s="271">
        <v>1104.5999999999999</v>
      </c>
      <c r="L190" s="271"/>
      <c r="M190" s="259">
        <f t="shared" si="7"/>
        <v>1104.5999999999999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>
        <v>1</v>
      </c>
      <c r="I191" s="270">
        <v>1</v>
      </c>
      <c r="J191" s="270">
        <v>4</v>
      </c>
      <c r="K191" s="271">
        <v>11802.68</v>
      </c>
      <c r="L191" s="271">
        <v>3133.01</v>
      </c>
      <c r="M191" s="259">
        <f t="shared" si="7"/>
        <v>8669.67</v>
      </c>
      <c r="N191" s="270"/>
      <c r="O191" s="271"/>
      <c r="P191" s="271"/>
      <c r="Q191" s="259">
        <f t="shared" si="8"/>
        <v>0</v>
      </c>
    </row>
    <row r="192" spans="1:17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/>
      <c r="I192" s="270">
        <v>1</v>
      </c>
      <c r="J192" s="270">
        <v>1</v>
      </c>
      <c r="K192" s="271">
        <v>3313.8</v>
      </c>
      <c r="L192" s="271"/>
      <c r="M192" s="259">
        <f t="shared" si="7"/>
        <v>3313.8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>
        <v>2</v>
      </c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/>
      <c r="I194" s="270">
        <v>1</v>
      </c>
      <c r="J194" s="270">
        <v>1</v>
      </c>
      <c r="K194" s="271"/>
      <c r="L194" s="271"/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/>
      <c r="I195" s="270">
        <v>3</v>
      </c>
      <c r="J195" s="270">
        <v>6</v>
      </c>
      <c r="K195" s="271">
        <v>7944.64</v>
      </c>
      <c r="L195" s="271">
        <v>6944.72</v>
      </c>
      <c r="M195" s="259">
        <f t="shared" si="7"/>
        <v>999.92000000000007</v>
      </c>
      <c r="N195" s="270"/>
      <c r="O195" s="271"/>
      <c r="P195" s="271"/>
      <c r="Q195" s="259">
        <f t="shared" si="8"/>
        <v>0</v>
      </c>
    </row>
    <row r="196" spans="1:17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/>
      <c r="I196" s="270"/>
      <c r="J196" s="270"/>
      <c r="K196" s="271">
        <v>1440.75</v>
      </c>
      <c r="L196" s="271">
        <v>1440.75</v>
      </c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/>
      <c r="I197" s="270">
        <v>2</v>
      </c>
      <c r="J197" s="270">
        <v>2</v>
      </c>
      <c r="K197" s="271">
        <v>1098.47</v>
      </c>
      <c r="L197" s="271">
        <v>1002.42</v>
      </c>
      <c r="M197" s="259">
        <f t="shared" si="7"/>
        <v>96.050000000000068</v>
      </c>
      <c r="N197" s="270"/>
      <c r="O197" s="271"/>
      <c r="P197" s="271"/>
      <c r="Q197" s="259">
        <f t="shared" si="8"/>
        <v>0</v>
      </c>
    </row>
    <row r="198" spans="1:17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/>
      <c r="I198" s="270">
        <v>3</v>
      </c>
      <c r="J198" s="270">
        <v>3</v>
      </c>
      <c r="K198" s="271">
        <v>4602.5</v>
      </c>
      <c r="L198" s="271"/>
      <c r="M198" s="259">
        <f t="shared" si="7"/>
        <v>4602.5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/>
      <c r="I199" s="270">
        <v>1</v>
      </c>
      <c r="J199" s="270">
        <v>1</v>
      </c>
      <c r="K199" s="271">
        <v>1472.8</v>
      </c>
      <c r="L199" s="271"/>
      <c r="M199" s="259">
        <f t="shared" si="7"/>
        <v>1472.8</v>
      </c>
      <c r="N199" s="270"/>
      <c r="O199" s="271"/>
      <c r="P199" s="271"/>
      <c r="Q199" s="259">
        <f t="shared" si="8"/>
        <v>0</v>
      </c>
    </row>
    <row r="200" spans="1:17" ht="63.75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/>
      <c r="I200" s="270">
        <v>2</v>
      </c>
      <c r="J200" s="270">
        <v>2</v>
      </c>
      <c r="K200" s="271"/>
      <c r="L200" s="271"/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>
        <v>2</v>
      </c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/>
      <c r="I202" s="270"/>
      <c r="J202" s="270">
        <v>1</v>
      </c>
      <c r="K202" s="271">
        <v>1356.82</v>
      </c>
      <c r="L202" s="271">
        <v>8161.8</v>
      </c>
      <c r="M202" s="259">
        <f t="shared" si="7"/>
        <v>-6804.9800000000005</v>
      </c>
      <c r="N202" s="270"/>
      <c r="O202" s="271"/>
      <c r="P202" s="271"/>
      <c r="Q202" s="259">
        <f t="shared" si="8"/>
        <v>0</v>
      </c>
    </row>
    <row r="203" spans="1:17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/>
      <c r="I203" s="270">
        <v>2</v>
      </c>
      <c r="J203" s="270">
        <v>2</v>
      </c>
      <c r="K203" s="271">
        <v>3682</v>
      </c>
      <c r="L203" s="271"/>
      <c r="M203" s="259">
        <f t="shared" si="7"/>
        <v>3682</v>
      </c>
      <c r="N203" s="270"/>
      <c r="O203" s="271"/>
      <c r="P203" s="271"/>
      <c r="Q203" s="259">
        <f t="shared" si="8"/>
        <v>0</v>
      </c>
    </row>
    <row r="204" spans="1:17" ht="15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/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/>
      <c r="I205" s="270">
        <v>1</v>
      </c>
      <c r="J205" s="270">
        <v>1</v>
      </c>
      <c r="K205" s="271">
        <v>1986.44</v>
      </c>
      <c r="L205" s="271">
        <v>1986.44</v>
      </c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>
        <v>2</v>
      </c>
      <c r="I206" s="270">
        <v>6</v>
      </c>
      <c r="J206" s="270">
        <v>7</v>
      </c>
      <c r="K206" s="271">
        <v>14065.89</v>
      </c>
      <c r="L206" s="271"/>
      <c r="M206" s="259">
        <f t="shared" si="7"/>
        <v>14065.89</v>
      </c>
      <c r="N206" s="270"/>
      <c r="O206" s="271"/>
      <c r="P206" s="271"/>
      <c r="Q206" s="259">
        <f t="shared" si="8"/>
        <v>0</v>
      </c>
    </row>
    <row r="207" spans="1:17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/>
      <c r="I208" s="270"/>
      <c r="J208" s="270">
        <v>1</v>
      </c>
      <c r="K208" s="271">
        <v>1126.69</v>
      </c>
      <c r="L208" s="271">
        <v>2231.11</v>
      </c>
      <c r="M208" s="259">
        <f t="shared" si="7"/>
        <v>-1104.42</v>
      </c>
      <c r="N208" s="270"/>
      <c r="O208" s="271"/>
      <c r="P208" s="271"/>
      <c r="Q208" s="259">
        <f t="shared" si="8"/>
        <v>0</v>
      </c>
    </row>
    <row r="209" spans="1:17" ht="5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/>
      <c r="I209" s="270">
        <v>4</v>
      </c>
      <c r="J209" s="270">
        <v>5</v>
      </c>
      <c r="K209" s="271">
        <v>7077.2</v>
      </c>
      <c r="L209" s="271"/>
      <c r="M209" s="259">
        <f t="shared" si="7"/>
        <v>7077.2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/>
      <c r="I210" s="270">
        <v>2</v>
      </c>
      <c r="J210" s="270">
        <v>2</v>
      </c>
      <c r="K210" s="271">
        <v>957.32</v>
      </c>
      <c r="L210" s="271">
        <v>957.32</v>
      </c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/>
      <c r="I211" s="270">
        <v>2</v>
      </c>
      <c r="J211" s="270">
        <v>3</v>
      </c>
      <c r="K211" s="271">
        <v>4050.2</v>
      </c>
      <c r="L211" s="271"/>
      <c r="M211" s="259">
        <f t="shared" si="7"/>
        <v>4050.2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/>
      <c r="I212" s="270">
        <v>3</v>
      </c>
      <c r="J212" s="270">
        <v>3</v>
      </c>
      <c r="K212" s="271">
        <v>3648.87</v>
      </c>
      <c r="L212" s="271">
        <v>1928.45</v>
      </c>
      <c r="M212" s="259">
        <f t="shared" si="7"/>
        <v>1720.4199999999998</v>
      </c>
      <c r="N212" s="270"/>
      <c r="O212" s="271"/>
      <c r="P212" s="271"/>
      <c r="Q212" s="259">
        <f t="shared" si="8"/>
        <v>0</v>
      </c>
    </row>
    <row r="213" spans="1:17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>
        <v>1</v>
      </c>
      <c r="I213" s="270"/>
      <c r="J213" s="270"/>
      <c r="K213" s="271">
        <v>9481.15</v>
      </c>
      <c r="L213" s="271">
        <v>9481.15</v>
      </c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/>
      <c r="I214" s="270">
        <v>2</v>
      </c>
      <c r="J214" s="270">
        <v>3</v>
      </c>
      <c r="K214" s="271">
        <v>2622.99</v>
      </c>
      <c r="L214" s="271">
        <v>2622.99</v>
      </c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/>
      <c r="I215" s="270">
        <v>5</v>
      </c>
      <c r="J215" s="270">
        <v>5</v>
      </c>
      <c r="K215" s="271">
        <v>11905.52</v>
      </c>
      <c r="L215" s="271"/>
      <c r="M215" s="259">
        <f t="shared" si="7"/>
        <v>11905.52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/>
      <c r="I216" s="270">
        <v>2</v>
      </c>
      <c r="J216" s="270">
        <v>3</v>
      </c>
      <c r="K216" s="271">
        <v>3066.93</v>
      </c>
      <c r="L216" s="271">
        <v>3066.93</v>
      </c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/>
      <c r="I219" s="270">
        <v>1</v>
      </c>
      <c r="J219" s="270">
        <v>1</v>
      </c>
      <c r="K219" s="271">
        <v>1002.42</v>
      </c>
      <c r="L219" s="271">
        <v>2105.09</v>
      </c>
      <c r="M219" s="259">
        <f t="shared" si="7"/>
        <v>-1102.67</v>
      </c>
      <c r="N219" s="270"/>
      <c r="O219" s="271"/>
      <c r="P219" s="271"/>
      <c r="Q219" s="259">
        <f t="shared" si="8"/>
        <v>0</v>
      </c>
    </row>
    <row r="220" spans="1:17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/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/>
      <c r="I222" s="270">
        <v>2</v>
      </c>
      <c r="J222" s="270">
        <v>3</v>
      </c>
      <c r="K222" s="271">
        <v>3813.36</v>
      </c>
      <c r="L222" s="271">
        <v>3813.36</v>
      </c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/>
      <c r="I224" s="270">
        <v>7</v>
      </c>
      <c r="J224" s="270">
        <v>7</v>
      </c>
      <c r="K224" s="271">
        <v>2945.6</v>
      </c>
      <c r="L224" s="271">
        <v>2029.7</v>
      </c>
      <c r="M224" s="259">
        <f t="shared" si="7"/>
        <v>915.89999999999986</v>
      </c>
      <c r="N224" s="270"/>
      <c r="O224" s="271"/>
      <c r="P224" s="271"/>
      <c r="Q224" s="259">
        <f t="shared" si="8"/>
        <v>0</v>
      </c>
    </row>
    <row r="225" spans="1:17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>
        <v>1</v>
      </c>
      <c r="I225" s="270">
        <v>3</v>
      </c>
      <c r="J225" s="270">
        <v>3</v>
      </c>
      <c r="K225" s="271">
        <v>4786.6000000000004</v>
      </c>
      <c r="L225" s="271"/>
      <c r="M225" s="259">
        <f t="shared" si="7"/>
        <v>4786.6000000000004</v>
      </c>
      <c r="N225" s="270"/>
      <c r="O225" s="271"/>
      <c r="P225" s="271"/>
      <c r="Q225" s="259">
        <f t="shared" si="8"/>
        <v>0</v>
      </c>
    </row>
    <row r="226" spans="1:17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/>
      <c r="I226" s="270">
        <v>1</v>
      </c>
      <c r="J226" s="270">
        <v>1</v>
      </c>
      <c r="K226" s="271">
        <v>2577.4</v>
      </c>
      <c r="L226" s="271"/>
      <c r="M226" s="259">
        <f t="shared" si="7"/>
        <v>2577.4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>
        <v>2</v>
      </c>
      <c r="I228" s="270">
        <v>2</v>
      </c>
      <c r="J228" s="270">
        <v>2</v>
      </c>
      <c r="K228" s="271">
        <v>2455.5300000000002</v>
      </c>
      <c r="L228" s="271">
        <v>1082.51</v>
      </c>
      <c r="M228" s="259">
        <f t="shared" si="7"/>
        <v>1373.0200000000002</v>
      </c>
      <c r="N228" s="270"/>
      <c r="O228" s="271"/>
      <c r="P228" s="271"/>
      <c r="Q228" s="259">
        <f t="shared" si="8"/>
        <v>0</v>
      </c>
    </row>
    <row r="229" spans="1:17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/>
      <c r="I229" s="270"/>
      <c r="J229" s="270"/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>
        <v>1</v>
      </c>
      <c r="I230" s="270"/>
      <c r="J230" s="270"/>
      <c r="K230" s="271"/>
      <c r="L230" s="271">
        <v>4399.99</v>
      </c>
      <c r="M230" s="259">
        <f t="shared" si="7"/>
        <v>-4399.99</v>
      </c>
      <c r="N230" s="270"/>
      <c r="O230" s="271"/>
      <c r="P230" s="271"/>
      <c r="Q230" s="259">
        <f t="shared" si="8"/>
        <v>0</v>
      </c>
    </row>
    <row r="231" spans="1:17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/>
      <c r="I232" s="270">
        <v>2</v>
      </c>
      <c r="J232" s="270">
        <v>2</v>
      </c>
      <c r="K232" s="271">
        <v>1316.32</v>
      </c>
      <c r="L232" s="271">
        <v>911.3</v>
      </c>
      <c r="M232" s="259">
        <f t="shared" si="7"/>
        <v>405.02</v>
      </c>
      <c r="N232" s="270"/>
      <c r="O232" s="271"/>
      <c r="P232" s="271"/>
      <c r="Q232" s="259">
        <f t="shared" si="8"/>
        <v>0</v>
      </c>
    </row>
    <row r="233" spans="1:17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/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>
        <v>1</v>
      </c>
      <c r="I234" s="270">
        <v>1</v>
      </c>
      <c r="J234" s="270">
        <v>1</v>
      </c>
      <c r="K234" s="271">
        <v>368.2</v>
      </c>
      <c r="L234" s="271">
        <v>2365.69</v>
      </c>
      <c r="M234" s="259">
        <f t="shared" si="7"/>
        <v>-1997.49</v>
      </c>
      <c r="N234" s="270"/>
      <c r="O234" s="271"/>
      <c r="P234" s="271"/>
      <c r="Q234" s="259">
        <f t="shared" si="8"/>
        <v>0</v>
      </c>
    </row>
    <row r="235" spans="1:17">
      <c r="A235" s="270">
        <v>226</v>
      </c>
      <c r="B235" s="243" t="s">
        <v>575</v>
      </c>
      <c r="C235" s="203" t="s">
        <v>19</v>
      </c>
      <c r="D235" s="241"/>
      <c r="E235" s="217" t="s">
        <v>573</v>
      </c>
      <c r="F235" s="228" t="s">
        <v>574</v>
      </c>
      <c r="G235" s="36" t="s">
        <v>21</v>
      </c>
      <c r="H235" s="274"/>
      <c r="I235" s="270"/>
      <c r="J235" s="270"/>
      <c r="K235" s="271"/>
      <c r="L235" s="271"/>
      <c r="M235" s="259">
        <f t="shared" si="7"/>
        <v>0</v>
      </c>
      <c r="N235" s="270"/>
      <c r="O235" s="271"/>
      <c r="P235" s="271"/>
      <c r="Q235" s="259">
        <f t="shared" si="8"/>
        <v>0</v>
      </c>
    </row>
    <row r="236" spans="1:17" ht="15" customHeight="1">
      <c r="A236" s="278" t="s">
        <v>153</v>
      </c>
      <c r="B236" s="279"/>
      <c r="C236" s="279"/>
      <c r="D236" s="279"/>
      <c r="E236" s="279"/>
      <c r="F236" s="279"/>
      <c r="G236" s="280"/>
      <c r="H236" s="245">
        <f>SUM(H10:H234)</f>
        <v>56</v>
      </c>
      <c r="I236" s="277">
        <f t="shared" ref="I236:Q236" si="9">SUM(I10:I234)</f>
        <v>291</v>
      </c>
      <c r="J236" s="277">
        <f t="shared" si="9"/>
        <v>436</v>
      </c>
      <c r="K236" s="259">
        <f t="shared" si="9"/>
        <v>887655.6100000001</v>
      </c>
      <c r="L236" s="259">
        <f t="shared" si="9"/>
        <v>632651.20999999985</v>
      </c>
      <c r="M236" s="259">
        <f t="shared" si="9"/>
        <v>255004.39999999988</v>
      </c>
      <c r="N236" s="277">
        <f t="shared" si="9"/>
        <v>80</v>
      </c>
      <c r="O236" s="259">
        <f t="shared" si="9"/>
        <v>405147.81999999995</v>
      </c>
      <c r="P236" s="259">
        <f t="shared" si="9"/>
        <v>479848.74000000005</v>
      </c>
      <c r="Q236" s="259">
        <f t="shared" si="9"/>
        <v>-74700.919999999984</v>
      </c>
    </row>
  </sheetData>
  <autoFilter ref="A9:Q236" xr:uid="{00000000-0009-0000-0000-000029000000}"/>
  <mergeCells count="8">
    <mergeCell ref="A236:G236"/>
    <mergeCell ref="O1:Q1"/>
    <mergeCell ref="A3:Q3"/>
    <mergeCell ref="A4:Q4"/>
    <mergeCell ref="A6:Q6"/>
    <mergeCell ref="B7:G7"/>
    <mergeCell ref="H7:M7"/>
    <mergeCell ref="N7:Q7"/>
  </mergeCells>
  <pageMargins left="0.17" right="0.17" top="0.17" bottom="0.17" header="0.18" footer="0.17"/>
  <pageSetup paperSize="9" scale="54" fitToHeight="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4A95D-1B15-4C01-A4B6-A77F3F2DB73E}">
  <sheetPr>
    <pageSetUpPr fitToPage="1"/>
  </sheetPr>
  <dimension ref="A1:Q236"/>
  <sheetViews>
    <sheetView topLeftCell="A217" workbookViewId="0">
      <selection activeCell="B130" sqref="B130"/>
    </sheetView>
  </sheetViews>
  <sheetFormatPr defaultRowHeight="15"/>
  <cols>
    <col min="1" max="1" width="4.5703125" style="199" customWidth="1"/>
    <col min="2" max="2" width="34.28515625" style="199" customWidth="1"/>
    <col min="3" max="3" width="9.5703125" style="199" customWidth="1"/>
    <col min="4" max="4" width="11.28515625" style="199" customWidth="1"/>
    <col min="5" max="5" width="23.85546875" style="199" customWidth="1"/>
    <col min="6" max="6" width="17.85546875" style="199" customWidth="1"/>
    <col min="7" max="7" width="24.7109375" style="199" customWidth="1"/>
    <col min="8" max="8" width="17.7109375" style="199" customWidth="1"/>
    <col min="9" max="17" width="13.7109375" style="199" customWidth="1"/>
    <col min="18" max="16384" width="9.140625" style="199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200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201"/>
      <c r="B8" s="200" t="s">
        <v>4</v>
      </c>
      <c r="C8" s="200" t="s">
        <v>5</v>
      </c>
      <c r="D8" s="200" t="s">
        <v>6</v>
      </c>
      <c r="E8" s="200" t="s">
        <v>7</v>
      </c>
      <c r="F8" s="202" t="s">
        <v>8</v>
      </c>
      <c r="G8" s="200" t="s">
        <v>9</v>
      </c>
      <c r="H8" s="203" t="s">
        <v>10</v>
      </c>
      <c r="I8" s="212" t="s">
        <v>11</v>
      </c>
      <c r="J8" s="212" t="s">
        <v>12</v>
      </c>
      <c r="K8" s="212" t="s">
        <v>13</v>
      </c>
      <c r="L8" s="212" t="s">
        <v>14</v>
      </c>
      <c r="M8" s="212" t="s">
        <v>15</v>
      </c>
      <c r="N8" s="212" t="s">
        <v>12</v>
      </c>
      <c r="O8" s="212" t="s">
        <v>13</v>
      </c>
      <c r="P8" s="212" t="s">
        <v>14</v>
      </c>
      <c r="Q8" s="203" t="s">
        <v>15</v>
      </c>
    </row>
    <row r="9" spans="1:17" ht="15" customHeight="1">
      <c r="A9" s="204">
        <v>1</v>
      </c>
      <c r="B9" s="204">
        <f t="shared" ref="B9:Q9" si="0">A9+1</f>
        <v>2</v>
      </c>
      <c r="C9" s="204">
        <f t="shared" si="0"/>
        <v>3</v>
      </c>
      <c r="D9" s="204">
        <f t="shared" si="0"/>
        <v>4</v>
      </c>
      <c r="E9" s="204">
        <f t="shared" si="0"/>
        <v>5</v>
      </c>
      <c r="F9" s="205">
        <f t="shared" si="0"/>
        <v>6</v>
      </c>
      <c r="G9" s="204">
        <f t="shared" si="0"/>
        <v>7</v>
      </c>
      <c r="H9" s="204">
        <f t="shared" si="0"/>
        <v>8</v>
      </c>
      <c r="I9" s="204">
        <f t="shared" si="0"/>
        <v>9</v>
      </c>
      <c r="J9" s="204">
        <f t="shared" si="0"/>
        <v>10</v>
      </c>
      <c r="K9" s="204">
        <f t="shared" si="0"/>
        <v>11</v>
      </c>
      <c r="L9" s="204">
        <f t="shared" si="0"/>
        <v>12</v>
      </c>
      <c r="M9" s="213">
        <f t="shared" si="0"/>
        <v>13</v>
      </c>
      <c r="N9" s="213">
        <f t="shared" si="0"/>
        <v>14</v>
      </c>
      <c r="O9" s="213">
        <f t="shared" si="0"/>
        <v>15</v>
      </c>
      <c r="P9" s="213">
        <f t="shared" si="0"/>
        <v>16</v>
      </c>
      <c r="Q9" s="216">
        <f t="shared" si="0"/>
        <v>17</v>
      </c>
    </row>
    <row r="10" spans="1:17" ht="15" customHeight="1">
      <c r="A10" s="270">
        <v>1</v>
      </c>
      <c r="B10" s="206" t="s">
        <v>18</v>
      </c>
      <c r="C10" s="229" t="s">
        <v>19</v>
      </c>
      <c r="D10" s="206"/>
      <c r="E10" s="206" t="s">
        <v>20</v>
      </c>
      <c r="F10" s="230" t="s">
        <v>315</v>
      </c>
      <c r="G10" s="207" t="s">
        <v>21</v>
      </c>
      <c r="H10" s="274"/>
      <c r="I10" s="270"/>
      <c r="J10" s="270"/>
      <c r="K10" s="271"/>
      <c r="L10" s="271">
        <v>4922.75</v>
      </c>
      <c r="M10" s="259">
        <f t="shared" ref="M10:M74" si="1">K10-L10</f>
        <v>-4922.75</v>
      </c>
      <c r="N10" s="270"/>
      <c r="O10" s="271"/>
      <c r="P10" s="271">
        <v>2208.7600000000002</v>
      </c>
      <c r="Q10" s="259">
        <f t="shared" ref="Q10:Q74" si="2">O10-P10</f>
        <v>-2208.7600000000002</v>
      </c>
    </row>
    <row r="11" spans="1:17" ht="15" customHeight="1">
      <c r="A11" s="270">
        <v>2</v>
      </c>
      <c r="B11" s="206" t="s">
        <v>18</v>
      </c>
      <c r="C11" s="229" t="s">
        <v>19</v>
      </c>
      <c r="D11" s="206"/>
      <c r="E11" s="206" t="s">
        <v>20</v>
      </c>
      <c r="F11" s="230" t="s">
        <v>423</v>
      </c>
      <c r="G11" s="208" t="s">
        <v>22</v>
      </c>
      <c r="H11" s="274"/>
      <c r="I11" s="270"/>
      <c r="J11" s="270"/>
      <c r="K11" s="271">
        <v>5891.2</v>
      </c>
      <c r="L11" s="271">
        <v>5891.2</v>
      </c>
      <c r="M11" s="259">
        <f t="shared" si="1"/>
        <v>0</v>
      </c>
      <c r="N11" s="270">
        <v>-1</v>
      </c>
      <c r="O11" s="271">
        <v>2945.6</v>
      </c>
      <c r="P11" s="271">
        <v>2945.6</v>
      </c>
      <c r="Q11" s="259">
        <f t="shared" si="2"/>
        <v>0</v>
      </c>
    </row>
    <row r="12" spans="1:17" ht="15" customHeight="1">
      <c r="A12" s="270">
        <v>3</v>
      </c>
      <c r="B12" s="206" t="s">
        <v>23</v>
      </c>
      <c r="C12" s="229" t="s">
        <v>19</v>
      </c>
      <c r="D12" s="206"/>
      <c r="E12" s="206" t="s">
        <v>24</v>
      </c>
      <c r="F12" s="231">
        <v>2</v>
      </c>
      <c r="G12" s="207" t="s">
        <v>21</v>
      </c>
      <c r="H12" s="274"/>
      <c r="I12" s="270"/>
      <c r="J12" s="270"/>
      <c r="K12" s="271"/>
      <c r="L12" s="271"/>
      <c r="M12" s="259">
        <f t="shared" si="1"/>
        <v>0</v>
      </c>
      <c r="N12" s="270"/>
      <c r="O12" s="271"/>
      <c r="P12" s="271"/>
      <c r="Q12" s="259">
        <f t="shared" si="2"/>
        <v>0</v>
      </c>
    </row>
    <row r="13" spans="1:17" ht="15" customHeight="1">
      <c r="A13" s="270">
        <v>4</v>
      </c>
      <c r="B13" s="206" t="s">
        <v>25</v>
      </c>
      <c r="C13" s="229" t="s">
        <v>19</v>
      </c>
      <c r="D13" s="206"/>
      <c r="E13" s="206" t="s">
        <v>26</v>
      </c>
      <c r="F13" s="230" t="s">
        <v>316</v>
      </c>
      <c r="G13" s="207" t="s">
        <v>21</v>
      </c>
      <c r="H13" s="274">
        <v>1</v>
      </c>
      <c r="I13" s="270"/>
      <c r="J13" s="270"/>
      <c r="K13" s="271"/>
      <c r="L13" s="271"/>
      <c r="M13" s="259">
        <f t="shared" si="1"/>
        <v>0</v>
      </c>
      <c r="N13" s="270"/>
      <c r="O13" s="271"/>
      <c r="P13" s="271"/>
      <c r="Q13" s="259">
        <f t="shared" si="2"/>
        <v>0</v>
      </c>
    </row>
    <row r="14" spans="1:17" ht="15" customHeight="1">
      <c r="A14" s="270">
        <v>5</v>
      </c>
      <c r="B14" s="206" t="s">
        <v>27</v>
      </c>
      <c r="C14" s="229" t="s">
        <v>19</v>
      </c>
      <c r="D14" s="206"/>
      <c r="E14" s="206" t="s">
        <v>26</v>
      </c>
      <c r="F14" s="230" t="s">
        <v>317</v>
      </c>
      <c r="G14" s="207" t="s">
        <v>21</v>
      </c>
      <c r="H14" s="274"/>
      <c r="I14" s="270"/>
      <c r="J14" s="270"/>
      <c r="K14" s="271"/>
      <c r="L14" s="271">
        <v>5199.57</v>
      </c>
      <c r="M14" s="259">
        <f t="shared" si="1"/>
        <v>-5199.57</v>
      </c>
      <c r="N14" s="270"/>
      <c r="O14" s="271"/>
      <c r="P14" s="271"/>
      <c r="Q14" s="259">
        <f t="shared" si="2"/>
        <v>0</v>
      </c>
    </row>
    <row r="15" spans="1:17" ht="15" customHeight="1">
      <c r="A15" s="270">
        <v>6</v>
      </c>
      <c r="B15" s="206" t="s">
        <v>28</v>
      </c>
      <c r="C15" s="229" t="s">
        <v>19</v>
      </c>
      <c r="D15" s="206"/>
      <c r="E15" s="206" t="s">
        <v>26</v>
      </c>
      <c r="F15" s="230" t="s">
        <v>318</v>
      </c>
      <c r="G15" s="207" t="s">
        <v>21</v>
      </c>
      <c r="H15" s="274"/>
      <c r="I15" s="270"/>
      <c r="J15" s="270"/>
      <c r="K15" s="271"/>
      <c r="L15" s="271"/>
      <c r="M15" s="259">
        <f t="shared" si="1"/>
        <v>0</v>
      </c>
      <c r="N15" s="270"/>
      <c r="O15" s="271"/>
      <c r="P15" s="271">
        <v>3280.66</v>
      </c>
      <c r="Q15" s="259">
        <f t="shared" si="2"/>
        <v>-3280.66</v>
      </c>
    </row>
    <row r="16" spans="1:17" ht="15" customHeight="1">
      <c r="A16" s="270">
        <v>7</v>
      </c>
      <c r="B16" s="206" t="s">
        <v>29</v>
      </c>
      <c r="C16" s="229" t="s">
        <v>19</v>
      </c>
      <c r="D16" s="206"/>
      <c r="E16" s="206" t="s">
        <v>30</v>
      </c>
      <c r="F16" s="230" t="s">
        <v>319</v>
      </c>
      <c r="G16" s="207" t="s">
        <v>21</v>
      </c>
      <c r="H16" s="274">
        <v>-1</v>
      </c>
      <c r="I16" s="270"/>
      <c r="J16" s="270"/>
      <c r="K16" s="271"/>
      <c r="L16" s="271">
        <v>911.3</v>
      </c>
      <c r="M16" s="259">
        <f t="shared" si="1"/>
        <v>-911.3</v>
      </c>
      <c r="N16" s="270"/>
      <c r="O16" s="271"/>
      <c r="P16" s="271"/>
      <c r="Q16" s="259">
        <f t="shared" si="2"/>
        <v>0</v>
      </c>
    </row>
    <row r="17" spans="1:17" ht="15" customHeight="1">
      <c r="A17" s="270">
        <v>8</v>
      </c>
      <c r="B17" s="206" t="s">
        <v>29</v>
      </c>
      <c r="C17" s="229" t="s">
        <v>19</v>
      </c>
      <c r="D17" s="206"/>
      <c r="E17" s="206" t="s">
        <v>30</v>
      </c>
      <c r="F17" s="230" t="s">
        <v>407</v>
      </c>
      <c r="G17" s="209" t="s">
        <v>31</v>
      </c>
      <c r="H17" s="274"/>
      <c r="I17" s="270">
        <v>-1</v>
      </c>
      <c r="J17" s="270"/>
      <c r="K17" s="271"/>
      <c r="L17" s="271"/>
      <c r="M17" s="259">
        <f t="shared" si="1"/>
        <v>0</v>
      </c>
      <c r="N17" s="270"/>
      <c r="O17" s="271"/>
      <c r="P17" s="271"/>
      <c r="Q17" s="259">
        <f t="shared" si="2"/>
        <v>0</v>
      </c>
    </row>
    <row r="18" spans="1:17" ht="15" customHeight="1">
      <c r="A18" s="270">
        <v>9</v>
      </c>
      <c r="B18" s="206" t="s">
        <v>32</v>
      </c>
      <c r="C18" s="229" t="s">
        <v>19</v>
      </c>
      <c r="D18" s="206"/>
      <c r="E18" s="206" t="s">
        <v>26</v>
      </c>
      <c r="F18" s="230" t="s">
        <v>320</v>
      </c>
      <c r="G18" s="207" t="s">
        <v>21</v>
      </c>
      <c r="H18" s="274">
        <v>2</v>
      </c>
      <c r="I18" s="270"/>
      <c r="J18" s="270"/>
      <c r="K18" s="271"/>
      <c r="L18" s="271">
        <v>33716.21</v>
      </c>
      <c r="M18" s="259">
        <f t="shared" si="1"/>
        <v>-33716.21</v>
      </c>
      <c r="N18" s="270"/>
      <c r="O18" s="271"/>
      <c r="P18" s="271">
        <v>14314.42</v>
      </c>
      <c r="Q18" s="259">
        <f t="shared" si="2"/>
        <v>-14314.42</v>
      </c>
    </row>
    <row r="19" spans="1:17" ht="15" customHeight="1">
      <c r="A19" s="270">
        <v>10</v>
      </c>
      <c r="B19" s="206" t="s">
        <v>32</v>
      </c>
      <c r="C19" s="229" t="s">
        <v>19</v>
      </c>
      <c r="D19" s="206"/>
      <c r="E19" s="206" t="s">
        <v>26</v>
      </c>
      <c r="F19" s="230" t="s">
        <v>443</v>
      </c>
      <c r="G19" s="210" t="s">
        <v>33</v>
      </c>
      <c r="H19" s="274">
        <v>1</v>
      </c>
      <c r="I19" s="270"/>
      <c r="J19" s="270"/>
      <c r="K19" s="271"/>
      <c r="L19" s="271"/>
      <c r="M19" s="259">
        <f t="shared" si="1"/>
        <v>0</v>
      </c>
      <c r="N19" s="270">
        <v>1</v>
      </c>
      <c r="O19" s="271"/>
      <c r="P19" s="271">
        <v>6627.6</v>
      </c>
      <c r="Q19" s="259">
        <f t="shared" si="2"/>
        <v>-6627.6</v>
      </c>
    </row>
    <row r="20" spans="1:17" ht="15" customHeight="1">
      <c r="A20" s="270">
        <v>11</v>
      </c>
      <c r="B20" s="206" t="s">
        <v>34</v>
      </c>
      <c r="C20" s="229" t="s">
        <v>19</v>
      </c>
      <c r="D20" s="206"/>
      <c r="E20" s="206" t="s">
        <v>35</v>
      </c>
      <c r="F20" s="230" t="s">
        <v>321</v>
      </c>
      <c r="G20" s="207" t="s">
        <v>21</v>
      </c>
      <c r="H20" s="274">
        <v>2</v>
      </c>
      <c r="I20" s="270"/>
      <c r="J20" s="270"/>
      <c r="K20" s="271"/>
      <c r="L20" s="271">
        <v>909.82</v>
      </c>
      <c r="M20" s="259">
        <f t="shared" si="1"/>
        <v>-909.82</v>
      </c>
      <c r="N20" s="270"/>
      <c r="O20" s="271"/>
      <c r="P20" s="271"/>
      <c r="Q20" s="259">
        <f t="shared" si="2"/>
        <v>0</v>
      </c>
    </row>
    <row r="21" spans="1:17" ht="15" customHeight="1">
      <c r="A21" s="270">
        <v>12</v>
      </c>
      <c r="B21" s="206" t="s">
        <v>34</v>
      </c>
      <c r="C21" s="229" t="s">
        <v>19</v>
      </c>
      <c r="D21" s="206"/>
      <c r="E21" s="206" t="s">
        <v>35</v>
      </c>
      <c r="F21" s="230" t="s">
        <v>398</v>
      </c>
      <c r="G21" s="211" t="s">
        <v>36</v>
      </c>
      <c r="H21" s="274"/>
      <c r="I21" s="270">
        <v>1</v>
      </c>
      <c r="J21" s="270">
        <v>1</v>
      </c>
      <c r="K21" s="271"/>
      <c r="L21" s="271"/>
      <c r="M21" s="259">
        <f t="shared" si="1"/>
        <v>0</v>
      </c>
      <c r="N21" s="270">
        <v>2</v>
      </c>
      <c r="O21" s="271"/>
      <c r="P21" s="271">
        <v>2945.6</v>
      </c>
      <c r="Q21" s="259">
        <f t="shared" si="2"/>
        <v>-2945.6</v>
      </c>
    </row>
    <row r="22" spans="1:17" ht="15" customHeight="1">
      <c r="A22" s="270">
        <v>13</v>
      </c>
      <c r="B22" s="206" t="s">
        <v>37</v>
      </c>
      <c r="C22" s="229" t="s">
        <v>19</v>
      </c>
      <c r="D22" s="206"/>
      <c r="E22" s="206" t="s">
        <v>26</v>
      </c>
      <c r="F22" s="230" t="s">
        <v>322</v>
      </c>
      <c r="G22" s="207" t="s">
        <v>21</v>
      </c>
      <c r="H22" s="274"/>
      <c r="I22" s="270"/>
      <c r="J22" s="270"/>
      <c r="K22" s="271"/>
      <c r="L22" s="271"/>
      <c r="M22" s="259">
        <f t="shared" si="1"/>
        <v>0</v>
      </c>
      <c r="N22" s="270"/>
      <c r="O22" s="271"/>
      <c r="P22" s="271"/>
      <c r="Q22" s="259">
        <f t="shared" si="2"/>
        <v>0</v>
      </c>
    </row>
    <row r="23" spans="1:17" ht="15" customHeight="1">
      <c r="A23" s="270">
        <v>14</v>
      </c>
      <c r="B23" s="206" t="s">
        <v>37</v>
      </c>
      <c r="C23" s="229" t="s">
        <v>19</v>
      </c>
      <c r="D23" s="206"/>
      <c r="E23" s="206" t="s">
        <v>26</v>
      </c>
      <c r="F23" s="230" t="s">
        <v>444</v>
      </c>
      <c r="G23" s="210" t="s">
        <v>33</v>
      </c>
      <c r="H23" s="274"/>
      <c r="I23" s="270"/>
      <c r="J23" s="270"/>
      <c r="K23" s="271"/>
      <c r="L23" s="271"/>
      <c r="M23" s="259">
        <f t="shared" si="1"/>
        <v>0</v>
      </c>
      <c r="N23" s="270"/>
      <c r="O23" s="271"/>
      <c r="P23" s="271"/>
      <c r="Q23" s="259">
        <f t="shared" si="2"/>
        <v>0</v>
      </c>
    </row>
    <row r="24" spans="1:17" ht="15" customHeight="1">
      <c r="A24" s="270">
        <v>15</v>
      </c>
      <c r="B24" s="206" t="s">
        <v>38</v>
      </c>
      <c r="C24" s="229" t="s">
        <v>19</v>
      </c>
      <c r="D24" s="206"/>
      <c r="E24" s="206" t="s">
        <v>39</v>
      </c>
      <c r="F24" s="230" t="s">
        <v>323</v>
      </c>
      <c r="G24" s="207" t="s">
        <v>21</v>
      </c>
      <c r="H24" s="274">
        <v>1</v>
      </c>
      <c r="I24" s="270"/>
      <c r="J24" s="270"/>
      <c r="K24" s="271"/>
      <c r="L24" s="271"/>
      <c r="M24" s="259">
        <f t="shared" si="1"/>
        <v>0</v>
      </c>
      <c r="N24" s="270"/>
      <c r="O24" s="271"/>
      <c r="P24" s="271"/>
      <c r="Q24" s="259">
        <f t="shared" si="2"/>
        <v>0</v>
      </c>
    </row>
    <row r="25" spans="1:17" ht="15" customHeight="1">
      <c r="A25" s="270">
        <v>16</v>
      </c>
      <c r="B25" s="206" t="s">
        <v>38</v>
      </c>
      <c r="C25" s="229" t="s">
        <v>19</v>
      </c>
      <c r="D25" s="206"/>
      <c r="E25" s="206" t="s">
        <v>39</v>
      </c>
      <c r="F25" s="230" t="s">
        <v>445</v>
      </c>
      <c r="G25" s="210" t="s">
        <v>33</v>
      </c>
      <c r="H25" s="274"/>
      <c r="I25" s="270"/>
      <c r="J25" s="270"/>
      <c r="K25" s="271"/>
      <c r="L25" s="271">
        <v>10309.6</v>
      </c>
      <c r="M25" s="259">
        <f t="shared" si="1"/>
        <v>-10309.6</v>
      </c>
      <c r="N25" s="270"/>
      <c r="O25" s="271"/>
      <c r="P25" s="271">
        <v>8468.6</v>
      </c>
      <c r="Q25" s="259">
        <f t="shared" si="2"/>
        <v>-8468.6</v>
      </c>
    </row>
    <row r="26" spans="1:17" ht="15" customHeight="1">
      <c r="A26" s="270">
        <v>17</v>
      </c>
      <c r="B26" s="206" t="s">
        <v>40</v>
      </c>
      <c r="C26" s="229" t="s">
        <v>19</v>
      </c>
      <c r="D26" s="206"/>
      <c r="E26" s="206" t="s">
        <v>20</v>
      </c>
      <c r="F26" s="230" t="s">
        <v>324</v>
      </c>
      <c r="G26" s="207" t="s">
        <v>21</v>
      </c>
      <c r="H26" s="274"/>
      <c r="I26" s="270"/>
      <c r="J26" s="270"/>
      <c r="K26" s="271"/>
      <c r="L26" s="271">
        <v>2035.23</v>
      </c>
      <c r="M26" s="259">
        <f t="shared" si="1"/>
        <v>-2035.23</v>
      </c>
      <c r="N26" s="270"/>
      <c r="O26" s="271"/>
      <c r="P26" s="271"/>
      <c r="Q26" s="259">
        <f t="shared" si="2"/>
        <v>0</v>
      </c>
    </row>
    <row r="27" spans="1:17" ht="15" customHeight="1">
      <c r="A27" s="270">
        <v>18</v>
      </c>
      <c r="B27" s="206" t="s">
        <v>40</v>
      </c>
      <c r="C27" s="229" t="s">
        <v>19</v>
      </c>
      <c r="D27" s="206"/>
      <c r="E27" s="206" t="s">
        <v>20</v>
      </c>
      <c r="F27" s="230" t="s">
        <v>424</v>
      </c>
      <c r="G27" s="208" t="s">
        <v>22</v>
      </c>
      <c r="H27" s="274">
        <v>1</v>
      </c>
      <c r="I27" s="270"/>
      <c r="J27" s="270"/>
      <c r="K27" s="271">
        <v>4226.2</v>
      </c>
      <c r="L27" s="271">
        <v>4226.2</v>
      </c>
      <c r="M27" s="259">
        <f t="shared" si="1"/>
        <v>0</v>
      </c>
      <c r="N27" s="270"/>
      <c r="O27" s="271"/>
      <c r="P27" s="271"/>
      <c r="Q27" s="259">
        <f t="shared" si="2"/>
        <v>0</v>
      </c>
    </row>
    <row r="28" spans="1:17" ht="15" customHeight="1">
      <c r="A28" s="270">
        <v>19</v>
      </c>
      <c r="B28" s="206" t="s">
        <v>41</v>
      </c>
      <c r="C28" s="229" t="s">
        <v>19</v>
      </c>
      <c r="D28" s="206"/>
      <c r="E28" s="206" t="s">
        <v>24</v>
      </c>
      <c r="F28" s="230" t="s">
        <v>325</v>
      </c>
      <c r="G28" s="207" t="s">
        <v>21</v>
      </c>
      <c r="H28" s="274">
        <v>2</v>
      </c>
      <c r="I28" s="270"/>
      <c r="J28" s="270"/>
      <c r="K28" s="271"/>
      <c r="L28" s="271"/>
      <c r="M28" s="259">
        <f t="shared" si="1"/>
        <v>0</v>
      </c>
      <c r="N28" s="270"/>
      <c r="O28" s="271"/>
      <c r="P28" s="271"/>
      <c r="Q28" s="259">
        <f t="shared" si="2"/>
        <v>0</v>
      </c>
    </row>
    <row r="29" spans="1:17" ht="15" customHeight="1">
      <c r="A29" s="270">
        <v>20</v>
      </c>
      <c r="B29" s="206" t="s">
        <v>41</v>
      </c>
      <c r="C29" s="229" t="s">
        <v>19</v>
      </c>
      <c r="D29" s="206"/>
      <c r="E29" s="206" t="s">
        <v>24</v>
      </c>
      <c r="F29" s="230" t="s">
        <v>425</v>
      </c>
      <c r="G29" s="208" t="s">
        <v>22</v>
      </c>
      <c r="H29" s="274"/>
      <c r="I29" s="270"/>
      <c r="J29" s="270"/>
      <c r="K29" s="271"/>
      <c r="L29" s="271"/>
      <c r="M29" s="259">
        <f t="shared" si="1"/>
        <v>0</v>
      </c>
      <c r="N29" s="270"/>
      <c r="O29" s="271"/>
      <c r="P29" s="271"/>
      <c r="Q29" s="259">
        <f t="shared" si="2"/>
        <v>0</v>
      </c>
    </row>
    <row r="30" spans="1:17" ht="15" customHeight="1">
      <c r="A30" s="270">
        <v>21</v>
      </c>
      <c r="B30" s="206" t="s">
        <v>42</v>
      </c>
      <c r="C30" s="229" t="s">
        <v>19</v>
      </c>
      <c r="D30" s="206"/>
      <c r="E30" s="206" t="s">
        <v>26</v>
      </c>
      <c r="F30" s="231">
        <v>21</v>
      </c>
      <c r="G30" s="207" t="s">
        <v>21</v>
      </c>
      <c r="H30" s="274"/>
      <c r="I30" s="270"/>
      <c r="J30" s="270"/>
      <c r="K30" s="271"/>
      <c r="L30" s="271"/>
      <c r="M30" s="259">
        <f t="shared" si="1"/>
        <v>0</v>
      </c>
      <c r="N30" s="270"/>
      <c r="O30" s="271"/>
      <c r="P30" s="271"/>
      <c r="Q30" s="259">
        <f t="shared" si="2"/>
        <v>0</v>
      </c>
    </row>
    <row r="31" spans="1:17" ht="15" customHeight="1">
      <c r="A31" s="270">
        <v>22</v>
      </c>
      <c r="B31" s="206" t="s">
        <v>43</v>
      </c>
      <c r="C31" s="229" t="s">
        <v>19</v>
      </c>
      <c r="D31" s="206"/>
      <c r="E31" s="206" t="s">
        <v>35</v>
      </c>
      <c r="F31" s="230" t="s">
        <v>326</v>
      </c>
      <c r="G31" s="207" t="s">
        <v>21</v>
      </c>
      <c r="H31" s="274"/>
      <c r="I31" s="270"/>
      <c r="J31" s="270"/>
      <c r="K31" s="271"/>
      <c r="L31" s="271">
        <v>4586.67</v>
      </c>
      <c r="M31" s="259">
        <f t="shared" si="1"/>
        <v>-4586.67</v>
      </c>
      <c r="N31" s="270"/>
      <c r="O31" s="271"/>
      <c r="P31" s="271"/>
      <c r="Q31" s="259">
        <f t="shared" si="2"/>
        <v>0</v>
      </c>
    </row>
    <row r="32" spans="1:17" ht="15" customHeight="1">
      <c r="A32" s="270">
        <v>23</v>
      </c>
      <c r="B32" s="206" t="s">
        <v>43</v>
      </c>
      <c r="C32" s="229" t="s">
        <v>19</v>
      </c>
      <c r="D32" s="206"/>
      <c r="E32" s="206" t="s">
        <v>35</v>
      </c>
      <c r="F32" s="230" t="s">
        <v>399</v>
      </c>
      <c r="G32" s="211" t="s">
        <v>36</v>
      </c>
      <c r="H32" s="274"/>
      <c r="I32" s="270"/>
      <c r="J32" s="270"/>
      <c r="K32" s="271"/>
      <c r="L32" s="271"/>
      <c r="M32" s="259">
        <f t="shared" si="1"/>
        <v>0</v>
      </c>
      <c r="N32" s="270"/>
      <c r="O32" s="271"/>
      <c r="P32" s="271"/>
      <c r="Q32" s="259">
        <f t="shared" si="2"/>
        <v>0</v>
      </c>
    </row>
    <row r="33" spans="1:17" ht="15" customHeight="1">
      <c r="A33" s="270">
        <v>24</v>
      </c>
      <c r="B33" s="206" t="s">
        <v>44</v>
      </c>
      <c r="C33" s="229" t="s">
        <v>19</v>
      </c>
      <c r="D33" s="206"/>
      <c r="E33" s="206" t="s">
        <v>35</v>
      </c>
      <c r="F33" s="230" t="s">
        <v>327</v>
      </c>
      <c r="G33" s="207" t="s">
        <v>21</v>
      </c>
      <c r="H33" s="274">
        <v>1</v>
      </c>
      <c r="I33" s="270"/>
      <c r="J33" s="270"/>
      <c r="K33" s="271"/>
      <c r="L33" s="271"/>
      <c r="M33" s="259">
        <f t="shared" si="1"/>
        <v>0</v>
      </c>
      <c r="N33" s="270"/>
      <c r="O33" s="271"/>
      <c r="P33" s="271"/>
      <c r="Q33" s="259">
        <f t="shared" si="2"/>
        <v>0</v>
      </c>
    </row>
    <row r="34" spans="1:17" ht="15" customHeight="1">
      <c r="A34" s="270">
        <v>25</v>
      </c>
      <c r="B34" s="206" t="s">
        <v>44</v>
      </c>
      <c r="C34" s="229" t="s">
        <v>19</v>
      </c>
      <c r="D34" s="206"/>
      <c r="E34" s="206" t="s">
        <v>35</v>
      </c>
      <c r="F34" s="230" t="s">
        <v>400</v>
      </c>
      <c r="G34" s="211" t="s">
        <v>36</v>
      </c>
      <c r="H34" s="274"/>
      <c r="I34" s="270"/>
      <c r="J34" s="270"/>
      <c r="K34" s="271"/>
      <c r="L34" s="271">
        <v>2945.6</v>
      </c>
      <c r="M34" s="259">
        <f t="shared" si="1"/>
        <v>-2945.6</v>
      </c>
      <c r="N34" s="270">
        <v>1</v>
      </c>
      <c r="O34" s="271"/>
      <c r="P34" s="271"/>
      <c r="Q34" s="259">
        <f t="shared" si="2"/>
        <v>0</v>
      </c>
    </row>
    <row r="35" spans="1:17" ht="15" customHeight="1">
      <c r="A35" s="270">
        <v>26</v>
      </c>
      <c r="B35" s="206" t="s">
        <v>45</v>
      </c>
      <c r="C35" s="229" t="s">
        <v>19</v>
      </c>
      <c r="D35" s="206"/>
      <c r="E35" s="206" t="s">
        <v>26</v>
      </c>
      <c r="F35" s="230" t="s">
        <v>328</v>
      </c>
      <c r="G35" s="207" t="s">
        <v>21</v>
      </c>
      <c r="H35" s="274"/>
      <c r="I35" s="270"/>
      <c r="J35" s="270"/>
      <c r="K35" s="271"/>
      <c r="L35" s="271">
        <v>3155.67</v>
      </c>
      <c r="M35" s="259">
        <f t="shared" si="1"/>
        <v>-3155.67</v>
      </c>
      <c r="N35" s="270"/>
      <c r="O35" s="271"/>
      <c r="P35" s="271">
        <v>2668.07</v>
      </c>
      <c r="Q35" s="259">
        <f t="shared" si="2"/>
        <v>-2668.07</v>
      </c>
    </row>
    <row r="36" spans="1:17" ht="15" customHeight="1">
      <c r="A36" s="270">
        <v>27</v>
      </c>
      <c r="B36" s="206" t="s">
        <v>46</v>
      </c>
      <c r="C36" s="229" t="s">
        <v>19</v>
      </c>
      <c r="D36" s="206"/>
      <c r="E36" s="206" t="s">
        <v>26</v>
      </c>
      <c r="F36" s="230" t="s">
        <v>329</v>
      </c>
      <c r="G36" s="207" t="s">
        <v>21</v>
      </c>
      <c r="H36" s="274">
        <v>1</v>
      </c>
      <c r="I36" s="270"/>
      <c r="J36" s="270"/>
      <c r="K36" s="271"/>
      <c r="L36" s="271">
        <v>3714.4</v>
      </c>
      <c r="M36" s="259">
        <f t="shared" si="1"/>
        <v>-3714.4</v>
      </c>
      <c r="N36" s="270"/>
      <c r="O36" s="271"/>
      <c r="P36" s="271"/>
      <c r="Q36" s="259">
        <f t="shared" si="2"/>
        <v>0</v>
      </c>
    </row>
    <row r="37" spans="1:17" ht="15" customHeight="1">
      <c r="A37" s="270">
        <v>28</v>
      </c>
      <c r="B37" s="206" t="s">
        <v>47</v>
      </c>
      <c r="C37" s="229" t="s">
        <v>19</v>
      </c>
      <c r="D37" s="206"/>
      <c r="E37" s="206" t="s">
        <v>48</v>
      </c>
      <c r="F37" s="230" t="s">
        <v>330</v>
      </c>
      <c r="G37" s="207" t="s">
        <v>21</v>
      </c>
      <c r="H37" s="274">
        <v>1</v>
      </c>
      <c r="I37" s="270"/>
      <c r="J37" s="270"/>
      <c r="K37" s="271"/>
      <c r="L37" s="271"/>
      <c r="M37" s="259">
        <f t="shared" si="1"/>
        <v>0</v>
      </c>
      <c r="N37" s="270"/>
      <c r="O37" s="271"/>
      <c r="P37" s="271"/>
      <c r="Q37" s="259">
        <f t="shared" si="2"/>
        <v>0</v>
      </c>
    </row>
    <row r="38" spans="1:17" ht="15" customHeight="1">
      <c r="A38" s="270">
        <v>29</v>
      </c>
      <c r="B38" s="206" t="s">
        <v>47</v>
      </c>
      <c r="C38" s="229" t="s">
        <v>19</v>
      </c>
      <c r="D38" s="206"/>
      <c r="E38" s="206" t="s">
        <v>48</v>
      </c>
      <c r="F38" s="232" t="s">
        <v>297</v>
      </c>
      <c r="G38" s="211" t="s">
        <v>36</v>
      </c>
      <c r="H38" s="274"/>
      <c r="I38" s="270"/>
      <c r="J38" s="270"/>
      <c r="K38" s="271"/>
      <c r="L38" s="271"/>
      <c r="M38" s="259">
        <f t="shared" si="1"/>
        <v>0</v>
      </c>
      <c r="N38" s="270"/>
      <c r="O38" s="271"/>
      <c r="P38" s="271"/>
      <c r="Q38" s="259">
        <f t="shared" si="2"/>
        <v>0</v>
      </c>
    </row>
    <row r="39" spans="1:17" ht="15" customHeight="1">
      <c r="A39" s="270">
        <v>30</v>
      </c>
      <c r="B39" s="206" t="s">
        <v>47</v>
      </c>
      <c r="C39" s="229" t="s">
        <v>19</v>
      </c>
      <c r="D39" s="206"/>
      <c r="E39" s="206" t="s">
        <v>48</v>
      </c>
      <c r="F39" s="233" t="s">
        <v>446</v>
      </c>
      <c r="G39" s="210" t="s">
        <v>33</v>
      </c>
      <c r="H39" s="274"/>
      <c r="I39" s="270"/>
      <c r="J39" s="270"/>
      <c r="K39" s="271"/>
      <c r="L39" s="271">
        <v>5354.68</v>
      </c>
      <c r="M39" s="259">
        <f t="shared" si="1"/>
        <v>-5354.68</v>
      </c>
      <c r="N39" s="270">
        <v>1</v>
      </c>
      <c r="O39" s="271"/>
      <c r="P39" s="271">
        <v>1288.7</v>
      </c>
      <c r="Q39" s="259">
        <f t="shared" si="2"/>
        <v>-1288.7</v>
      </c>
    </row>
    <row r="40" spans="1:17" ht="15" customHeight="1">
      <c r="A40" s="270">
        <v>31</v>
      </c>
      <c r="B40" s="206" t="s">
        <v>49</v>
      </c>
      <c r="C40" s="229" t="s">
        <v>19</v>
      </c>
      <c r="D40" s="206"/>
      <c r="E40" s="206" t="s">
        <v>50</v>
      </c>
      <c r="F40" s="230" t="s">
        <v>331</v>
      </c>
      <c r="G40" s="207" t="s">
        <v>21</v>
      </c>
      <c r="H40" s="274">
        <v>2</v>
      </c>
      <c r="I40" s="270"/>
      <c r="J40" s="270"/>
      <c r="K40" s="271"/>
      <c r="L40" s="271">
        <v>5995.14</v>
      </c>
      <c r="M40" s="259">
        <f t="shared" si="1"/>
        <v>-5995.14</v>
      </c>
      <c r="N40" s="270"/>
      <c r="O40" s="271"/>
      <c r="P40" s="271"/>
      <c r="Q40" s="259">
        <f t="shared" si="2"/>
        <v>0</v>
      </c>
    </row>
    <row r="41" spans="1:17" ht="15" customHeight="1">
      <c r="A41" s="270">
        <v>32</v>
      </c>
      <c r="B41" s="206" t="s">
        <v>49</v>
      </c>
      <c r="C41" s="229" t="s">
        <v>19</v>
      </c>
      <c r="D41" s="206"/>
      <c r="E41" s="206" t="s">
        <v>50</v>
      </c>
      <c r="F41" s="230" t="s">
        <v>426</v>
      </c>
      <c r="G41" s="208" t="s">
        <v>22</v>
      </c>
      <c r="H41" s="274"/>
      <c r="I41" s="270"/>
      <c r="J41" s="270"/>
      <c r="K41" s="271"/>
      <c r="L41" s="271"/>
      <c r="M41" s="259">
        <f t="shared" si="1"/>
        <v>0</v>
      </c>
      <c r="N41" s="270"/>
      <c r="O41" s="271"/>
      <c r="P41" s="271"/>
      <c r="Q41" s="259">
        <f t="shared" si="2"/>
        <v>0</v>
      </c>
    </row>
    <row r="42" spans="1:17" ht="15" customHeight="1">
      <c r="A42" s="270">
        <v>33</v>
      </c>
      <c r="B42" s="206" t="s">
        <v>51</v>
      </c>
      <c r="C42" s="229" t="s">
        <v>19</v>
      </c>
      <c r="D42" s="206"/>
      <c r="E42" s="206" t="s">
        <v>52</v>
      </c>
      <c r="F42" s="230" t="s">
        <v>332</v>
      </c>
      <c r="G42" s="207" t="s">
        <v>21</v>
      </c>
      <c r="H42" s="274"/>
      <c r="I42" s="270"/>
      <c r="J42" s="270"/>
      <c r="K42" s="271"/>
      <c r="L42" s="271"/>
      <c r="M42" s="259">
        <f t="shared" si="1"/>
        <v>0</v>
      </c>
      <c r="N42" s="270"/>
      <c r="O42" s="271"/>
      <c r="P42" s="271"/>
      <c r="Q42" s="259">
        <f t="shared" si="2"/>
        <v>0</v>
      </c>
    </row>
    <row r="43" spans="1:17" ht="15" customHeight="1">
      <c r="A43" s="270">
        <v>34</v>
      </c>
      <c r="B43" s="206" t="s">
        <v>51</v>
      </c>
      <c r="C43" s="229" t="s">
        <v>19</v>
      </c>
      <c r="D43" s="206"/>
      <c r="E43" s="206" t="s">
        <v>52</v>
      </c>
      <c r="F43" s="233" t="s">
        <v>447</v>
      </c>
      <c r="G43" s="210" t="s">
        <v>33</v>
      </c>
      <c r="H43" s="274"/>
      <c r="I43" s="270"/>
      <c r="J43" s="270"/>
      <c r="K43" s="271"/>
      <c r="L43" s="271"/>
      <c r="M43" s="259">
        <f t="shared" si="1"/>
        <v>0</v>
      </c>
      <c r="N43" s="270"/>
      <c r="O43" s="271"/>
      <c r="P43" s="271"/>
      <c r="Q43" s="259">
        <f t="shared" si="2"/>
        <v>0</v>
      </c>
    </row>
    <row r="44" spans="1:17" ht="15" customHeight="1">
      <c r="A44" s="270">
        <v>35</v>
      </c>
      <c r="B44" s="206" t="s">
        <v>53</v>
      </c>
      <c r="C44" s="229" t="s">
        <v>19</v>
      </c>
      <c r="D44" s="206"/>
      <c r="E44" s="206" t="s">
        <v>30</v>
      </c>
      <c r="F44" s="230" t="s">
        <v>333</v>
      </c>
      <c r="G44" s="207" t="s">
        <v>21</v>
      </c>
      <c r="H44" s="274"/>
      <c r="I44" s="270"/>
      <c r="J44" s="270"/>
      <c r="K44" s="271"/>
      <c r="L44" s="271"/>
      <c r="M44" s="259">
        <f t="shared" si="1"/>
        <v>0</v>
      </c>
      <c r="N44" s="270"/>
      <c r="O44" s="271"/>
      <c r="P44" s="271"/>
      <c r="Q44" s="259">
        <f t="shared" si="2"/>
        <v>0</v>
      </c>
    </row>
    <row r="45" spans="1:17" ht="15" customHeight="1">
      <c r="A45" s="270">
        <v>36</v>
      </c>
      <c r="B45" s="206" t="s">
        <v>54</v>
      </c>
      <c r="C45" s="229" t="s">
        <v>19</v>
      </c>
      <c r="D45" s="206"/>
      <c r="E45" s="206" t="s">
        <v>26</v>
      </c>
      <c r="F45" s="234">
        <v>36</v>
      </c>
      <c r="G45" s="207" t="s">
        <v>21</v>
      </c>
      <c r="H45" s="274"/>
      <c r="I45" s="270"/>
      <c r="J45" s="270"/>
      <c r="K45" s="271"/>
      <c r="L45" s="271"/>
      <c r="M45" s="259">
        <f t="shared" si="1"/>
        <v>0</v>
      </c>
      <c r="N45" s="270"/>
      <c r="O45" s="271"/>
      <c r="P45" s="271"/>
      <c r="Q45" s="259">
        <f t="shared" si="2"/>
        <v>0</v>
      </c>
    </row>
    <row r="46" spans="1:17" ht="15" customHeight="1">
      <c r="A46" s="270">
        <v>37</v>
      </c>
      <c r="B46" s="206" t="s">
        <v>55</v>
      </c>
      <c r="C46" s="229" t="s">
        <v>19</v>
      </c>
      <c r="D46" s="206"/>
      <c r="E46" s="206" t="s">
        <v>56</v>
      </c>
      <c r="F46" s="234">
        <v>37</v>
      </c>
      <c r="G46" s="207" t="s">
        <v>21</v>
      </c>
      <c r="H46" s="274"/>
      <c r="I46" s="270"/>
      <c r="J46" s="270"/>
      <c r="K46" s="271"/>
      <c r="L46" s="271"/>
      <c r="M46" s="259">
        <f t="shared" si="1"/>
        <v>0</v>
      </c>
      <c r="N46" s="270"/>
      <c r="O46" s="271"/>
      <c r="P46" s="271"/>
      <c r="Q46" s="259">
        <f t="shared" si="2"/>
        <v>0</v>
      </c>
    </row>
    <row r="47" spans="1:17" ht="15" customHeight="1">
      <c r="A47" s="270">
        <v>38</v>
      </c>
      <c r="B47" s="206" t="s">
        <v>57</v>
      </c>
      <c r="C47" s="229" t="s">
        <v>19</v>
      </c>
      <c r="D47" s="206"/>
      <c r="E47" s="206" t="s">
        <v>58</v>
      </c>
      <c r="F47" s="230" t="s">
        <v>334</v>
      </c>
      <c r="G47" s="207" t="s">
        <v>21</v>
      </c>
      <c r="H47" s="274">
        <v>1</v>
      </c>
      <c r="I47" s="270"/>
      <c r="J47" s="270"/>
      <c r="K47" s="271"/>
      <c r="L47" s="271">
        <v>1777.63</v>
      </c>
      <c r="M47" s="259">
        <f t="shared" si="1"/>
        <v>-1777.63</v>
      </c>
      <c r="N47" s="270"/>
      <c r="O47" s="271"/>
      <c r="P47" s="271"/>
      <c r="Q47" s="259">
        <f t="shared" si="2"/>
        <v>0</v>
      </c>
    </row>
    <row r="48" spans="1:17" ht="15" customHeight="1">
      <c r="A48" s="270">
        <v>39</v>
      </c>
      <c r="B48" s="206" t="s">
        <v>57</v>
      </c>
      <c r="C48" s="229" t="s">
        <v>19</v>
      </c>
      <c r="D48" s="206"/>
      <c r="E48" s="206" t="s">
        <v>58</v>
      </c>
      <c r="F48" s="230" t="s">
        <v>408</v>
      </c>
      <c r="G48" s="209" t="s">
        <v>31</v>
      </c>
      <c r="H48" s="274"/>
      <c r="I48" s="270"/>
      <c r="J48" s="270"/>
      <c r="K48" s="271"/>
      <c r="L48" s="271"/>
      <c r="M48" s="259">
        <f t="shared" si="1"/>
        <v>0</v>
      </c>
      <c r="N48" s="270"/>
      <c r="O48" s="271"/>
      <c r="P48" s="271"/>
      <c r="Q48" s="259">
        <f t="shared" si="2"/>
        <v>0</v>
      </c>
    </row>
    <row r="49" spans="1:17" ht="15" customHeight="1">
      <c r="A49" s="270">
        <v>40</v>
      </c>
      <c r="B49" s="206" t="s">
        <v>59</v>
      </c>
      <c r="C49" s="229" t="s">
        <v>19</v>
      </c>
      <c r="D49" s="206"/>
      <c r="E49" s="206" t="s">
        <v>26</v>
      </c>
      <c r="F49" s="230" t="s">
        <v>335</v>
      </c>
      <c r="G49" s="207" t="s">
        <v>21</v>
      </c>
      <c r="H49" s="274"/>
      <c r="I49" s="270"/>
      <c r="J49" s="270"/>
      <c r="K49" s="271"/>
      <c r="L49" s="271"/>
      <c r="M49" s="259">
        <f t="shared" si="1"/>
        <v>0</v>
      </c>
      <c r="N49" s="270"/>
      <c r="O49" s="271"/>
      <c r="P49" s="271">
        <v>8038.51</v>
      </c>
      <c r="Q49" s="259">
        <f t="shared" si="2"/>
        <v>-8038.51</v>
      </c>
    </row>
    <row r="50" spans="1:17" ht="15" customHeight="1">
      <c r="A50" s="270">
        <v>41</v>
      </c>
      <c r="B50" s="206" t="s">
        <v>60</v>
      </c>
      <c r="C50" s="229" t="s">
        <v>19</v>
      </c>
      <c r="D50" s="206"/>
      <c r="E50" s="206" t="s">
        <v>61</v>
      </c>
      <c r="F50" s="230" t="s">
        <v>336</v>
      </c>
      <c r="G50" s="207" t="s">
        <v>21</v>
      </c>
      <c r="H50" s="274">
        <v>2</v>
      </c>
      <c r="I50" s="270"/>
      <c r="J50" s="270"/>
      <c r="K50" s="271"/>
      <c r="L50" s="271"/>
      <c r="M50" s="259">
        <f t="shared" si="1"/>
        <v>0</v>
      </c>
      <c r="N50" s="270"/>
      <c r="O50" s="271"/>
      <c r="P50" s="271"/>
      <c r="Q50" s="259">
        <f t="shared" si="2"/>
        <v>0</v>
      </c>
    </row>
    <row r="51" spans="1:17" ht="15" customHeight="1">
      <c r="A51" s="270">
        <v>42</v>
      </c>
      <c r="B51" s="206" t="s">
        <v>60</v>
      </c>
      <c r="C51" s="229" t="s">
        <v>19</v>
      </c>
      <c r="D51" s="206"/>
      <c r="E51" s="206" t="s">
        <v>61</v>
      </c>
      <c r="F51" s="230" t="s">
        <v>427</v>
      </c>
      <c r="G51" s="208" t="s">
        <v>22</v>
      </c>
      <c r="H51" s="274"/>
      <c r="I51" s="270"/>
      <c r="J51" s="270"/>
      <c r="K51" s="271"/>
      <c r="L51" s="271"/>
      <c r="M51" s="259">
        <f t="shared" si="1"/>
        <v>0</v>
      </c>
      <c r="N51" s="270"/>
      <c r="O51" s="271"/>
      <c r="P51" s="271"/>
      <c r="Q51" s="259">
        <f t="shared" si="2"/>
        <v>0</v>
      </c>
    </row>
    <row r="52" spans="1:17" ht="15" customHeight="1">
      <c r="A52" s="270">
        <v>43</v>
      </c>
      <c r="B52" s="206" t="s">
        <v>62</v>
      </c>
      <c r="C52" s="229" t="s">
        <v>19</v>
      </c>
      <c r="D52" s="206"/>
      <c r="E52" s="206" t="s">
        <v>26</v>
      </c>
      <c r="F52" s="234">
        <v>42</v>
      </c>
      <c r="G52" s="207" t="s">
        <v>21</v>
      </c>
      <c r="H52" s="274"/>
      <c r="I52" s="270"/>
      <c r="J52" s="270"/>
      <c r="K52" s="271"/>
      <c r="L52" s="271"/>
      <c r="M52" s="259">
        <f t="shared" si="1"/>
        <v>0</v>
      </c>
      <c r="N52" s="270"/>
      <c r="O52" s="271"/>
      <c r="P52" s="271"/>
      <c r="Q52" s="259">
        <f t="shared" si="2"/>
        <v>0</v>
      </c>
    </row>
    <row r="53" spans="1:17" ht="15" customHeight="1">
      <c r="A53" s="270">
        <v>44</v>
      </c>
      <c r="B53" s="206" t="s">
        <v>63</v>
      </c>
      <c r="C53" s="229" t="s">
        <v>19</v>
      </c>
      <c r="D53" s="206"/>
      <c r="E53" s="206" t="s">
        <v>26</v>
      </c>
      <c r="F53" s="230" t="s">
        <v>337</v>
      </c>
      <c r="G53" s="207" t="s">
        <v>21</v>
      </c>
      <c r="H53" s="274"/>
      <c r="I53" s="270"/>
      <c r="J53" s="270"/>
      <c r="K53" s="271"/>
      <c r="L53" s="271"/>
      <c r="M53" s="259">
        <f t="shared" si="1"/>
        <v>0</v>
      </c>
      <c r="N53" s="270"/>
      <c r="O53" s="271"/>
      <c r="P53" s="271"/>
      <c r="Q53" s="259">
        <f t="shared" si="2"/>
        <v>0</v>
      </c>
    </row>
    <row r="54" spans="1:17" ht="15" customHeight="1">
      <c r="A54" s="270">
        <v>45</v>
      </c>
      <c r="B54" s="206" t="s">
        <v>63</v>
      </c>
      <c r="C54" s="229" t="s">
        <v>19</v>
      </c>
      <c r="D54" s="206"/>
      <c r="E54" s="206" t="s">
        <v>26</v>
      </c>
      <c r="F54" s="230" t="s">
        <v>448</v>
      </c>
      <c r="G54" s="210" t="s">
        <v>33</v>
      </c>
      <c r="H54" s="274"/>
      <c r="I54" s="270"/>
      <c r="J54" s="270"/>
      <c r="K54" s="271"/>
      <c r="L54" s="271"/>
      <c r="M54" s="259">
        <f t="shared" si="1"/>
        <v>0</v>
      </c>
      <c r="N54" s="270"/>
      <c r="O54" s="271"/>
      <c r="P54" s="271"/>
      <c r="Q54" s="259">
        <f t="shared" si="2"/>
        <v>0</v>
      </c>
    </row>
    <row r="55" spans="1:17" ht="15" customHeight="1">
      <c r="A55" s="270">
        <v>46</v>
      </c>
      <c r="B55" s="206" t="s">
        <v>64</v>
      </c>
      <c r="C55" s="229" t="s">
        <v>19</v>
      </c>
      <c r="D55" s="206"/>
      <c r="E55" s="206" t="s">
        <v>26</v>
      </c>
      <c r="F55" s="230" t="s">
        <v>338</v>
      </c>
      <c r="G55" s="207" t="s">
        <v>21</v>
      </c>
      <c r="H55" s="274"/>
      <c r="I55" s="270"/>
      <c r="J55" s="270"/>
      <c r="K55" s="271"/>
      <c r="L55" s="271"/>
      <c r="M55" s="259">
        <f t="shared" si="1"/>
        <v>0</v>
      </c>
      <c r="N55" s="270"/>
      <c r="O55" s="271"/>
      <c r="P55" s="271"/>
      <c r="Q55" s="259">
        <f t="shared" si="2"/>
        <v>0</v>
      </c>
    </row>
    <row r="56" spans="1:17" ht="15" customHeight="1">
      <c r="A56" s="270">
        <v>47</v>
      </c>
      <c r="B56" s="206" t="s">
        <v>65</v>
      </c>
      <c r="C56" s="229" t="s">
        <v>19</v>
      </c>
      <c r="D56" s="206"/>
      <c r="E56" s="206" t="s">
        <v>56</v>
      </c>
      <c r="F56" s="230" t="s">
        <v>339</v>
      </c>
      <c r="G56" s="207" t="s">
        <v>21</v>
      </c>
      <c r="H56" s="274"/>
      <c r="I56" s="270"/>
      <c r="J56" s="270"/>
      <c r="K56" s="271"/>
      <c r="L56" s="271">
        <v>1435.98</v>
      </c>
      <c r="M56" s="259">
        <f t="shared" si="1"/>
        <v>-1435.98</v>
      </c>
      <c r="N56" s="270"/>
      <c r="O56" s="271"/>
      <c r="P56" s="271">
        <v>1691.88</v>
      </c>
      <c r="Q56" s="259">
        <f t="shared" si="2"/>
        <v>-1691.88</v>
      </c>
    </row>
    <row r="57" spans="1:17" ht="15" customHeight="1">
      <c r="A57" s="270">
        <v>48</v>
      </c>
      <c r="B57" s="206" t="s">
        <v>65</v>
      </c>
      <c r="C57" s="229" t="s">
        <v>19</v>
      </c>
      <c r="D57" s="206"/>
      <c r="E57" s="206" t="s">
        <v>56</v>
      </c>
      <c r="F57" s="230" t="s">
        <v>421</v>
      </c>
      <c r="G57" s="209" t="s">
        <v>31</v>
      </c>
      <c r="H57" s="274"/>
      <c r="I57" s="270">
        <v>1</v>
      </c>
      <c r="J57" s="270"/>
      <c r="K57" s="271"/>
      <c r="L57" s="271"/>
      <c r="M57" s="259">
        <f t="shared" si="1"/>
        <v>0</v>
      </c>
      <c r="N57" s="270"/>
      <c r="O57" s="271"/>
      <c r="P57" s="271"/>
      <c r="Q57" s="259">
        <f t="shared" si="2"/>
        <v>0</v>
      </c>
    </row>
    <row r="58" spans="1:17" ht="15" customHeight="1">
      <c r="A58" s="270">
        <v>49</v>
      </c>
      <c r="B58" s="206" t="s">
        <v>66</v>
      </c>
      <c r="C58" s="229" t="s">
        <v>19</v>
      </c>
      <c r="D58" s="206"/>
      <c r="E58" s="206" t="s">
        <v>20</v>
      </c>
      <c r="F58" s="235">
        <v>48</v>
      </c>
      <c r="G58" s="207" t="s">
        <v>21</v>
      </c>
      <c r="H58" s="274"/>
      <c r="I58" s="270"/>
      <c r="J58" s="270"/>
      <c r="K58" s="271"/>
      <c r="L58" s="271"/>
      <c r="M58" s="259">
        <f t="shared" si="1"/>
        <v>0</v>
      </c>
      <c r="N58" s="270"/>
      <c r="O58" s="271"/>
      <c r="P58" s="271"/>
      <c r="Q58" s="259">
        <f t="shared" si="2"/>
        <v>0</v>
      </c>
    </row>
    <row r="59" spans="1:17" ht="15" customHeight="1">
      <c r="A59" s="270">
        <v>50</v>
      </c>
      <c r="B59" s="206" t="s">
        <v>67</v>
      </c>
      <c r="C59" s="229" t="s">
        <v>19</v>
      </c>
      <c r="D59" s="206"/>
      <c r="E59" s="206" t="s">
        <v>68</v>
      </c>
      <c r="F59" s="230" t="s">
        <v>340</v>
      </c>
      <c r="G59" s="207" t="s">
        <v>21</v>
      </c>
      <c r="H59" s="274">
        <v>1</v>
      </c>
      <c r="I59" s="270"/>
      <c r="J59" s="270"/>
      <c r="K59" s="271"/>
      <c r="L59" s="271">
        <v>3875.84</v>
      </c>
      <c r="M59" s="259">
        <f t="shared" si="1"/>
        <v>-3875.84</v>
      </c>
      <c r="N59" s="270"/>
      <c r="O59" s="271"/>
      <c r="P59" s="271"/>
      <c r="Q59" s="259">
        <f t="shared" si="2"/>
        <v>0</v>
      </c>
    </row>
    <row r="60" spans="1:17" ht="15" customHeight="1">
      <c r="A60" s="270">
        <v>51</v>
      </c>
      <c r="B60" s="206" t="s">
        <v>67</v>
      </c>
      <c r="C60" s="229" t="s">
        <v>19</v>
      </c>
      <c r="D60" s="206"/>
      <c r="E60" s="206" t="s">
        <v>68</v>
      </c>
      <c r="F60" s="230" t="s">
        <v>428</v>
      </c>
      <c r="G60" s="208" t="s">
        <v>22</v>
      </c>
      <c r="H60" s="274"/>
      <c r="I60" s="270"/>
      <c r="J60" s="270"/>
      <c r="K60" s="271">
        <v>2209.1999999999998</v>
      </c>
      <c r="L60" s="271">
        <v>2209.1999999999998</v>
      </c>
      <c r="M60" s="259">
        <f t="shared" si="1"/>
        <v>0</v>
      </c>
      <c r="N60" s="270"/>
      <c r="O60" s="271"/>
      <c r="P60" s="271"/>
      <c r="Q60" s="259">
        <f t="shared" si="2"/>
        <v>0</v>
      </c>
    </row>
    <row r="61" spans="1:17" ht="15" customHeight="1">
      <c r="A61" s="270">
        <v>52</v>
      </c>
      <c r="B61" s="206" t="s">
        <v>69</v>
      </c>
      <c r="C61" s="229" t="s">
        <v>19</v>
      </c>
      <c r="D61" s="206"/>
      <c r="E61" s="206" t="s">
        <v>20</v>
      </c>
      <c r="F61" s="230" t="s">
        <v>341</v>
      </c>
      <c r="G61" s="207" t="s">
        <v>21</v>
      </c>
      <c r="H61" s="274"/>
      <c r="I61" s="270"/>
      <c r="J61" s="270"/>
      <c r="K61" s="271"/>
      <c r="L61" s="271"/>
      <c r="M61" s="259">
        <f t="shared" si="1"/>
        <v>0</v>
      </c>
      <c r="N61" s="270"/>
      <c r="O61" s="271"/>
      <c r="P61" s="271"/>
      <c r="Q61" s="259">
        <f t="shared" si="2"/>
        <v>0</v>
      </c>
    </row>
    <row r="62" spans="1:17" ht="15" customHeight="1">
      <c r="A62" s="270">
        <v>53</v>
      </c>
      <c r="B62" s="206" t="s">
        <v>70</v>
      </c>
      <c r="C62" s="229" t="s">
        <v>19</v>
      </c>
      <c r="D62" s="206"/>
      <c r="E62" s="206" t="s">
        <v>26</v>
      </c>
      <c r="F62" s="231">
        <v>53</v>
      </c>
      <c r="G62" s="207" t="s">
        <v>21</v>
      </c>
      <c r="H62" s="274"/>
      <c r="I62" s="270"/>
      <c r="J62" s="270"/>
      <c r="K62" s="271"/>
      <c r="L62" s="271"/>
      <c r="M62" s="259">
        <f t="shared" si="1"/>
        <v>0</v>
      </c>
      <c r="N62" s="270"/>
      <c r="O62" s="271"/>
      <c r="P62" s="271"/>
      <c r="Q62" s="259">
        <f t="shared" si="2"/>
        <v>0</v>
      </c>
    </row>
    <row r="63" spans="1:17" ht="15" customHeight="1">
      <c r="A63" s="270">
        <v>54</v>
      </c>
      <c r="B63" s="206" t="s">
        <v>70</v>
      </c>
      <c r="C63" s="229" t="s">
        <v>19</v>
      </c>
      <c r="D63" s="206"/>
      <c r="E63" s="206" t="s">
        <v>26</v>
      </c>
      <c r="F63" s="231" t="s">
        <v>304</v>
      </c>
      <c r="G63" s="210" t="s">
        <v>33</v>
      </c>
      <c r="H63" s="274"/>
      <c r="I63" s="270"/>
      <c r="J63" s="270"/>
      <c r="K63" s="271"/>
      <c r="L63" s="271"/>
      <c r="M63" s="259">
        <f t="shared" si="1"/>
        <v>0</v>
      </c>
      <c r="N63" s="270">
        <v>-2</v>
      </c>
      <c r="O63" s="271"/>
      <c r="P63" s="271"/>
      <c r="Q63" s="259">
        <f t="shared" si="2"/>
        <v>0</v>
      </c>
    </row>
    <row r="64" spans="1:17" ht="15" customHeight="1">
      <c r="A64" s="270">
        <v>55</v>
      </c>
      <c r="B64" s="206" t="s">
        <v>71</v>
      </c>
      <c r="C64" s="229" t="s">
        <v>19</v>
      </c>
      <c r="D64" s="206"/>
      <c r="E64" s="206" t="s">
        <v>52</v>
      </c>
      <c r="F64" s="230" t="s">
        <v>342</v>
      </c>
      <c r="G64" s="207" t="s">
        <v>21</v>
      </c>
      <c r="H64" s="274"/>
      <c r="I64" s="270"/>
      <c r="J64" s="270"/>
      <c r="K64" s="271"/>
      <c r="L64" s="271"/>
      <c r="M64" s="259">
        <f t="shared" si="1"/>
        <v>0</v>
      </c>
      <c r="N64" s="270"/>
      <c r="O64" s="271"/>
      <c r="P64" s="271"/>
      <c r="Q64" s="259">
        <f t="shared" si="2"/>
        <v>0</v>
      </c>
    </row>
    <row r="65" spans="1:17" ht="15" customHeight="1">
      <c r="A65" s="270">
        <v>56</v>
      </c>
      <c r="B65" s="206" t="s">
        <v>71</v>
      </c>
      <c r="C65" s="229" t="s">
        <v>19</v>
      </c>
      <c r="D65" s="206"/>
      <c r="E65" s="206" t="s">
        <v>52</v>
      </c>
      <c r="F65" s="230" t="s">
        <v>449</v>
      </c>
      <c r="G65" s="210" t="s">
        <v>33</v>
      </c>
      <c r="H65" s="274"/>
      <c r="I65" s="270"/>
      <c r="J65" s="270"/>
      <c r="K65" s="271"/>
      <c r="L65" s="271">
        <v>1288.7</v>
      </c>
      <c r="M65" s="259">
        <f t="shared" si="1"/>
        <v>-1288.7</v>
      </c>
      <c r="N65" s="270"/>
      <c r="O65" s="271"/>
      <c r="P65" s="271"/>
      <c r="Q65" s="259">
        <f t="shared" si="2"/>
        <v>0</v>
      </c>
    </row>
    <row r="66" spans="1:17" ht="15" customHeight="1">
      <c r="A66" s="270">
        <v>57</v>
      </c>
      <c r="B66" s="206" t="s">
        <v>72</v>
      </c>
      <c r="C66" s="229" t="s">
        <v>19</v>
      </c>
      <c r="D66" s="206"/>
      <c r="E66" s="206" t="s">
        <v>20</v>
      </c>
      <c r="F66" s="230" t="s">
        <v>343</v>
      </c>
      <c r="G66" s="207" t="s">
        <v>21</v>
      </c>
      <c r="H66" s="274"/>
      <c r="I66" s="270"/>
      <c r="J66" s="270"/>
      <c r="K66" s="271"/>
      <c r="L66" s="271"/>
      <c r="M66" s="259">
        <f t="shared" si="1"/>
        <v>0</v>
      </c>
      <c r="N66" s="270"/>
      <c r="O66" s="271"/>
      <c r="P66" s="271"/>
      <c r="Q66" s="259">
        <f t="shared" si="2"/>
        <v>0</v>
      </c>
    </row>
    <row r="67" spans="1:17" ht="15" customHeight="1">
      <c r="A67" s="270">
        <v>58</v>
      </c>
      <c r="B67" s="206" t="s">
        <v>73</v>
      </c>
      <c r="C67" s="229" t="s">
        <v>19</v>
      </c>
      <c r="D67" s="206"/>
      <c r="E67" s="206" t="s">
        <v>74</v>
      </c>
      <c r="F67" s="236" t="s">
        <v>439</v>
      </c>
      <c r="G67" s="207" t="s">
        <v>21</v>
      </c>
      <c r="H67" s="274"/>
      <c r="I67" s="270"/>
      <c r="J67" s="270"/>
      <c r="K67" s="271"/>
      <c r="L67" s="271"/>
      <c r="M67" s="259">
        <f t="shared" si="1"/>
        <v>0</v>
      </c>
      <c r="N67" s="270"/>
      <c r="O67" s="271"/>
      <c r="P67" s="271"/>
      <c r="Q67" s="259">
        <f t="shared" si="2"/>
        <v>0</v>
      </c>
    </row>
    <row r="68" spans="1:17" ht="15" customHeight="1">
      <c r="A68" s="270">
        <v>59</v>
      </c>
      <c r="B68" s="206" t="s">
        <v>73</v>
      </c>
      <c r="C68" s="229" t="s">
        <v>19</v>
      </c>
      <c r="D68" s="206"/>
      <c r="E68" s="206" t="s">
        <v>74</v>
      </c>
      <c r="F68" s="230" t="s">
        <v>556</v>
      </c>
      <c r="G68" s="210" t="s">
        <v>33</v>
      </c>
      <c r="H68" s="274"/>
      <c r="I68" s="270"/>
      <c r="J68" s="270"/>
      <c r="K68" s="271"/>
      <c r="L68" s="271">
        <v>440.5</v>
      </c>
      <c r="M68" s="259">
        <f t="shared" si="1"/>
        <v>-440.5</v>
      </c>
      <c r="N68" s="270"/>
      <c r="O68" s="271"/>
      <c r="P68" s="271"/>
      <c r="Q68" s="259">
        <f t="shared" si="2"/>
        <v>0</v>
      </c>
    </row>
    <row r="69" spans="1:17" ht="15" customHeight="1">
      <c r="A69" s="270">
        <v>60</v>
      </c>
      <c r="B69" s="206" t="s">
        <v>75</v>
      </c>
      <c r="C69" s="229" t="s">
        <v>19</v>
      </c>
      <c r="D69" s="206"/>
      <c r="E69" s="206" t="s">
        <v>26</v>
      </c>
      <c r="F69" s="230" t="s">
        <v>344</v>
      </c>
      <c r="G69" s="207" t="s">
        <v>21</v>
      </c>
      <c r="H69" s="274"/>
      <c r="I69" s="270"/>
      <c r="J69" s="270"/>
      <c r="K69" s="271"/>
      <c r="L69" s="271"/>
      <c r="M69" s="259">
        <f t="shared" si="1"/>
        <v>0</v>
      </c>
      <c r="N69" s="270"/>
      <c r="O69" s="271"/>
      <c r="P69" s="271"/>
      <c r="Q69" s="259">
        <f t="shared" si="2"/>
        <v>0</v>
      </c>
    </row>
    <row r="70" spans="1:17" ht="15" customHeight="1">
      <c r="A70" s="270">
        <v>61</v>
      </c>
      <c r="B70" s="206" t="s">
        <v>76</v>
      </c>
      <c r="C70" s="229" t="s">
        <v>19</v>
      </c>
      <c r="D70" s="206"/>
      <c r="E70" s="206" t="s">
        <v>58</v>
      </c>
      <c r="F70" s="230" t="s">
        <v>345</v>
      </c>
      <c r="G70" s="207" t="s">
        <v>21</v>
      </c>
      <c r="H70" s="274">
        <v>2</v>
      </c>
      <c r="I70" s="270"/>
      <c r="J70" s="270"/>
      <c r="K70" s="271"/>
      <c r="L70" s="271"/>
      <c r="M70" s="259">
        <f t="shared" si="1"/>
        <v>0</v>
      </c>
      <c r="N70" s="270"/>
      <c r="O70" s="271"/>
      <c r="P70" s="271"/>
      <c r="Q70" s="259">
        <f t="shared" si="2"/>
        <v>0</v>
      </c>
    </row>
    <row r="71" spans="1:17" ht="15" customHeight="1">
      <c r="A71" s="270">
        <v>62</v>
      </c>
      <c r="B71" s="206" t="s">
        <v>76</v>
      </c>
      <c r="C71" s="229" t="s">
        <v>19</v>
      </c>
      <c r="D71" s="206"/>
      <c r="E71" s="206" t="s">
        <v>58</v>
      </c>
      <c r="F71" s="230" t="s">
        <v>409</v>
      </c>
      <c r="G71" s="209" t="s">
        <v>31</v>
      </c>
      <c r="H71" s="274"/>
      <c r="I71" s="270">
        <v>1</v>
      </c>
      <c r="J71" s="270"/>
      <c r="K71" s="271"/>
      <c r="L71" s="271"/>
      <c r="M71" s="259">
        <f t="shared" si="1"/>
        <v>0</v>
      </c>
      <c r="N71" s="270"/>
      <c r="O71" s="271"/>
      <c r="P71" s="271"/>
      <c r="Q71" s="259">
        <f t="shared" si="2"/>
        <v>0</v>
      </c>
    </row>
    <row r="72" spans="1:17" ht="15" customHeight="1">
      <c r="A72" s="270">
        <v>63</v>
      </c>
      <c r="B72" s="206" t="s">
        <v>77</v>
      </c>
      <c r="C72" s="229" t="s">
        <v>19</v>
      </c>
      <c r="D72" s="206"/>
      <c r="E72" s="206" t="s">
        <v>30</v>
      </c>
      <c r="F72" s="231">
        <v>65</v>
      </c>
      <c r="G72" s="207" t="s">
        <v>21</v>
      </c>
      <c r="H72" s="274"/>
      <c r="I72" s="270"/>
      <c r="J72" s="270"/>
      <c r="K72" s="271"/>
      <c r="L72" s="271"/>
      <c r="M72" s="259">
        <f t="shared" si="1"/>
        <v>0</v>
      </c>
      <c r="N72" s="270"/>
      <c r="O72" s="271"/>
      <c r="P72" s="271"/>
      <c r="Q72" s="259">
        <f t="shared" si="2"/>
        <v>0</v>
      </c>
    </row>
    <row r="73" spans="1:17" ht="15" customHeight="1">
      <c r="A73" s="270">
        <v>64</v>
      </c>
      <c r="B73" s="206" t="s">
        <v>78</v>
      </c>
      <c r="C73" s="229" t="s">
        <v>19</v>
      </c>
      <c r="D73" s="206"/>
      <c r="E73" s="206" t="s">
        <v>26</v>
      </c>
      <c r="F73" s="230" t="s">
        <v>346</v>
      </c>
      <c r="G73" s="207" t="s">
        <v>21</v>
      </c>
      <c r="H73" s="274">
        <v>1</v>
      </c>
      <c r="I73" s="270"/>
      <c r="J73" s="270"/>
      <c r="K73" s="271"/>
      <c r="L73" s="271">
        <v>29669.32</v>
      </c>
      <c r="M73" s="259">
        <f t="shared" si="1"/>
        <v>-29669.32</v>
      </c>
      <c r="N73" s="270"/>
      <c r="O73" s="271"/>
      <c r="P73" s="271">
        <v>9176.51</v>
      </c>
      <c r="Q73" s="259">
        <f t="shared" si="2"/>
        <v>-9176.51</v>
      </c>
    </row>
    <row r="74" spans="1:17" ht="15" customHeight="1">
      <c r="A74" s="270">
        <v>65</v>
      </c>
      <c r="B74" s="206" t="s">
        <v>78</v>
      </c>
      <c r="C74" s="229" t="s">
        <v>19</v>
      </c>
      <c r="D74" s="206"/>
      <c r="E74" s="206" t="s">
        <v>26</v>
      </c>
      <c r="F74" s="230" t="s">
        <v>516</v>
      </c>
      <c r="G74" s="210" t="s">
        <v>33</v>
      </c>
      <c r="H74" s="274"/>
      <c r="I74" s="270"/>
      <c r="J74" s="270"/>
      <c r="K74" s="271"/>
      <c r="L74" s="271"/>
      <c r="M74" s="259">
        <f t="shared" si="1"/>
        <v>0</v>
      </c>
      <c r="N74" s="270"/>
      <c r="O74" s="271"/>
      <c r="P74" s="271">
        <v>4547.2</v>
      </c>
      <c r="Q74" s="259">
        <f t="shared" si="2"/>
        <v>-4547.2</v>
      </c>
    </row>
    <row r="75" spans="1:17" ht="15" customHeight="1">
      <c r="A75" s="270">
        <v>66</v>
      </c>
      <c r="B75" s="206" t="s">
        <v>79</v>
      </c>
      <c r="C75" s="229" t="s">
        <v>19</v>
      </c>
      <c r="D75" s="206"/>
      <c r="E75" s="206" t="s">
        <v>30</v>
      </c>
      <c r="F75" s="230" t="s">
        <v>347</v>
      </c>
      <c r="G75" s="207" t="s">
        <v>21</v>
      </c>
      <c r="H75" s="274">
        <v>-1</v>
      </c>
      <c r="I75" s="270"/>
      <c r="J75" s="270"/>
      <c r="K75" s="271"/>
      <c r="L75" s="271"/>
      <c r="M75" s="259">
        <f t="shared" ref="M75:M141" si="3">K75-L75</f>
        <v>0</v>
      </c>
      <c r="N75" s="270"/>
      <c r="O75" s="271"/>
      <c r="P75" s="271"/>
      <c r="Q75" s="259">
        <f t="shared" ref="Q75:Q141" si="4">O75-P75</f>
        <v>0</v>
      </c>
    </row>
    <row r="76" spans="1:17" ht="15" customHeight="1">
      <c r="A76" s="270">
        <v>67</v>
      </c>
      <c r="B76" s="206" t="s">
        <v>79</v>
      </c>
      <c r="C76" s="229" t="s">
        <v>19</v>
      </c>
      <c r="D76" s="206"/>
      <c r="E76" s="206" t="s">
        <v>30</v>
      </c>
      <c r="F76" s="230" t="s">
        <v>410</v>
      </c>
      <c r="G76" s="209" t="s">
        <v>31</v>
      </c>
      <c r="H76" s="274"/>
      <c r="I76" s="270"/>
      <c r="J76" s="270"/>
      <c r="K76" s="271"/>
      <c r="L76" s="271"/>
      <c r="M76" s="259">
        <f t="shared" si="3"/>
        <v>0</v>
      </c>
      <c r="N76" s="270"/>
      <c r="O76" s="271"/>
      <c r="P76" s="271"/>
      <c r="Q76" s="259">
        <f t="shared" si="4"/>
        <v>0</v>
      </c>
    </row>
    <row r="77" spans="1:17" ht="15" customHeight="1">
      <c r="A77" s="270">
        <v>68</v>
      </c>
      <c r="B77" s="206" t="s">
        <v>80</v>
      </c>
      <c r="C77" s="229" t="s">
        <v>19</v>
      </c>
      <c r="D77" s="206"/>
      <c r="E77" s="206" t="s">
        <v>30</v>
      </c>
      <c r="F77" s="230" t="s">
        <v>555</v>
      </c>
      <c r="G77" s="207" t="s">
        <v>21</v>
      </c>
      <c r="H77" s="274"/>
      <c r="I77" s="270"/>
      <c r="J77" s="270"/>
      <c r="K77" s="271"/>
      <c r="L77" s="271">
        <v>3928.56</v>
      </c>
      <c r="M77" s="259">
        <f t="shared" si="3"/>
        <v>-3928.56</v>
      </c>
      <c r="N77" s="270"/>
      <c r="O77" s="271"/>
      <c r="P77" s="271"/>
      <c r="Q77" s="259">
        <f t="shared" si="4"/>
        <v>0</v>
      </c>
    </row>
    <row r="78" spans="1:17" ht="15" customHeight="1">
      <c r="A78" s="270">
        <v>69</v>
      </c>
      <c r="B78" s="206" t="s">
        <v>80</v>
      </c>
      <c r="C78" s="229" t="s">
        <v>19</v>
      </c>
      <c r="D78" s="206"/>
      <c r="E78" s="206" t="s">
        <v>30</v>
      </c>
      <c r="F78" s="230" t="s">
        <v>411</v>
      </c>
      <c r="G78" s="209" t="s">
        <v>31</v>
      </c>
      <c r="H78" s="274"/>
      <c r="I78" s="270"/>
      <c r="J78" s="270"/>
      <c r="K78" s="271"/>
      <c r="L78" s="271"/>
      <c r="M78" s="259">
        <f t="shared" si="3"/>
        <v>0</v>
      </c>
      <c r="N78" s="270"/>
      <c r="O78" s="271"/>
      <c r="P78" s="271"/>
      <c r="Q78" s="259">
        <f t="shared" si="4"/>
        <v>0</v>
      </c>
    </row>
    <row r="79" spans="1:17" ht="15" customHeight="1">
      <c r="A79" s="270">
        <v>70</v>
      </c>
      <c r="B79" s="206" t="s">
        <v>81</v>
      </c>
      <c r="C79" s="229" t="s">
        <v>19</v>
      </c>
      <c r="D79" s="206"/>
      <c r="E79" s="206" t="s">
        <v>26</v>
      </c>
      <c r="F79" s="230" t="s">
        <v>349</v>
      </c>
      <c r="G79" s="207" t="s">
        <v>21</v>
      </c>
      <c r="H79" s="274"/>
      <c r="I79" s="270"/>
      <c r="J79" s="270"/>
      <c r="K79" s="271"/>
      <c r="L79" s="271">
        <v>8805.14</v>
      </c>
      <c r="M79" s="259">
        <f t="shared" si="3"/>
        <v>-8805.14</v>
      </c>
      <c r="N79" s="270"/>
      <c r="O79" s="271"/>
      <c r="P79" s="271">
        <v>2406.4299999999998</v>
      </c>
      <c r="Q79" s="259">
        <f t="shared" si="4"/>
        <v>-2406.4299999999998</v>
      </c>
    </row>
    <row r="80" spans="1:17" ht="15" customHeight="1">
      <c r="A80" s="270">
        <v>71</v>
      </c>
      <c r="B80" s="206" t="s">
        <v>82</v>
      </c>
      <c r="C80" s="229" t="s">
        <v>19</v>
      </c>
      <c r="D80" s="206"/>
      <c r="E80" s="206" t="s">
        <v>26</v>
      </c>
      <c r="F80" s="230" t="s">
        <v>554</v>
      </c>
      <c r="G80" s="207" t="s">
        <v>21</v>
      </c>
      <c r="H80" s="274">
        <v>3</v>
      </c>
      <c r="I80" s="270"/>
      <c r="J80" s="270"/>
      <c r="K80" s="271"/>
      <c r="L80" s="271"/>
      <c r="M80" s="259">
        <f t="shared" si="3"/>
        <v>0</v>
      </c>
      <c r="N80" s="270"/>
      <c r="O80" s="271"/>
      <c r="P80" s="271"/>
      <c r="Q80" s="259">
        <f t="shared" si="4"/>
        <v>0</v>
      </c>
    </row>
    <row r="81" spans="1:17" ht="15" customHeight="1">
      <c r="A81" s="270">
        <v>72</v>
      </c>
      <c r="B81" s="206" t="s">
        <v>82</v>
      </c>
      <c r="C81" s="229" t="s">
        <v>19</v>
      </c>
      <c r="D81" s="206"/>
      <c r="E81" s="206" t="s">
        <v>26</v>
      </c>
      <c r="F81" s="251" t="s">
        <v>553</v>
      </c>
      <c r="G81" s="223" t="s">
        <v>33</v>
      </c>
      <c r="H81" s="274"/>
      <c r="I81" s="270"/>
      <c r="J81" s="270"/>
      <c r="K81" s="271"/>
      <c r="L81" s="271"/>
      <c r="M81" s="259">
        <f t="shared" si="3"/>
        <v>0</v>
      </c>
      <c r="N81" s="270"/>
      <c r="O81" s="271"/>
      <c r="P81" s="271"/>
      <c r="Q81" s="259">
        <f t="shared" si="4"/>
        <v>0</v>
      </c>
    </row>
    <row r="82" spans="1:17" ht="15" customHeight="1">
      <c r="A82" s="270">
        <v>73</v>
      </c>
      <c r="B82" s="206" t="s">
        <v>83</v>
      </c>
      <c r="C82" s="229" t="s">
        <v>19</v>
      </c>
      <c r="D82" s="206"/>
      <c r="E82" s="206" t="s">
        <v>84</v>
      </c>
      <c r="F82" s="230" t="s">
        <v>351</v>
      </c>
      <c r="G82" s="207" t="s">
        <v>21</v>
      </c>
      <c r="H82" s="274"/>
      <c r="I82" s="270"/>
      <c r="J82" s="270"/>
      <c r="K82" s="271"/>
      <c r="L82" s="271">
        <v>9787.65</v>
      </c>
      <c r="M82" s="259">
        <f t="shared" si="3"/>
        <v>-9787.65</v>
      </c>
      <c r="N82" s="270"/>
      <c r="O82" s="271"/>
      <c r="P82" s="271"/>
      <c r="Q82" s="259">
        <f t="shared" si="4"/>
        <v>0</v>
      </c>
    </row>
    <row r="83" spans="1:17" ht="15" customHeight="1">
      <c r="A83" s="270">
        <v>74</v>
      </c>
      <c r="B83" s="222" t="s">
        <v>83</v>
      </c>
      <c r="C83" s="237" t="s">
        <v>19</v>
      </c>
      <c r="D83" s="222"/>
      <c r="E83" s="222" t="s">
        <v>84</v>
      </c>
      <c r="F83" s="233" t="s">
        <v>489</v>
      </c>
      <c r="G83" s="223" t="s">
        <v>33</v>
      </c>
      <c r="H83" s="274"/>
      <c r="I83" s="270"/>
      <c r="J83" s="270"/>
      <c r="K83" s="271"/>
      <c r="L83" s="271">
        <v>4602.5</v>
      </c>
      <c r="M83" s="259">
        <f t="shared" si="3"/>
        <v>-4602.5</v>
      </c>
      <c r="N83" s="270">
        <v>2</v>
      </c>
      <c r="O83" s="271"/>
      <c r="P83" s="271"/>
      <c r="Q83" s="259">
        <f t="shared" si="4"/>
        <v>0</v>
      </c>
    </row>
    <row r="84" spans="1:17" ht="15" customHeight="1">
      <c r="A84" s="270">
        <v>75</v>
      </c>
      <c r="B84" s="206" t="s">
        <v>85</v>
      </c>
      <c r="C84" s="229" t="s">
        <v>19</v>
      </c>
      <c r="D84" s="206"/>
      <c r="E84" s="206" t="s">
        <v>26</v>
      </c>
      <c r="F84" s="228" t="s">
        <v>352</v>
      </c>
      <c r="G84" s="207" t="s">
        <v>21</v>
      </c>
      <c r="H84" s="274"/>
      <c r="I84" s="270"/>
      <c r="J84" s="270"/>
      <c r="K84" s="271"/>
      <c r="L84" s="271"/>
      <c r="M84" s="259">
        <f t="shared" si="3"/>
        <v>0</v>
      </c>
      <c r="N84" s="270"/>
      <c r="O84" s="271"/>
      <c r="P84" s="271"/>
      <c r="Q84" s="259">
        <f t="shared" si="4"/>
        <v>0</v>
      </c>
    </row>
    <row r="85" spans="1:17" ht="15" customHeight="1">
      <c r="A85" s="270">
        <v>76</v>
      </c>
      <c r="B85" s="206" t="s">
        <v>86</v>
      </c>
      <c r="C85" s="229" t="s">
        <v>19</v>
      </c>
      <c r="D85" s="206"/>
      <c r="E85" s="206" t="s">
        <v>87</v>
      </c>
      <c r="F85" s="230" t="s">
        <v>353</v>
      </c>
      <c r="G85" s="207" t="s">
        <v>21</v>
      </c>
      <c r="H85" s="274">
        <v>2</v>
      </c>
      <c r="I85" s="270"/>
      <c r="J85" s="270"/>
      <c r="K85" s="271"/>
      <c r="L85" s="271"/>
      <c r="M85" s="259">
        <f t="shared" si="3"/>
        <v>0</v>
      </c>
      <c r="N85" s="270"/>
      <c r="O85" s="271"/>
      <c r="P85" s="271"/>
      <c r="Q85" s="259">
        <f t="shared" si="4"/>
        <v>0</v>
      </c>
    </row>
    <row r="86" spans="1:17" ht="15" customHeight="1">
      <c r="A86" s="270">
        <v>77</v>
      </c>
      <c r="B86" s="206" t="s">
        <v>88</v>
      </c>
      <c r="C86" s="229" t="s">
        <v>19</v>
      </c>
      <c r="D86" s="206"/>
      <c r="E86" s="206" t="s">
        <v>89</v>
      </c>
      <c r="F86" s="230" t="s">
        <v>354</v>
      </c>
      <c r="G86" s="207" t="s">
        <v>21</v>
      </c>
      <c r="H86" s="274"/>
      <c r="I86" s="270"/>
      <c r="J86" s="270"/>
      <c r="K86" s="271"/>
      <c r="L86" s="271">
        <v>6006.25</v>
      </c>
      <c r="M86" s="259">
        <f t="shared" si="3"/>
        <v>-6006.25</v>
      </c>
      <c r="N86" s="270"/>
      <c r="O86" s="271"/>
      <c r="P86" s="271"/>
      <c r="Q86" s="259">
        <f t="shared" si="4"/>
        <v>0</v>
      </c>
    </row>
    <row r="87" spans="1:17" ht="15" customHeight="1">
      <c r="A87" s="270">
        <v>78</v>
      </c>
      <c r="B87" s="206" t="s">
        <v>88</v>
      </c>
      <c r="C87" s="229" t="s">
        <v>19</v>
      </c>
      <c r="D87" s="206"/>
      <c r="E87" s="206" t="s">
        <v>89</v>
      </c>
      <c r="F87" s="233" t="s">
        <v>452</v>
      </c>
      <c r="G87" s="210" t="s">
        <v>33</v>
      </c>
      <c r="H87" s="274"/>
      <c r="I87" s="270"/>
      <c r="J87" s="270"/>
      <c r="K87" s="271"/>
      <c r="L87" s="271">
        <v>3497.9</v>
      </c>
      <c r="M87" s="259">
        <f t="shared" si="3"/>
        <v>-3497.9</v>
      </c>
      <c r="N87" s="270"/>
      <c r="O87" s="271"/>
      <c r="P87" s="271"/>
      <c r="Q87" s="259">
        <f t="shared" si="4"/>
        <v>0</v>
      </c>
    </row>
    <row r="88" spans="1:17" ht="15" customHeight="1">
      <c r="A88" s="270">
        <v>79</v>
      </c>
      <c r="B88" s="206" t="s">
        <v>90</v>
      </c>
      <c r="C88" s="229" t="s">
        <v>19</v>
      </c>
      <c r="D88" s="206"/>
      <c r="E88" s="206" t="s">
        <v>30</v>
      </c>
      <c r="F88" s="231">
        <v>79</v>
      </c>
      <c r="G88" s="207" t="s">
        <v>21</v>
      </c>
      <c r="H88" s="274"/>
      <c r="I88" s="270"/>
      <c r="J88" s="270"/>
      <c r="K88" s="271"/>
      <c r="L88" s="271"/>
      <c r="M88" s="259">
        <f t="shared" si="3"/>
        <v>0</v>
      </c>
      <c r="N88" s="270"/>
      <c r="O88" s="271"/>
      <c r="P88" s="271"/>
      <c r="Q88" s="259">
        <f t="shared" si="4"/>
        <v>0</v>
      </c>
    </row>
    <row r="89" spans="1:17" ht="15" customHeight="1">
      <c r="A89" s="270">
        <v>80</v>
      </c>
      <c r="B89" s="206" t="s">
        <v>91</v>
      </c>
      <c r="C89" s="229" t="s">
        <v>19</v>
      </c>
      <c r="D89" s="206"/>
      <c r="E89" s="206" t="s">
        <v>30</v>
      </c>
      <c r="F89" s="231">
        <v>80</v>
      </c>
      <c r="G89" s="207" t="s">
        <v>21</v>
      </c>
      <c r="H89" s="274"/>
      <c r="I89" s="270"/>
      <c r="J89" s="270"/>
      <c r="K89" s="271"/>
      <c r="L89" s="271"/>
      <c r="M89" s="259">
        <f t="shared" si="3"/>
        <v>0</v>
      </c>
      <c r="N89" s="270"/>
      <c r="O89" s="271"/>
      <c r="P89" s="271"/>
      <c r="Q89" s="259">
        <f t="shared" si="4"/>
        <v>0</v>
      </c>
    </row>
    <row r="90" spans="1:17" ht="15" customHeight="1">
      <c r="A90" s="270">
        <v>81</v>
      </c>
      <c r="B90" s="206" t="s">
        <v>92</v>
      </c>
      <c r="C90" s="229" t="s">
        <v>19</v>
      </c>
      <c r="D90" s="206"/>
      <c r="E90" s="206" t="s">
        <v>26</v>
      </c>
      <c r="F90" s="230" t="s">
        <v>355</v>
      </c>
      <c r="G90" s="207" t="s">
        <v>21</v>
      </c>
      <c r="H90" s="274">
        <v>3</v>
      </c>
      <c r="I90" s="270"/>
      <c r="J90" s="270"/>
      <c r="K90" s="271"/>
      <c r="L90" s="271">
        <v>966.53</v>
      </c>
      <c r="M90" s="259">
        <f t="shared" si="3"/>
        <v>-966.53</v>
      </c>
      <c r="N90" s="270"/>
      <c r="O90" s="271"/>
      <c r="P90" s="271"/>
      <c r="Q90" s="259">
        <f t="shared" si="4"/>
        <v>0</v>
      </c>
    </row>
    <row r="91" spans="1:17" ht="15" customHeight="1">
      <c r="A91" s="270">
        <v>82</v>
      </c>
      <c r="B91" s="206" t="s">
        <v>92</v>
      </c>
      <c r="C91" s="229" t="s">
        <v>19</v>
      </c>
      <c r="D91" s="206"/>
      <c r="E91" s="206" t="s">
        <v>26</v>
      </c>
      <c r="F91" s="230" t="s">
        <v>454</v>
      </c>
      <c r="G91" s="210" t="s">
        <v>33</v>
      </c>
      <c r="H91" s="274"/>
      <c r="I91" s="270"/>
      <c r="J91" s="270"/>
      <c r="K91" s="271"/>
      <c r="L91" s="271"/>
      <c r="M91" s="259">
        <f t="shared" si="3"/>
        <v>0</v>
      </c>
      <c r="N91" s="270"/>
      <c r="O91" s="271"/>
      <c r="P91" s="271"/>
      <c r="Q91" s="259">
        <f t="shared" si="4"/>
        <v>0</v>
      </c>
    </row>
    <row r="92" spans="1:17" ht="15" customHeight="1">
      <c r="A92" s="270">
        <v>83</v>
      </c>
      <c r="B92" s="206" t="s">
        <v>93</v>
      </c>
      <c r="C92" s="229" t="s">
        <v>19</v>
      </c>
      <c r="D92" s="206"/>
      <c r="E92" s="206" t="s">
        <v>94</v>
      </c>
      <c r="F92" s="236" t="s">
        <v>356</v>
      </c>
      <c r="G92" s="207" t="s">
        <v>21</v>
      </c>
      <c r="H92" s="274"/>
      <c r="I92" s="270"/>
      <c r="J92" s="270"/>
      <c r="K92" s="271"/>
      <c r="L92" s="271">
        <v>4039.15</v>
      </c>
      <c r="M92" s="259">
        <f t="shared" si="3"/>
        <v>-4039.15</v>
      </c>
      <c r="N92" s="270"/>
      <c r="O92" s="271"/>
      <c r="P92" s="271"/>
      <c r="Q92" s="259">
        <f t="shared" si="4"/>
        <v>0</v>
      </c>
    </row>
    <row r="93" spans="1:17" ht="15" customHeight="1">
      <c r="A93" s="270">
        <v>84</v>
      </c>
      <c r="B93" s="206" t="s">
        <v>93</v>
      </c>
      <c r="C93" s="229" t="s">
        <v>19</v>
      </c>
      <c r="D93" s="206"/>
      <c r="E93" s="206" t="s">
        <v>94</v>
      </c>
      <c r="F93" s="230" t="s">
        <v>401</v>
      </c>
      <c r="G93" s="211" t="s">
        <v>36</v>
      </c>
      <c r="H93" s="274"/>
      <c r="I93" s="270"/>
      <c r="J93" s="270"/>
      <c r="K93" s="271"/>
      <c r="L93" s="271">
        <v>5891.2</v>
      </c>
      <c r="M93" s="259">
        <f t="shared" si="3"/>
        <v>-5891.2</v>
      </c>
      <c r="N93" s="270"/>
      <c r="O93" s="271"/>
      <c r="P93" s="271"/>
      <c r="Q93" s="259">
        <f t="shared" si="4"/>
        <v>0</v>
      </c>
    </row>
    <row r="94" spans="1:17" ht="15" customHeight="1">
      <c r="A94" s="270">
        <v>85</v>
      </c>
      <c r="B94" s="206" t="s">
        <v>93</v>
      </c>
      <c r="C94" s="229" t="s">
        <v>19</v>
      </c>
      <c r="D94" s="206"/>
      <c r="E94" s="206" t="s">
        <v>94</v>
      </c>
      <c r="F94" s="230" t="s">
        <v>429</v>
      </c>
      <c r="G94" s="208" t="s">
        <v>22</v>
      </c>
      <c r="H94" s="274"/>
      <c r="I94" s="270"/>
      <c r="J94" s="270"/>
      <c r="K94" s="271"/>
      <c r="L94" s="271"/>
      <c r="M94" s="259">
        <f t="shared" si="3"/>
        <v>0</v>
      </c>
      <c r="N94" s="270"/>
      <c r="O94" s="271"/>
      <c r="P94" s="271"/>
      <c r="Q94" s="259">
        <f t="shared" si="4"/>
        <v>0</v>
      </c>
    </row>
    <row r="95" spans="1:17" ht="15" customHeight="1">
      <c r="A95" s="270">
        <v>86</v>
      </c>
      <c r="B95" s="206" t="s">
        <v>95</v>
      </c>
      <c r="C95" s="229" t="s">
        <v>19</v>
      </c>
      <c r="D95" s="206"/>
      <c r="E95" s="206" t="s">
        <v>26</v>
      </c>
      <c r="F95" s="230" t="s">
        <v>357</v>
      </c>
      <c r="G95" s="207" t="s">
        <v>21</v>
      </c>
      <c r="H95" s="274"/>
      <c r="I95" s="270"/>
      <c r="J95" s="270"/>
      <c r="K95" s="271"/>
      <c r="L95" s="271"/>
      <c r="M95" s="259">
        <f t="shared" si="3"/>
        <v>0</v>
      </c>
      <c r="N95" s="270"/>
      <c r="O95" s="271"/>
      <c r="P95" s="271"/>
      <c r="Q95" s="259">
        <f t="shared" si="4"/>
        <v>0</v>
      </c>
    </row>
    <row r="96" spans="1:17" ht="15" customHeight="1">
      <c r="A96" s="270">
        <v>87</v>
      </c>
      <c r="B96" s="206" t="s">
        <v>95</v>
      </c>
      <c r="C96" s="229" t="s">
        <v>19</v>
      </c>
      <c r="D96" s="206"/>
      <c r="E96" s="206" t="s">
        <v>26</v>
      </c>
      <c r="F96" s="230" t="s">
        <v>453</v>
      </c>
      <c r="G96" s="210" t="s">
        <v>33</v>
      </c>
      <c r="H96" s="274">
        <v>1</v>
      </c>
      <c r="I96" s="270"/>
      <c r="J96" s="270"/>
      <c r="K96" s="271"/>
      <c r="L96" s="271">
        <v>2209.1999999999998</v>
      </c>
      <c r="M96" s="259">
        <f t="shared" si="3"/>
        <v>-2209.1999999999998</v>
      </c>
      <c r="N96" s="270"/>
      <c r="O96" s="271"/>
      <c r="P96" s="271"/>
      <c r="Q96" s="259">
        <f t="shared" si="4"/>
        <v>0</v>
      </c>
    </row>
    <row r="97" spans="1:17" ht="15" customHeight="1">
      <c r="A97" s="270">
        <v>88</v>
      </c>
      <c r="B97" s="206" t="s">
        <v>96</v>
      </c>
      <c r="C97" s="229" t="s">
        <v>19</v>
      </c>
      <c r="D97" s="206"/>
      <c r="E97" s="206" t="s">
        <v>61</v>
      </c>
      <c r="F97" s="230" t="s">
        <v>358</v>
      </c>
      <c r="G97" s="207" t="s">
        <v>21</v>
      </c>
      <c r="H97" s="274">
        <v>1</v>
      </c>
      <c r="I97" s="270"/>
      <c r="J97" s="270"/>
      <c r="K97" s="271"/>
      <c r="L97" s="271">
        <v>38214.25</v>
      </c>
      <c r="M97" s="259">
        <f t="shared" si="3"/>
        <v>-38214.25</v>
      </c>
      <c r="N97" s="270"/>
      <c r="O97" s="271"/>
      <c r="P97" s="271">
        <v>781</v>
      </c>
      <c r="Q97" s="259">
        <f t="shared" si="4"/>
        <v>-781</v>
      </c>
    </row>
    <row r="98" spans="1:17" ht="15" customHeight="1">
      <c r="A98" s="270">
        <v>89</v>
      </c>
      <c r="B98" s="206" t="s">
        <v>96</v>
      </c>
      <c r="C98" s="229" t="s">
        <v>19</v>
      </c>
      <c r="D98" s="206"/>
      <c r="E98" s="206" t="s">
        <v>61</v>
      </c>
      <c r="F98" s="230" t="s">
        <v>430</v>
      </c>
      <c r="G98" s="208" t="s">
        <v>22</v>
      </c>
      <c r="H98" s="274"/>
      <c r="I98" s="270"/>
      <c r="J98" s="270"/>
      <c r="K98" s="271">
        <v>8652.7000000000007</v>
      </c>
      <c r="L98" s="271">
        <v>8652.7000000000007</v>
      </c>
      <c r="M98" s="259">
        <f t="shared" si="3"/>
        <v>0</v>
      </c>
      <c r="N98" s="270">
        <v>1</v>
      </c>
      <c r="O98" s="271"/>
      <c r="P98" s="271"/>
      <c r="Q98" s="259">
        <f t="shared" si="4"/>
        <v>0</v>
      </c>
    </row>
    <row r="99" spans="1:17" ht="15" customHeight="1">
      <c r="A99" s="270">
        <v>90</v>
      </c>
      <c r="B99" s="206" t="s">
        <v>97</v>
      </c>
      <c r="C99" s="229" t="s">
        <v>19</v>
      </c>
      <c r="D99" s="206"/>
      <c r="E99" s="206" t="s">
        <v>58</v>
      </c>
      <c r="F99" s="230" t="s">
        <v>359</v>
      </c>
      <c r="G99" s="207" t="s">
        <v>21</v>
      </c>
      <c r="H99" s="274">
        <v>2</v>
      </c>
      <c r="I99" s="270"/>
      <c r="J99" s="270"/>
      <c r="K99" s="271"/>
      <c r="L99" s="271"/>
      <c r="M99" s="259">
        <f t="shared" si="3"/>
        <v>0</v>
      </c>
      <c r="N99" s="270"/>
      <c r="O99" s="271"/>
      <c r="P99" s="271">
        <v>3483.91</v>
      </c>
      <c r="Q99" s="259">
        <f t="shared" si="4"/>
        <v>-3483.91</v>
      </c>
    </row>
    <row r="100" spans="1:17" ht="15" customHeight="1">
      <c r="A100" s="270">
        <v>91</v>
      </c>
      <c r="B100" s="206" t="s">
        <v>97</v>
      </c>
      <c r="C100" s="229" t="s">
        <v>19</v>
      </c>
      <c r="D100" s="206"/>
      <c r="E100" s="206" t="s">
        <v>58</v>
      </c>
      <c r="F100" s="230" t="s">
        <v>412</v>
      </c>
      <c r="G100" s="209" t="s">
        <v>31</v>
      </c>
      <c r="H100" s="274"/>
      <c r="I100" s="270"/>
      <c r="J100" s="270"/>
      <c r="K100" s="271"/>
      <c r="L100" s="271"/>
      <c r="M100" s="259">
        <f t="shared" si="3"/>
        <v>0</v>
      </c>
      <c r="N100" s="270"/>
      <c r="O100" s="271"/>
      <c r="P100" s="271"/>
      <c r="Q100" s="259">
        <f t="shared" si="4"/>
        <v>0</v>
      </c>
    </row>
    <row r="101" spans="1:17" ht="15" customHeight="1">
      <c r="A101" s="270">
        <v>92</v>
      </c>
      <c r="B101" s="206" t="s">
        <v>98</v>
      </c>
      <c r="C101" s="229" t="s">
        <v>19</v>
      </c>
      <c r="D101" s="206"/>
      <c r="E101" s="206" t="s">
        <v>30</v>
      </c>
      <c r="F101" s="230" t="s">
        <v>360</v>
      </c>
      <c r="G101" s="207" t="s">
        <v>21</v>
      </c>
      <c r="H101" s="274"/>
      <c r="I101" s="270"/>
      <c r="J101" s="270"/>
      <c r="K101" s="271"/>
      <c r="L101" s="271"/>
      <c r="M101" s="259">
        <f t="shared" si="3"/>
        <v>0</v>
      </c>
      <c r="N101" s="270"/>
      <c r="O101" s="271"/>
      <c r="P101" s="271"/>
      <c r="Q101" s="259">
        <f t="shared" si="4"/>
        <v>0</v>
      </c>
    </row>
    <row r="102" spans="1:17" ht="15" customHeight="1">
      <c r="A102" s="270">
        <v>93</v>
      </c>
      <c r="B102" s="206" t="s">
        <v>99</v>
      </c>
      <c r="C102" s="229" t="s">
        <v>19</v>
      </c>
      <c r="D102" s="206"/>
      <c r="E102" s="206" t="s">
        <v>30</v>
      </c>
      <c r="F102" s="230" t="s">
        <v>361</v>
      </c>
      <c r="G102" s="207" t="s">
        <v>21</v>
      </c>
      <c r="H102" s="274"/>
      <c r="I102" s="270"/>
      <c r="J102" s="270"/>
      <c r="K102" s="271"/>
      <c r="L102" s="271">
        <v>4208.53</v>
      </c>
      <c r="M102" s="259">
        <f t="shared" si="3"/>
        <v>-4208.53</v>
      </c>
      <c r="N102" s="270"/>
      <c r="O102" s="271"/>
      <c r="P102" s="271"/>
      <c r="Q102" s="259">
        <f t="shared" si="4"/>
        <v>0</v>
      </c>
    </row>
    <row r="103" spans="1:17" ht="15" customHeight="1">
      <c r="A103" s="270">
        <v>94</v>
      </c>
      <c r="B103" s="206" t="s">
        <v>99</v>
      </c>
      <c r="C103" s="229" t="s">
        <v>19</v>
      </c>
      <c r="D103" s="206"/>
      <c r="E103" s="206" t="s">
        <v>30</v>
      </c>
      <c r="F103" s="230" t="s">
        <v>413</v>
      </c>
      <c r="G103" s="209" t="s">
        <v>31</v>
      </c>
      <c r="H103" s="274"/>
      <c r="I103" s="270">
        <v>-1</v>
      </c>
      <c r="J103" s="270"/>
      <c r="K103" s="271"/>
      <c r="L103" s="271"/>
      <c r="M103" s="259">
        <f t="shared" si="3"/>
        <v>0</v>
      </c>
      <c r="N103" s="270"/>
      <c r="O103" s="271"/>
      <c r="P103" s="271"/>
      <c r="Q103" s="259">
        <f t="shared" si="4"/>
        <v>0</v>
      </c>
    </row>
    <row r="104" spans="1:17" ht="15" customHeight="1">
      <c r="A104" s="270">
        <v>95</v>
      </c>
      <c r="B104" s="206" t="s">
        <v>100</v>
      </c>
      <c r="C104" s="229" t="s">
        <v>19</v>
      </c>
      <c r="D104" s="206"/>
      <c r="E104" s="206" t="s">
        <v>26</v>
      </c>
      <c r="F104" s="230" t="s">
        <v>362</v>
      </c>
      <c r="G104" s="207" t="s">
        <v>21</v>
      </c>
      <c r="H104" s="274"/>
      <c r="I104" s="270"/>
      <c r="J104" s="270"/>
      <c r="K104" s="271"/>
      <c r="L104" s="271"/>
      <c r="M104" s="259">
        <f t="shared" si="3"/>
        <v>0</v>
      </c>
      <c r="N104" s="270"/>
      <c r="O104" s="271"/>
      <c r="P104" s="271"/>
      <c r="Q104" s="259">
        <f t="shared" si="4"/>
        <v>0</v>
      </c>
    </row>
    <row r="105" spans="1:17" ht="15" customHeight="1">
      <c r="A105" s="270">
        <v>96</v>
      </c>
      <c r="B105" s="206" t="s">
        <v>101</v>
      </c>
      <c r="C105" s="229" t="s">
        <v>19</v>
      </c>
      <c r="D105" s="206"/>
      <c r="E105" s="206" t="s">
        <v>61</v>
      </c>
      <c r="F105" s="230" t="s">
        <v>363</v>
      </c>
      <c r="G105" s="207" t="s">
        <v>21</v>
      </c>
      <c r="H105" s="274"/>
      <c r="I105" s="270"/>
      <c r="J105" s="270"/>
      <c r="K105" s="271"/>
      <c r="L105" s="271"/>
      <c r="M105" s="259">
        <f t="shared" si="3"/>
        <v>0</v>
      </c>
      <c r="N105" s="270"/>
      <c r="O105" s="271"/>
      <c r="P105" s="271"/>
      <c r="Q105" s="259">
        <f t="shared" si="4"/>
        <v>0</v>
      </c>
    </row>
    <row r="106" spans="1:17" ht="15" customHeight="1">
      <c r="A106" s="270">
        <v>97</v>
      </c>
      <c r="B106" s="206" t="s">
        <v>101</v>
      </c>
      <c r="C106" s="229" t="s">
        <v>19</v>
      </c>
      <c r="D106" s="206"/>
      <c r="E106" s="206" t="s">
        <v>61</v>
      </c>
      <c r="F106" s="230" t="s">
        <v>431</v>
      </c>
      <c r="G106" s="208" t="s">
        <v>22</v>
      </c>
      <c r="H106" s="274">
        <v>2</v>
      </c>
      <c r="I106" s="270"/>
      <c r="J106" s="270"/>
      <c r="K106" s="271">
        <v>4050.2</v>
      </c>
      <c r="L106" s="271">
        <v>4050.2</v>
      </c>
      <c r="M106" s="259">
        <f t="shared" si="3"/>
        <v>0</v>
      </c>
      <c r="N106" s="270"/>
      <c r="O106" s="271"/>
      <c r="P106" s="271"/>
      <c r="Q106" s="259">
        <f t="shared" si="4"/>
        <v>0</v>
      </c>
    </row>
    <row r="107" spans="1:17" ht="15" customHeight="1">
      <c r="A107" s="270">
        <v>98</v>
      </c>
      <c r="B107" s="206" t="s">
        <v>102</v>
      </c>
      <c r="C107" s="229" t="s">
        <v>19</v>
      </c>
      <c r="D107" s="206"/>
      <c r="E107" s="206" t="s">
        <v>26</v>
      </c>
      <c r="F107" s="230" t="s">
        <v>364</v>
      </c>
      <c r="G107" s="207" t="s">
        <v>21</v>
      </c>
      <c r="H107" s="274">
        <v>2</v>
      </c>
      <c r="I107" s="270"/>
      <c r="J107" s="270"/>
      <c r="K107" s="271"/>
      <c r="L107" s="271">
        <v>5834.36</v>
      </c>
      <c r="M107" s="259">
        <f t="shared" si="3"/>
        <v>-5834.36</v>
      </c>
      <c r="N107" s="270"/>
      <c r="O107" s="271"/>
      <c r="P107" s="271"/>
      <c r="Q107" s="259">
        <f t="shared" si="4"/>
        <v>0</v>
      </c>
    </row>
    <row r="108" spans="1:17" ht="15" customHeight="1">
      <c r="A108" s="270">
        <v>99</v>
      </c>
      <c r="B108" s="206" t="s">
        <v>102</v>
      </c>
      <c r="C108" s="229" t="s">
        <v>19</v>
      </c>
      <c r="D108" s="206"/>
      <c r="E108" s="206" t="s">
        <v>26</v>
      </c>
      <c r="F108" s="230" t="s">
        <v>520</v>
      </c>
      <c r="G108" s="210" t="s">
        <v>33</v>
      </c>
      <c r="H108" s="274"/>
      <c r="I108" s="270"/>
      <c r="J108" s="270"/>
      <c r="K108" s="271"/>
      <c r="L108" s="271">
        <v>2393.3000000000002</v>
      </c>
      <c r="M108" s="259">
        <f t="shared" si="3"/>
        <v>-2393.3000000000002</v>
      </c>
      <c r="N108" s="270">
        <v>1</v>
      </c>
      <c r="O108" s="271"/>
      <c r="P108" s="271">
        <v>2643</v>
      </c>
      <c r="Q108" s="259">
        <f t="shared" si="4"/>
        <v>-2643</v>
      </c>
    </row>
    <row r="109" spans="1:17" ht="15" customHeight="1">
      <c r="A109" s="270">
        <v>100</v>
      </c>
      <c r="B109" s="206" t="s">
        <v>103</v>
      </c>
      <c r="C109" s="229" t="s">
        <v>19</v>
      </c>
      <c r="D109" s="206"/>
      <c r="E109" s="206" t="s">
        <v>104</v>
      </c>
      <c r="F109" s="230" t="s">
        <v>365</v>
      </c>
      <c r="G109" s="207" t="s">
        <v>21</v>
      </c>
      <c r="H109" s="274">
        <v>2</v>
      </c>
      <c r="I109" s="270"/>
      <c r="J109" s="270"/>
      <c r="K109" s="271"/>
      <c r="L109" s="271"/>
      <c r="M109" s="259">
        <f t="shared" si="3"/>
        <v>0</v>
      </c>
      <c r="N109" s="270"/>
      <c r="O109" s="271"/>
      <c r="P109" s="271"/>
      <c r="Q109" s="259">
        <f t="shared" si="4"/>
        <v>0</v>
      </c>
    </row>
    <row r="110" spans="1:17" ht="15" customHeight="1">
      <c r="A110" s="270">
        <v>101</v>
      </c>
      <c r="B110" s="206" t="s">
        <v>105</v>
      </c>
      <c r="C110" s="229" t="s">
        <v>19</v>
      </c>
      <c r="D110" s="206"/>
      <c r="E110" s="206" t="s">
        <v>39</v>
      </c>
      <c r="F110" s="230" t="s">
        <v>366</v>
      </c>
      <c r="G110" s="207" t="s">
        <v>21</v>
      </c>
      <c r="H110" s="274">
        <v>2</v>
      </c>
      <c r="I110" s="270"/>
      <c r="J110" s="270"/>
      <c r="K110" s="271"/>
      <c r="L110" s="271">
        <v>2504.75</v>
      </c>
      <c r="M110" s="259">
        <f t="shared" si="3"/>
        <v>-2504.75</v>
      </c>
      <c r="N110" s="270"/>
      <c r="O110" s="271"/>
      <c r="P110" s="271"/>
      <c r="Q110" s="259">
        <f t="shared" si="4"/>
        <v>0</v>
      </c>
    </row>
    <row r="111" spans="1:17" ht="15" customHeight="1">
      <c r="A111" s="270">
        <v>102</v>
      </c>
      <c r="B111" s="206" t="s">
        <v>105</v>
      </c>
      <c r="C111" s="229" t="s">
        <v>19</v>
      </c>
      <c r="D111" s="206"/>
      <c r="E111" s="206" t="s">
        <v>39</v>
      </c>
      <c r="F111" s="230" t="s">
        <v>455</v>
      </c>
      <c r="G111" s="210" t="s">
        <v>33</v>
      </c>
      <c r="H111" s="274"/>
      <c r="I111" s="270"/>
      <c r="J111" s="270"/>
      <c r="K111" s="271"/>
      <c r="L111" s="271">
        <v>5891.2</v>
      </c>
      <c r="M111" s="259">
        <f t="shared" si="3"/>
        <v>-5891.2</v>
      </c>
      <c r="N111" s="270">
        <v>4</v>
      </c>
      <c r="O111" s="271"/>
      <c r="P111" s="271">
        <v>3497.9</v>
      </c>
      <c r="Q111" s="259">
        <f t="shared" si="4"/>
        <v>-3497.9</v>
      </c>
    </row>
    <row r="112" spans="1:17" ht="15" customHeight="1">
      <c r="A112" s="270">
        <v>103</v>
      </c>
      <c r="B112" s="206" t="s">
        <v>106</v>
      </c>
      <c r="C112" s="229" t="s">
        <v>19</v>
      </c>
      <c r="D112" s="206"/>
      <c r="E112" s="206" t="s">
        <v>30</v>
      </c>
      <c r="F112" s="230" t="s">
        <v>367</v>
      </c>
      <c r="G112" s="207" t="s">
        <v>21</v>
      </c>
      <c r="H112" s="274">
        <v>1</v>
      </c>
      <c r="I112" s="270"/>
      <c r="J112" s="270"/>
      <c r="K112" s="271"/>
      <c r="L112" s="271"/>
      <c r="M112" s="259">
        <f t="shared" si="3"/>
        <v>0</v>
      </c>
      <c r="N112" s="270"/>
      <c r="O112" s="271"/>
      <c r="P112" s="271"/>
      <c r="Q112" s="259">
        <f t="shared" si="4"/>
        <v>0</v>
      </c>
    </row>
    <row r="113" spans="1:17" ht="15" customHeight="1">
      <c r="A113" s="270">
        <v>104</v>
      </c>
      <c r="B113" s="206" t="s">
        <v>106</v>
      </c>
      <c r="C113" s="229" t="s">
        <v>19</v>
      </c>
      <c r="D113" s="206"/>
      <c r="E113" s="206" t="s">
        <v>30</v>
      </c>
      <c r="F113" s="230" t="s">
        <v>414</v>
      </c>
      <c r="G113" s="209" t="s">
        <v>31</v>
      </c>
      <c r="H113" s="274"/>
      <c r="I113" s="270"/>
      <c r="J113" s="270"/>
      <c r="K113" s="271"/>
      <c r="L113" s="271"/>
      <c r="M113" s="259">
        <f t="shared" si="3"/>
        <v>0</v>
      </c>
      <c r="N113" s="270"/>
      <c r="O113" s="271"/>
      <c r="P113" s="271"/>
      <c r="Q113" s="259">
        <f t="shared" si="4"/>
        <v>0</v>
      </c>
    </row>
    <row r="114" spans="1:17" ht="15" customHeight="1">
      <c r="A114" s="270">
        <v>105</v>
      </c>
      <c r="B114" s="206" t="s">
        <v>107</v>
      </c>
      <c r="C114" s="229" t="s">
        <v>19</v>
      </c>
      <c r="D114" s="206"/>
      <c r="E114" s="206" t="s">
        <v>26</v>
      </c>
      <c r="F114" s="230" t="s">
        <v>368</v>
      </c>
      <c r="G114" s="207" t="s">
        <v>21</v>
      </c>
      <c r="H114" s="274">
        <v>2</v>
      </c>
      <c r="I114" s="270"/>
      <c r="J114" s="270"/>
      <c r="K114" s="271"/>
      <c r="L114" s="271"/>
      <c r="M114" s="259">
        <f t="shared" si="3"/>
        <v>0</v>
      </c>
      <c r="N114" s="270"/>
      <c r="O114" s="271"/>
      <c r="P114" s="271"/>
      <c r="Q114" s="259">
        <f t="shared" si="4"/>
        <v>0</v>
      </c>
    </row>
    <row r="115" spans="1:17" ht="15" customHeight="1">
      <c r="A115" s="270">
        <v>106</v>
      </c>
      <c r="B115" s="206" t="s">
        <v>108</v>
      </c>
      <c r="C115" s="229" t="s">
        <v>19</v>
      </c>
      <c r="D115" s="206"/>
      <c r="E115" s="206" t="s">
        <v>26</v>
      </c>
      <c r="F115" s="230" t="s">
        <v>369</v>
      </c>
      <c r="G115" s="207" t="s">
        <v>21</v>
      </c>
      <c r="H115" s="274"/>
      <c r="I115" s="270"/>
      <c r="J115" s="270"/>
      <c r="K115" s="271"/>
      <c r="L115" s="271">
        <v>2584.7399999999998</v>
      </c>
      <c r="M115" s="259">
        <f t="shared" si="3"/>
        <v>-2584.7399999999998</v>
      </c>
      <c r="N115" s="270"/>
      <c r="O115" s="271"/>
      <c r="P115" s="271"/>
      <c r="Q115" s="259">
        <f t="shared" si="4"/>
        <v>0</v>
      </c>
    </row>
    <row r="116" spans="1:17" ht="15" customHeight="1">
      <c r="A116" s="270">
        <v>107</v>
      </c>
      <c r="B116" s="206" t="s">
        <v>109</v>
      </c>
      <c r="C116" s="229" t="s">
        <v>19</v>
      </c>
      <c r="D116" s="206"/>
      <c r="E116" s="206" t="s">
        <v>30</v>
      </c>
      <c r="F116" s="231">
        <v>99</v>
      </c>
      <c r="G116" s="207" t="s">
        <v>21</v>
      </c>
      <c r="H116" s="274"/>
      <c r="I116" s="270"/>
      <c r="J116" s="270"/>
      <c r="K116" s="271"/>
      <c r="L116" s="271"/>
      <c r="M116" s="259">
        <f t="shared" si="3"/>
        <v>0</v>
      </c>
      <c r="N116" s="270"/>
      <c r="O116" s="271"/>
      <c r="P116" s="271"/>
      <c r="Q116" s="259">
        <f t="shared" si="4"/>
        <v>0</v>
      </c>
    </row>
    <row r="117" spans="1:17" ht="15" customHeight="1">
      <c r="A117" s="270">
        <v>108</v>
      </c>
      <c r="B117" s="206" t="s">
        <v>110</v>
      </c>
      <c r="C117" s="229" t="s">
        <v>19</v>
      </c>
      <c r="D117" s="206"/>
      <c r="E117" s="206" t="s">
        <v>30</v>
      </c>
      <c r="F117" s="230" t="s">
        <v>370</v>
      </c>
      <c r="G117" s="207" t="s">
        <v>21</v>
      </c>
      <c r="H117" s="274">
        <v>1</v>
      </c>
      <c r="I117" s="270"/>
      <c r="J117" s="270"/>
      <c r="K117" s="271"/>
      <c r="L117" s="271"/>
      <c r="M117" s="259">
        <f t="shared" si="3"/>
        <v>0</v>
      </c>
      <c r="N117" s="270"/>
      <c r="O117" s="271"/>
      <c r="P117" s="271"/>
      <c r="Q117" s="259">
        <f t="shared" si="4"/>
        <v>0</v>
      </c>
    </row>
    <row r="118" spans="1:17" ht="15" customHeight="1">
      <c r="A118" s="270">
        <v>109</v>
      </c>
      <c r="B118" s="206" t="s">
        <v>110</v>
      </c>
      <c r="C118" s="229" t="s">
        <v>19</v>
      </c>
      <c r="D118" s="206"/>
      <c r="E118" s="206" t="s">
        <v>30</v>
      </c>
      <c r="F118" s="230" t="s">
        <v>415</v>
      </c>
      <c r="G118" s="209" t="s">
        <v>31</v>
      </c>
      <c r="H118" s="274"/>
      <c r="I118" s="270"/>
      <c r="J118" s="270"/>
      <c r="K118" s="271"/>
      <c r="L118" s="271"/>
      <c r="M118" s="259">
        <f t="shared" si="3"/>
        <v>0</v>
      </c>
      <c r="N118" s="270"/>
      <c r="O118" s="271"/>
      <c r="P118" s="271"/>
      <c r="Q118" s="259">
        <f t="shared" si="4"/>
        <v>0</v>
      </c>
    </row>
    <row r="119" spans="1:17" ht="15" customHeight="1">
      <c r="A119" s="270">
        <v>110</v>
      </c>
      <c r="B119" s="206" t="s">
        <v>111</v>
      </c>
      <c r="C119" s="229" t="s">
        <v>19</v>
      </c>
      <c r="D119" s="206"/>
      <c r="E119" s="206" t="s">
        <v>112</v>
      </c>
      <c r="F119" s="230" t="s">
        <v>371</v>
      </c>
      <c r="G119" s="207" t="s">
        <v>21</v>
      </c>
      <c r="H119" s="274"/>
      <c r="I119" s="270"/>
      <c r="J119" s="270"/>
      <c r="K119" s="271"/>
      <c r="L119" s="271"/>
      <c r="M119" s="259">
        <f t="shared" si="3"/>
        <v>0</v>
      </c>
      <c r="N119" s="270"/>
      <c r="O119" s="271"/>
      <c r="P119" s="271"/>
      <c r="Q119" s="259">
        <f t="shared" si="4"/>
        <v>0</v>
      </c>
    </row>
    <row r="120" spans="1:17" ht="15" customHeight="1">
      <c r="A120" s="270">
        <v>111</v>
      </c>
      <c r="B120" s="206" t="s">
        <v>111</v>
      </c>
      <c r="C120" s="229" t="s">
        <v>19</v>
      </c>
      <c r="D120" s="206"/>
      <c r="E120" s="206" t="s">
        <v>112</v>
      </c>
      <c r="F120" s="230" t="s">
        <v>432</v>
      </c>
      <c r="G120" s="208" t="s">
        <v>22</v>
      </c>
      <c r="H120" s="274"/>
      <c r="I120" s="270"/>
      <c r="J120" s="270"/>
      <c r="K120" s="271"/>
      <c r="L120" s="271"/>
      <c r="M120" s="259">
        <f t="shared" si="3"/>
        <v>0</v>
      </c>
      <c r="N120" s="270"/>
      <c r="O120" s="271"/>
      <c r="P120" s="271"/>
      <c r="Q120" s="259">
        <f t="shared" si="4"/>
        <v>0</v>
      </c>
    </row>
    <row r="121" spans="1:17" ht="15" customHeight="1">
      <c r="A121" s="270">
        <v>112</v>
      </c>
      <c r="B121" s="206" t="s">
        <v>113</v>
      </c>
      <c r="C121" s="229" t="s">
        <v>19</v>
      </c>
      <c r="D121" s="206"/>
      <c r="E121" s="206" t="s">
        <v>26</v>
      </c>
      <c r="F121" s="230" t="s">
        <v>372</v>
      </c>
      <c r="G121" s="207" t="s">
        <v>21</v>
      </c>
      <c r="H121" s="274">
        <v>4</v>
      </c>
      <c r="I121" s="270"/>
      <c r="J121" s="270"/>
      <c r="K121" s="271"/>
      <c r="L121" s="271">
        <v>2836.06</v>
      </c>
      <c r="M121" s="259">
        <f t="shared" si="3"/>
        <v>-2836.06</v>
      </c>
      <c r="N121" s="270"/>
      <c r="O121" s="271"/>
      <c r="P121" s="271"/>
      <c r="Q121" s="259">
        <f t="shared" si="4"/>
        <v>0</v>
      </c>
    </row>
    <row r="122" spans="1:17" ht="15" customHeight="1">
      <c r="A122" s="270">
        <v>113</v>
      </c>
      <c r="B122" s="206" t="s">
        <v>114</v>
      </c>
      <c r="C122" s="229" t="s">
        <v>19</v>
      </c>
      <c r="D122" s="206"/>
      <c r="E122" s="206" t="s">
        <v>26</v>
      </c>
      <c r="F122" s="230" t="s">
        <v>373</v>
      </c>
      <c r="G122" s="207" t="s">
        <v>21</v>
      </c>
      <c r="H122" s="274"/>
      <c r="I122" s="270"/>
      <c r="J122" s="270"/>
      <c r="K122" s="271"/>
      <c r="L122" s="271">
        <v>7776.47</v>
      </c>
      <c r="M122" s="259">
        <f t="shared" si="3"/>
        <v>-7776.47</v>
      </c>
      <c r="N122" s="270"/>
      <c r="O122" s="271"/>
      <c r="P122" s="271"/>
      <c r="Q122" s="259">
        <f t="shared" si="4"/>
        <v>0</v>
      </c>
    </row>
    <row r="123" spans="1:17" ht="15" customHeight="1">
      <c r="A123" s="270">
        <v>114</v>
      </c>
      <c r="B123" s="206" t="s">
        <v>114</v>
      </c>
      <c r="C123" s="229" t="s">
        <v>19</v>
      </c>
      <c r="D123" s="206"/>
      <c r="E123" s="206" t="s">
        <v>26</v>
      </c>
      <c r="F123" s="230" t="s">
        <v>457</v>
      </c>
      <c r="G123" s="210" t="s">
        <v>33</v>
      </c>
      <c r="H123" s="274"/>
      <c r="I123" s="270"/>
      <c r="J123" s="270"/>
      <c r="K123" s="271"/>
      <c r="L123" s="271">
        <v>4786.6000000000004</v>
      </c>
      <c r="M123" s="259">
        <f t="shared" si="3"/>
        <v>-4786.6000000000004</v>
      </c>
      <c r="N123" s="270">
        <v>2</v>
      </c>
      <c r="O123" s="271"/>
      <c r="P123" s="271"/>
      <c r="Q123" s="259">
        <f t="shared" si="4"/>
        <v>0</v>
      </c>
    </row>
    <row r="124" spans="1:17" ht="15" customHeight="1">
      <c r="A124" s="270">
        <v>115</v>
      </c>
      <c r="B124" s="206" t="s">
        <v>115</v>
      </c>
      <c r="C124" s="229" t="s">
        <v>19</v>
      </c>
      <c r="D124" s="206"/>
      <c r="E124" s="206" t="s">
        <v>116</v>
      </c>
      <c r="F124" s="230" t="s">
        <v>374</v>
      </c>
      <c r="G124" s="207" t="s">
        <v>21</v>
      </c>
      <c r="H124" s="274">
        <v>2</v>
      </c>
      <c r="I124" s="270"/>
      <c r="J124" s="270"/>
      <c r="K124" s="271"/>
      <c r="L124" s="271">
        <v>33354.36</v>
      </c>
      <c r="M124" s="259">
        <f t="shared" si="3"/>
        <v>-33354.36</v>
      </c>
      <c r="N124" s="270"/>
      <c r="O124" s="271"/>
      <c r="P124" s="271">
        <v>4354.9799999999996</v>
      </c>
      <c r="Q124" s="259">
        <f t="shared" si="4"/>
        <v>-4354.9799999999996</v>
      </c>
    </row>
    <row r="125" spans="1:17" ht="15" customHeight="1">
      <c r="A125" s="270">
        <v>116</v>
      </c>
      <c r="B125" s="206" t="s">
        <v>115</v>
      </c>
      <c r="C125" s="229" t="s">
        <v>19</v>
      </c>
      <c r="D125" s="206"/>
      <c r="E125" s="206" t="s">
        <v>116</v>
      </c>
      <c r="F125" s="230" t="s">
        <v>402</v>
      </c>
      <c r="G125" s="211" t="s">
        <v>36</v>
      </c>
      <c r="H125" s="274"/>
      <c r="I125" s="270"/>
      <c r="J125" s="270"/>
      <c r="K125" s="271"/>
      <c r="L125" s="271">
        <v>1472.8</v>
      </c>
      <c r="M125" s="259">
        <f t="shared" si="3"/>
        <v>-1472.8</v>
      </c>
      <c r="N125" s="270"/>
      <c r="O125" s="271"/>
      <c r="P125" s="271">
        <v>14223.9</v>
      </c>
      <c r="Q125" s="259">
        <f t="shared" si="4"/>
        <v>-14223.9</v>
      </c>
    </row>
    <row r="126" spans="1:17" ht="15" customHeight="1">
      <c r="A126" s="270">
        <v>117</v>
      </c>
      <c r="B126" s="206" t="s">
        <v>117</v>
      </c>
      <c r="C126" s="229" t="s">
        <v>19</v>
      </c>
      <c r="D126" s="206"/>
      <c r="E126" s="206" t="s">
        <v>61</v>
      </c>
      <c r="F126" s="230" t="s">
        <v>375</v>
      </c>
      <c r="G126" s="207" t="s">
        <v>21</v>
      </c>
      <c r="H126" s="274"/>
      <c r="I126" s="270"/>
      <c r="J126" s="270"/>
      <c r="K126" s="271"/>
      <c r="L126" s="271">
        <v>4502.17</v>
      </c>
      <c r="M126" s="259">
        <f t="shared" si="3"/>
        <v>-4502.17</v>
      </c>
      <c r="N126" s="270"/>
      <c r="O126" s="271"/>
      <c r="P126" s="271"/>
      <c r="Q126" s="259">
        <f t="shared" si="4"/>
        <v>0</v>
      </c>
    </row>
    <row r="127" spans="1:17" ht="15" customHeight="1">
      <c r="A127" s="270">
        <v>118</v>
      </c>
      <c r="B127" s="206" t="s">
        <v>117</v>
      </c>
      <c r="C127" s="229" t="s">
        <v>19</v>
      </c>
      <c r="D127" s="206"/>
      <c r="E127" s="206" t="s">
        <v>61</v>
      </c>
      <c r="F127" s="230" t="s">
        <v>433</v>
      </c>
      <c r="G127" s="208" t="s">
        <v>22</v>
      </c>
      <c r="H127" s="274"/>
      <c r="I127" s="270">
        <v>1</v>
      </c>
      <c r="J127" s="270"/>
      <c r="K127" s="271"/>
      <c r="L127" s="271"/>
      <c r="M127" s="259">
        <f t="shared" si="3"/>
        <v>0</v>
      </c>
      <c r="N127" s="270"/>
      <c r="O127" s="271"/>
      <c r="P127" s="271"/>
      <c r="Q127" s="259">
        <f t="shared" si="4"/>
        <v>0</v>
      </c>
    </row>
    <row r="128" spans="1:17" ht="15" customHeight="1">
      <c r="A128" s="270">
        <v>119</v>
      </c>
      <c r="B128" s="206" t="s">
        <v>118</v>
      </c>
      <c r="C128" s="229" t="s">
        <v>19</v>
      </c>
      <c r="D128" s="206"/>
      <c r="E128" s="206" t="s">
        <v>87</v>
      </c>
      <c r="F128" s="230" t="s">
        <v>440</v>
      </c>
      <c r="G128" s="207" t="s">
        <v>21</v>
      </c>
      <c r="H128" s="274"/>
      <c r="I128" s="270"/>
      <c r="J128" s="270"/>
      <c r="K128" s="271"/>
      <c r="L128" s="271">
        <v>2639.63</v>
      </c>
      <c r="M128" s="259">
        <f t="shared" si="3"/>
        <v>-2639.63</v>
      </c>
      <c r="N128" s="270"/>
      <c r="O128" s="271"/>
      <c r="P128" s="271"/>
      <c r="Q128" s="259">
        <f t="shared" si="4"/>
        <v>0</v>
      </c>
    </row>
    <row r="129" spans="1:17" ht="15" customHeight="1">
      <c r="A129" s="270">
        <v>120</v>
      </c>
      <c r="B129" s="206" t="s">
        <v>118</v>
      </c>
      <c r="C129" s="229" t="s">
        <v>19</v>
      </c>
      <c r="D129" s="206"/>
      <c r="E129" s="206" t="s">
        <v>87</v>
      </c>
      <c r="F129" s="230" t="s">
        <v>416</v>
      </c>
      <c r="G129" s="209" t="s">
        <v>31</v>
      </c>
      <c r="H129" s="274"/>
      <c r="I129" s="270"/>
      <c r="J129" s="270"/>
      <c r="K129" s="271"/>
      <c r="L129" s="271"/>
      <c r="M129" s="259">
        <f t="shared" si="3"/>
        <v>0</v>
      </c>
      <c r="N129" s="270"/>
      <c r="O129" s="271"/>
      <c r="P129" s="271"/>
      <c r="Q129" s="259">
        <f t="shared" si="4"/>
        <v>0</v>
      </c>
    </row>
    <row r="130" spans="1:17" ht="15" customHeight="1">
      <c r="A130" s="270">
        <v>121</v>
      </c>
      <c r="B130" s="206" t="s">
        <v>119</v>
      </c>
      <c r="C130" s="229" t="s">
        <v>19</v>
      </c>
      <c r="D130" s="206"/>
      <c r="E130" s="206" t="s">
        <v>84</v>
      </c>
      <c r="F130" s="230" t="s">
        <v>376</v>
      </c>
      <c r="G130" s="207" t="s">
        <v>21</v>
      </c>
      <c r="H130" s="274">
        <v>3</v>
      </c>
      <c r="I130" s="270"/>
      <c r="J130" s="270"/>
      <c r="K130" s="271"/>
      <c r="L130" s="271">
        <v>8087.85</v>
      </c>
      <c r="M130" s="259">
        <f t="shared" si="3"/>
        <v>-8087.85</v>
      </c>
      <c r="N130" s="270"/>
      <c r="O130" s="271"/>
      <c r="P130" s="271">
        <v>6784.09</v>
      </c>
      <c r="Q130" s="259">
        <f t="shared" si="4"/>
        <v>-6784.09</v>
      </c>
    </row>
    <row r="131" spans="1:17" ht="15" customHeight="1">
      <c r="A131" s="270">
        <v>122</v>
      </c>
      <c r="B131" s="206" t="s">
        <v>119</v>
      </c>
      <c r="C131" s="229" t="s">
        <v>19</v>
      </c>
      <c r="D131" s="206"/>
      <c r="E131" s="206" t="s">
        <v>84</v>
      </c>
      <c r="F131" s="230" t="s">
        <v>458</v>
      </c>
      <c r="G131" s="210" t="s">
        <v>33</v>
      </c>
      <c r="H131" s="274"/>
      <c r="I131" s="270"/>
      <c r="J131" s="270"/>
      <c r="K131" s="271"/>
      <c r="L131" s="271"/>
      <c r="M131" s="259">
        <f t="shared" si="3"/>
        <v>0</v>
      </c>
      <c r="N131" s="270"/>
      <c r="O131" s="271"/>
      <c r="P131" s="271">
        <v>11414.2</v>
      </c>
      <c r="Q131" s="259">
        <f t="shared" si="4"/>
        <v>-11414.2</v>
      </c>
    </row>
    <row r="132" spans="1:17" ht="15" customHeight="1">
      <c r="A132" s="270">
        <v>123</v>
      </c>
      <c r="B132" s="206" t="s">
        <v>120</v>
      </c>
      <c r="C132" s="229" t="s">
        <v>19</v>
      </c>
      <c r="D132" s="206"/>
      <c r="E132" s="206" t="s">
        <v>24</v>
      </c>
      <c r="F132" s="230" t="s">
        <v>377</v>
      </c>
      <c r="G132" s="207" t="s">
        <v>21</v>
      </c>
      <c r="H132" s="274">
        <v>4</v>
      </c>
      <c r="I132" s="270"/>
      <c r="J132" s="270"/>
      <c r="K132" s="271"/>
      <c r="L132" s="271">
        <v>1620.08</v>
      </c>
      <c r="M132" s="259">
        <f t="shared" si="3"/>
        <v>-1620.08</v>
      </c>
      <c r="N132" s="270"/>
      <c r="O132" s="271"/>
      <c r="P132" s="271"/>
      <c r="Q132" s="259">
        <f t="shared" si="4"/>
        <v>0</v>
      </c>
    </row>
    <row r="133" spans="1:17" ht="15" customHeight="1">
      <c r="A133" s="270">
        <v>124</v>
      </c>
      <c r="B133" s="206" t="s">
        <v>120</v>
      </c>
      <c r="C133" s="229" t="s">
        <v>19</v>
      </c>
      <c r="D133" s="206"/>
      <c r="E133" s="206" t="s">
        <v>24</v>
      </c>
      <c r="F133" s="230" t="s">
        <v>434</v>
      </c>
      <c r="G133" s="208" t="s">
        <v>22</v>
      </c>
      <c r="H133" s="274">
        <v>1</v>
      </c>
      <c r="I133" s="270"/>
      <c r="J133" s="270">
        <v>1</v>
      </c>
      <c r="K133" s="271"/>
      <c r="L133" s="271"/>
      <c r="M133" s="259">
        <f t="shared" si="3"/>
        <v>0</v>
      </c>
      <c r="N133" s="270">
        <v>-3</v>
      </c>
      <c r="O133" s="271">
        <v>1288.7</v>
      </c>
      <c r="P133" s="271">
        <v>1288.7</v>
      </c>
      <c r="Q133" s="259">
        <f t="shared" si="4"/>
        <v>0</v>
      </c>
    </row>
    <row r="134" spans="1:17" ht="15" customHeight="1">
      <c r="A134" s="270">
        <v>125</v>
      </c>
      <c r="B134" s="206" t="s">
        <v>121</v>
      </c>
      <c r="C134" s="229" t="s">
        <v>19</v>
      </c>
      <c r="D134" s="206"/>
      <c r="E134" s="206" t="s">
        <v>30</v>
      </c>
      <c r="F134" s="230" t="s">
        <v>378</v>
      </c>
      <c r="G134" s="207" t="s">
        <v>21</v>
      </c>
      <c r="H134" s="274">
        <v>1</v>
      </c>
      <c r="I134" s="270"/>
      <c r="J134" s="270"/>
      <c r="K134" s="271"/>
      <c r="L134" s="271"/>
      <c r="M134" s="259">
        <f t="shared" si="3"/>
        <v>0</v>
      </c>
      <c r="N134" s="270"/>
      <c r="O134" s="271"/>
      <c r="P134" s="271"/>
      <c r="Q134" s="259">
        <f t="shared" si="4"/>
        <v>0</v>
      </c>
    </row>
    <row r="135" spans="1:17" ht="15" customHeight="1">
      <c r="A135" s="270">
        <v>126</v>
      </c>
      <c r="B135" s="206" t="s">
        <v>121</v>
      </c>
      <c r="C135" s="229" t="s">
        <v>19</v>
      </c>
      <c r="D135" s="206"/>
      <c r="E135" s="206" t="s">
        <v>30</v>
      </c>
      <c r="F135" s="230" t="s">
        <v>417</v>
      </c>
      <c r="G135" s="209" t="s">
        <v>31</v>
      </c>
      <c r="H135" s="274"/>
      <c r="I135" s="270">
        <v>1</v>
      </c>
      <c r="J135" s="270"/>
      <c r="K135" s="271"/>
      <c r="L135" s="271"/>
      <c r="M135" s="259">
        <f t="shared" si="3"/>
        <v>0</v>
      </c>
      <c r="N135" s="270">
        <v>1</v>
      </c>
      <c r="O135" s="271"/>
      <c r="P135" s="271"/>
      <c r="Q135" s="259">
        <f t="shared" si="4"/>
        <v>0</v>
      </c>
    </row>
    <row r="136" spans="1:17" ht="15" customHeight="1">
      <c r="A136" s="270">
        <v>127</v>
      </c>
      <c r="B136" s="206" t="s">
        <v>122</v>
      </c>
      <c r="C136" s="229" t="s">
        <v>19</v>
      </c>
      <c r="D136" s="206"/>
      <c r="E136" s="206" t="s">
        <v>58</v>
      </c>
      <c r="F136" s="230" t="s">
        <v>379</v>
      </c>
      <c r="G136" s="207" t="s">
        <v>21</v>
      </c>
      <c r="H136" s="274">
        <v>1</v>
      </c>
      <c r="I136" s="270"/>
      <c r="J136" s="270"/>
      <c r="K136" s="271"/>
      <c r="L136" s="271"/>
      <c r="M136" s="259">
        <f t="shared" si="3"/>
        <v>0</v>
      </c>
      <c r="N136" s="270"/>
      <c r="O136" s="271"/>
      <c r="P136" s="271"/>
      <c r="Q136" s="259">
        <f t="shared" si="4"/>
        <v>0</v>
      </c>
    </row>
    <row r="137" spans="1:17" ht="15" customHeight="1">
      <c r="A137" s="270">
        <v>128</v>
      </c>
      <c r="B137" s="206" t="s">
        <v>122</v>
      </c>
      <c r="C137" s="229" t="s">
        <v>19</v>
      </c>
      <c r="D137" s="206"/>
      <c r="E137" s="206" t="s">
        <v>58</v>
      </c>
      <c r="F137" s="230" t="s">
        <v>418</v>
      </c>
      <c r="G137" s="209" t="s">
        <v>31</v>
      </c>
      <c r="H137" s="274"/>
      <c r="I137" s="270"/>
      <c r="J137" s="270"/>
      <c r="K137" s="271"/>
      <c r="L137" s="271"/>
      <c r="M137" s="259">
        <f t="shared" si="3"/>
        <v>0</v>
      </c>
      <c r="N137" s="270"/>
      <c r="O137" s="271"/>
      <c r="P137" s="271"/>
      <c r="Q137" s="259">
        <f t="shared" si="4"/>
        <v>0</v>
      </c>
    </row>
    <row r="138" spans="1:17" ht="15" customHeight="1">
      <c r="A138" s="270">
        <v>129</v>
      </c>
      <c r="B138" s="206" t="s">
        <v>123</v>
      </c>
      <c r="C138" s="229" t="s">
        <v>19</v>
      </c>
      <c r="D138" s="206"/>
      <c r="E138" s="206" t="s">
        <v>124</v>
      </c>
      <c r="F138" s="230" t="s">
        <v>380</v>
      </c>
      <c r="G138" s="207" t="s">
        <v>21</v>
      </c>
      <c r="H138" s="274"/>
      <c r="I138" s="270"/>
      <c r="J138" s="270"/>
      <c r="K138" s="271"/>
      <c r="L138" s="271"/>
      <c r="M138" s="259">
        <f t="shared" si="3"/>
        <v>0</v>
      </c>
      <c r="N138" s="270"/>
      <c r="O138" s="271"/>
      <c r="P138" s="271"/>
      <c r="Q138" s="259">
        <f t="shared" si="4"/>
        <v>0</v>
      </c>
    </row>
    <row r="139" spans="1:17" ht="15" customHeight="1">
      <c r="A139" s="270">
        <v>130</v>
      </c>
      <c r="B139" s="206" t="s">
        <v>123</v>
      </c>
      <c r="C139" s="229" t="s">
        <v>19</v>
      </c>
      <c r="D139" s="206"/>
      <c r="E139" s="206" t="s">
        <v>124</v>
      </c>
      <c r="F139" s="230" t="s">
        <v>435</v>
      </c>
      <c r="G139" s="208" t="s">
        <v>22</v>
      </c>
      <c r="H139" s="274"/>
      <c r="I139" s="270"/>
      <c r="J139" s="270"/>
      <c r="K139" s="271"/>
      <c r="L139" s="271"/>
      <c r="M139" s="259">
        <f t="shared" si="3"/>
        <v>0</v>
      </c>
      <c r="N139" s="270"/>
      <c r="O139" s="271"/>
      <c r="P139" s="271"/>
      <c r="Q139" s="259">
        <f t="shared" si="4"/>
        <v>0</v>
      </c>
    </row>
    <row r="140" spans="1:17" ht="15" customHeight="1">
      <c r="A140" s="270">
        <v>131</v>
      </c>
      <c r="B140" s="206" t="s">
        <v>125</v>
      </c>
      <c r="C140" s="229" t="s">
        <v>19</v>
      </c>
      <c r="D140" s="206"/>
      <c r="E140" s="206" t="s">
        <v>61</v>
      </c>
      <c r="F140" s="230" t="s">
        <v>381</v>
      </c>
      <c r="G140" s="207" t="s">
        <v>21</v>
      </c>
      <c r="H140" s="274"/>
      <c r="I140" s="270"/>
      <c r="J140" s="270"/>
      <c r="K140" s="271"/>
      <c r="L140" s="271">
        <v>386.61</v>
      </c>
      <c r="M140" s="259">
        <f t="shared" si="3"/>
        <v>-386.61</v>
      </c>
      <c r="N140" s="270"/>
      <c r="O140" s="271"/>
      <c r="P140" s="271">
        <v>10260.450000000001</v>
      </c>
      <c r="Q140" s="259">
        <f t="shared" si="4"/>
        <v>-10260.450000000001</v>
      </c>
    </row>
    <row r="141" spans="1:17" ht="15" customHeight="1">
      <c r="A141" s="270">
        <v>132</v>
      </c>
      <c r="B141" s="206" t="s">
        <v>125</v>
      </c>
      <c r="C141" s="229" t="s">
        <v>19</v>
      </c>
      <c r="D141" s="206"/>
      <c r="E141" s="206" t="s">
        <v>61</v>
      </c>
      <c r="F141" s="230" t="s">
        <v>436</v>
      </c>
      <c r="G141" s="208" t="s">
        <v>22</v>
      </c>
      <c r="H141" s="274"/>
      <c r="I141" s="270"/>
      <c r="J141" s="270"/>
      <c r="K141" s="271"/>
      <c r="L141" s="271"/>
      <c r="M141" s="259">
        <f t="shared" si="3"/>
        <v>0</v>
      </c>
      <c r="N141" s="270"/>
      <c r="O141" s="271"/>
      <c r="P141" s="271"/>
      <c r="Q141" s="259">
        <f t="shared" si="4"/>
        <v>0</v>
      </c>
    </row>
    <row r="142" spans="1:17" ht="15" customHeight="1">
      <c r="A142" s="270">
        <v>133</v>
      </c>
      <c r="B142" s="206" t="s">
        <v>126</v>
      </c>
      <c r="C142" s="229" t="s">
        <v>19</v>
      </c>
      <c r="D142" s="206"/>
      <c r="E142" s="206" t="s">
        <v>24</v>
      </c>
      <c r="F142" s="230" t="s">
        <v>382</v>
      </c>
      <c r="G142" s="207" t="s">
        <v>21</v>
      </c>
      <c r="H142" s="274">
        <v>1</v>
      </c>
      <c r="I142" s="270"/>
      <c r="J142" s="270"/>
      <c r="K142" s="271"/>
      <c r="L142" s="271">
        <v>2835.14</v>
      </c>
      <c r="M142" s="259">
        <f t="shared" ref="M142:M186" si="5">K142-L142</f>
        <v>-2835.14</v>
      </c>
      <c r="N142" s="270"/>
      <c r="O142" s="271"/>
      <c r="P142" s="271">
        <v>1620.08</v>
      </c>
      <c r="Q142" s="259">
        <f t="shared" ref="Q142:Q186" si="6">O142-P142</f>
        <v>-1620.08</v>
      </c>
    </row>
    <row r="143" spans="1:17" ht="15" customHeight="1">
      <c r="A143" s="270">
        <v>134</v>
      </c>
      <c r="B143" s="206" t="s">
        <v>126</v>
      </c>
      <c r="C143" s="229" t="s">
        <v>19</v>
      </c>
      <c r="D143" s="206"/>
      <c r="E143" s="206" t="s">
        <v>24</v>
      </c>
      <c r="F143" s="230" t="s">
        <v>437</v>
      </c>
      <c r="G143" s="208" t="s">
        <v>22</v>
      </c>
      <c r="H143" s="274">
        <v>4</v>
      </c>
      <c r="I143" s="270"/>
      <c r="J143" s="270"/>
      <c r="K143" s="271"/>
      <c r="L143" s="271"/>
      <c r="M143" s="259">
        <f t="shared" si="5"/>
        <v>0</v>
      </c>
      <c r="N143" s="270"/>
      <c r="O143" s="271"/>
      <c r="P143" s="271"/>
      <c r="Q143" s="259">
        <f t="shared" si="6"/>
        <v>0</v>
      </c>
    </row>
    <row r="144" spans="1:17" ht="15" customHeight="1">
      <c r="A144" s="270">
        <v>135</v>
      </c>
      <c r="B144" s="206" t="s">
        <v>127</v>
      </c>
      <c r="C144" s="229" t="s">
        <v>19</v>
      </c>
      <c r="D144" s="206"/>
      <c r="E144" s="206" t="s">
        <v>26</v>
      </c>
      <c r="F144" s="230" t="s">
        <v>383</v>
      </c>
      <c r="G144" s="207" t="s">
        <v>21</v>
      </c>
      <c r="H144" s="274">
        <v>2</v>
      </c>
      <c r="I144" s="270"/>
      <c r="J144" s="270"/>
      <c r="K144" s="271"/>
      <c r="L144" s="271"/>
      <c r="M144" s="259">
        <f t="shared" si="5"/>
        <v>0</v>
      </c>
      <c r="N144" s="270"/>
      <c r="O144" s="271"/>
      <c r="P144" s="271"/>
      <c r="Q144" s="259">
        <f t="shared" si="6"/>
        <v>0</v>
      </c>
    </row>
    <row r="145" spans="1:17" ht="15" customHeight="1">
      <c r="A145" s="270">
        <v>136</v>
      </c>
      <c r="B145" s="206" t="s">
        <v>127</v>
      </c>
      <c r="C145" s="229" t="s">
        <v>19</v>
      </c>
      <c r="D145" s="206"/>
      <c r="E145" s="206" t="s">
        <v>26</v>
      </c>
      <c r="F145" s="230" t="s">
        <v>459</v>
      </c>
      <c r="G145" s="210" t="s">
        <v>33</v>
      </c>
      <c r="H145" s="274"/>
      <c r="I145" s="270"/>
      <c r="J145" s="270"/>
      <c r="K145" s="271"/>
      <c r="L145" s="271"/>
      <c r="M145" s="259">
        <f t="shared" si="5"/>
        <v>0</v>
      </c>
      <c r="N145" s="270"/>
      <c r="O145" s="271"/>
      <c r="P145" s="271"/>
      <c r="Q145" s="259">
        <f t="shared" si="6"/>
        <v>0</v>
      </c>
    </row>
    <row r="146" spans="1:17" ht="15" customHeight="1">
      <c r="A146" s="270">
        <v>137</v>
      </c>
      <c r="B146" s="206" t="s">
        <v>128</v>
      </c>
      <c r="C146" s="229" t="s">
        <v>19</v>
      </c>
      <c r="D146" s="206"/>
      <c r="E146" s="206" t="s">
        <v>26</v>
      </c>
      <c r="F146" s="234">
        <v>124</v>
      </c>
      <c r="G146" s="207" t="s">
        <v>21</v>
      </c>
      <c r="H146" s="274"/>
      <c r="I146" s="270"/>
      <c r="J146" s="270"/>
      <c r="K146" s="271"/>
      <c r="L146" s="271"/>
      <c r="M146" s="259">
        <f t="shared" si="5"/>
        <v>0</v>
      </c>
      <c r="N146" s="270"/>
      <c r="O146" s="271"/>
      <c r="P146" s="271"/>
      <c r="Q146" s="259">
        <f t="shared" si="6"/>
        <v>0</v>
      </c>
    </row>
    <row r="147" spans="1:17" ht="15" customHeight="1">
      <c r="A147" s="270">
        <v>138</v>
      </c>
      <c r="B147" s="206" t="s">
        <v>128</v>
      </c>
      <c r="C147" s="229" t="s">
        <v>19</v>
      </c>
      <c r="D147" s="206"/>
      <c r="E147" s="206" t="s">
        <v>26</v>
      </c>
      <c r="F147" s="231" t="s">
        <v>299</v>
      </c>
      <c r="G147" s="210" t="s">
        <v>33</v>
      </c>
      <c r="H147" s="274"/>
      <c r="I147" s="270"/>
      <c r="J147" s="270"/>
      <c r="K147" s="271"/>
      <c r="L147" s="271"/>
      <c r="M147" s="259">
        <f t="shared" si="5"/>
        <v>0</v>
      </c>
      <c r="N147" s="270"/>
      <c r="O147" s="271"/>
      <c r="P147" s="271">
        <v>1104.5999999999999</v>
      </c>
      <c r="Q147" s="259">
        <f t="shared" si="6"/>
        <v>-1104.5999999999999</v>
      </c>
    </row>
    <row r="148" spans="1:17" ht="15" customHeight="1">
      <c r="A148" s="270">
        <v>139</v>
      </c>
      <c r="B148" s="206" t="s">
        <v>129</v>
      </c>
      <c r="C148" s="229" t="s">
        <v>19</v>
      </c>
      <c r="D148" s="206"/>
      <c r="E148" s="206" t="s">
        <v>26</v>
      </c>
      <c r="F148" s="231">
        <v>125</v>
      </c>
      <c r="G148" s="207" t="s">
        <v>21</v>
      </c>
      <c r="H148" s="274"/>
      <c r="I148" s="270"/>
      <c r="J148" s="270"/>
      <c r="K148" s="271"/>
      <c r="L148" s="271"/>
      <c r="M148" s="259">
        <f t="shared" si="5"/>
        <v>0</v>
      </c>
      <c r="N148" s="270"/>
      <c r="O148" s="271"/>
      <c r="P148" s="271"/>
      <c r="Q148" s="259">
        <f t="shared" si="6"/>
        <v>0</v>
      </c>
    </row>
    <row r="149" spans="1:17" ht="15" customHeight="1">
      <c r="A149" s="270">
        <v>140</v>
      </c>
      <c r="B149" s="206" t="s">
        <v>129</v>
      </c>
      <c r="C149" s="229" t="s">
        <v>19</v>
      </c>
      <c r="D149" s="206"/>
      <c r="E149" s="206" t="s">
        <v>26</v>
      </c>
      <c r="F149" s="230" t="s">
        <v>517</v>
      </c>
      <c r="G149" s="210" t="s">
        <v>33</v>
      </c>
      <c r="H149" s="274"/>
      <c r="I149" s="270"/>
      <c r="J149" s="270"/>
      <c r="K149" s="271"/>
      <c r="L149" s="271"/>
      <c r="M149" s="259">
        <f t="shared" si="5"/>
        <v>0</v>
      </c>
      <c r="N149" s="270"/>
      <c r="O149" s="271"/>
      <c r="P149" s="271">
        <v>2643</v>
      </c>
      <c r="Q149" s="259">
        <f t="shared" si="6"/>
        <v>-2643</v>
      </c>
    </row>
    <row r="150" spans="1:17" ht="15" customHeight="1">
      <c r="A150" s="270">
        <v>141</v>
      </c>
      <c r="B150" s="206" t="s">
        <v>130</v>
      </c>
      <c r="C150" s="229" t="s">
        <v>19</v>
      </c>
      <c r="D150" s="206"/>
      <c r="E150" s="206" t="s">
        <v>26</v>
      </c>
      <c r="F150" s="231">
        <v>126</v>
      </c>
      <c r="G150" s="207" t="s">
        <v>21</v>
      </c>
      <c r="H150" s="274"/>
      <c r="I150" s="270"/>
      <c r="J150" s="270"/>
      <c r="K150" s="271"/>
      <c r="L150" s="271"/>
      <c r="M150" s="259">
        <f t="shared" si="5"/>
        <v>0</v>
      </c>
      <c r="N150" s="270"/>
      <c r="O150" s="271"/>
      <c r="P150" s="271"/>
      <c r="Q150" s="259">
        <f t="shared" si="6"/>
        <v>0</v>
      </c>
    </row>
    <row r="151" spans="1:17" ht="15" customHeight="1">
      <c r="A151" s="270">
        <v>142</v>
      </c>
      <c r="B151" s="206" t="s">
        <v>131</v>
      </c>
      <c r="C151" s="229" t="s">
        <v>19</v>
      </c>
      <c r="D151" s="206"/>
      <c r="E151" s="206" t="s">
        <v>26</v>
      </c>
      <c r="F151" s="231">
        <v>127</v>
      </c>
      <c r="G151" s="207" t="s">
        <v>21</v>
      </c>
      <c r="H151" s="274"/>
      <c r="I151" s="270"/>
      <c r="J151" s="270"/>
      <c r="K151" s="271"/>
      <c r="L151" s="271"/>
      <c r="M151" s="259">
        <f t="shared" si="5"/>
        <v>0</v>
      </c>
      <c r="N151" s="270"/>
      <c r="O151" s="271"/>
      <c r="P151" s="271"/>
      <c r="Q151" s="259">
        <f t="shared" si="6"/>
        <v>0</v>
      </c>
    </row>
    <row r="152" spans="1:17" ht="15" customHeight="1">
      <c r="A152" s="270">
        <v>143</v>
      </c>
      <c r="B152" s="206" t="s">
        <v>131</v>
      </c>
      <c r="C152" s="229" t="s">
        <v>19</v>
      </c>
      <c r="D152" s="206"/>
      <c r="E152" s="206" t="s">
        <v>26</v>
      </c>
      <c r="F152" s="230" t="s">
        <v>461</v>
      </c>
      <c r="G152" s="210" t="s">
        <v>33</v>
      </c>
      <c r="H152" s="274"/>
      <c r="I152" s="270"/>
      <c r="J152" s="270"/>
      <c r="K152" s="271"/>
      <c r="L152" s="271"/>
      <c r="M152" s="259">
        <f t="shared" si="5"/>
        <v>0</v>
      </c>
      <c r="N152" s="270">
        <v>1</v>
      </c>
      <c r="O152" s="271"/>
      <c r="P152" s="271"/>
      <c r="Q152" s="259">
        <f t="shared" si="6"/>
        <v>0</v>
      </c>
    </row>
    <row r="153" spans="1:17" ht="15" customHeight="1">
      <c r="A153" s="270">
        <v>144</v>
      </c>
      <c r="B153" s="206" t="s">
        <v>132</v>
      </c>
      <c r="C153" s="229" t="s">
        <v>19</v>
      </c>
      <c r="D153" s="206"/>
      <c r="E153" s="206" t="s">
        <v>26</v>
      </c>
      <c r="F153" s="231">
        <v>128</v>
      </c>
      <c r="G153" s="207" t="s">
        <v>21</v>
      </c>
      <c r="H153" s="274"/>
      <c r="I153" s="270"/>
      <c r="J153" s="270"/>
      <c r="K153" s="271"/>
      <c r="L153" s="271"/>
      <c r="M153" s="259">
        <f t="shared" si="5"/>
        <v>0</v>
      </c>
      <c r="N153" s="270"/>
      <c r="O153" s="271"/>
      <c r="P153" s="271"/>
      <c r="Q153" s="259">
        <f t="shared" si="6"/>
        <v>0</v>
      </c>
    </row>
    <row r="154" spans="1:17" ht="15" customHeight="1">
      <c r="A154" s="270">
        <v>145</v>
      </c>
      <c r="B154" s="206" t="s">
        <v>132</v>
      </c>
      <c r="C154" s="229" t="s">
        <v>19</v>
      </c>
      <c r="D154" s="206"/>
      <c r="E154" s="206" t="s">
        <v>26</v>
      </c>
      <c r="F154" s="230" t="s">
        <v>462</v>
      </c>
      <c r="G154" s="210" t="s">
        <v>33</v>
      </c>
      <c r="H154" s="274"/>
      <c r="I154" s="270"/>
      <c r="J154" s="270"/>
      <c r="K154" s="271"/>
      <c r="L154" s="271">
        <v>552.29999999999995</v>
      </c>
      <c r="M154" s="259">
        <f t="shared" si="5"/>
        <v>-552.29999999999995</v>
      </c>
      <c r="N154" s="270"/>
      <c r="O154" s="271"/>
      <c r="P154" s="271">
        <v>1288.7</v>
      </c>
      <c r="Q154" s="259">
        <f t="shared" si="6"/>
        <v>-1288.7</v>
      </c>
    </row>
    <row r="155" spans="1:17" ht="15" customHeight="1">
      <c r="A155" s="270">
        <v>146</v>
      </c>
      <c r="B155" s="206" t="s">
        <v>133</v>
      </c>
      <c r="C155" s="229" t="s">
        <v>19</v>
      </c>
      <c r="D155" s="206"/>
      <c r="E155" s="206" t="s">
        <v>30</v>
      </c>
      <c r="F155" s="230" t="s">
        <v>384</v>
      </c>
      <c r="G155" s="207" t="s">
        <v>21</v>
      </c>
      <c r="H155" s="274"/>
      <c r="I155" s="270"/>
      <c r="J155" s="270"/>
      <c r="K155" s="271"/>
      <c r="L155" s="271"/>
      <c r="M155" s="259">
        <f t="shared" si="5"/>
        <v>0</v>
      </c>
      <c r="N155" s="270"/>
      <c r="O155" s="271"/>
      <c r="P155" s="271"/>
      <c r="Q155" s="259">
        <f t="shared" si="6"/>
        <v>0</v>
      </c>
    </row>
    <row r="156" spans="1:17" ht="15" customHeight="1">
      <c r="A156" s="270">
        <v>147</v>
      </c>
      <c r="B156" s="206" t="s">
        <v>133</v>
      </c>
      <c r="C156" s="229" t="s">
        <v>19</v>
      </c>
      <c r="D156" s="206"/>
      <c r="E156" s="206" t="s">
        <v>30</v>
      </c>
      <c r="F156" s="230" t="s">
        <v>419</v>
      </c>
      <c r="G156" s="209" t="s">
        <v>31</v>
      </c>
      <c r="H156" s="274"/>
      <c r="I156" s="270">
        <v>-2</v>
      </c>
      <c r="J156" s="270"/>
      <c r="K156" s="271"/>
      <c r="L156" s="271"/>
      <c r="M156" s="259">
        <f t="shared" si="5"/>
        <v>0</v>
      </c>
      <c r="N156" s="270"/>
      <c r="O156" s="271"/>
      <c r="P156" s="271"/>
      <c r="Q156" s="259">
        <f t="shared" si="6"/>
        <v>0</v>
      </c>
    </row>
    <row r="157" spans="1:17" ht="15" customHeight="1">
      <c r="A157" s="270">
        <v>148</v>
      </c>
      <c r="B157" s="206" t="s">
        <v>134</v>
      </c>
      <c r="C157" s="229" t="s">
        <v>19</v>
      </c>
      <c r="D157" s="206"/>
      <c r="E157" s="206" t="s">
        <v>52</v>
      </c>
      <c r="F157" s="230" t="s">
        <v>385</v>
      </c>
      <c r="G157" s="207" t="s">
        <v>21</v>
      </c>
      <c r="H157" s="274"/>
      <c r="I157" s="270"/>
      <c r="J157" s="270"/>
      <c r="K157" s="271"/>
      <c r="L157" s="271"/>
      <c r="M157" s="259">
        <f t="shared" si="5"/>
        <v>0</v>
      </c>
      <c r="N157" s="270"/>
      <c r="O157" s="271"/>
      <c r="P157" s="271">
        <v>3751.88</v>
      </c>
      <c r="Q157" s="259">
        <f t="shared" si="6"/>
        <v>-3751.88</v>
      </c>
    </row>
    <row r="158" spans="1:17" ht="15" customHeight="1">
      <c r="A158" s="270">
        <v>149</v>
      </c>
      <c r="B158" s="206" t="s">
        <v>134</v>
      </c>
      <c r="C158" s="229" t="s">
        <v>19</v>
      </c>
      <c r="D158" s="206"/>
      <c r="E158" s="206" t="s">
        <v>52</v>
      </c>
      <c r="F158" s="230" t="s">
        <v>463</v>
      </c>
      <c r="G158" s="210" t="s">
        <v>33</v>
      </c>
      <c r="H158" s="274"/>
      <c r="I158" s="270"/>
      <c r="J158" s="270"/>
      <c r="K158" s="271"/>
      <c r="L158" s="271">
        <v>2393.3000000000002</v>
      </c>
      <c r="M158" s="259">
        <f t="shared" si="5"/>
        <v>-2393.3000000000002</v>
      </c>
      <c r="N158" s="270"/>
      <c r="O158" s="271"/>
      <c r="P158" s="271">
        <v>1841</v>
      </c>
      <c r="Q158" s="259">
        <f t="shared" si="6"/>
        <v>-1841</v>
      </c>
    </row>
    <row r="159" spans="1:17" ht="15" customHeight="1">
      <c r="A159" s="270">
        <v>150</v>
      </c>
      <c r="B159" s="206" t="s">
        <v>135</v>
      </c>
      <c r="C159" s="229" t="s">
        <v>19</v>
      </c>
      <c r="D159" s="206"/>
      <c r="E159" s="206" t="s">
        <v>26</v>
      </c>
      <c r="F159" s="231">
        <v>131</v>
      </c>
      <c r="G159" s="207" t="s">
        <v>21</v>
      </c>
      <c r="H159" s="274"/>
      <c r="I159" s="270"/>
      <c r="J159" s="270"/>
      <c r="K159" s="271"/>
      <c r="L159" s="271"/>
      <c r="M159" s="259">
        <f t="shared" si="5"/>
        <v>0</v>
      </c>
      <c r="N159" s="270"/>
      <c r="O159" s="271"/>
      <c r="P159" s="271"/>
      <c r="Q159" s="259">
        <f t="shared" si="6"/>
        <v>0</v>
      </c>
    </row>
    <row r="160" spans="1:17" ht="15" customHeight="1">
      <c r="A160" s="270">
        <v>151</v>
      </c>
      <c r="B160" s="206" t="s">
        <v>136</v>
      </c>
      <c r="C160" s="229" t="s">
        <v>19</v>
      </c>
      <c r="D160" s="206"/>
      <c r="E160" s="206" t="s">
        <v>26</v>
      </c>
      <c r="F160" s="224">
        <v>132</v>
      </c>
      <c r="G160" s="207" t="s">
        <v>21</v>
      </c>
      <c r="H160" s="274"/>
      <c r="I160" s="270"/>
      <c r="J160" s="270"/>
      <c r="K160" s="271"/>
      <c r="L160" s="271"/>
      <c r="M160" s="259">
        <f t="shared" si="5"/>
        <v>0</v>
      </c>
      <c r="N160" s="270"/>
      <c r="O160" s="271"/>
      <c r="P160" s="271"/>
      <c r="Q160" s="259">
        <f t="shared" si="6"/>
        <v>0</v>
      </c>
    </row>
    <row r="161" spans="1:17" ht="15" customHeight="1">
      <c r="A161" s="270">
        <v>152</v>
      </c>
      <c r="B161" s="206" t="s">
        <v>137</v>
      </c>
      <c r="C161" s="229" t="s">
        <v>19</v>
      </c>
      <c r="D161" s="206"/>
      <c r="E161" s="206" t="s">
        <v>26</v>
      </c>
      <c r="F161" s="230" t="s">
        <v>386</v>
      </c>
      <c r="G161" s="207" t="s">
        <v>21</v>
      </c>
      <c r="H161" s="274"/>
      <c r="I161" s="270"/>
      <c r="J161" s="270"/>
      <c r="K161" s="271"/>
      <c r="L161" s="271">
        <v>15394.33</v>
      </c>
      <c r="M161" s="259">
        <f t="shared" si="5"/>
        <v>-15394.33</v>
      </c>
      <c r="N161" s="270"/>
      <c r="O161" s="271"/>
      <c r="P161" s="271"/>
      <c r="Q161" s="259">
        <f t="shared" si="6"/>
        <v>0</v>
      </c>
    </row>
    <row r="162" spans="1:17" ht="15" customHeight="1">
      <c r="A162" s="270">
        <v>153</v>
      </c>
      <c r="B162" s="217" t="s">
        <v>138</v>
      </c>
      <c r="C162" s="203" t="s">
        <v>19</v>
      </c>
      <c r="D162" s="203"/>
      <c r="E162" s="217" t="s">
        <v>35</v>
      </c>
      <c r="F162" s="230" t="s">
        <v>387</v>
      </c>
      <c r="G162" s="207" t="s">
        <v>21</v>
      </c>
      <c r="H162" s="274"/>
      <c r="I162" s="270"/>
      <c r="J162" s="270"/>
      <c r="K162" s="271"/>
      <c r="L162" s="271"/>
      <c r="M162" s="259">
        <f t="shared" si="5"/>
        <v>0</v>
      </c>
      <c r="N162" s="270"/>
      <c r="O162" s="271"/>
      <c r="P162" s="271"/>
      <c r="Q162" s="259">
        <f t="shared" si="6"/>
        <v>0</v>
      </c>
    </row>
    <row r="163" spans="1:17" ht="15" customHeight="1">
      <c r="A163" s="270">
        <v>154</v>
      </c>
      <c r="B163" s="217" t="s">
        <v>138</v>
      </c>
      <c r="C163" s="203" t="s">
        <v>19</v>
      </c>
      <c r="D163" s="217"/>
      <c r="E163" s="217" t="s">
        <v>35</v>
      </c>
      <c r="F163" s="230" t="s">
        <v>403</v>
      </c>
      <c r="G163" s="211" t="s">
        <v>36</v>
      </c>
      <c r="H163" s="274"/>
      <c r="I163" s="270"/>
      <c r="J163" s="270"/>
      <c r="K163" s="271"/>
      <c r="L163" s="271">
        <v>3383.95</v>
      </c>
      <c r="M163" s="259">
        <f t="shared" si="5"/>
        <v>-3383.95</v>
      </c>
      <c r="N163" s="270"/>
      <c r="O163" s="271"/>
      <c r="P163" s="271"/>
      <c r="Q163" s="259">
        <f t="shared" si="6"/>
        <v>0</v>
      </c>
    </row>
    <row r="164" spans="1:17" ht="15" customHeight="1">
      <c r="A164" s="270">
        <v>155</v>
      </c>
      <c r="B164" s="217" t="s">
        <v>139</v>
      </c>
      <c r="C164" s="203" t="s">
        <v>19</v>
      </c>
      <c r="D164" s="217"/>
      <c r="E164" s="217" t="s">
        <v>104</v>
      </c>
      <c r="F164" s="230" t="s">
        <v>388</v>
      </c>
      <c r="G164" s="207" t="s">
        <v>21</v>
      </c>
      <c r="H164" s="274"/>
      <c r="I164" s="270"/>
      <c r="J164" s="270"/>
      <c r="K164" s="271"/>
      <c r="L164" s="271"/>
      <c r="M164" s="259">
        <f t="shared" si="5"/>
        <v>0</v>
      </c>
      <c r="N164" s="270"/>
      <c r="O164" s="271"/>
      <c r="P164" s="271"/>
      <c r="Q164" s="259">
        <f t="shared" si="6"/>
        <v>0</v>
      </c>
    </row>
    <row r="165" spans="1:17" ht="15" customHeight="1">
      <c r="A165" s="270">
        <v>156</v>
      </c>
      <c r="B165" s="217" t="s">
        <v>139</v>
      </c>
      <c r="C165" s="203" t="s">
        <v>19</v>
      </c>
      <c r="D165" s="217"/>
      <c r="E165" s="217" t="s">
        <v>104</v>
      </c>
      <c r="F165" s="230" t="s">
        <v>404</v>
      </c>
      <c r="G165" s="211" t="s">
        <v>36</v>
      </c>
      <c r="H165" s="274">
        <v>1</v>
      </c>
      <c r="I165" s="270"/>
      <c r="J165" s="270"/>
      <c r="K165" s="271"/>
      <c r="L165" s="271"/>
      <c r="M165" s="259">
        <f t="shared" si="5"/>
        <v>0</v>
      </c>
      <c r="N165" s="270"/>
      <c r="O165" s="271"/>
      <c r="P165" s="271">
        <v>644.35</v>
      </c>
      <c r="Q165" s="259">
        <f t="shared" si="6"/>
        <v>-644.35</v>
      </c>
    </row>
    <row r="166" spans="1:17" ht="15" customHeight="1">
      <c r="A166" s="270">
        <v>157</v>
      </c>
      <c r="B166" s="217" t="s">
        <v>140</v>
      </c>
      <c r="C166" s="203" t="s">
        <v>19</v>
      </c>
      <c r="D166" s="217"/>
      <c r="E166" s="217" t="s">
        <v>104</v>
      </c>
      <c r="F166" s="230" t="s">
        <v>389</v>
      </c>
      <c r="G166" s="207" t="s">
        <v>21</v>
      </c>
      <c r="H166" s="274"/>
      <c r="I166" s="270"/>
      <c r="J166" s="270"/>
      <c r="K166" s="271"/>
      <c r="L166" s="271">
        <v>2035.87</v>
      </c>
      <c r="M166" s="259">
        <f t="shared" si="5"/>
        <v>-2035.87</v>
      </c>
      <c r="N166" s="270"/>
      <c r="O166" s="271"/>
      <c r="P166" s="271"/>
      <c r="Q166" s="259">
        <f t="shared" si="6"/>
        <v>0</v>
      </c>
    </row>
    <row r="167" spans="1:17" ht="15" customHeight="1">
      <c r="A167" s="270">
        <v>158</v>
      </c>
      <c r="B167" s="217" t="s">
        <v>140</v>
      </c>
      <c r="C167" s="203" t="s">
        <v>19</v>
      </c>
      <c r="D167" s="217"/>
      <c r="E167" s="217" t="s">
        <v>104</v>
      </c>
      <c r="F167" s="230" t="s">
        <v>405</v>
      </c>
      <c r="G167" s="211" t="s">
        <v>36</v>
      </c>
      <c r="H167" s="274"/>
      <c r="I167" s="270"/>
      <c r="J167" s="270"/>
      <c r="K167" s="271"/>
      <c r="L167" s="271">
        <v>1933.05</v>
      </c>
      <c r="M167" s="259">
        <f t="shared" si="5"/>
        <v>-1933.05</v>
      </c>
      <c r="N167" s="270"/>
      <c r="O167" s="271"/>
      <c r="P167" s="271">
        <v>4478.3500000000004</v>
      </c>
      <c r="Q167" s="259">
        <f t="shared" si="6"/>
        <v>-4478.3500000000004</v>
      </c>
    </row>
    <row r="168" spans="1:17" ht="15" customHeight="1">
      <c r="A168" s="270">
        <v>159</v>
      </c>
      <c r="B168" s="217" t="s">
        <v>141</v>
      </c>
      <c r="C168" s="203" t="s">
        <v>19</v>
      </c>
      <c r="D168" s="217"/>
      <c r="E168" s="217" t="s">
        <v>26</v>
      </c>
      <c r="F168" s="230" t="s">
        <v>390</v>
      </c>
      <c r="G168" s="207" t="s">
        <v>21</v>
      </c>
      <c r="H168" s="274"/>
      <c r="I168" s="270"/>
      <c r="J168" s="270"/>
      <c r="K168" s="271"/>
      <c r="L168" s="271"/>
      <c r="M168" s="259">
        <f t="shared" si="5"/>
        <v>0</v>
      </c>
      <c r="N168" s="270"/>
      <c r="O168" s="271"/>
      <c r="P168" s="271"/>
      <c r="Q168" s="259">
        <f t="shared" si="6"/>
        <v>0</v>
      </c>
    </row>
    <row r="169" spans="1:17" ht="15" customHeight="1">
      <c r="A169" s="270">
        <v>160</v>
      </c>
      <c r="B169" s="217" t="s">
        <v>141</v>
      </c>
      <c r="C169" s="203" t="s">
        <v>19</v>
      </c>
      <c r="D169" s="217"/>
      <c r="E169" s="217" t="s">
        <v>26</v>
      </c>
      <c r="F169" s="238" t="s">
        <v>309</v>
      </c>
      <c r="G169" s="210" t="s">
        <v>33</v>
      </c>
      <c r="H169" s="274"/>
      <c r="I169" s="270"/>
      <c r="J169" s="270"/>
      <c r="K169" s="271"/>
      <c r="L169" s="271"/>
      <c r="M169" s="259">
        <f t="shared" si="5"/>
        <v>0</v>
      </c>
      <c r="N169" s="270">
        <v>-2</v>
      </c>
      <c r="O169" s="271"/>
      <c r="P169" s="271"/>
      <c r="Q169" s="259">
        <f t="shared" si="6"/>
        <v>0</v>
      </c>
    </row>
    <row r="170" spans="1:17" ht="15" customHeight="1">
      <c r="A170" s="270">
        <v>161</v>
      </c>
      <c r="B170" s="217" t="s">
        <v>142</v>
      </c>
      <c r="C170" s="203" t="s">
        <v>19</v>
      </c>
      <c r="D170" s="217"/>
      <c r="E170" s="217" t="s">
        <v>26</v>
      </c>
      <c r="F170" s="230" t="s">
        <v>391</v>
      </c>
      <c r="G170" s="207" t="s">
        <v>21</v>
      </c>
      <c r="H170" s="274"/>
      <c r="I170" s="270"/>
      <c r="J170" s="270"/>
      <c r="K170" s="271"/>
      <c r="L170" s="271">
        <v>6698.02</v>
      </c>
      <c r="M170" s="259">
        <f t="shared" si="5"/>
        <v>-6698.02</v>
      </c>
      <c r="N170" s="270"/>
      <c r="O170" s="271"/>
      <c r="P170" s="271"/>
      <c r="Q170" s="259">
        <f t="shared" si="6"/>
        <v>0</v>
      </c>
    </row>
    <row r="171" spans="1:17" ht="15" customHeight="1">
      <c r="A171" s="270">
        <v>162</v>
      </c>
      <c r="B171" s="217" t="s">
        <v>142</v>
      </c>
      <c r="C171" s="203" t="s">
        <v>19</v>
      </c>
      <c r="D171" s="217"/>
      <c r="E171" s="217" t="s">
        <v>26</v>
      </c>
      <c r="F171" s="231" t="s">
        <v>308</v>
      </c>
      <c r="G171" s="210" t="s">
        <v>33</v>
      </c>
      <c r="H171" s="274"/>
      <c r="I171" s="270"/>
      <c r="J171" s="270"/>
      <c r="K171" s="271"/>
      <c r="L171" s="271"/>
      <c r="M171" s="259">
        <f t="shared" si="5"/>
        <v>0</v>
      </c>
      <c r="N171" s="270">
        <v>1</v>
      </c>
      <c r="O171" s="271"/>
      <c r="P171" s="271">
        <v>1841</v>
      </c>
      <c r="Q171" s="259">
        <f t="shared" si="6"/>
        <v>-1841</v>
      </c>
    </row>
    <row r="172" spans="1:17" ht="15" customHeight="1">
      <c r="A172" s="270">
        <v>163</v>
      </c>
      <c r="B172" s="217" t="s">
        <v>143</v>
      </c>
      <c r="C172" s="203" t="s">
        <v>19</v>
      </c>
      <c r="D172" s="217"/>
      <c r="E172" s="217" t="s">
        <v>35</v>
      </c>
      <c r="F172" s="230" t="s">
        <v>392</v>
      </c>
      <c r="G172" s="207" t="s">
        <v>21</v>
      </c>
      <c r="H172" s="274"/>
      <c r="I172" s="270"/>
      <c r="J172" s="270"/>
      <c r="K172" s="271"/>
      <c r="L172" s="271">
        <v>1366.94</v>
      </c>
      <c r="M172" s="259">
        <f t="shared" si="5"/>
        <v>-1366.94</v>
      </c>
      <c r="N172" s="270"/>
      <c r="O172" s="271"/>
      <c r="P172" s="271"/>
      <c r="Q172" s="259">
        <f t="shared" si="6"/>
        <v>0</v>
      </c>
    </row>
    <row r="173" spans="1:17" ht="15" customHeight="1">
      <c r="A173" s="270">
        <v>164</v>
      </c>
      <c r="B173" s="217" t="s">
        <v>143</v>
      </c>
      <c r="C173" s="203" t="s">
        <v>19</v>
      </c>
      <c r="D173" s="217"/>
      <c r="E173" s="217" t="s">
        <v>35</v>
      </c>
      <c r="F173" s="230" t="s">
        <v>406</v>
      </c>
      <c r="G173" s="211" t="s">
        <v>36</v>
      </c>
      <c r="H173" s="274"/>
      <c r="I173" s="270"/>
      <c r="J173" s="270"/>
      <c r="K173" s="271"/>
      <c r="L173" s="271"/>
      <c r="M173" s="259">
        <f t="shared" si="5"/>
        <v>0</v>
      </c>
      <c r="N173" s="270"/>
      <c r="O173" s="271"/>
      <c r="P173" s="271"/>
      <c r="Q173" s="259">
        <f t="shared" si="6"/>
        <v>0</v>
      </c>
    </row>
    <row r="174" spans="1:17" ht="51">
      <c r="A174" s="270">
        <v>165</v>
      </c>
      <c r="B174" s="217" t="s">
        <v>144</v>
      </c>
      <c r="C174" s="203" t="s">
        <v>500</v>
      </c>
      <c r="D174" s="203" t="s">
        <v>525</v>
      </c>
      <c r="E174" s="217" t="s">
        <v>26</v>
      </c>
      <c r="F174" s="231">
        <v>140</v>
      </c>
      <c r="G174" s="207" t="s">
        <v>21</v>
      </c>
      <c r="H174" s="274"/>
      <c r="I174" s="270"/>
      <c r="J174" s="270"/>
      <c r="K174" s="271"/>
      <c r="L174" s="271"/>
      <c r="M174" s="259">
        <f t="shared" si="5"/>
        <v>0</v>
      </c>
      <c r="N174" s="270"/>
      <c r="O174" s="271"/>
      <c r="P174" s="271"/>
      <c r="Q174" s="259">
        <f t="shared" si="6"/>
        <v>0</v>
      </c>
    </row>
    <row r="175" spans="1:17" ht="51">
      <c r="A175" s="270">
        <v>166</v>
      </c>
      <c r="B175" s="217" t="s">
        <v>144</v>
      </c>
      <c r="C175" s="203" t="s">
        <v>500</v>
      </c>
      <c r="D175" s="203" t="s">
        <v>525</v>
      </c>
      <c r="E175" s="217" t="s">
        <v>26</v>
      </c>
      <c r="F175" s="230" t="s">
        <v>469</v>
      </c>
      <c r="G175" s="210" t="s">
        <v>33</v>
      </c>
      <c r="H175" s="274"/>
      <c r="I175" s="270"/>
      <c r="J175" s="270"/>
      <c r="K175" s="271"/>
      <c r="L175" s="271"/>
      <c r="M175" s="259">
        <f t="shared" si="5"/>
        <v>0</v>
      </c>
      <c r="N175" s="270"/>
      <c r="O175" s="271"/>
      <c r="P175" s="271">
        <v>5891.2</v>
      </c>
      <c r="Q175" s="259">
        <f t="shared" si="6"/>
        <v>-5891.2</v>
      </c>
    </row>
    <row r="176" spans="1:17" ht="15" customHeight="1">
      <c r="A176" s="270">
        <v>167</v>
      </c>
      <c r="B176" s="217" t="s">
        <v>145</v>
      </c>
      <c r="C176" s="203" t="s">
        <v>19</v>
      </c>
      <c r="D176" s="217"/>
      <c r="E176" s="217" t="s">
        <v>146</v>
      </c>
      <c r="F176" s="231">
        <v>141</v>
      </c>
      <c r="G176" s="207" t="s">
        <v>21</v>
      </c>
      <c r="H176" s="274"/>
      <c r="I176" s="270"/>
      <c r="J176" s="270"/>
      <c r="K176" s="271"/>
      <c r="L176" s="271"/>
      <c r="M176" s="259">
        <f t="shared" si="5"/>
        <v>0</v>
      </c>
      <c r="N176" s="270"/>
      <c r="O176" s="271"/>
      <c r="P176" s="271"/>
      <c r="Q176" s="259">
        <f t="shared" si="6"/>
        <v>0</v>
      </c>
    </row>
    <row r="177" spans="1:17" ht="15" customHeight="1">
      <c r="A177" s="270">
        <v>168</v>
      </c>
      <c r="B177" s="217" t="s">
        <v>147</v>
      </c>
      <c r="C177" s="203" t="s">
        <v>19</v>
      </c>
      <c r="D177" s="217"/>
      <c r="E177" s="217" t="s">
        <v>26</v>
      </c>
      <c r="F177" s="230" t="s">
        <v>393</v>
      </c>
      <c r="G177" s="207" t="s">
        <v>21</v>
      </c>
      <c r="H177" s="274"/>
      <c r="I177" s="270"/>
      <c r="J177" s="270"/>
      <c r="K177" s="271"/>
      <c r="L177" s="271">
        <v>4352.0600000000004</v>
      </c>
      <c r="M177" s="259">
        <f t="shared" si="5"/>
        <v>-4352.0600000000004</v>
      </c>
      <c r="N177" s="270"/>
      <c r="O177" s="271"/>
      <c r="P177" s="271"/>
      <c r="Q177" s="259">
        <f t="shared" si="6"/>
        <v>0</v>
      </c>
    </row>
    <row r="178" spans="1:17" ht="15" customHeight="1">
      <c r="A178" s="270">
        <v>169</v>
      </c>
      <c r="B178" s="217" t="s">
        <v>148</v>
      </c>
      <c r="C178" s="203" t="s">
        <v>19</v>
      </c>
      <c r="D178" s="217"/>
      <c r="E178" s="217" t="s">
        <v>26</v>
      </c>
      <c r="F178" s="230" t="s">
        <v>394</v>
      </c>
      <c r="G178" s="207" t="s">
        <v>21</v>
      </c>
      <c r="H178" s="274">
        <v>1</v>
      </c>
      <c r="I178" s="270"/>
      <c r="J178" s="270"/>
      <c r="K178" s="271"/>
      <c r="L178" s="271">
        <v>3782.89</v>
      </c>
      <c r="M178" s="259">
        <f t="shared" si="5"/>
        <v>-3782.89</v>
      </c>
      <c r="N178" s="270"/>
      <c r="O178" s="271"/>
      <c r="P178" s="271"/>
      <c r="Q178" s="259">
        <f t="shared" si="6"/>
        <v>0</v>
      </c>
    </row>
    <row r="179" spans="1:17" ht="15" customHeight="1">
      <c r="A179" s="270">
        <v>170</v>
      </c>
      <c r="B179" s="217" t="s">
        <v>148</v>
      </c>
      <c r="C179" s="203" t="s">
        <v>19</v>
      </c>
      <c r="D179" s="217"/>
      <c r="E179" s="217" t="s">
        <v>26</v>
      </c>
      <c r="F179" s="233" t="s">
        <v>464</v>
      </c>
      <c r="G179" s="210" t="s">
        <v>33</v>
      </c>
      <c r="H179" s="274"/>
      <c r="I179" s="270">
        <v>1</v>
      </c>
      <c r="J179" s="270"/>
      <c r="K179" s="271"/>
      <c r="L179" s="271"/>
      <c r="M179" s="259">
        <f t="shared" si="5"/>
        <v>0</v>
      </c>
      <c r="N179" s="270">
        <v>1</v>
      </c>
      <c r="O179" s="271"/>
      <c r="P179" s="271"/>
      <c r="Q179" s="259">
        <f t="shared" si="6"/>
        <v>0</v>
      </c>
    </row>
    <row r="180" spans="1:17" ht="15" customHeight="1">
      <c r="A180" s="270">
        <v>171</v>
      </c>
      <c r="B180" s="239" t="s">
        <v>149</v>
      </c>
      <c r="C180" s="200" t="s">
        <v>19</v>
      </c>
      <c r="D180" s="239"/>
      <c r="E180" s="239" t="s">
        <v>26</v>
      </c>
      <c r="F180" s="240" t="s">
        <v>465</v>
      </c>
      <c r="G180" s="210" t="s">
        <v>33</v>
      </c>
      <c r="H180" s="274"/>
      <c r="I180" s="270"/>
      <c r="J180" s="270"/>
      <c r="K180" s="271"/>
      <c r="L180" s="271"/>
      <c r="M180" s="259">
        <f t="shared" si="5"/>
        <v>0</v>
      </c>
      <c r="N180" s="270">
        <v>-1</v>
      </c>
      <c r="O180" s="271"/>
      <c r="P180" s="271"/>
      <c r="Q180" s="259">
        <f t="shared" si="6"/>
        <v>0</v>
      </c>
    </row>
    <row r="181" spans="1:17" ht="15" customHeight="1">
      <c r="A181" s="270">
        <v>172</v>
      </c>
      <c r="B181" s="217" t="s">
        <v>150</v>
      </c>
      <c r="C181" s="203" t="s">
        <v>19</v>
      </c>
      <c r="D181" s="217"/>
      <c r="E181" s="206" t="s">
        <v>30</v>
      </c>
      <c r="F181" s="228" t="s">
        <v>395</v>
      </c>
      <c r="G181" s="227" t="s">
        <v>21</v>
      </c>
      <c r="H181" s="274">
        <v>1</v>
      </c>
      <c r="I181" s="270"/>
      <c r="J181" s="270"/>
      <c r="K181" s="271"/>
      <c r="L181" s="271">
        <v>5604.08</v>
      </c>
      <c r="M181" s="259">
        <f t="shared" si="5"/>
        <v>-5604.08</v>
      </c>
      <c r="N181" s="270"/>
      <c r="O181" s="271"/>
      <c r="P181" s="271"/>
      <c r="Q181" s="259">
        <f t="shared" si="6"/>
        <v>0</v>
      </c>
    </row>
    <row r="182" spans="1:17" ht="15" customHeight="1">
      <c r="A182" s="270">
        <v>173</v>
      </c>
      <c r="B182" s="217" t="s">
        <v>150</v>
      </c>
      <c r="C182" s="203" t="s">
        <v>19</v>
      </c>
      <c r="D182" s="203"/>
      <c r="E182" s="206" t="s">
        <v>30</v>
      </c>
      <c r="F182" s="228" t="s">
        <v>420</v>
      </c>
      <c r="G182" s="220" t="s">
        <v>31</v>
      </c>
      <c r="H182" s="274"/>
      <c r="I182" s="270">
        <v>-1</v>
      </c>
      <c r="J182" s="270"/>
      <c r="K182" s="271"/>
      <c r="L182" s="271"/>
      <c r="M182" s="259">
        <f t="shared" si="5"/>
        <v>0</v>
      </c>
      <c r="N182" s="270"/>
      <c r="O182" s="271"/>
      <c r="P182" s="271"/>
      <c r="Q182" s="259">
        <f t="shared" si="6"/>
        <v>0</v>
      </c>
    </row>
    <row r="183" spans="1:17" ht="15" customHeight="1">
      <c r="A183" s="270">
        <v>174</v>
      </c>
      <c r="B183" s="217" t="s">
        <v>151</v>
      </c>
      <c r="C183" s="203" t="s">
        <v>19</v>
      </c>
      <c r="D183" s="203"/>
      <c r="E183" s="217" t="s">
        <v>26</v>
      </c>
      <c r="F183" s="228" t="s">
        <v>396</v>
      </c>
      <c r="G183" s="227" t="s">
        <v>21</v>
      </c>
      <c r="H183" s="274"/>
      <c r="I183" s="270"/>
      <c r="J183" s="270"/>
      <c r="K183" s="271"/>
      <c r="L183" s="271">
        <v>9397.19</v>
      </c>
      <c r="M183" s="259">
        <f t="shared" si="5"/>
        <v>-9397.19</v>
      </c>
      <c r="N183" s="270"/>
      <c r="O183" s="271"/>
      <c r="P183" s="271"/>
      <c r="Q183" s="259">
        <f t="shared" si="6"/>
        <v>0</v>
      </c>
    </row>
    <row r="184" spans="1:17" ht="15" customHeight="1">
      <c r="A184" s="270">
        <v>175</v>
      </c>
      <c r="B184" s="217" t="s">
        <v>151</v>
      </c>
      <c r="C184" s="203" t="s">
        <v>19</v>
      </c>
      <c r="D184" s="203"/>
      <c r="E184" s="217" t="s">
        <v>26</v>
      </c>
      <c r="F184" s="228" t="s">
        <v>466</v>
      </c>
      <c r="G184" s="210" t="s">
        <v>33</v>
      </c>
      <c r="H184" s="274"/>
      <c r="I184" s="270"/>
      <c r="J184" s="270"/>
      <c r="K184" s="271"/>
      <c r="L184" s="271">
        <v>2853.55</v>
      </c>
      <c r="M184" s="259">
        <f t="shared" si="5"/>
        <v>-2853.55</v>
      </c>
      <c r="N184" s="270"/>
      <c r="O184" s="271"/>
      <c r="P184" s="271">
        <v>7087.85</v>
      </c>
      <c r="Q184" s="259">
        <f t="shared" si="6"/>
        <v>-7087.85</v>
      </c>
    </row>
    <row r="185" spans="1:17" ht="15" customHeight="1">
      <c r="A185" s="270">
        <v>176</v>
      </c>
      <c r="B185" s="217" t="s">
        <v>152</v>
      </c>
      <c r="C185" s="203" t="s">
        <v>19</v>
      </c>
      <c r="D185" s="203"/>
      <c r="E185" s="217" t="s">
        <v>26</v>
      </c>
      <c r="F185" s="228" t="s">
        <v>467</v>
      </c>
      <c r="G185" s="210" t="s">
        <v>33</v>
      </c>
      <c r="H185" s="274"/>
      <c r="I185" s="270"/>
      <c r="J185" s="270"/>
      <c r="K185" s="271"/>
      <c r="L185" s="271">
        <v>4786.6000000000004</v>
      </c>
      <c r="M185" s="259">
        <f t="shared" si="5"/>
        <v>-4786.6000000000004</v>
      </c>
      <c r="N185" s="270">
        <v>-1</v>
      </c>
      <c r="O185" s="271"/>
      <c r="P185" s="271">
        <v>6075.3</v>
      </c>
      <c r="Q185" s="259">
        <f t="shared" si="6"/>
        <v>-6075.3</v>
      </c>
    </row>
    <row r="186" spans="1:17">
      <c r="A186" s="270">
        <v>177</v>
      </c>
      <c r="B186" s="217" t="s">
        <v>156</v>
      </c>
      <c r="C186" s="203" t="s">
        <v>19</v>
      </c>
      <c r="D186" s="203"/>
      <c r="E186" s="217" t="s">
        <v>26</v>
      </c>
      <c r="F186" s="228" t="s">
        <v>397</v>
      </c>
      <c r="G186" s="227" t="s">
        <v>21</v>
      </c>
      <c r="H186" s="274">
        <v>1</v>
      </c>
      <c r="I186" s="270"/>
      <c r="J186" s="270"/>
      <c r="K186" s="271"/>
      <c r="L186" s="271">
        <v>4461.45</v>
      </c>
      <c r="M186" s="259">
        <f t="shared" si="5"/>
        <v>-4461.45</v>
      </c>
      <c r="N186" s="270"/>
      <c r="O186" s="271"/>
      <c r="P186" s="271"/>
      <c r="Q186" s="259">
        <f t="shared" si="6"/>
        <v>0</v>
      </c>
    </row>
    <row r="187" spans="1:17">
      <c r="A187" s="270">
        <v>178</v>
      </c>
      <c r="B187" s="217" t="s">
        <v>441</v>
      </c>
      <c r="C187" s="203" t="s">
        <v>19</v>
      </c>
      <c r="D187" s="203"/>
      <c r="E187" s="217" t="s">
        <v>26</v>
      </c>
      <c r="F187" s="228" t="s">
        <v>442</v>
      </c>
      <c r="G187" s="227" t="s">
        <v>21</v>
      </c>
      <c r="H187" s="274"/>
      <c r="I187" s="270"/>
      <c r="J187" s="270"/>
      <c r="K187" s="271"/>
      <c r="L187" s="271"/>
      <c r="M187" s="259">
        <f>K187-L187</f>
        <v>0</v>
      </c>
      <c r="N187" s="270"/>
      <c r="O187" s="271"/>
      <c r="P187" s="271"/>
      <c r="Q187" s="259">
        <f>O187-P187</f>
        <v>0</v>
      </c>
    </row>
    <row r="188" spans="1:17">
      <c r="A188" s="270">
        <v>179</v>
      </c>
      <c r="B188" s="217" t="s">
        <v>441</v>
      </c>
      <c r="C188" s="203" t="s">
        <v>19</v>
      </c>
      <c r="D188" s="203"/>
      <c r="E188" s="217" t="s">
        <v>26</v>
      </c>
      <c r="F188" s="228" t="s">
        <v>468</v>
      </c>
      <c r="G188" s="210" t="s">
        <v>33</v>
      </c>
      <c r="H188" s="274"/>
      <c r="I188" s="270"/>
      <c r="J188" s="270"/>
      <c r="K188" s="271"/>
      <c r="L188" s="271"/>
      <c r="M188" s="259">
        <f>K188-L188</f>
        <v>0</v>
      </c>
      <c r="N188" s="270"/>
      <c r="O188" s="271"/>
      <c r="P188" s="271"/>
      <c r="Q188" s="259">
        <f>O188-P188</f>
        <v>0</v>
      </c>
    </row>
    <row r="189" spans="1:17" ht="15" customHeight="1">
      <c r="A189" s="270">
        <v>180</v>
      </c>
      <c r="B189" s="217" t="s">
        <v>470</v>
      </c>
      <c r="C189" s="203" t="s">
        <v>19</v>
      </c>
      <c r="D189" s="203"/>
      <c r="E189" s="217" t="s">
        <v>26</v>
      </c>
      <c r="F189" s="228" t="s">
        <v>503</v>
      </c>
      <c r="G189" s="227" t="s">
        <v>21</v>
      </c>
      <c r="H189" s="274">
        <v>4</v>
      </c>
      <c r="I189" s="270"/>
      <c r="J189" s="270"/>
      <c r="K189" s="271"/>
      <c r="L189" s="271">
        <v>16030.91</v>
      </c>
      <c r="M189" s="259">
        <f t="shared" ref="M189:M235" si="7">K189-L189</f>
        <v>-16030.91</v>
      </c>
      <c r="N189" s="270"/>
      <c r="O189" s="271"/>
      <c r="P189" s="271"/>
      <c r="Q189" s="259">
        <f t="shared" ref="Q189:Q235" si="8">O189-P189</f>
        <v>0</v>
      </c>
    </row>
    <row r="190" spans="1:17" ht="15" customHeight="1">
      <c r="A190" s="270">
        <v>181</v>
      </c>
      <c r="B190" s="217" t="s">
        <v>470</v>
      </c>
      <c r="C190" s="203" t="s">
        <v>19</v>
      </c>
      <c r="D190" s="203"/>
      <c r="E190" s="217" t="s">
        <v>26</v>
      </c>
      <c r="F190" s="228" t="s">
        <v>491</v>
      </c>
      <c r="G190" s="210" t="s">
        <v>33</v>
      </c>
      <c r="H190" s="274"/>
      <c r="I190" s="270"/>
      <c r="J190" s="270"/>
      <c r="K190" s="271"/>
      <c r="L190" s="271">
        <v>1104.5999999999999</v>
      </c>
      <c r="M190" s="259">
        <f t="shared" si="7"/>
        <v>-1104.5999999999999</v>
      </c>
      <c r="N190" s="270"/>
      <c r="O190" s="271"/>
      <c r="P190" s="271"/>
      <c r="Q190" s="259">
        <f t="shared" si="8"/>
        <v>0</v>
      </c>
    </row>
    <row r="191" spans="1:17">
      <c r="A191" s="270">
        <v>182</v>
      </c>
      <c r="B191" s="217" t="s">
        <v>471</v>
      </c>
      <c r="C191" s="203" t="s">
        <v>19</v>
      </c>
      <c r="D191" s="203"/>
      <c r="E191" s="217" t="s">
        <v>26</v>
      </c>
      <c r="F191" s="228" t="s">
        <v>504</v>
      </c>
      <c r="G191" s="227" t="s">
        <v>21</v>
      </c>
      <c r="H191" s="274">
        <v>2</v>
      </c>
      <c r="I191" s="270"/>
      <c r="J191" s="270"/>
      <c r="K191" s="271"/>
      <c r="L191" s="271">
        <v>8669.67</v>
      </c>
      <c r="M191" s="259">
        <f t="shared" si="7"/>
        <v>-8669.67</v>
      </c>
      <c r="N191" s="270"/>
      <c r="O191" s="271"/>
      <c r="P191" s="271"/>
      <c r="Q191" s="259">
        <f t="shared" si="8"/>
        <v>0</v>
      </c>
    </row>
    <row r="192" spans="1:17">
      <c r="A192" s="270">
        <v>183</v>
      </c>
      <c r="B192" s="217" t="s">
        <v>471</v>
      </c>
      <c r="C192" s="203" t="s">
        <v>19</v>
      </c>
      <c r="D192" s="203"/>
      <c r="E192" s="217" t="s">
        <v>26</v>
      </c>
      <c r="F192" s="228" t="s">
        <v>479</v>
      </c>
      <c r="G192" s="210" t="s">
        <v>33</v>
      </c>
      <c r="H192" s="274"/>
      <c r="I192" s="270"/>
      <c r="J192" s="270"/>
      <c r="K192" s="271"/>
      <c r="L192" s="271">
        <v>3313.8</v>
      </c>
      <c r="M192" s="259">
        <f t="shared" si="7"/>
        <v>-3313.8</v>
      </c>
      <c r="N192" s="270"/>
      <c r="O192" s="271"/>
      <c r="P192" s="271"/>
      <c r="Q192" s="259">
        <f t="shared" si="8"/>
        <v>0</v>
      </c>
    </row>
    <row r="193" spans="1:17">
      <c r="A193" s="270">
        <v>184</v>
      </c>
      <c r="B193" s="217" t="s">
        <v>482</v>
      </c>
      <c r="C193" s="203" t="s">
        <v>19</v>
      </c>
      <c r="D193" s="203"/>
      <c r="E193" s="217" t="s">
        <v>26</v>
      </c>
      <c r="F193" s="228" t="s">
        <v>505</v>
      </c>
      <c r="G193" s="227" t="s">
        <v>21</v>
      </c>
      <c r="H193" s="274"/>
      <c r="I193" s="270"/>
      <c r="J193" s="270"/>
      <c r="K193" s="271"/>
      <c r="L193" s="271"/>
      <c r="M193" s="259">
        <f t="shared" si="7"/>
        <v>0</v>
      </c>
      <c r="N193" s="270"/>
      <c r="O193" s="271"/>
      <c r="P193" s="271"/>
      <c r="Q193" s="259">
        <f t="shared" si="8"/>
        <v>0</v>
      </c>
    </row>
    <row r="194" spans="1:17">
      <c r="A194" s="270">
        <v>185</v>
      </c>
      <c r="B194" s="217" t="s">
        <v>482</v>
      </c>
      <c r="C194" s="203" t="s">
        <v>19</v>
      </c>
      <c r="D194" s="203"/>
      <c r="E194" s="217" t="s">
        <v>26</v>
      </c>
      <c r="F194" s="228" t="s">
        <v>485</v>
      </c>
      <c r="G194" s="208" t="s">
        <v>22</v>
      </c>
      <c r="H194" s="274"/>
      <c r="I194" s="270"/>
      <c r="J194" s="270"/>
      <c r="K194" s="271">
        <v>336.18</v>
      </c>
      <c r="L194" s="271">
        <v>336.18</v>
      </c>
      <c r="M194" s="259">
        <f t="shared" si="7"/>
        <v>0</v>
      </c>
      <c r="N194" s="270"/>
      <c r="O194" s="271"/>
      <c r="P194" s="271"/>
      <c r="Q194" s="259">
        <f t="shared" si="8"/>
        <v>0</v>
      </c>
    </row>
    <row r="195" spans="1:17">
      <c r="A195" s="270">
        <v>186</v>
      </c>
      <c r="B195" s="217" t="s">
        <v>483</v>
      </c>
      <c r="C195" s="203" t="s">
        <v>19</v>
      </c>
      <c r="D195" s="203"/>
      <c r="E195" s="206" t="s">
        <v>94</v>
      </c>
      <c r="F195" s="228" t="s">
        <v>543</v>
      </c>
      <c r="G195" s="207" t="s">
        <v>21</v>
      </c>
      <c r="H195" s="274"/>
      <c r="I195" s="270"/>
      <c r="J195" s="270"/>
      <c r="K195" s="271"/>
      <c r="L195" s="271">
        <v>999.92</v>
      </c>
      <c r="M195" s="259">
        <f t="shared" si="7"/>
        <v>-999.92</v>
      </c>
      <c r="N195" s="270"/>
      <c r="O195" s="271"/>
      <c r="P195" s="271"/>
      <c r="Q195" s="259">
        <f t="shared" si="8"/>
        <v>0</v>
      </c>
    </row>
    <row r="196" spans="1:17">
      <c r="A196" s="270">
        <v>187</v>
      </c>
      <c r="B196" s="217" t="s">
        <v>483</v>
      </c>
      <c r="C196" s="203" t="s">
        <v>19</v>
      </c>
      <c r="D196" s="203"/>
      <c r="E196" s="206" t="s">
        <v>94</v>
      </c>
      <c r="F196" s="228" t="s">
        <v>492</v>
      </c>
      <c r="G196" s="208" t="s">
        <v>22</v>
      </c>
      <c r="H196" s="274"/>
      <c r="I196" s="270"/>
      <c r="J196" s="270">
        <v>-2</v>
      </c>
      <c r="K196" s="271"/>
      <c r="L196" s="271"/>
      <c r="M196" s="259">
        <f t="shared" si="7"/>
        <v>0</v>
      </c>
      <c r="N196" s="270"/>
      <c r="O196" s="271"/>
      <c r="P196" s="271"/>
      <c r="Q196" s="259">
        <f t="shared" si="8"/>
        <v>0</v>
      </c>
    </row>
    <row r="197" spans="1:17">
      <c r="A197" s="270">
        <v>188</v>
      </c>
      <c r="B197" s="217" t="s">
        <v>473</v>
      </c>
      <c r="C197" s="203" t="s">
        <v>19</v>
      </c>
      <c r="D197" s="203"/>
      <c r="E197" s="217" t="s">
        <v>26</v>
      </c>
      <c r="F197" s="228" t="s">
        <v>506</v>
      </c>
      <c r="G197" s="227" t="s">
        <v>21</v>
      </c>
      <c r="H197" s="274"/>
      <c r="I197" s="270"/>
      <c r="J197" s="270"/>
      <c r="K197" s="271"/>
      <c r="L197" s="271">
        <v>96.05</v>
      </c>
      <c r="M197" s="259">
        <f t="shared" si="7"/>
        <v>-96.05</v>
      </c>
      <c r="N197" s="270"/>
      <c r="O197" s="271"/>
      <c r="P197" s="271"/>
      <c r="Q197" s="259">
        <f t="shared" si="8"/>
        <v>0</v>
      </c>
    </row>
    <row r="198" spans="1:17">
      <c r="A198" s="270">
        <v>189</v>
      </c>
      <c r="B198" s="217" t="s">
        <v>473</v>
      </c>
      <c r="C198" s="203" t="s">
        <v>19</v>
      </c>
      <c r="D198" s="203"/>
      <c r="E198" s="217" t="s">
        <v>26</v>
      </c>
      <c r="F198" s="228" t="s">
        <v>472</v>
      </c>
      <c r="G198" s="210" t="s">
        <v>33</v>
      </c>
      <c r="H198" s="274"/>
      <c r="I198" s="270"/>
      <c r="J198" s="270"/>
      <c r="K198" s="271"/>
      <c r="L198" s="271">
        <v>4602.5</v>
      </c>
      <c r="M198" s="259">
        <f t="shared" si="7"/>
        <v>-4602.5</v>
      </c>
      <c r="N198" s="270"/>
      <c r="O198" s="271"/>
      <c r="P198" s="271"/>
      <c r="Q198" s="259">
        <f t="shared" si="8"/>
        <v>0</v>
      </c>
    </row>
    <row r="199" spans="1:17" ht="63.75">
      <c r="A199" s="270">
        <v>190</v>
      </c>
      <c r="B199" s="217" t="s">
        <v>484</v>
      </c>
      <c r="C199" s="203" t="s">
        <v>487</v>
      </c>
      <c r="D199" s="203" t="s">
        <v>486</v>
      </c>
      <c r="E199" s="217" t="s">
        <v>20</v>
      </c>
      <c r="F199" s="228" t="s">
        <v>507</v>
      </c>
      <c r="G199" s="227" t="s">
        <v>21</v>
      </c>
      <c r="H199" s="274"/>
      <c r="I199" s="270"/>
      <c r="J199" s="270"/>
      <c r="K199" s="271"/>
      <c r="L199" s="271">
        <v>1472.8</v>
      </c>
      <c r="M199" s="259">
        <f t="shared" si="7"/>
        <v>-1472.8</v>
      </c>
      <c r="N199" s="270"/>
      <c r="O199" s="271"/>
      <c r="P199" s="271"/>
      <c r="Q199" s="259">
        <f t="shared" si="8"/>
        <v>0</v>
      </c>
    </row>
    <row r="200" spans="1:17" ht="63.75">
      <c r="A200" s="270">
        <v>191</v>
      </c>
      <c r="B200" s="217" t="s">
        <v>484</v>
      </c>
      <c r="C200" s="203" t="s">
        <v>487</v>
      </c>
      <c r="D200" s="203" t="s">
        <v>486</v>
      </c>
      <c r="E200" s="217" t="s">
        <v>20</v>
      </c>
      <c r="F200" s="228" t="s">
        <v>493</v>
      </c>
      <c r="G200" s="208" t="s">
        <v>22</v>
      </c>
      <c r="H200" s="274">
        <v>1</v>
      </c>
      <c r="I200" s="270"/>
      <c r="J200" s="270">
        <v>2</v>
      </c>
      <c r="K200" s="271">
        <v>7732.2</v>
      </c>
      <c r="L200" s="271">
        <v>7732.2</v>
      </c>
      <c r="M200" s="259">
        <f t="shared" si="7"/>
        <v>0</v>
      </c>
      <c r="N200" s="270"/>
      <c r="O200" s="271"/>
      <c r="P200" s="271"/>
      <c r="Q200" s="259">
        <f t="shared" si="8"/>
        <v>0</v>
      </c>
    </row>
    <row r="201" spans="1:17">
      <c r="A201" s="270">
        <v>192</v>
      </c>
      <c r="B201" s="217" t="s">
        <v>480</v>
      </c>
      <c r="C201" s="203" t="s">
        <v>19</v>
      </c>
      <c r="D201" s="203"/>
      <c r="E201" s="217" t="s">
        <v>26</v>
      </c>
      <c r="F201" s="228" t="s">
        <v>476</v>
      </c>
      <c r="G201" s="210" t="s">
        <v>33</v>
      </c>
      <c r="H201" s="274"/>
      <c r="I201" s="270"/>
      <c r="J201" s="270"/>
      <c r="K201" s="271"/>
      <c r="L201" s="271"/>
      <c r="M201" s="259">
        <f t="shared" si="7"/>
        <v>0</v>
      </c>
      <c r="N201" s="270"/>
      <c r="O201" s="271"/>
      <c r="P201" s="271"/>
      <c r="Q201" s="259">
        <f t="shared" si="8"/>
        <v>0</v>
      </c>
    </row>
    <row r="202" spans="1:17">
      <c r="A202" s="270">
        <v>193</v>
      </c>
      <c r="B202" s="217" t="s">
        <v>477</v>
      </c>
      <c r="C202" s="203" t="s">
        <v>19</v>
      </c>
      <c r="D202" s="203"/>
      <c r="E202" s="217" t="s">
        <v>26</v>
      </c>
      <c r="F202" s="228" t="s">
        <v>515</v>
      </c>
      <c r="G202" s="207" t="s">
        <v>21</v>
      </c>
      <c r="H202" s="274"/>
      <c r="I202" s="270"/>
      <c r="J202" s="270"/>
      <c r="K202" s="271"/>
      <c r="L202" s="271"/>
      <c r="M202" s="259">
        <f t="shared" si="7"/>
        <v>0</v>
      </c>
      <c r="N202" s="270"/>
      <c r="O202" s="271"/>
      <c r="P202" s="271"/>
      <c r="Q202" s="259">
        <f t="shared" si="8"/>
        <v>0</v>
      </c>
    </row>
    <row r="203" spans="1:17">
      <c r="A203" s="270">
        <v>194</v>
      </c>
      <c r="B203" s="217" t="s">
        <v>477</v>
      </c>
      <c r="C203" s="203" t="s">
        <v>19</v>
      </c>
      <c r="D203" s="203"/>
      <c r="E203" s="217" t="s">
        <v>26</v>
      </c>
      <c r="F203" s="228" t="s">
        <v>475</v>
      </c>
      <c r="G203" s="210" t="s">
        <v>33</v>
      </c>
      <c r="H203" s="274"/>
      <c r="I203" s="270"/>
      <c r="J203" s="270"/>
      <c r="K203" s="271"/>
      <c r="L203" s="271">
        <v>3682</v>
      </c>
      <c r="M203" s="259">
        <f t="shared" si="7"/>
        <v>-3682</v>
      </c>
      <c r="N203" s="270"/>
      <c r="O203" s="271"/>
      <c r="P203" s="271"/>
      <c r="Q203" s="259">
        <f t="shared" si="8"/>
        <v>0</v>
      </c>
    </row>
    <row r="204" spans="1:17" ht="15" customHeight="1">
      <c r="A204" s="270">
        <v>195</v>
      </c>
      <c r="B204" s="217" t="s">
        <v>481</v>
      </c>
      <c r="C204" s="203" t="s">
        <v>19</v>
      </c>
      <c r="D204" s="203"/>
      <c r="E204" s="217" t="s">
        <v>26</v>
      </c>
      <c r="F204" s="228" t="s">
        <v>490</v>
      </c>
      <c r="G204" s="210" t="s">
        <v>33</v>
      </c>
      <c r="H204" s="274">
        <v>1</v>
      </c>
      <c r="I204" s="270"/>
      <c r="J204" s="270"/>
      <c r="K204" s="271"/>
      <c r="L204" s="271"/>
      <c r="M204" s="259">
        <f t="shared" si="7"/>
        <v>0</v>
      </c>
      <c r="N204" s="270"/>
      <c r="O204" s="271"/>
      <c r="P204" s="271"/>
      <c r="Q204" s="259">
        <f t="shared" si="8"/>
        <v>0</v>
      </c>
    </row>
    <row r="205" spans="1:17" ht="51">
      <c r="A205" s="270">
        <v>196</v>
      </c>
      <c r="B205" s="217" t="s">
        <v>478</v>
      </c>
      <c r="C205" s="203" t="s">
        <v>547</v>
      </c>
      <c r="D205" s="203" t="s">
        <v>548</v>
      </c>
      <c r="E205" s="217" t="s">
        <v>26</v>
      </c>
      <c r="F205" s="228" t="s">
        <v>508</v>
      </c>
      <c r="G205" s="207" t="s">
        <v>21</v>
      </c>
      <c r="H205" s="274"/>
      <c r="I205" s="270"/>
      <c r="J205" s="270"/>
      <c r="K205" s="271"/>
      <c r="L205" s="271"/>
      <c r="M205" s="259">
        <f t="shared" si="7"/>
        <v>0</v>
      </c>
      <c r="N205" s="270"/>
      <c r="O205" s="271"/>
      <c r="P205" s="271"/>
      <c r="Q205" s="259">
        <f t="shared" si="8"/>
        <v>0</v>
      </c>
    </row>
    <row r="206" spans="1:17">
      <c r="A206" s="270">
        <v>197</v>
      </c>
      <c r="B206" s="217" t="s">
        <v>488</v>
      </c>
      <c r="C206" s="203" t="s">
        <v>19</v>
      </c>
      <c r="D206" s="203"/>
      <c r="E206" s="217" t="s">
        <v>26</v>
      </c>
      <c r="F206" s="228" t="s">
        <v>509</v>
      </c>
      <c r="G206" s="207" t="s">
        <v>21</v>
      </c>
      <c r="H206" s="274">
        <v>-1</v>
      </c>
      <c r="I206" s="270"/>
      <c r="J206" s="270"/>
      <c r="K206" s="271"/>
      <c r="L206" s="271">
        <v>14065.89</v>
      </c>
      <c r="M206" s="259">
        <f t="shared" si="7"/>
        <v>-14065.89</v>
      </c>
      <c r="N206" s="270"/>
      <c r="O206" s="271"/>
      <c r="P206" s="271"/>
      <c r="Q206" s="259">
        <f t="shared" si="8"/>
        <v>0</v>
      </c>
    </row>
    <row r="207" spans="1:17">
      <c r="A207" s="270">
        <v>198</v>
      </c>
      <c r="B207" s="217" t="s">
        <v>495</v>
      </c>
      <c r="C207" s="203" t="s">
        <v>19</v>
      </c>
      <c r="D207" s="203"/>
      <c r="E207" s="217" t="s">
        <v>104</v>
      </c>
      <c r="F207" s="228" t="s">
        <v>494</v>
      </c>
      <c r="G207" s="211" t="s">
        <v>36</v>
      </c>
      <c r="H207" s="274"/>
      <c r="I207" s="270"/>
      <c r="J207" s="270"/>
      <c r="K207" s="271"/>
      <c r="L207" s="271"/>
      <c r="M207" s="259">
        <f t="shared" si="7"/>
        <v>0</v>
      </c>
      <c r="N207" s="270"/>
      <c r="O207" s="271"/>
      <c r="P207" s="271"/>
      <c r="Q207" s="259">
        <f t="shared" si="8"/>
        <v>0</v>
      </c>
    </row>
    <row r="208" spans="1:17" ht="51">
      <c r="A208" s="270">
        <v>199</v>
      </c>
      <c r="B208" s="217" t="s">
        <v>496</v>
      </c>
      <c r="C208" s="203" t="s">
        <v>500</v>
      </c>
      <c r="D208" s="203" t="s">
        <v>501</v>
      </c>
      <c r="E208" s="217" t="s">
        <v>26</v>
      </c>
      <c r="F208" s="228" t="s">
        <v>502</v>
      </c>
      <c r="G208" s="207" t="s">
        <v>21</v>
      </c>
      <c r="H208" s="274"/>
      <c r="I208" s="270"/>
      <c r="J208" s="270"/>
      <c r="K208" s="271"/>
      <c r="L208" s="271">
        <v>1126.69</v>
      </c>
      <c r="M208" s="259">
        <f t="shared" si="7"/>
        <v>-1126.69</v>
      </c>
      <c r="N208" s="270"/>
      <c r="O208" s="271"/>
      <c r="P208" s="271"/>
      <c r="Q208" s="259">
        <f t="shared" si="8"/>
        <v>0</v>
      </c>
    </row>
    <row r="209" spans="1:17" ht="51">
      <c r="A209" s="270">
        <v>200</v>
      </c>
      <c r="B209" s="217" t="s">
        <v>496</v>
      </c>
      <c r="C209" s="203" t="s">
        <v>500</v>
      </c>
      <c r="D209" s="203" t="s">
        <v>501</v>
      </c>
      <c r="E209" s="217" t="s">
        <v>26</v>
      </c>
      <c r="F209" s="228" t="s">
        <v>499</v>
      </c>
      <c r="G209" s="210" t="s">
        <v>33</v>
      </c>
      <c r="H209" s="274"/>
      <c r="I209" s="270"/>
      <c r="J209" s="270"/>
      <c r="K209" s="271"/>
      <c r="L209" s="271">
        <v>7077.2</v>
      </c>
      <c r="M209" s="259">
        <f t="shared" si="7"/>
        <v>-7077.2</v>
      </c>
      <c r="N209" s="270"/>
      <c r="O209" s="271"/>
      <c r="P209" s="271"/>
      <c r="Q209" s="259">
        <f t="shared" si="8"/>
        <v>0</v>
      </c>
    </row>
    <row r="210" spans="1:17">
      <c r="A210" s="270">
        <v>201</v>
      </c>
      <c r="B210" s="218" t="s">
        <v>498</v>
      </c>
      <c r="C210" s="216" t="s">
        <v>19</v>
      </c>
      <c r="D210" s="216"/>
      <c r="E210" s="218" t="s">
        <v>26</v>
      </c>
      <c r="F210" s="228" t="s">
        <v>551</v>
      </c>
      <c r="G210" s="219" t="s">
        <v>21</v>
      </c>
      <c r="H210" s="274">
        <v>1</v>
      </c>
      <c r="I210" s="270"/>
      <c r="J210" s="270"/>
      <c r="K210" s="271"/>
      <c r="L210" s="271"/>
      <c r="M210" s="259">
        <f t="shared" si="7"/>
        <v>0</v>
      </c>
      <c r="N210" s="270"/>
      <c r="O210" s="271"/>
      <c r="P210" s="271"/>
      <c r="Q210" s="259">
        <f t="shared" si="8"/>
        <v>0</v>
      </c>
    </row>
    <row r="211" spans="1:17">
      <c r="A211" s="270">
        <v>202</v>
      </c>
      <c r="B211" s="217" t="s">
        <v>498</v>
      </c>
      <c r="C211" s="203" t="s">
        <v>19</v>
      </c>
      <c r="D211" s="203"/>
      <c r="E211" s="217" t="s">
        <v>26</v>
      </c>
      <c r="F211" s="228" t="s">
        <v>514</v>
      </c>
      <c r="G211" s="210" t="s">
        <v>33</v>
      </c>
      <c r="H211" s="274"/>
      <c r="I211" s="270"/>
      <c r="J211" s="270"/>
      <c r="K211" s="271"/>
      <c r="L211" s="271">
        <v>4050.2</v>
      </c>
      <c r="M211" s="259">
        <f t="shared" si="7"/>
        <v>-4050.2</v>
      </c>
      <c r="N211" s="270"/>
      <c r="O211" s="271"/>
      <c r="P211" s="271"/>
      <c r="Q211" s="259">
        <f t="shared" si="8"/>
        <v>0</v>
      </c>
    </row>
    <row r="212" spans="1:17">
      <c r="A212" s="270">
        <v>203</v>
      </c>
      <c r="B212" s="217" t="s">
        <v>511</v>
      </c>
      <c r="C212" s="203" t="s">
        <v>19</v>
      </c>
      <c r="D212" s="203"/>
      <c r="E212" s="206" t="s">
        <v>30</v>
      </c>
      <c r="F212" s="228" t="s">
        <v>510</v>
      </c>
      <c r="G212" s="207" t="s">
        <v>21</v>
      </c>
      <c r="H212" s="274"/>
      <c r="I212" s="270"/>
      <c r="J212" s="270"/>
      <c r="K212" s="271"/>
      <c r="L212" s="271">
        <v>1720.42</v>
      </c>
      <c r="M212" s="259">
        <f t="shared" si="7"/>
        <v>-1720.42</v>
      </c>
      <c r="N212" s="270"/>
      <c r="O212" s="271"/>
      <c r="P212" s="271"/>
      <c r="Q212" s="259">
        <f t="shared" si="8"/>
        <v>0</v>
      </c>
    </row>
    <row r="213" spans="1:17">
      <c r="A213" s="270">
        <v>204</v>
      </c>
      <c r="B213" s="217" t="s">
        <v>511</v>
      </c>
      <c r="C213" s="203" t="s">
        <v>19</v>
      </c>
      <c r="D213" s="203"/>
      <c r="E213" s="206" t="s">
        <v>30</v>
      </c>
      <c r="F213" s="228" t="s">
        <v>519</v>
      </c>
      <c r="G213" s="220" t="s">
        <v>31</v>
      </c>
      <c r="H213" s="274"/>
      <c r="I213" s="270">
        <v>1</v>
      </c>
      <c r="J213" s="270"/>
      <c r="K213" s="271"/>
      <c r="L213" s="271"/>
      <c r="M213" s="259">
        <f t="shared" si="7"/>
        <v>0</v>
      </c>
      <c r="N213" s="270"/>
      <c r="O213" s="271"/>
      <c r="P213" s="271"/>
      <c r="Q213" s="259">
        <f t="shared" si="8"/>
        <v>0</v>
      </c>
    </row>
    <row r="214" spans="1:17">
      <c r="A214" s="270">
        <v>205</v>
      </c>
      <c r="B214" s="217" t="s">
        <v>512</v>
      </c>
      <c r="C214" s="203" t="s">
        <v>19</v>
      </c>
      <c r="D214" s="203"/>
      <c r="E214" s="217" t="s">
        <v>26</v>
      </c>
      <c r="F214" s="228" t="s">
        <v>513</v>
      </c>
      <c r="G214" s="207" t="s">
        <v>21</v>
      </c>
      <c r="H214" s="274"/>
      <c r="I214" s="270"/>
      <c r="J214" s="270"/>
      <c r="K214" s="271"/>
      <c r="L214" s="271"/>
      <c r="M214" s="259">
        <f t="shared" si="7"/>
        <v>0</v>
      </c>
      <c r="N214" s="270"/>
      <c r="O214" s="271"/>
      <c r="P214" s="271"/>
      <c r="Q214" s="259">
        <f t="shared" si="8"/>
        <v>0</v>
      </c>
    </row>
    <row r="215" spans="1:17">
      <c r="A215" s="270">
        <v>206</v>
      </c>
      <c r="B215" s="217" t="s">
        <v>512</v>
      </c>
      <c r="C215" s="203" t="s">
        <v>19</v>
      </c>
      <c r="D215" s="241"/>
      <c r="E215" s="217" t="s">
        <v>26</v>
      </c>
      <c r="F215" s="228" t="s">
        <v>518</v>
      </c>
      <c r="G215" s="210" t="s">
        <v>33</v>
      </c>
      <c r="H215" s="274"/>
      <c r="I215" s="270"/>
      <c r="J215" s="270"/>
      <c r="K215" s="271"/>
      <c r="L215" s="271">
        <v>14900.92</v>
      </c>
      <c r="M215" s="259">
        <f t="shared" si="7"/>
        <v>-14900.92</v>
      </c>
      <c r="N215" s="270"/>
      <c r="O215" s="271"/>
      <c r="P215" s="271"/>
      <c r="Q215" s="259">
        <f t="shared" si="8"/>
        <v>0</v>
      </c>
    </row>
    <row r="216" spans="1:17">
      <c r="A216" s="270">
        <v>207</v>
      </c>
      <c r="B216" s="243" t="s">
        <v>524</v>
      </c>
      <c r="C216" s="216" t="s">
        <v>19</v>
      </c>
      <c r="D216" s="242"/>
      <c r="E216" s="218" t="s">
        <v>26</v>
      </c>
      <c r="F216" s="228" t="s">
        <v>550</v>
      </c>
      <c r="G216" s="219" t="s">
        <v>21</v>
      </c>
      <c r="H216" s="274"/>
      <c r="I216" s="270"/>
      <c r="J216" s="270"/>
      <c r="K216" s="271"/>
      <c r="L216" s="271"/>
      <c r="M216" s="259">
        <f t="shared" si="7"/>
        <v>0</v>
      </c>
      <c r="N216" s="270"/>
      <c r="O216" s="271"/>
      <c r="P216" s="271"/>
      <c r="Q216" s="259">
        <f t="shared" si="8"/>
        <v>0</v>
      </c>
    </row>
    <row r="217" spans="1:17">
      <c r="A217" s="270">
        <v>208</v>
      </c>
      <c r="B217" s="243" t="s">
        <v>524</v>
      </c>
      <c r="C217" s="203" t="s">
        <v>19</v>
      </c>
      <c r="D217" s="241"/>
      <c r="E217" s="217" t="s">
        <v>26</v>
      </c>
      <c r="F217" s="228" t="s">
        <v>521</v>
      </c>
      <c r="G217" s="210" t="s">
        <v>33</v>
      </c>
      <c r="H217" s="274"/>
      <c r="I217" s="270"/>
      <c r="J217" s="270"/>
      <c r="K217" s="271"/>
      <c r="L217" s="271"/>
      <c r="M217" s="259">
        <f t="shared" si="7"/>
        <v>0</v>
      </c>
      <c r="N217" s="270"/>
      <c r="O217" s="271"/>
      <c r="P217" s="271"/>
      <c r="Q217" s="259">
        <f t="shared" si="8"/>
        <v>0</v>
      </c>
    </row>
    <row r="218" spans="1:17">
      <c r="A218" s="270">
        <v>209</v>
      </c>
      <c r="B218" s="243" t="s">
        <v>523</v>
      </c>
      <c r="C218" s="203" t="s">
        <v>19</v>
      </c>
      <c r="D218" s="241"/>
      <c r="E218" s="217" t="s">
        <v>26</v>
      </c>
      <c r="F218" s="228" t="s">
        <v>522</v>
      </c>
      <c r="G218" s="210" t="s">
        <v>33</v>
      </c>
      <c r="H218" s="274"/>
      <c r="I218" s="270"/>
      <c r="J218" s="270"/>
      <c r="K218" s="271"/>
      <c r="L218" s="271"/>
      <c r="M218" s="259">
        <f t="shared" si="7"/>
        <v>0</v>
      </c>
      <c r="N218" s="270"/>
      <c r="O218" s="271"/>
      <c r="P218" s="271"/>
      <c r="Q218" s="259">
        <f t="shared" si="8"/>
        <v>0</v>
      </c>
    </row>
    <row r="219" spans="1:17">
      <c r="A219" s="270">
        <v>210</v>
      </c>
      <c r="B219" s="217" t="s">
        <v>529</v>
      </c>
      <c r="C219" s="203" t="s">
        <v>19</v>
      </c>
      <c r="D219" s="203"/>
      <c r="E219" s="217" t="s">
        <v>52</v>
      </c>
      <c r="F219" s="244" t="s">
        <v>544</v>
      </c>
      <c r="G219" s="207" t="s">
        <v>21</v>
      </c>
      <c r="H219" s="274"/>
      <c r="I219" s="270"/>
      <c r="J219" s="270"/>
      <c r="K219" s="271"/>
      <c r="L219" s="271"/>
      <c r="M219" s="259">
        <f t="shared" si="7"/>
        <v>0</v>
      </c>
      <c r="N219" s="270"/>
      <c r="O219" s="271"/>
      <c r="P219" s="271"/>
      <c r="Q219" s="259">
        <f t="shared" si="8"/>
        <v>0</v>
      </c>
    </row>
    <row r="220" spans="1:17">
      <c r="A220" s="270">
        <v>211</v>
      </c>
      <c r="B220" s="217" t="s">
        <v>529</v>
      </c>
      <c r="C220" s="203" t="s">
        <v>19</v>
      </c>
      <c r="D220" s="203"/>
      <c r="E220" s="217" t="s">
        <v>52</v>
      </c>
      <c r="F220" s="244" t="s">
        <v>536</v>
      </c>
      <c r="G220" s="210" t="s">
        <v>33</v>
      </c>
      <c r="H220" s="274"/>
      <c r="I220" s="270"/>
      <c r="J220" s="270"/>
      <c r="K220" s="271"/>
      <c r="L220" s="271"/>
      <c r="M220" s="259">
        <f t="shared" si="7"/>
        <v>0</v>
      </c>
      <c r="N220" s="270"/>
      <c r="O220" s="271"/>
      <c r="P220" s="271"/>
      <c r="Q220" s="259">
        <f t="shared" si="8"/>
        <v>0</v>
      </c>
    </row>
    <row r="221" spans="1:17">
      <c r="A221" s="270">
        <v>212</v>
      </c>
      <c r="B221" s="217" t="s">
        <v>530</v>
      </c>
      <c r="C221" s="203" t="s">
        <v>19</v>
      </c>
      <c r="D221" s="203"/>
      <c r="E221" s="206" t="s">
        <v>30</v>
      </c>
      <c r="F221" s="244" t="s">
        <v>545</v>
      </c>
      <c r="G221" s="207" t="s">
        <v>21</v>
      </c>
      <c r="H221" s="274">
        <v>1</v>
      </c>
      <c r="I221" s="270"/>
      <c r="J221" s="270"/>
      <c r="K221" s="271"/>
      <c r="L221" s="271"/>
      <c r="M221" s="259">
        <f t="shared" si="7"/>
        <v>0</v>
      </c>
      <c r="N221" s="270"/>
      <c r="O221" s="271"/>
      <c r="P221" s="271"/>
      <c r="Q221" s="259">
        <f t="shared" si="8"/>
        <v>0</v>
      </c>
    </row>
    <row r="222" spans="1:17">
      <c r="A222" s="270">
        <v>213</v>
      </c>
      <c r="B222" s="217" t="s">
        <v>531</v>
      </c>
      <c r="C222" s="203" t="s">
        <v>19</v>
      </c>
      <c r="D222" s="203"/>
      <c r="E222" s="217" t="s">
        <v>26</v>
      </c>
      <c r="F222" s="228" t="s">
        <v>546</v>
      </c>
      <c r="G222" s="207" t="s">
        <v>21</v>
      </c>
      <c r="H222" s="274"/>
      <c r="I222" s="270"/>
      <c r="J222" s="270"/>
      <c r="K222" s="271"/>
      <c r="L222" s="271"/>
      <c r="M222" s="259">
        <f t="shared" si="7"/>
        <v>0</v>
      </c>
      <c r="N222" s="270"/>
      <c r="O222" s="271"/>
      <c r="P222" s="271"/>
      <c r="Q222" s="259">
        <f t="shared" si="8"/>
        <v>0</v>
      </c>
    </row>
    <row r="223" spans="1:17">
      <c r="A223" s="270">
        <v>214</v>
      </c>
      <c r="B223" s="217" t="s">
        <v>531</v>
      </c>
      <c r="C223" s="216" t="s">
        <v>19</v>
      </c>
      <c r="D223" s="241"/>
      <c r="E223" s="218" t="s">
        <v>26</v>
      </c>
      <c r="F223" s="244" t="s">
        <v>552</v>
      </c>
      <c r="G223" s="210" t="s">
        <v>33</v>
      </c>
      <c r="H223" s="274"/>
      <c r="I223" s="270"/>
      <c r="J223" s="270"/>
      <c r="K223" s="271"/>
      <c r="L223" s="271"/>
      <c r="M223" s="259">
        <f t="shared" si="7"/>
        <v>0</v>
      </c>
      <c r="N223" s="270"/>
      <c r="O223" s="271"/>
      <c r="P223" s="271"/>
      <c r="Q223" s="259">
        <f t="shared" si="8"/>
        <v>0</v>
      </c>
    </row>
    <row r="224" spans="1:17">
      <c r="A224" s="270">
        <v>215</v>
      </c>
      <c r="B224" s="243" t="s">
        <v>559</v>
      </c>
      <c r="C224" s="216" t="s">
        <v>19</v>
      </c>
      <c r="D224" s="241"/>
      <c r="E224" s="218" t="s">
        <v>26</v>
      </c>
      <c r="F224" s="228" t="s">
        <v>549</v>
      </c>
      <c r="G224" s="219" t="s">
        <v>21</v>
      </c>
      <c r="H224" s="274"/>
      <c r="I224" s="270"/>
      <c r="J224" s="270"/>
      <c r="K224" s="271"/>
      <c r="L224" s="271">
        <v>1841</v>
      </c>
      <c r="M224" s="259">
        <f t="shared" si="7"/>
        <v>-1841</v>
      </c>
      <c r="N224" s="270"/>
      <c r="O224" s="271"/>
      <c r="P224" s="271"/>
      <c r="Q224" s="259">
        <f t="shared" si="8"/>
        <v>0</v>
      </c>
    </row>
    <row r="225" spans="1:17">
      <c r="A225" s="270">
        <v>216</v>
      </c>
      <c r="B225" s="243" t="s">
        <v>559</v>
      </c>
      <c r="C225" s="203" t="s">
        <v>19</v>
      </c>
      <c r="D225" s="241"/>
      <c r="E225" s="217" t="s">
        <v>26</v>
      </c>
      <c r="F225" s="244" t="s">
        <v>535</v>
      </c>
      <c r="G225" s="210" t="s">
        <v>33</v>
      </c>
      <c r="H225" s="274">
        <v>2</v>
      </c>
      <c r="I225" s="270"/>
      <c r="J225" s="270"/>
      <c r="K225" s="271"/>
      <c r="L225" s="271">
        <v>4786.6000000000004</v>
      </c>
      <c r="M225" s="259">
        <f t="shared" si="7"/>
        <v>-4786.6000000000004</v>
      </c>
      <c r="N225" s="270"/>
      <c r="O225" s="271"/>
      <c r="P225" s="271"/>
      <c r="Q225" s="259">
        <f t="shared" si="8"/>
        <v>0</v>
      </c>
    </row>
    <row r="226" spans="1:17">
      <c r="A226" s="270">
        <v>217</v>
      </c>
      <c r="B226" s="243" t="s">
        <v>558</v>
      </c>
      <c r="C226" s="203" t="s">
        <v>19</v>
      </c>
      <c r="D226" s="241"/>
      <c r="E226" s="217" t="s">
        <v>26</v>
      </c>
      <c r="F226" s="244" t="s">
        <v>557</v>
      </c>
      <c r="G226" s="210" t="s">
        <v>33</v>
      </c>
      <c r="H226" s="274"/>
      <c r="I226" s="270"/>
      <c r="J226" s="270"/>
      <c r="K226" s="271"/>
      <c r="L226" s="271">
        <v>2577.4</v>
      </c>
      <c r="M226" s="259">
        <f t="shared" si="7"/>
        <v>-2577.4</v>
      </c>
      <c r="N226" s="270"/>
      <c r="O226" s="271"/>
      <c r="P226" s="271"/>
      <c r="Q226" s="259">
        <f t="shared" si="8"/>
        <v>0</v>
      </c>
    </row>
    <row r="227" spans="1:17">
      <c r="A227" s="270">
        <v>218</v>
      </c>
      <c r="B227" s="243" t="s">
        <v>567</v>
      </c>
      <c r="C227" s="203" t="s">
        <v>19</v>
      </c>
      <c r="D227" s="241"/>
      <c r="E227" s="217" t="s">
        <v>26</v>
      </c>
      <c r="F227" s="244" t="s">
        <v>569</v>
      </c>
      <c r="G227" s="210" t="s">
        <v>33</v>
      </c>
      <c r="H227" s="274"/>
      <c r="I227" s="270"/>
      <c r="J227" s="270"/>
      <c r="K227" s="271"/>
      <c r="L227" s="271"/>
      <c r="M227" s="259">
        <f t="shared" si="7"/>
        <v>0</v>
      </c>
      <c r="N227" s="270"/>
      <c r="O227" s="271"/>
      <c r="P227" s="271"/>
      <c r="Q227" s="259">
        <f t="shared" si="8"/>
        <v>0</v>
      </c>
    </row>
    <row r="228" spans="1:17">
      <c r="A228" s="270">
        <v>219</v>
      </c>
      <c r="B228" s="243" t="s">
        <v>560</v>
      </c>
      <c r="C228" s="203" t="s">
        <v>19</v>
      </c>
      <c r="D228" s="241"/>
      <c r="E228" s="217" t="s">
        <v>104</v>
      </c>
      <c r="F228" s="244" t="s">
        <v>568</v>
      </c>
      <c r="G228" s="219" t="s">
        <v>21</v>
      </c>
      <c r="H228" s="274"/>
      <c r="I228" s="270"/>
      <c r="J228" s="270"/>
      <c r="K228" s="271"/>
      <c r="L228" s="271">
        <v>1373.02</v>
      </c>
      <c r="M228" s="259">
        <f t="shared" si="7"/>
        <v>-1373.02</v>
      </c>
      <c r="N228" s="270"/>
      <c r="O228" s="271"/>
      <c r="P228" s="271"/>
      <c r="Q228" s="259">
        <f t="shared" si="8"/>
        <v>0</v>
      </c>
    </row>
    <row r="229" spans="1:17">
      <c r="A229" s="270">
        <v>220</v>
      </c>
      <c r="B229" s="243" t="s">
        <v>560</v>
      </c>
      <c r="C229" s="203" t="s">
        <v>19</v>
      </c>
      <c r="D229" s="241"/>
      <c r="E229" s="217" t="s">
        <v>104</v>
      </c>
      <c r="F229" s="244" t="s">
        <v>571</v>
      </c>
      <c r="G229" s="211" t="s">
        <v>36</v>
      </c>
      <c r="H229" s="274"/>
      <c r="I229" s="270">
        <v>1</v>
      </c>
      <c r="J229" s="270">
        <v>1</v>
      </c>
      <c r="K229" s="271"/>
      <c r="L229" s="271"/>
      <c r="M229" s="259">
        <f t="shared" si="7"/>
        <v>0</v>
      </c>
      <c r="N229" s="270"/>
      <c r="O229" s="271"/>
      <c r="P229" s="271"/>
      <c r="Q229" s="259">
        <f t="shared" si="8"/>
        <v>0</v>
      </c>
    </row>
    <row r="230" spans="1:17">
      <c r="A230" s="270">
        <v>221</v>
      </c>
      <c r="B230" s="243" t="s">
        <v>561</v>
      </c>
      <c r="C230" s="203" t="s">
        <v>19</v>
      </c>
      <c r="D230" s="241"/>
      <c r="E230" s="217" t="s">
        <v>26</v>
      </c>
      <c r="F230" s="244" t="s">
        <v>564</v>
      </c>
      <c r="G230" s="219" t="s">
        <v>21</v>
      </c>
      <c r="H230" s="274">
        <v>1</v>
      </c>
      <c r="I230" s="270"/>
      <c r="J230" s="270"/>
      <c r="K230" s="271"/>
      <c r="L230" s="271"/>
      <c r="M230" s="259">
        <f t="shared" si="7"/>
        <v>0</v>
      </c>
      <c r="N230" s="270"/>
      <c r="O230" s="271"/>
      <c r="P230" s="271"/>
      <c r="Q230" s="259">
        <f t="shared" si="8"/>
        <v>0</v>
      </c>
    </row>
    <row r="231" spans="1:17">
      <c r="A231" s="270">
        <v>222</v>
      </c>
      <c r="B231" s="243" t="s">
        <v>561</v>
      </c>
      <c r="C231" s="203" t="s">
        <v>19</v>
      </c>
      <c r="D231" s="241"/>
      <c r="E231" s="217" t="s">
        <v>26</v>
      </c>
      <c r="F231" s="244" t="s">
        <v>570</v>
      </c>
      <c r="G231" s="210" t="s">
        <v>33</v>
      </c>
      <c r="H231" s="274"/>
      <c r="I231" s="270"/>
      <c r="J231" s="270"/>
      <c r="K231" s="271"/>
      <c r="L231" s="271"/>
      <c r="M231" s="259">
        <f t="shared" si="7"/>
        <v>0</v>
      </c>
      <c r="N231" s="270"/>
      <c r="O231" s="271"/>
      <c r="P231" s="271"/>
      <c r="Q231" s="259">
        <f t="shared" si="8"/>
        <v>0</v>
      </c>
    </row>
    <row r="232" spans="1:17">
      <c r="A232" s="270">
        <v>223</v>
      </c>
      <c r="B232" s="243" t="s">
        <v>562</v>
      </c>
      <c r="C232" s="203" t="s">
        <v>19</v>
      </c>
      <c r="D232" s="241"/>
      <c r="E232" s="217" t="s">
        <v>26</v>
      </c>
      <c r="F232" s="244" t="s">
        <v>565</v>
      </c>
      <c r="G232" s="219" t="s">
        <v>21</v>
      </c>
      <c r="H232" s="274">
        <v>2</v>
      </c>
      <c r="I232" s="270"/>
      <c r="J232" s="270"/>
      <c r="K232" s="271"/>
      <c r="L232" s="271">
        <v>405.02</v>
      </c>
      <c r="M232" s="259">
        <f t="shared" si="7"/>
        <v>-405.02</v>
      </c>
      <c r="N232" s="270"/>
      <c r="O232" s="271"/>
      <c r="P232" s="271"/>
      <c r="Q232" s="259">
        <f t="shared" si="8"/>
        <v>0</v>
      </c>
    </row>
    <row r="233" spans="1:17">
      <c r="A233" s="270">
        <v>224</v>
      </c>
      <c r="B233" s="243" t="s">
        <v>562</v>
      </c>
      <c r="C233" s="203" t="s">
        <v>19</v>
      </c>
      <c r="D233" s="241"/>
      <c r="E233" s="217" t="s">
        <v>26</v>
      </c>
      <c r="F233" s="244" t="s">
        <v>572</v>
      </c>
      <c r="G233" s="210" t="s">
        <v>33</v>
      </c>
      <c r="H233" s="274">
        <v>1</v>
      </c>
      <c r="I233" s="270"/>
      <c r="J233" s="270"/>
      <c r="K233" s="271"/>
      <c r="L233" s="271"/>
      <c r="M233" s="259">
        <f t="shared" si="7"/>
        <v>0</v>
      </c>
      <c r="N233" s="270"/>
      <c r="O233" s="271"/>
      <c r="P233" s="271"/>
      <c r="Q233" s="259">
        <f t="shared" si="8"/>
        <v>0</v>
      </c>
    </row>
    <row r="234" spans="1:17">
      <c r="A234" s="270">
        <v>225</v>
      </c>
      <c r="B234" s="243" t="s">
        <v>563</v>
      </c>
      <c r="C234" s="203" t="s">
        <v>19</v>
      </c>
      <c r="D234" s="241"/>
      <c r="E234" s="217" t="s">
        <v>104</v>
      </c>
      <c r="F234" s="244" t="s">
        <v>566</v>
      </c>
      <c r="G234" s="219" t="s">
        <v>21</v>
      </c>
      <c r="H234" s="274"/>
      <c r="I234" s="270"/>
      <c r="J234" s="270"/>
      <c r="K234" s="271"/>
      <c r="L234" s="271">
        <v>368.2</v>
      </c>
      <c r="M234" s="259">
        <f t="shared" si="7"/>
        <v>-368.2</v>
      </c>
      <c r="N234" s="270"/>
      <c r="O234" s="271"/>
      <c r="P234" s="271"/>
      <c r="Q234" s="259">
        <f t="shared" si="8"/>
        <v>0</v>
      </c>
    </row>
    <row r="235" spans="1:17">
      <c r="A235" s="270">
        <v>226</v>
      </c>
      <c r="B235" s="243" t="s">
        <v>575</v>
      </c>
      <c r="C235" s="203" t="s">
        <v>19</v>
      </c>
      <c r="D235" s="241"/>
      <c r="E235" s="217" t="s">
        <v>573</v>
      </c>
      <c r="F235" s="228" t="s">
        <v>574</v>
      </c>
      <c r="G235" s="36" t="s">
        <v>21</v>
      </c>
      <c r="H235" s="274">
        <v>-2</v>
      </c>
      <c r="I235" s="270"/>
      <c r="J235" s="270"/>
      <c r="K235" s="271"/>
      <c r="L235" s="271"/>
      <c r="M235" s="259">
        <f t="shared" si="7"/>
        <v>0</v>
      </c>
      <c r="N235" s="270"/>
      <c r="O235" s="271"/>
      <c r="P235" s="271"/>
      <c r="Q235" s="259">
        <f t="shared" si="8"/>
        <v>0</v>
      </c>
    </row>
    <row r="236" spans="1:17" ht="15" customHeight="1">
      <c r="A236" s="278" t="s">
        <v>153</v>
      </c>
      <c r="B236" s="279"/>
      <c r="C236" s="279"/>
      <c r="D236" s="279"/>
      <c r="E236" s="279"/>
      <c r="F236" s="279"/>
      <c r="G236" s="280"/>
      <c r="H236" s="245">
        <f>SUM(H10:H234)</f>
        <v>86</v>
      </c>
      <c r="I236" s="277">
        <f t="shared" ref="I236:Q236" si="9">SUM(I10:I234)</f>
        <v>3</v>
      </c>
      <c r="J236" s="277">
        <f t="shared" si="9"/>
        <v>3</v>
      </c>
      <c r="K236" s="259">
        <f t="shared" si="9"/>
        <v>33097.879999999997</v>
      </c>
      <c r="L236" s="259">
        <f t="shared" si="9"/>
        <v>500265.85999999987</v>
      </c>
      <c r="M236" s="259">
        <f t="shared" si="9"/>
        <v>-467167.97999999992</v>
      </c>
      <c r="N236" s="277">
        <f t="shared" si="9"/>
        <v>9</v>
      </c>
      <c r="O236" s="259">
        <f t="shared" si="9"/>
        <v>4234.3</v>
      </c>
      <c r="P236" s="259">
        <f t="shared" si="9"/>
        <v>167607.98000000001</v>
      </c>
      <c r="Q236" s="259">
        <f t="shared" si="9"/>
        <v>-163373.68</v>
      </c>
    </row>
  </sheetData>
  <autoFilter ref="A9:Q236" xr:uid="{00000000-0009-0000-0000-000029000000}"/>
  <mergeCells count="8">
    <mergeCell ref="A236:G236"/>
    <mergeCell ref="O1:Q1"/>
    <mergeCell ref="A3:Q3"/>
    <mergeCell ref="A4:Q4"/>
    <mergeCell ref="A6:Q6"/>
    <mergeCell ref="B7:G7"/>
    <mergeCell ref="H7:M7"/>
    <mergeCell ref="N7:Q7"/>
  </mergeCells>
  <pageMargins left="0.17" right="0.17" top="0.17" bottom="0.17" header="0.18" footer="0.17"/>
  <pageSetup paperSize="9" scale="54" fitToHeight="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/>
  <dimension ref="A1:Q188"/>
  <sheetViews>
    <sheetView topLeftCell="C151" workbookViewId="0">
      <selection activeCell="H180" sqref="H180"/>
    </sheetView>
  </sheetViews>
  <sheetFormatPr defaultRowHeight="15"/>
  <cols>
    <col min="1" max="1" width="4.5703125" customWidth="1"/>
    <col min="2" max="2" width="34.28515625" customWidth="1"/>
    <col min="3" max="3" width="9.5703125" customWidth="1"/>
    <col min="4" max="4" width="8.28515625" customWidth="1"/>
    <col min="5" max="5" width="23.85546875" customWidth="1"/>
    <col min="6" max="6" width="17.85546875" customWidth="1"/>
    <col min="7" max="7" width="24.7109375" customWidth="1"/>
    <col min="8" max="8" width="19.140625" customWidth="1"/>
    <col min="9" max="17" width="13.7109375" customWidth="1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10">
        <v>1</v>
      </c>
      <c r="B10" s="11" t="s">
        <v>18</v>
      </c>
      <c r="C10" s="12" t="s">
        <v>19</v>
      </c>
      <c r="D10" s="11"/>
      <c r="E10" s="13" t="s">
        <v>20</v>
      </c>
      <c r="F10" s="62" t="s">
        <v>315</v>
      </c>
      <c r="G10" s="14" t="s">
        <v>21</v>
      </c>
      <c r="H10" s="79">
        <v>1</v>
      </c>
      <c r="I10" s="81"/>
      <c r="J10" s="81"/>
      <c r="K10" s="82"/>
      <c r="L10" s="82"/>
      <c r="M10" s="83">
        <f t="shared" ref="M10:M74" si="1">K10-L10</f>
        <v>0</v>
      </c>
      <c r="N10" s="81">
        <v>2</v>
      </c>
      <c r="O10" s="82">
        <v>3862.36</v>
      </c>
      <c r="P10" s="82"/>
      <c r="Q10" s="84">
        <f t="shared" ref="Q10:Q74" si="2">O10-P10</f>
        <v>3862.36</v>
      </c>
    </row>
    <row r="11" spans="1:17" ht="15" customHeight="1">
      <c r="A11" s="10">
        <v>2</v>
      </c>
      <c r="B11" s="11" t="s">
        <v>18</v>
      </c>
      <c r="C11" s="12" t="s">
        <v>19</v>
      </c>
      <c r="D11" s="11"/>
      <c r="E11" s="13" t="s">
        <v>20</v>
      </c>
      <c r="F11" s="62" t="s">
        <v>423</v>
      </c>
      <c r="G11" s="16" t="s">
        <v>22</v>
      </c>
      <c r="H11" s="79"/>
      <c r="I11" s="81"/>
      <c r="J11" s="81"/>
      <c r="K11" s="82"/>
      <c r="L11" s="82"/>
      <c r="M11" s="83">
        <f t="shared" si="1"/>
        <v>0</v>
      </c>
      <c r="N11" s="81">
        <v>3</v>
      </c>
      <c r="O11" s="82">
        <v>2907.3</v>
      </c>
      <c r="P11" s="82"/>
      <c r="Q11" s="84">
        <f t="shared" si="2"/>
        <v>2907.3</v>
      </c>
    </row>
    <row r="12" spans="1:17" ht="15" customHeight="1">
      <c r="A12" s="10">
        <v>3</v>
      </c>
      <c r="B12" s="11" t="s">
        <v>23</v>
      </c>
      <c r="C12" s="12" t="s">
        <v>19</v>
      </c>
      <c r="D12" s="11"/>
      <c r="E12" s="13" t="s">
        <v>24</v>
      </c>
      <c r="F12" s="63">
        <v>2</v>
      </c>
      <c r="G12" s="14" t="s">
        <v>21</v>
      </c>
      <c r="H12" s="79"/>
      <c r="I12" s="81"/>
      <c r="J12" s="81"/>
      <c r="K12" s="82"/>
      <c r="L12" s="82"/>
      <c r="M12" s="83">
        <f t="shared" si="1"/>
        <v>0</v>
      </c>
      <c r="N12" s="81"/>
      <c r="O12" s="82"/>
      <c r="P12" s="82"/>
      <c r="Q12" s="84">
        <f t="shared" si="2"/>
        <v>0</v>
      </c>
    </row>
    <row r="13" spans="1:17" ht="15" customHeight="1">
      <c r="A13" s="10">
        <v>4</v>
      </c>
      <c r="B13" s="11" t="s">
        <v>25</v>
      </c>
      <c r="C13" s="12" t="s">
        <v>19</v>
      </c>
      <c r="D13" s="11"/>
      <c r="E13" s="13" t="s">
        <v>26</v>
      </c>
      <c r="F13" s="62" t="s">
        <v>316</v>
      </c>
      <c r="G13" s="14" t="s">
        <v>21</v>
      </c>
      <c r="H13" s="79"/>
      <c r="I13" s="81"/>
      <c r="J13" s="81"/>
      <c r="K13" s="82"/>
      <c r="L13" s="82"/>
      <c r="M13" s="83">
        <f t="shared" si="1"/>
        <v>0</v>
      </c>
      <c r="N13" s="81">
        <v>2</v>
      </c>
      <c r="O13" s="82">
        <v>3010.91</v>
      </c>
      <c r="P13" s="82"/>
      <c r="Q13" s="84">
        <f t="shared" si="2"/>
        <v>3010.91</v>
      </c>
    </row>
    <row r="14" spans="1:17" ht="15" customHeight="1">
      <c r="A14" s="10">
        <v>5</v>
      </c>
      <c r="B14" s="11" t="s">
        <v>27</v>
      </c>
      <c r="C14" s="12" t="s">
        <v>19</v>
      </c>
      <c r="D14" s="11"/>
      <c r="E14" s="13" t="s">
        <v>26</v>
      </c>
      <c r="F14" s="62" t="s">
        <v>317</v>
      </c>
      <c r="G14" s="14" t="s">
        <v>21</v>
      </c>
      <c r="H14" s="79">
        <v>2</v>
      </c>
      <c r="I14" s="81">
        <v>1</v>
      </c>
      <c r="J14" s="81">
        <v>1</v>
      </c>
      <c r="K14" s="82">
        <v>1117.46</v>
      </c>
      <c r="L14" s="82"/>
      <c r="M14" s="83">
        <f t="shared" si="1"/>
        <v>1117.46</v>
      </c>
      <c r="N14" s="81">
        <v>5</v>
      </c>
      <c r="O14" s="82">
        <v>6280.49</v>
      </c>
      <c r="P14" s="82"/>
      <c r="Q14" s="84">
        <f t="shared" si="2"/>
        <v>6280.49</v>
      </c>
    </row>
    <row r="15" spans="1:17" ht="15" customHeight="1">
      <c r="A15" s="10">
        <v>6</v>
      </c>
      <c r="B15" s="11" t="s">
        <v>28</v>
      </c>
      <c r="C15" s="12" t="s">
        <v>19</v>
      </c>
      <c r="D15" s="11"/>
      <c r="E15" s="13" t="s">
        <v>26</v>
      </c>
      <c r="F15" s="62" t="s">
        <v>318</v>
      </c>
      <c r="G15" s="14" t="s">
        <v>21</v>
      </c>
      <c r="H15" s="79"/>
      <c r="I15" s="81"/>
      <c r="J15" s="81"/>
      <c r="K15" s="82"/>
      <c r="L15" s="82"/>
      <c r="M15" s="83">
        <f t="shared" si="1"/>
        <v>0</v>
      </c>
      <c r="N15" s="81">
        <v>1</v>
      </c>
      <c r="O15" s="82">
        <v>4241.9799999999996</v>
      </c>
      <c r="P15" s="82"/>
      <c r="Q15" s="84">
        <f t="shared" si="2"/>
        <v>4241.9799999999996</v>
      </c>
    </row>
    <row r="16" spans="1:17" ht="15" customHeight="1">
      <c r="A16" s="10">
        <v>7</v>
      </c>
      <c r="B16" s="11" t="s">
        <v>29</v>
      </c>
      <c r="C16" s="12" t="s">
        <v>19</v>
      </c>
      <c r="D16" s="11"/>
      <c r="E16" s="13" t="s">
        <v>30</v>
      </c>
      <c r="F16" s="62" t="s">
        <v>319</v>
      </c>
      <c r="G16" s="14" t="s">
        <v>21</v>
      </c>
      <c r="H16" s="79"/>
      <c r="I16" s="81"/>
      <c r="J16" s="81"/>
      <c r="K16" s="82"/>
      <c r="L16" s="82"/>
      <c r="M16" s="83">
        <f t="shared" si="1"/>
        <v>0</v>
      </c>
      <c r="N16" s="81">
        <v>3</v>
      </c>
      <c r="O16" s="82">
        <v>12375.25</v>
      </c>
      <c r="P16" s="82"/>
      <c r="Q16" s="84">
        <f t="shared" si="2"/>
        <v>12375.25</v>
      </c>
    </row>
    <row r="17" spans="1:17" ht="15" customHeight="1">
      <c r="A17" s="10">
        <v>8</v>
      </c>
      <c r="B17" s="11" t="s">
        <v>29</v>
      </c>
      <c r="C17" s="12" t="s">
        <v>19</v>
      </c>
      <c r="D17" s="11"/>
      <c r="E17" s="13" t="s">
        <v>30</v>
      </c>
      <c r="F17" s="62" t="s">
        <v>407</v>
      </c>
      <c r="G17" s="17" t="s">
        <v>31</v>
      </c>
      <c r="H17" s="79"/>
      <c r="I17" s="81"/>
      <c r="J17" s="81"/>
      <c r="K17" s="82"/>
      <c r="L17" s="82"/>
      <c r="M17" s="83">
        <f t="shared" si="1"/>
        <v>0</v>
      </c>
      <c r="N17" s="81"/>
      <c r="O17" s="82"/>
      <c r="P17" s="82"/>
      <c r="Q17" s="84">
        <f t="shared" si="2"/>
        <v>0</v>
      </c>
    </row>
    <row r="18" spans="1:17" ht="15" customHeight="1">
      <c r="A18" s="10">
        <v>9</v>
      </c>
      <c r="B18" s="11" t="s">
        <v>32</v>
      </c>
      <c r="C18" s="12" t="s">
        <v>19</v>
      </c>
      <c r="D18" s="11"/>
      <c r="E18" s="13" t="s">
        <v>26</v>
      </c>
      <c r="F18" s="62" t="s">
        <v>320</v>
      </c>
      <c r="G18" s="14" t="s">
        <v>21</v>
      </c>
      <c r="H18" s="79">
        <v>2</v>
      </c>
      <c r="I18" s="81"/>
      <c r="J18" s="81"/>
      <c r="K18" s="82"/>
      <c r="L18" s="82"/>
      <c r="M18" s="83">
        <f t="shared" si="1"/>
        <v>0</v>
      </c>
      <c r="N18" s="81">
        <v>20</v>
      </c>
      <c r="O18" s="82">
        <v>54853.8</v>
      </c>
      <c r="P18" s="82"/>
      <c r="Q18" s="84">
        <f t="shared" si="2"/>
        <v>54853.8</v>
      </c>
    </row>
    <row r="19" spans="1:17" ht="15" customHeight="1">
      <c r="A19" s="10">
        <v>10</v>
      </c>
      <c r="B19" s="11" t="s">
        <v>32</v>
      </c>
      <c r="C19" s="12" t="s">
        <v>19</v>
      </c>
      <c r="D19" s="11"/>
      <c r="E19" s="13" t="s">
        <v>26</v>
      </c>
      <c r="F19" s="62" t="s">
        <v>170</v>
      </c>
      <c r="G19" s="18" t="s">
        <v>33</v>
      </c>
      <c r="H19" s="79">
        <v>1</v>
      </c>
      <c r="I19" s="81"/>
      <c r="J19" s="81"/>
      <c r="K19" s="82"/>
      <c r="L19" s="82"/>
      <c r="M19" s="83">
        <f t="shared" si="1"/>
        <v>0</v>
      </c>
      <c r="N19" s="81">
        <v>1</v>
      </c>
      <c r="O19" s="82"/>
      <c r="P19" s="82"/>
      <c r="Q19" s="84">
        <f t="shared" si="2"/>
        <v>0</v>
      </c>
    </row>
    <row r="20" spans="1:17" ht="15" customHeight="1">
      <c r="A20" s="10">
        <v>11</v>
      </c>
      <c r="B20" s="11" t="s">
        <v>34</v>
      </c>
      <c r="C20" s="12" t="s">
        <v>19</v>
      </c>
      <c r="D20" s="11"/>
      <c r="E20" s="13" t="s">
        <v>35</v>
      </c>
      <c r="F20" s="62" t="s">
        <v>321</v>
      </c>
      <c r="G20" s="14" t="s">
        <v>21</v>
      </c>
      <c r="H20" s="79"/>
      <c r="I20" s="81"/>
      <c r="J20" s="81"/>
      <c r="K20" s="82"/>
      <c r="L20" s="82"/>
      <c r="M20" s="83">
        <f t="shared" si="1"/>
        <v>0</v>
      </c>
      <c r="N20" s="81">
        <v>1</v>
      </c>
      <c r="O20" s="82">
        <v>1030.77</v>
      </c>
      <c r="P20" s="82"/>
      <c r="Q20" s="84">
        <f t="shared" si="2"/>
        <v>1030.77</v>
      </c>
    </row>
    <row r="21" spans="1:17" ht="15" customHeight="1">
      <c r="A21" s="10">
        <v>12</v>
      </c>
      <c r="B21" s="11" t="s">
        <v>34</v>
      </c>
      <c r="C21" s="12" t="s">
        <v>19</v>
      </c>
      <c r="D21" s="11"/>
      <c r="E21" s="13" t="s">
        <v>35</v>
      </c>
      <c r="F21" s="62" t="s">
        <v>398</v>
      </c>
      <c r="G21" s="19" t="s">
        <v>36</v>
      </c>
      <c r="H21" s="79">
        <v>1</v>
      </c>
      <c r="I21" s="81"/>
      <c r="J21" s="81"/>
      <c r="K21" s="82"/>
      <c r="L21" s="82"/>
      <c r="M21" s="83">
        <f t="shared" si="1"/>
        <v>0</v>
      </c>
      <c r="N21" s="81"/>
      <c r="O21" s="82">
        <v>1673.9</v>
      </c>
      <c r="P21" s="82"/>
      <c r="Q21" s="84">
        <f t="shared" si="2"/>
        <v>1673.9</v>
      </c>
    </row>
    <row r="22" spans="1:17" ht="15" customHeight="1">
      <c r="A22" s="10">
        <v>13</v>
      </c>
      <c r="B22" s="11" t="s">
        <v>37</v>
      </c>
      <c r="C22" s="12" t="s">
        <v>19</v>
      </c>
      <c r="D22" s="11"/>
      <c r="E22" s="13" t="s">
        <v>26</v>
      </c>
      <c r="F22" s="62" t="s">
        <v>322</v>
      </c>
      <c r="G22" s="14" t="s">
        <v>21</v>
      </c>
      <c r="H22" s="79"/>
      <c r="I22" s="81"/>
      <c r="J22" s="81"/>
      <c r="K22" s="82"/>
      <c r="L22" s="82"/>
      <c r="M22" s="83">
        <f t="shared" si="1"/>
        <v>0</v>
      </c>
      <c r="N22" s="81">
        <v>4</v>
      </c>
      <c r="O22" s="82">
        <v>4518.6499999999996</v>
      </c>
      <c r="P22" s="82"/>
      <c r="Q22" s="84">
        <f t="shared" si="2"/>
        <v>4518.6499999999996</v>
      </c>
    </row>
    <row r="23" spans="1:17" ht="15" customHeight="1">
      <c r="A23" s="10">
        <v>14</v>
      </c>
      <c r="B23" s="11" t="s">
        <v>37</v>
      </c>
      <c r="C23" s="12" t="s">
        <v>19</v>
      </c>
      <c r="D23" s="11"/>
      <c r="E23" s="13" t="s">
        <v>26</v>
      </c>
      <c r="F23" s="62" t="s">
        <v>172</v>
      </c>
      <c r="G23" s="18" t="s">
        <v>33</v>
      </c>
      <c r="H23" s="79">
        <v>1</v>
      </c>
      <c r="I23" s="81"/>
      <c r="J23" s="81"/>
      <c r="K23" s="82"/>
      <c r="L23" s="82"/>
      <c r="M23" s="83">
        <f t="shared" si="1"/>
        <v>0</v>
      </c>
      <c r="N23" s="81">
        <v>1</v>
      </c>
      <c r="O23" s="82"/>
      <c r="P23" s="82"/>
      <c r="Q23" s="84">
        <f t="shared" si="2"/>
        <v>0</v>
      </c>
    </row>
    <row r="24" spans="1:17" ht="15" customHeight="1">
      <c r="A24" s="10">
        <v>15</v>
      </c>
      <c r="B24" s="11" t="s">
        <v>38</v>
      </c>
      <c r="C24" s="12" t="s">
        <v>19</v>
      </c>
      <c r="D24" s="11"/>
      <c r="E24" s="13" t="s">
        <v>39</v>
      </c>
      <c r="F24" s="62" t="s">
        <v>323</v>
      </c>
      <c r="G24" s="14" t="s">
        <v>21</v>
      </c>
      <c r="H24" s="79"/>
      <c r="I24" s="81"/>
      <c r="J24" s="81"/>
      <c r="K24" s="82"/>
      <c r="L24" s="82"/>
      <c r="M24" s="83">
        <f t="shared" si="1"/>
        <v>0</v>
      </c>
      <c r="N24" s="81"/>
      <c r="O24" s="82"/>
      <c r="P24" s="82"/>
      <c r="Q24" s="84">
        <f t="shared" si="2"/>
        <v>0</v>
      </c>
    </row>
    <row r="25" spans="1:17" ht="15" customHeight="1">
      <c r="A25" s="10">
        <v>16</v>
      </c>
      <c r="B25" s="11" t="s">
        <v>38</v>
      </c>
      <c r="C25" s="12" t="s">
        <v>19</v>
      </c>
      <c r="D25" s="11"/>
      <c r="E25" s="13" t="s">
        <v>39</v>
      </c>
      <c r="F25" s="62" t="s">
        <v>173</v>
      </c>
      <c r="G25" s="18" t="s">
        <v>33</v>
      </c>
      <c r="H25" s="79">
        <v>1</v>
      </c>
      <c r="I25" s="81"/>
      <c r="J25" s="81"/>
      <c r="K25" s="82"/>
      <c r="L25" s="82"/>
      <c r="M25" s="83">
        <f t="shared" si="1"/>
        <v>0</v>
      </c>
      <c r="N25" s="81">
        <v>3</v>
      </c>
      <c r="O25" s="82"/>
      <c r="P25" s="82"/>
      <c r="Q25" s="84">
        <f t="shared" si="2"/>
        <v>0</v>
      </c>
    </row>
    <row r="26" spans="1:17" ht="15" customHeight="1">
      <c r="A26" s="10">
        <v>17</v>
      </c>
      <c r="B26" s="11" t="s">
        <v>40</v>
      </c>
      <c r="C26" s="12" t="s">
        <v>19</v>
      </c>
      <c r="D26" s="11"/>
      <c r="E26" s="13" t="s">
        <v>20</v>
      </c>
      <c r="F26" s="62" t="s">
        <v>324</v>
      </c>
      <c r="G26" s="14" t="s">
        <v>21</v>
      </c>
      <c r="H26" s="79"/>
      <c r="I26" s="81"/>
      <c r="J26" s="81"/>
      <c r="K26" s="82"/>
      <c r="L26" s="82"/>
      <c r="M26" s="83">
        <f t="shared" si="1"/>
        <v>0</v>
      </c>
      <c r="N26" s="81">
        <v>2</v>
      </c>
      <c r="O26" s="82">
        <v>3356.45</v>
      </c>
      <c r="P26" s="82"/>
      <c r="Q26" s="84">
        <f t="shared" si="2"/>
        <v>3356.45</v>
      </c>
    </row>
    <row r="27" spans="1:17" ht="15" customHeight="1">
      <c r="A27" s="10">
        <v>18</v>
      </c>
      <c r="B27" s="11" t="s">
        <v>40</v>
      </c>
      <c r="C27" s="12" t="s">
        <v>19</v>
      </c>
      <c r="D27" s="11"/>
      <c r="E27" s="13" t="s">
        <v>20</v>
      </c>
      <c r="F27" s="62" t="s">
        <v>424</v>
      </c>
      <c r="G27" s="16" t="s">
        <v>22</v>
      </c>
      <c r="H27" s="79"/>
      <c r="I27" s="81"/>
      <c r="J27" s="81"/>
      <c r="K27" s="82"/>
      <c r="L27" s="82"/>
      <c r="M27" s="83">
        <f t="shared" si="1"/>
        <v>0</v>
      </c>
      <c r="N27" s="81"/>
      <c r="O27" s="82"/>
      <c r="P27" s="82"/>
      <c r="Q27" s="84">
        <f t="shared" si="2"/>
        <v>0</v>
      </c>
    </row>
    <row r="28" spans="1:17" ht="15" customHeight="1">
      <c r="A28" s="10">
        <v>19</v>
      </c>
      <c r="B28" s="11" t="s">
        <v>41</v>
      </c>
      <c r="C28" s="12" t="s">
        <v>19</v>
      </c>
      <c r="D28" s="11"/>
      <c r="E28" s="13" t="s">
        <v>24</v>
      </c>
      <c r="F28" s="62" t="s">
        <v>325</v>
      </c>
      <c r="G28" s="14" t="s">
        <v>21</v>
      </c>
      <c r="H28" s="79">
        <v>1</v>
      </c>
      <c r="I28" s="81"/>
      <c r="J28" s="81"/>
      <c r="K28" s="82"/>
      <c r="L28" s="82"/>
      <c r="M28" s="83">
        <f t="shared" si="1"/>
        <v>0</v>
      </c>
      <c r="N28" s="81">
        <v>2</v>
      </c>
      <c r="O28" s="82">
        <v>2010.79</v>
      </c>
      <c r="P28" s="82"/>
      <c r="Q28" s="84">
        <f t="shared" si="2"/>
        <v>2010.79</v>
      </c>
    </row>
    <row r="29" spans="1:17" ht="15" customHeight="1">
      <c r="A29" s="10">
        <v>20</v>
      </c>
      <c r="B29" s="11" t="s">
        <v>41</v>
      </c>
      <c r="C29" s="12" t="s">
        <v>19</v>
      </c>
      <c r="D29" s="11"/>
      <c r="E29" s="13" t="s">
        <v>24</v>
      </c>
      <c r="F29" s="62" t="s">
        <v>425</v>
      </c>
      <c r="G29" s="16" t="s">
        <v>22</v>
      </c>
      <c r="H29" s="79"/>
      <c r="I29" s="81"/>
      <c r="J29" s="81"/>
      <c r="K29" s="82"/>
      <c r="L29" s="82"/>
      <c r="M29" s="83">
        <f t="shared" si="1"/>
        <v>0</v>
      </c>
      <c r="N29" s="81"/>
      <c r="O29" s="82"/>
      <c r="P29" s="82"/>
      <c r="Q29" s="84">
        <f t="shared" si="2"/>
        <v>0</v>
      </c>
    </row>
    <row r="30" spans="1:17" ht="15" customHeight="1">
      <c r="A30" s="10">
        <v>21</v>
      </c>
      <c r="B30" s="11" t="s">
        <v>42</v>
      </c>
      <c r="C30" s="12" t="s">
        <v>19</v>
      </c>
      <c r="D30" s="11"/>
      <c r="E30" s="13" t="s">
        <v>26</v>
      </c>
      <c r="F30" s="64">
        <v>21</v>
      </c>
      <c r="G30" s="14" t="s">
        <v>21</v>
      </c>
      <c r="H30" s="79"/>
      <c r="I30" s="81"/>
      <c r="J30" s="81"/>
      <c r="K30" s="82"/>
      <c r="L30" s="82"/>
      <c r="M30" s="83">
        <f t="shared" si="1"/>
        <v>0</v>
      </c>
      <c r="N30" s="81"/>
      <c r="O30" s="82"/>
      <c r="P30" s="82"/>
      <c r="Q30" s="84">
        <f t="shared" si="2"/>
        <v>0</v>
      </c>
    </row>
    <row r="31" spans="1:17" ht="15" customHeight="1">
      <c r="A31" s="10">
        <v>22</v>
      </c>
      <c r="B31" s="11" t="s">
        <v>43</v>
      </c>
      <c r="C31" s="12" t="s">
        <v>19</v>
      </c>
      <c r="D31" s="11"/>
      <c r="E31" s="13" t="s">
        <v>35</v>
      </c>
      <c r="F31" s="62" t="s">
        <v>326</v>
      </c>
      <c r="G31" s="14" t="s">
        <v>21</v>
      </c>
      <c r="H31" s="79">
        <v>1</v>
      </c>
      <c r="I31" s="81"/>
      <c r="J31" s="81"/>
      <c r="K31" s="82"/>
      <c r="L31" s="82"/>
      <c r="M31" s="83">
        <f t="shared" si="1"/>
        <v>0</v>
      </c>
      <c r="N31" s="81">
        <v>2</v>
      </c>
      <c r="O31" s="82">
        <v>1466.87</v>
      </c>
      <c r="P31" s="82"/>
      <c r="Q31" s="84">
        <f t="shared" si="2"/>
        <v>1466.87</v>
      </c>
    </row>
    <row r="32" spans="1:17" ht="15" customHeight="1">
      <c r="A32" s="10">
        <v>23</v>
      </c>
      <c r="B32" s="11" t="s">
        <v>43</v>
      </c>
      <c r="C32" s="12" t="s">
        <v>19</v>
      </c>
      <c r="D32" s="11"/>
      <c r="E32" s="13" t="s">
        <v>35</v>
      </c>
      <c r="F32" s="62" t="s">
        <v>399</v>
      </c>
      <c r="G32" s="19" t="s">
        <v>36</v>
      </c>
      <c r="H32" s="79"/>
      <c r="I32" s="81"/>
      <c r="J32" s="81"/>
      <c r="K32" s="82"/>
      <c r="L32" s="82"/>
      <c r="M32" s="83">
        <f t="shared" si="1"/>
        <v>0</v>
      </c>
      <c r="N32" s="81"/>
      <c r="O32" s="82"/>
      <c r="P32" s="82"/>
      <c r="Q32" s="84">
        <f t="shared" si="2"/>
        <v>0</v>
      </c>
    </row>
    <row r="33" spans="1:17" ht="15" customHeight="1">
      <c r="A33" s="10">
        <v>24</v>
      </c>
      <c r="B33" s="11" t="s">
        <v>44</v>
      </c>
      <c r="C33" s="12" t="s">
        <v>19</v>
      </c>
      <c r="D33" s="11"/>
      <c r="E33" s="13" t="s">
        <v>35</v>
      </c>
      <c r="F33" s="62" t="s">
        <v>327</v>
      </c>
      <c r="G33" s="14" t="s">
        <v>21</v>
      </c>
      <c r="H33" s="79">
        <v>1</v>
      </c>
      <c r="I33" s="81"/>
      <c r="J33" s="81"/>
      <c r="K33" s="82"/>
      <c r="L33" s="82"/>
      <c r="M33" s="83">
        <f t="shared" si="1"/>
        <v>0</v>
      </c>
      <c r="N33" s="81">
        <v>5</v>
      </c>
      <c r="O33" s="82">
        <v>11057.5</v>
      </c>
      <c r="P33" s="82"/>
      <c r="Q33" s="84">
        <f t="shared" si="2"/>
        <v>11057.5</v>
      </c>
    </row>
    <row r="34" spans="1:17" ht="15" customHeight="1">
      <c r="A34" s="10">
        <v>25</v>
      </c>
      <c r="B34" s="11" t="s">
        <v>44</v>
      </c>
      <c r="C34" s="12" t="s">
        <v>19</v>
      </c>
      <c r="D34" s="11"/>
      <c r="E34" s="13" t="s">
        <v>35</v>
      </c>
      <c r="F34" s="62" t="s">
        <v>400</v>
      </c>
      <c r="G34" s="19" t="s">
        <v>36</v>
      </c>
      <c r="H34" s="79"/>
      <c r="I34" s="81"/>
      <c r="J34" s="81"/>
      <c r="K34" s="82"/>
      <c r="L34" s="82"/>
      <c r="M34" s="83">
        <f t="shared" si="1"/>
        <v>0</v>
      </c>
      <c r="N34" s="81">
        <v>1</v>
      </c>
      <c r="O34" s="82">
        <v>1850.1</v>
      </c>
      <c r="P34" s="82"/>
      <c r="Q34" s="84">
        <f t="shared" si="2"/>
        <v>1850.1</v>
      </c>
    </row>
    <row r="35" spans="1:17" ht="15" customHeight="1">
      <c r="A35" s="10">
        <v>26</v>
      </c>
      <c r="B35" s="11" t="s">
        <v>45</v>
      </c>
      <c r="C35" s="12" t="s">
        <v>19</v>
      </c>
      <c r="D35" s="11"/>
      <c r="E35" s="13" t="s">
        <v>26</v>
      </c>
      <c r="F35" s="62" t="s">
        <v>328</v>
      </c>
      <c r="G35" s="14" t="s">
        <v>21</v>
      </c>
      <c r="H35" s="79"/>
      <c r="I35" s="81"/>
      <c r="J35" s="81"/>
      <c r="K35" s="82"/>
      <c r="L35" s="82"/>
      <c r="M35" s="83">
        <f t="shared" si="1"/>
        <v>0</v>
      </c>
      <c r="N35" s="81">
        <v>1</v>
      </c>
      <c r="O35" s="82">
        <v>3358.21</v>
      </c>
      <c r="P35" s="82"/>
      <c r="Q35" s="84">
        <f t="shared" si="2"/>
        <v>3358.21</v>
      </c>
    </row>
    <row r="36" spans="1:17" ht="15" customHeight="1">
      <c r="A36" s="10">
        <v>27</v>
      </c>
      <c r="B36" s="11" t="s">
        <v>46</v>
      </c>
      <c r="C36" s="12" t="s">
        <v>19</v>
      </c>
      <c r="D36" s="11"/>
      <c r="E36" s="13" t="s">
        <v>26</v>
      </c>
      <c r="F36" s="62" t="s">
        <v>329</v>
      </c>
      <c r="G36" s="14" t="s">
        <v>21</v>
      </c>
      <c r="H36" s="79">
        <v>2</v>
      </c>
      <c r="I36" s="81"/>
      <c r="J36" s="81"/>
      <c r="K36" s="82"/>
      <c r="L36" s="82"/>
      <c r="M36" s="83">
        <f t="shared" si="1"/>
        <v>0</v>
      </c>
      <c r="N36" s="81"/>
      <c r="O36" s="82"/>
      <c r="P36" s="82"/>
      <c r="Q36" s="84">
        <f t="shared" si="2"/>
        <v>0</v>
      </c>
    </row>
    <row r="37" spans="1:17" ht="15" customHeight="1">
      <c r="A37" s="10">
        <v>28</v>
      </c>
      <c r="B37" s="11" t="s">
        <v>47</v>
      </c>
      <c r="C37" s="12" t="s">
        <v>19</v>
      </c>
      <c r="D37" s="11"/>
      <c r="E37" s="13" t="s">
        <v>48</v>
      </c>
      <c r="F37" s="62" t="s">
        <v>330</v>
      </c>
      <c r="G37" s="14" t="s">
        <v>21</v>
      </c>
      <c r="H37" s="79"/>
      <c r="I37" s="81"/>
      <c r="J37" s="81"/>
      <c r="K37" s="82"/>
      <c r="L37" s="82"/>
      <c r="M37" s="83">
        <f t="shared" si="1"/>
        <v>0</v>
      </c>
      <c r="N37" s="81">
        <v>1</v>
      </c>
      <c r="O37" s="82">
        <v>2285.2399999999998</v>
      </c>
      <c r="P37" s="82"/>
      <c r="Q37" s="84">
        <f t="shared" si="2"/>
        <v>2285.2399999999998</v>
      </c>
    </row>
    <row r="38" spans="1:17" ht="15" customHeight="1">
      <c r="A38" s="10">
        <v>29</v>
      </c>
      <c r="B38" s="11" t="s">
        <v>47</v>
      </c>
      <c r="C38" s="12" t="s">
        <v>19</v>
      </c>
      <c r="D38" s="11"/>
      <c r="E38" s="13" t="s">
        <v>48</v>
      </c>
      <c r="F38" s="64" t="s">
        <v>297</v>
      </c>
      <c r="G38" s="19" t="s">
        <v>36</v>
      </c>
      <c r="H38" s="79"/>
      <c r="I38" s="81"/>
      <c r="J38" s="81"/>
      <c r="K38" s="82"/>
      <c r="L38" s="82"/>
      <c r="M38" s="83">
        <f t="shared" si="1"/>
        <v>0</v>
      </c>
      <c r="N38" s="81"/>
      <c r="O38" s="82"/>
      <c r="P38" s="82"/>
      <c r="Q38" s="84">
        <f t="shared" si="2"/>
        <v>0</v>
      </c>
    </row>
    <row r="39" spans="1:17" ht="15" customHeight="1">
      <c r="A39" s="10">
        <v>30</v>
      </c>
      <c r="B39" s="11" t="s">
        <v>47</v>
      </c>
      <c r="C39" s="12" t="s">
        <v>19</v>
      </c>
      <c r="D39" s="11"/>
      <c r="E39" s="13" t="s">
        <v>48</v>
      </c>
      <c r="F39" s="20" t="s">
        <v>182</v>
      </c>
      <c r="G39" s="18" t="s">
        <v>33</v>
      </c>
      <c r="H39" s="79">
        <v>1</v>
      </c>
      <c r="I39" s="81"/>
      <c r="J39" s="81"/>
      <c r="K39" s="82"/>
      <c r="L39" s="82"/>
      <c r="M39" s="83">
        <f t="shared" si="1"/>
        <v>0</v>
      </c>
      <c r="N39" s="81">
        <v>1</v>
      </c>
      <c r="O39" s="82"/>
      <c r="P39" s="82"/>
      <c r="Q39" s="84">
        <f t="shared" si="2"/>
        <v>0</v>
      </c>
    </row>
    <row r="40" spans="1:17" ht="15" customHeight="1">
      <c r="A40" s="10">
        <v>31</v>
      </c>
      <c r="B40" s="11" t="s">
        <v>49</v>
      </c>
      <c r="C40" s="12" t="s">
        <v>19</v>
      </c>
      <c r="D40" s="11"/>
      <c r="E40" s="13" t="s">
        <v>50</v>
      </c>
      <c r="F40" s="62" t="s">
        <v>331</v>
      </c>
      <c r="G40" s="14" t="s">
        <v>21</v>
      </c>
      <c r="H40" s="79"/>
      <c r="I40" s="81"/>
      <c r="J40" s="81"/>
      <c r="K40" s="82"/>
      <c r="L40" s="82"/>
      <c r="M40" s="83">
        <f t="shared" si="1"/>
        <v>0</v>
      </c>
      <c r="N40" s="81">
        <v>11</v>
      </c>
      <c r="O40" s="82">
        <v>17333.52</v>
      </c>
      <c r="P40" s="82"/>
      <c r="Q40" s="84">
        <f t="shared" si="2"/>
        <v>17333.52</v>
      </c>
    </row>
    <row r="41" spans="1:17" ht="15" customHeight="1">
      <c r="A41" s="10">
        <v>32</v>
      </c>
      <c r="B41" s="11" t="s">
        <v>49</v>
      </c>
      <c r="C41" s="12" t="s">
        <v>19</v>
      </c>
      <c r="D41" s="11"/>
      <c r="E41" s="13" t="s">
        <v>50</v>
      </c>
      <c r="F41" s="62" t="s">
        <v>426</v>
      </c>
      <c r="G41" s="16" t="s">
        <v>22</v>
      </c>
      <c r="H41" s="79"/>
      <c r="I41" s="81"/>
      <c r="J41" s="81"/>
      <c r="K41" s="82"/>
      <c r="L41" s="82"/>
      <c r="M41" s="83">
        <f t="shared" si="1"/>
        <v>0</v>
      </c>
      <c r="N41" s="81">
        <v>3</v>
      </c>
      <c r="O41" s="82">
        <v>3185.95</v>
      </c>
      <c r="P41" s="82"/>
      <c r="Q41" s="84">
        <f t="shared" si="2"/>
        <v>3185.95</v>
      </c>
    </row>
    <row r="42" spans="1:17" ht="15" customHeight="1">
      <c r="A42" s="10">
        <v>33</v>
      </c>
      <c r="B42" s="11" t="s">
        <v>51</v>
      </c>
      <c r="C42" s="12" t="s">
        <v>19</v>
      </c>
      <c r="D42" s="11"/>
      <c r="E42" s="13" t="s">
        <v>52</v>
      </c>
      <c r="F42" s="62" t="s">
        <v>332</v>
      </c>
      <c r="G42" s="14" t="s">
        <v>21</v>
      </c>
      <c r="H42" s="79"/>
      <c r="I42" s="81"/>
      <c r="J42" s="81"/>
      <c r="K42" s="82"/>
      <c r="L42" s="82"/>
      <c r="M42" s="83">
        <f t="shared" si="1"/>
        <v>0</v>
      </c>
      <c r="N42" s="81">
        <v>4</v>
      </c>
      <c r="O42" s="82">
        <v>4132.8599999999997</v>
      </c>
      <c r="P42" s="82"/>
      <c r="Q42" s="84">
        <f t="shared" si="2"/>
        <v>4132.8599999999997</v>
      </c>
    </row>
    <row r="43" spans="1:17" ht="15" customHeight="1">
      <c r="A43" s="10">
        <v>34</v>
      </c>
      <c r="B43" s="11" t="s">
        <v>51</v>
      </c>
      <c r="C43" s="12" t="s">
        <v>19</v>
      </c>
      <c r="D43" s="11"/>
      <c r="E43" s="13" t="s">
        <v>52</v>
      </c>
      <c r="F43" s="20" t="s">
        <v>186</v>
      </c>
      <c r="G43" s="18" t="s">
        <v>33</v>
      </c>
      <c r="H43" s="79"/>
      <c r="I43" s="81"/>
      <c r="J43" s="81"/>
      <c r="K43" s="82"/>
      <c r="L43" s="82"/>
      <c r="M43" s="83">
        <f t="shared" si="1"/>
        <v>0</v>
      </c>
      <c r="N43" s="81">
        <v>1</v>
      </c>
      <c r="O43" s="82"/>
      <c r="P43" s="82"/>
      <c r="Q43" s="84">
        <f t="shared" si="2"/>
        <v>0</v>
      </c>
    </row>
    <row r="44" spans="1:17" ht="15" customHeight="1">
      <c r="A44" s="10">
        <v>35</v>
      </c>
      <c r="B44" s="11" t="s">
        <v>53</v>
      </c>
      <c r="C44" s="12" t="s">
        <v>19</v>
      </c>
      <c r="D44" s="11"/>
      <c r="E44" s="13" t="s">
        <v>30</v>
      </c>
      <c r="F44" s="62" t="s">
        <v>333</v>
      </c>
      <c r="G44" s="14" t="s">
        <v>21</v>
      </c>
      <c r="H44" s="79"/>
      <c r="I44" s="81"/>
      <c r="J44" s="81"/>
      <c r="K44" s="82"/>
      <c r="L44" s="82"/>
      <c r="M44" s="83">
        <f t="shared" si="1"/>
        <v>0</v>
      </c>
      <c r="N44" s="81">
        <v>4</v>
      </c>
      <c r="O44" s="82">
        <v>3908.16</v>
      </c>
      <c r="P44" s="82"/>
      <c r="Q44" s="84">
        <f t="shared" si="2"/>
        <v>3908.16</v>
      </c>
    </row>
    <row r="45" spans="1:17" ht="15" customHeight="1">
      <c r="A45" s="10">
        <v>36</v>
      </c>
      <c r="B45" s="11" t="s">
        <v>54</v>
      </c>
      <c r="C45" s="12" t="s">
        <v>19</v>
      </c>
      <c r="D45" s="11"/>
      <c r="E45" s="13" t="s">
        <v>26</v>
      </c>
      <c r="F45" s="72">
        <v>36</v>
      </c>
      <c r="G45" s="14" t="s">
        <v>21</v>
      </c>
      <c r="H45" s="79"/>
      <c r="I45" s="81"/>
      <c r="J45" s="81"/>
      <c r="K45" s="82"/>
      <c r="L45" s="82"/>
      <c r="M45" s="83">
        <f t="shared" si="1"/>
        <v>0</v>
      </c>
      <c r="N45" s="81"/>
      <c r="O45" s="82"/>
      <c r="P45" s="82"/>
      <c r="Q45" s="84">
        <f t="shared" si="2"/>
        <v>0</v>
      </c>
    </row>
    <row r="46" spans="1:17" ht="15" customHeight="1">
      <c r="A46" s="10">
        <v>37</v>
      </c>
      <c r="B46" s="11" t="s">
        <v>55</v>
      </c>
      <c r="C46" s="12" t="s">
        <v>19</v>
      </c>
      <c r="D46" s="11"/>
      <c r="E46" s="13" t="s">
        <v>56</v>
      </c>
      <c r="F46" s="72">
        <v>37</v>
      </c>
      <c r="G46" s="14" t="s">
        <v>21</v>
      </c>
      <c r="H46" s="79"/>
      <c r="I46" s="81"/>
      <c r="J46" s="81"/>
      <c r="K46" s="82"/>
      <c r="L46" s="82"/>
      <c r="M46" s="83">
        <f t="shared" si="1"/>
        <v>0</v>
      </c>
      <c r="N46" s="81"/>
      <c r="O46" s="82"/>
      <c r="P46" s="82"/>
      <c r="Q46" s="84">
        <f t="shared" si="2"/>
        <v>0</v>
      </c>
    </row>
    <row r="47" spans="1:17" ht="15" customHeight="1">
      <c r="A47" s="10">
        <v>38</v>
      </c>
      <c r="B47" s="11" t="s">
        <v>57</v>
      </c>
      <c r="C47" s="12" t="s">
        <v>19</v>
      </c>
      <c r="D47" s="11"/>
      <c r="E47" s="13" t="s">
        <v>58</v>
      </c>
      <c r="F47" s="62" t="s">
        <v>334</v>
      </c>
      <c r="G47" s="14" t="s">
        <v>21</v>
      </c>
      <c r="H47" s="79"/>
      <c r="I47" s="81"/>
      <c r="J47" s="81"/>
      <c r="K47" s="82"/>
      <c r="L47" s="82"/>
      <c r="M47" s="83">
        <f t="shared" si="1"/>
        <v>0</v>
      </c>
      <c r="N47" s="81">
        <v>3</v>
      </c>
      <c r="O47" s="82">
        <v>4974.96</v>
      </c>
      <c r="P47" s="82"/>
      <c r="Q47" s="84">
        <f t="shared" si="2"/>
        <v>4974.96</v>
      </c>
    </row>
    <row r="48" spans="1:17" ht="15" customHeight="1">
      <c r="A48" s="10">
        <v>39</v>
      </c>
      <c r="B48" s="11" t="s">
        <v>57</v>
      </c>
      <c r="C48" s="12" t="s">
        <v>19</v>
      </c>
      <c r="D48" s="11"/>
      <c r="E48" s="13" t="s">
        <v>58</v>
      </c>
      <c r="F48" s="62" t="s">
        <v>408</v>
      </c>
      <c r="G48" s="17" t="s">
        <v>31</v>
      </c>
      <c r="H48" s="79"/>
      <c r="I48" s="81"/>
      <c r="J48" s="81"/>
      <c r="K48" s="82"/>
      <c r="L48" s="82"/>
      <c r="M48" s="83">
        <f t="shared" si="1"/>
        <v>0</v>
      </c>
      <c r="N48" s="81"/>
      <c r="O48" s="82"/>
      <c r="P48" s="82"/>
      <c r="Q48" s="84">
        <f t="shared" si="2"/>
        <v>0</v>
      </c>
    </row>
    <row r="49" spans="1:17" ht="15" customHeight="1">
      <c r="A49" s="10">
        <v>40</v>
      </c>
      <c r="B49" s="11" t="s">
        <v>59</v>
      </c>
      <c r="C49" s="12" t="s">
        <v>19</v>
      </c>
      <c r="D49" s="11"/>
      <c r="E49" s="13" t="s">
        <v>26</v>
      </c>
      <c r="F49" s="62" t="s">
        <v>335</v>
      </c>
      <c r="G49" s="14" t="s">
        <v>21</v>
      </c>
      <c r="H49" s="79"/>
      <c r="I49" s="81"/>
      <c r="J49" s="81"/>
      <c r="K49" s="82"/>
      <c r="L49" s="82"/>
      <c r="M49" s="83">
        <f t="shared" si="1"/>
        <v>0</v>
      </c>
      <c r="N49" s="81">
        <v>1</v>
      </c>
      <c r="O49" s="82">
        <v>1225.32</v>
      </c>
      <c r="P49" s="82"/>
      <c r="Q49" s="84">
        <f t="shared" si="2"/>
        <v>1225.32</v>
      </c>
    </row>
    <row r="50" spans="1:17" ht="15" customHeight="1">
      <c r="A50" s="10">
        <v>41</v>
      </c>
      <c r="B50" s="11" t="s">
        <v>60</v>
      </c>
      <c r="C50" s="12" t="s">
        <v>19</v>
      </c>
      <c r="D50" s="11"/>
      <c r="E50" s="13" t="s">
        <v>61</v>
      </c>
      <c r="F50" s="62" t="s">
        <v>336</v>
      </c>
      <c r="G50" s="14" t="s">
        <v>21</v>
      </c>
      <c r="H50" s="79"/>
      <c r="I50" s="81"/>
      <c r="J50" s="81"/>
      <c r="K50" s="82"/>
      <c r="L50" s="82"/>
      <c r="M50" s="83">
        <f t="shared" si="1"/>
        <v>0</v>
      </c>
      <c r="N50" s="81">
        <v>3</v>
      </c>
      <c r="O50" s="82">
        <v>2179.81</v>
      </c>
      <c r="P50" s="82"/>
      <c r="Q50" s="84">
        <f t="shared" si="2"/>
        <v>2179.81</v>
      </c>
    </row>
    <row r="51" spans="1:17" ht="15" customHeight="1">
      <c r="A51" s="10">
        <v>42</v>
      </c>
      <c r="B51" s="11" t="s">
        <v>60</v>
      </c>
      <c r="C51" s="12" t="s">
        <v>19</v>
      </c>
      <c r="D51" s="11"/>
      <c r="E51" s="13" t="s">
        <v>61</v>
      </c>
      <c r="F51" s="62" t="s">
        <v>427</v>
      </c>
      <c r="G51" s="16" t="s">
        <v>22</v>
      </c>
      <c r="H51" s="79"/>
      <c r="I51" s="81"/>
      <c r="J51" s="81"/>
      <c r="K51" s="82"/>
      <c r="L51" s="82"/>
      <c r="M51" s="83">
        <f t="shared" si="1"/>
        <v>0</v>
      </c>
      <c r="N51" s="81"/>
      <c r="O51" s="82"/>
      <c r="P51" s="82"/>
      <c r="Q51" s="84">
        <f t="shared" si="2"/>
        <v>0</v>
      </c>
    </row>
    <row r="52" spans="1:17" ht="15" customHeight="1">
      <c r="A52" s="10">
        <v>43</v>
      </c>
      <c r="B52" s="11" t="s">
        <v>62</v>
      </c>
      <c r="C52" s="12" t="s">
        <v>19</v>
      </c>
      <c r="D52" s="11"/>
      <c r="E52" s="13" t="s">
        <v>26</v>
      </c>
      <c r="F52" s="69">
        <v>42</v>
      </c>
      <c r="G52" s="14" t="s">
        <v>21</v>
      </c>
      <c r="H52" s="79"/>
      <c r="I52" s="81"/>
      <c r="J52" s="81"/>
      <c r="K52" s="82"/>
      <c r="L52" s="82"/>
      <c r="M52" s="83">
        <f t="shared" si="1"/>
        <v>0</v>
      </c>
      <c r="N52" s="81"/>
      <c r="O52" s="82"/>
      <c r="P52" s="82"/>
      <c r="Q52" s="84">
        <f t="shared" si="2"/>
        <v>0</v>
      </c>
    </row>
    <row r="53" spans="1:17" ht="15" customHeight="1">
      <c r="A53" s="10">
        <v>44</v>
      </c>
      <c r="B53" s="11" t="s">
        <v>63</v>
      </c>
      <c r="C53" s="12" t="s">
        <v>19</v>
      </c>
      <c r="D53" s="11"/>
      <c r="E53" s="13" t="s">
        <v>26</v>
      </c>
      <c r="F53" s="62" t="s">
        <v>337</v>
      </c>
      <c r="G53" s="14" t="s">
        <v>21</v>
      </c>
      <c r="H53" s="79">
        <v>1</v>
      </c>
      <c r="I53" s="81"/>
      <c r="J53" s="81"/>
      <c r="K53" s="82"/>
      <c r="L53" s="82"/>
      <c r="M53" s="83">
        <f t="shared" si="1"/>
        <v>0</v>
      </c>
      <c r="N53" s="81">
        <v>6</v>
      </c>
      <c r="O53" s="82">
        <v>2417.16</v>
      </c>
      <c r="P53" s="82"/>
      <c r="Q53" s="84">
        <f t="shared" si="2"/>
        <v>2417.16</v>
      </c>
    </row>
    <row r="54" spans="1:17" ht="15" customHeight="1">
      <c r="A54" s="10">
        <v>45</v>
      </c>
      <c r="B54" s="11" t="s">
        <v>63</v>
      </c>
      <c r="C54" s="12" t="s">
        <v>19</v>
      </c>
      <c r="D54" s="11"/>
      <c r="E54" s="13" t="s">
        <v>26</v>
      </c>
      <c r="F54" s="62" t="s">
        <v>193</v>
      </c>
      <c r="G54" s="18" t="s">
        <v>33</v>
      </c>
      <c r="H54" s="79"/>
      <c r="I54" s="81"/>
      <c r="J54" s="81"/>
      <c r="K54" s="82"/>
      <c r="L54" s="82"/>
      <c r="M54" s="83">
        <f t="shared" si="1"/>
        <v>0</v>
      </c>
      <c r="N54" s="81"/>
      <c r="O54" s="82"/>
      <c r="P54" s="82"/>
      <c r="Q54" s="84">
        <f t="shared" si="2"/>
        <v>0</v>
      </c>
    </row>
    <row r="55" spans="1:17" ht="15" customHeight="1">
      <c r="A55" s="10">
        <v>46</v>
      </c>
      <c r="B55" s="11" t="s">
        <v>64</v>
      </c>
      <c r="C55" s="12" t="s">
        <v>19</v>
      </c>
      <c r="D55" s="11"/>
      <c r="E55" s="13" t="s">
        <v>26</v>
      </c>
      <c r="F55" s="62" t="s">
        <v>338</v>
      </c>
      <c r="G55" s="14" t="s">
        <v>21</v>
      </c>
      <c r="H55" s="79"/>
      <c r="I55" s="81"/>
      <c r="J55" s="81"/>
      <c r="K55" s="82"/>
      <c r="L55" s="82"/>
      <c r="M55" s="83">
        <f t="shared" si="1"/>
        <v>0</v>
      </c>
      <c r="N55" s="81">
        <v>5</v>
      </c>
      <c r="O55" s="82">
        <v>18768.95</v>
      </c>
      <c r="P55" s="82"/>
      <c r="Q55" s="84">
        <f t="shared" si="2"/>
        <v>18768.95</v>
      </c>
    </row>
    <row r="56" spans="1:17" ht="15" customHeight="1">
      <c r="A56" s="10">
        <v>47</v>
      </c>
      <c r="B56" s="11" t="s">
        <v>65</v>
      </c>
      <c r="C56" s="12" t="s">
        <v>19</v>
      </c>
      <c r="D56" s="11"/>
      <c r="E56" s="13" t="s">
        <v>56</v>
      </c>
      <c r="F56" s="62" t="s">
        <v>339</v>
      </c>
      <c r="G56" s="14" t="s">
        <v>21</v>
      </c>
      <c r="H56" s="79">
        <v>1</v>
      </c>
      <c r="I56" s="81"/>
      <c r="J56" s="81"/>
      <c r="K56" s="82"/>
      <c r="L56" s="82"/>
      <c r="M56" s="83">
        <f t="shared" si="1"/>
        <v>0</v>
      </c>
      <c r="N56" s="81">
        <v>1</v>
      </c>
      <c r="O56" s="82">
        <v>176.2</v>
      </c>
      <c r="P56" s="82"/>
      <c r="Q56" s="84">
        <f t="shared" si="2"/>
        <v>176.2</v>
      </c>
    </row>
    <row r="57" spans="1:17" ht="15" customHeight="1">
      <c r="A57" s="10">
        <v>48</v>
      </c>
      <c r="B57" s="11" t="s">
        <v>65</v>
      </c>
      <c r="C57" s="12" t="s">
        <v>19</v>
      </c>
      <c r="D57" s="11"/>
      <c r="E57" s="13" t="s">
        <v>56</v>
      </c>
      <c r="F57" s="62" t="s">
        <v>421</v>
      </c>
      <c r="G57" s="17" t="s">
        <v>31</v>
      </c>
      <c r="H57" s="79"/>
      <c r="I57" s="81"/>
      <c r="J57" s="81"/>
      <c r="K57" s="82"/>
      <c r="L57" s="82"/>
      <c r="M57" s="83">
        <f t="shared" si="1"/>
        <v>0</v>
      </c>
      <c r="N57" s="81"/>
      <c r="O57" s="82"/>
      <c r="P57" s="82"/>
      <c r="Q57" s="84">
        <f t="shared" si="2"/>
        <v>0</v>
      </c>
    </row>
    <row r="58" spans="1:17" ht="15" customHeight="1">
      <c r="A58" s="10">
        <v>49</v>
      </c>
      <c r="B58" s="11" t="s">
        <v>66</v>
      </c>
      <c r="C58" s="12" t="s">
        <v>19</v>
      </c>
      <c r="D58" s="11"/>
      <c r="E58" s="13" t="s">
        <v>20</v>
      </c>
      <c r="F58" s="63">
        <v>48</v>
      </c>
      <c r="G58" s="14" t="s">
        <v>21</v>
      </c>
      <c r="H58" s="79"/>
      <c r="I58" s="81"/>
      <c r="J58" s="81"/>
      <c r="K58" s="82"/>
      <c r="L58" s="82"/>
      <c r="M58" s="83">
        <f t="shared" si="1"/>
        <v>0</v>
      </c>
      <c r="N58" s="81">
        <v>4</v>
      </c>
      <c r="O58" s="82">
        <v>10896.69</v>
      </c>
      <c r="P58" s="82"/>
      <c r="Q58" s="84">
        <f t="shared" si="2"/>
        <v>10896.69</v>
      </c>
    </row>
    <row r="59" spans="1:17" ht="15" customHeight="1">
      <c r="A59" s="10">
        <v>50</v>
      </c>
      <c r="B59" s="11" t="s">
        <v>67</v>
      </c>
      <c r="C59" s="12" t="s">
        <v>19</v>
      </c>
      <c r="D59" s="11"/>
      <c r="E59" s="13" t="s">
        <v>68</v>
      </c>
      <c r="F59" s="62" t="s">
        <v>340</v>
      </c>
      <c r="G59" s="14" t="s">
        <v>21</v>
      </c>
      <c r="H59" s="79"/>
      <c r="I59" s="81"/>
      <c r="J59" s="81"/>
      <c r="K59" s="82"/>
      <c r="L59" s="82"/>
      <c r="M59" s="83">
        <f t="shared" si="1"/>
        <v>0</v>
      </c>
      <c r="N59" s="81">
        <v>3</v>
      </c>
      <c r="O59" s="82">
        <v>6041.23</v>
      </c>
      <c r="P59" s="82"/>
      <c r="Q59" s="84">
        <f t="shared" si="2"/>
        <v>6041.23</v>
      </c>
    </row>
    <row r="60" spans="1:17" ht="15" customHeight="1">
      <c r="A60" s="10">
        <v>51</v>
      </c>
      <c r="B60" s="11" t="s">
        <v>67</v>
      </c>
      <c r="C60" s="12" t="s">
        <v>19</v>
      </c>
      <c r="D60" s="11"/>
      <c r="E60" s="13" t="s">
        <v>68</v>
      </c>
      <c r="F60" s="62" t="s">
        <v>428</v>
      </c>
      <c r="G60" s="16" t="s">
        <v>22</v>
      </c>
      <c r="H60" s="79"/>
      <c r="I60" s="81"/>
      <c r="J60" s="81"/>
      <c r="K60" s="82"/>
      <c r="L60" s="82"/>
      <c r="M60" s="83">
        <f t="shared" si="1"/>
        <v>0</v>
      </c>
      <c r="N60" s="81"/>
      <c r="O60" s="82"/>
      <c r="P60" s="82"/>
      <c r="Q60" s="84">
        <f t="shared" si="2"/>
        <v>0</v>
      </c>
    </row>
    <row r="61" spans="1:17" ht="15" customHeight="1">
      <c r="A61" s="10">
        <v>52</v>
      </c>
      <c r="B61" s="11" t="s">
        <v>69</v>
      </c>
      <c r="C61" s="12" t="s">
        <v>19</v>
      </c>
      <c r="D61" s="11"/>
      <c r="E61" s="13" t="s">
        <v>20</v>
      </c>
      <c r="F61" s="62" t="s">
        <v>341</v>
      </c>
      <c r="G61" s="14" t="s">
        <v>21</v>
      </c>
      <c r="H61" s="79"/>
      <c r="I61" s="81"/>
      <c r="J61" s="81"/>
      <c r="K61" s="82"/>
      <c r="L61" s="82"/>
      <c r="M61" s="83">
        <f t="shared" si="1"/>
        <v>0</v>
      </c>
      <c r="N61" s="81">
        <v>2</v>
      </c>
      <c r="O61" s="82">
        <v>700.4</v>
      </c>
      <c r="P61" s="82"/>
      <c r="Q61" s="84">
        <f t="shared" si="2"/>
        <v>700.4</v>
      </c>
    </row>
    <row r="62" spans="1:17" ht="15" customHeight="1">
      <c r="A62" s="10">
        <v>53</v>
      </c>
      <c r="B62" s="11" t="s">
        <v>70</v>
      </c>
      <c r="C62" s="12" t="s">
        <v>19</v>
      </c>
      <c r="D62" s="11"/>
      <c r="E62" s="13" t="s">
        <v>26</v>
      </c>
      <c r="F62" s="65">
        <v>53</v>
      </c>
      <c r="G62" s="14" t="s">
        <v>21</v>
      </c>
      <c r="H62" s="79"/>
      <c r="I62" s="81"/>
      <c r="J62" s="81"/>
      <c r="K62" s="82"/>
      <c r="L62" s="82"/>
      <c r="M62" s="83">
        <f t="shared" si="1"/>
        <v>0</v>
      </c>
      <c r="N62" s="81"/>
      <c r="O62" s="82"/>
      <c r="P62" s="82"/>
      <c r="Q62" s="84">
        <f t="shared" si="2"/>
        <v>0</v>
      </c>
    </row>
    <row r="63" spans="1:17" ht="15" customHeight="1">
      <c r="A63" s="10">
        <v>54</v>
      </c>
      <c r="B63" s="11" t="s">
        <v>70</v>
      </c>
      <c r="C63" s="12" t="s">
        <v>19</v>
      </c>
      <c r="D63" s="11"/>
      <c r="E63" s="13" t="s">
        <v>26</v>
      </c>
      <c r="F63" s="65" t="s">
        <v>304</v>
      </c>
      <c r="G63" s="18" t="s">
        <v>33</v>
      </c>
      <c r="H63" s="79"/>
      <c r="I63" s="81"/>
      <c r="J63" s="81"/>
      <c r="K63" s="82"/>
      <c r="L63" s="82"/>
      <c r="M63" s="83">
        <f t="shared" si="1"/>
        <v>0</v>
      </c>
      <c r="N63" s="81"/>
      <c r="O63" s="82"/>
      <c r="P63" s="82"/>
      <c r="Q63" s="84">
        <f t="shared" si="2"/>
        <v>0</v>
      </c>
    </row>
    <row r="64" spans="1:17" ht="15" customHeight="1">
      <c r="A64" s="10">
        <v>55</v>
      </c>
      <c r="B64" s="11" t="s">
        <v>71</v>
      </c>
      <c r="C64" s="12" t="s">
        <v>19</v>
      </c>
      <c r="D64" s="11"/>
      <c r="E64" s="13" t="s">
        <v>52</v>
      </c>
      <c r="F64" s="62" t="s">
        <v>342</v>
      </c>
      <c r="G64" s="14" t="s">
        <v>21</v>
      </c>
      <c r="H64" s="79"/>
      <c r="I64" s="81"/>
      <c r="J64" s="81"/>
      <c r="K64" s="82"/>
      <c r="L64" s="82"/>
      <c r="M64" s="83">
        <f t="shared" si="1"/>
        <v>0</v>
      </c>
      <c r="N64" s="81">
        <v>5</v>
      </c>
      <c r="O64" s="82">
        <v>5736.29</v>
      </c>
      <c r="P64" s="82"/>
      <c r="Q64" s="84">
        <f t="shared" si="2"/>
        <v>5736.29</v>
      </c>
    </row>
    <row r="65" spans="1:17" ht="15" customHeight="1">
      <c r="A65" s="10">
        <v>56</v>
      </c>
      <c r="B65" s="11" t="s">
        <v>71</v>
      </c>
      <c r="C65" s="12" t="s">
        <v>19</v>
      </c>
      <c r="D65" s="11"/>
      <c r="E65" s="13" t="s">
        <v>52</v>
      </c>
      <c r="F65" s="62" t="s">
        <v>200</v>
      </c>
      <c r="G65" s="18" t="s">
        <v>33</v>
      </c>
      <c r="H65" s="79"/>
      <c r="I65" s="81"/>
      <c r="J65" s="81"/>
      <c r="K65" s="82"/>
      <c r="L65" s="82"/>
      <c r="M65" s="83">
        <f t="shared" si="1"/>
        <v>0</v>
      </c>
      <c r="N65" s="81"/>
      <c r="O65" s="82"/>
      <c r="P65" s="82"/>
      <c r="Q65" s="84">
        <f t="shared" si="2"/>
        <v>0</v>
      </c>
    </row>
    <row r="66" spans="1:17" ht="15" customHeight="1">
      <c r="A66" s="10">
        <v>57</v>
      </c>
      <c r="B66" s="11" t="s">
        <v>72</v>
      </c>
      <c r="C66" s="12" t="s">
        <v>19</v>
      </c>
      <c r="D66" s="11"/>
      <c r="E66" s="13" t="s">
        <v>20</v>
      </c>
      <c r="F66" s="62" t="s">
        <v>343</v>
      </c>
      <c r="G66" s="14" t="s">
        <v>21</v>
      </c>
      <c r="H66" s="79">
        <v>1</v>
      </c>
      <c r="I66" s="81"/>
      <c r="J66" s="81"/>
      <c r="K66" s="82"/>
      <c r="L66" s="82"/>
      <c r="M66" s="83">
        <f t="shared" si="1"/>
        <v>0</v>
      </c>
      <c r="N66" s="81">
        <v>1</v>
      </c>
      <c r="O66" s="82">
        <v>264.3</v>
      </c>
      <c r="P66" s="82"/>
      <c r="Q66" s="84">
        <f t="shared" si="2"/>
        <v>264.3</v>
      </c>
    </row>
    <row r="67" spans="1:17" ht="15" customHeight="1">
      <c r="A67" s="10">
        <v>58</v>
      </c>
      <c r="B67" s="11" t="s">
        <v>73</v>
      </c>
      <c r="C67" s="12" t="s">
        <v>19</v>
      </c>
      <c r="D67" s="11"/>
      <c r="E67" s="13" t="s">
        <v>74</v>
      </c>
      <c r="F67" s="69">
        <v>61</v>
      </c>
      <c r="G67" s="14" t="s">
        <v>21</v>
      </c>
      <c r="H67" s="79">
        <v>2</v>
      </c>
      <c r="I67" s="81"/>
      <c r="J67" s="81"/>
      <c r="K67" s="82"/>
      <c r="L67" s="82"/>
      <c r="M67" s="83">
        <f t="shared" si="1"/>
        <v>0</v>
      </c>
      <c r="N67" s="81"/>
      <c r="O67" s="82"/>
      <c r="P67" s="82"/>
      <c r="Q67" s="84">
        <f t="shared" si="2"/>
        <v>0</v>
      </c>
    </row>
    <row r="68" spans="1:17" ht="15" customHeight="1">
      <c r="A68" s="10">
        <v>59</v>
      </c>
      <c r="B68" s="11" t="s">
        <v>73</v>
      </c>
      <c r="C68" s="12" t="s">
        <v>19</v>
      </c>
      <c r="D68" s="11"/>
      <c r="E68" s="13" t="s">
        <v>74</v>
      </c>
      <c r="F68" s="62" t="s">
        <v>203</v>
      </c>
      <c r="G68" s="18" t="s">
        <v>33</v>
      </c>
      <c r="H68" s="79">
        <v>1</v>
      </c>
      <c r="I68" s="81"/>
      <c r="J68" s="81"/>
      <c r="K68" s="82"/>
      <c r="L68" s="82"/>
      <c r="M68" s="83">
        <f t="shared" si="1"/>
        <v>0</v>
      </c>
      <c r="N68" s="81"/>
      <c r="O68" s="82"/>
      <c r="P68" s="82"/>
      <c r="Q68" s="84">
        <f t="shared" si="2"/>
        <v>0</v>
      </c>
    </row>
    <row r="69" spans="1:17" ht="15" customHeight="1">
      <c r="A69" s="10">
        <v>60</v>
      </c>
      <c r="B69" s="11" t="s">
        <v>75</v>
      </c>
      <c r="C69" s="12" t="s">
        <v>19</v>
      </c>
      <c r="D69" s="11"/>
      <c r="E69" s="13" t="s">
        <v>26</v>
      </c>
      <c r="F69" s="62" t="s">
        <v>344</v>
      </c>
      <c r="G69" s="14" t="s">
        <v>21</v>
      </c>
      <c r="H69" s="79"/>
      <c r="I69" s="81"/>
      <c r="J69" s="81"/>
      <c r="K69" s="82"/>
      <c r="L69" s="82"/>
      <c r="M69" s="83">
        <f t="shared" si="1"/>
        <v>0</v>
      </c>
      <c r="N69" s="81">
        <v>1</v>
      </c>
      <c r="O69" s="82">
        <v>2317.2800000000002</v>
      </c>
      <c r="P69" s="82"/>
      <c r="Q69" s="84">
        <f t="shared" si="2"/>
        <v>2317.2800000000002</v>
      </c>
    </row>
    <row r="70" spans="1:17" ht="15" customHeight="1">
      <c r="A70" s="10">
        <v>61</v>
      </c>
      <c r="B70" s="11" t="s">
        <v>76</v>
      </c>
      <c r="C70" s="12" t="s">
        <v>19</v>
      </c>
      <c r="D70" s="11"/>
      <c r="E70" s="13" t="s">
        <v>58</v>
      </c>
      <c r="F70" s="62" t="s">
        <v>345</v>
      </c>
      <c r="G70" s="14" t="s">
        <v>21</v>
      </c>
      <c r="H70" s="79"/>
      <c r="I70" s="81"/>
      <c r="J70" s="81"/>
      <c r="K70" s="82"/>
      <c r="L70" s="82"/>
      <c r="M70" s="83">
        <f t="shared" si="1"/>
        <v>0</v>
      </c>
      <c r="N70" s="81">
        <v>3</v>
      </c>
      <c r="O70" s="82">
        <v>3730.51</v>
      </c>
      <c r="P70" s="82"/>
      <c r="Q70" s="84">
        <f t="shared" si="2"/>
        <v>3730.51</v>
      </c>
    </row>
    <row r="71" spans="1:17" ht="15" customHeight="1">
      <c r="A71" s="10">
        <v>62</v>
      </c>
      <c r="B71" s="11" t="s">
        <v>76</v>
      </c>
      <c r="C71" s="12" t="s">
        <v>19</v>
      </c>
      <c r="D71" s="11"/>
      <c r="E71" s="13" t="s">
        <v>58</v>
      </c>
      <c r="F71" s="62" t="s">
        <v>409</v>
      </c>
      <c r="G71" s="17" t="s">
        <v>31</v>
      </c>
      <c r="H71" s="79"/>
      <c r="I71" s="81"/>
      <c r="J71" s="81"/>
      <c r="K71" s="82"/>
      <c r="L71" s="82"/>
      <c r="M71" s="83">
        <f t="shared" si="1"/>
        <v>0</v>
      </c>
      <c r="N71" s="81">
        <v>1</v>
      </c>
      <c r="O71" s="82">
        <v>264.3</v>
      </c>
      <c r="P71" s="82"/>
      <c r="Q71" s="84">
        <f t="shared" si="2"/>
        <v>264.3</v>
      </c>
    </row>
    <row r="72" spans="1:17" ht="15" customHeight="1">
      <c r="A72" s="10">
        <v>63</v>
      </c>
      <c r="B72" s="11" t="s">
        <v>77</v>
      </c>
      <c r="C72" s="12" t="s">
        <v>19</v>
      </c>
      <c r="D72" s="11"/>
      <c r="E72" s="13" t="s">
        <v>30</v>
      </c>
      <c r="F72" s="63">
        <v>65</v>
      </c>
      <c r="G72" s="14" t="s">
        <v>21</v>
      </c>
      <c r="H72" s="79"/>
      <c r="I72" s="81"/>
      <c r="J72" s="81"/>
      <c r="K72" s="82"/>
      <c r="L72" s="82"/>
      <c r="M72" s="83">
        <f t="shared" si="1"/>
        <v>0</v>
      </c>
      <c r="N72" s="81"/>
      <c r="O72" s="82"/>
      <c r="P72" s="82"/>
      <c r="Q72" s="84">
        <f t="shared" si="2"/>
        <v>0</v>
      </c>
    </row>
    <row r="73" spans="1:17" ht="15" customHeight="1">
      <c r="A73" s="10">
        <v>64</v>
      </c>
      <c r="B73" s="11" t="s">
        <v>78</v>
      </c>
      <c r="C73" s="12" t="s">
        <v>19</v>
      </c>
      <c r="D73" s="11"/>
      <c r="E73" s="13" t="s">
        <v>26</v>
      </c>
      <c r="F73" s="62" t="s">
        <v>346</v>
      </c>
      <c r="G73" s="14" t="s">
        <v>21</v>
      </c>
      <c r="H73" s="79">
        <v>5</v>
      </c>
      <c r="I73" s="81"/>
      <c r="J73" s="81"/>
      <c r="K73" s="82"/>
      <c r="L73" s="82"/>
      <c r="M73" s="83">
        <f t="shared" si="1"/>
        <v>0</v>
      </c>
      <c r="N73" s="81">
        <v>11</v>
      </c>
      <c r="O73" s="82">
        <v>10488.34</v>
      </c>
      <c r="P73" s="82"/>
      <c r="Q73" s="84">
        <f t="shared" si="2"/>
        <v>10488.34</v>
      </c>
    </row>
    <row r="74" spans="1:17" ht="15" customHeight="1">
      <c r="A74" s="10">
        <v>65</v>
      </c>
      <c r="B74" s="11" t="s">
        <v>78</v>
      </c>
      <c r="C74" s="12" t="s">
        <v>19</v>
      </c>
      <c r="D74" s="11"/>
      <c r="E74" s="13" t="s">
        <v>26</v>
      </c>
      <c r="F74" s="64" t="s">
        <v>306</v>
      </c>
      <c r="G74" s="18" t="s">
        <v>33</v>
      </c>
      <c r="H74" s="79"/>
      <c r="I74" s="81"/>
      <c r="J74" s="81"/>
      <c r="K74" s="82"/>
      <c r="L74" s="82"/>
      <c r="M74" s="83">
        <f t="shared" si="1"/>
        <v>0</v>
      </c>
      <c r="N74" s="81"/>
      <c r="O74" s="82"/>
      <c r="P74" s="82"/>
      <c r="Q74" s="84">
        <f t="shared" si="2"/>
        <v>0</v>
      </c>
    </row>
    <row r="75" spans="1:17" ht="15" customHeight="1">
      <c r="A75" s="10">
        <v>66</v>
      </c>
      <c r="B75" s="11" t="s">
        <v>79</v>
      </c>
      <c r="C75" s="12" t="s">
        <v>19</v>
      </c>
      <c r="D75" s="11"/>
      <c r="E75" s="13" t="s">
        <v>30</v>
      </c>
      <c r="F75" s="62" t="s">
        <v>347</v>
      </c>
      <c r="G75" s="14" t="s">
        <v>21</v>
      </c>
      <c r="H75" s="79"/>
      <c r="I75" s="81"/>
      <c r="J75" s="81"/>
      <c r="K75" s="82"/>
      <c r="L75" s="82"/>
      <c r="M75" s="83">
        <f t="shared" ref="M75:M141" si="3">K75-L75</f>
        <v>0</v>
      </c>
      <c r="N75" s="81">
        <v>3</v>
      </c>
      <c r="O75" s="82">
        <v>22447.08</v>
      </c>
      <c r="P75" s="82"/>
      <c r="Q75" s="84">
        <f t="shared" ref="Q75:Q141" si="4">O75-P75</f>
        <v>22447.08</v>
      </c>
    </row>
    <row r="76" spans="1:17" ht="15" customHeight="1">
      <c r="A76" s="10">
        <v>67</v>
      </c>
      <c r="B76" s="11" t="s">
        <v>79</v>
      </c>
      <c r="C76" s="12" t="s">
        <v>19</v>
      </c>
      <c r="D76" s="11"/>
      <c r="E76" s="13" t="s">
        <v>30</v>
      </c>
      <c r="F76" s="62" t="s">
        <v>410</v>
      </c>
      <c r="G76" s="17" t="s">
        <v>31</v>
      </c>
      <c r="H76" s="79"/>
      <c r="I76" s="81"/>
      <c r="J76" s="81"/>
      <c r="K76" s="82"/>
      <c r="L76" s="82"/>
      <c r="M76" s="83">
        <f t="shared" si="3"/>
        <v>0</v>
      </c>
      <c r="N76" s="81">
        <v>1</v>
      </c>
      <c r="O76" s="82">
        <v>616.70000000000005</v>
      </c>
      <c r="P76" s="82"/>
      <c r="Q76" s="84">
        <f t="shared" si="4"/>
        <v>616.70000000000005</v>
      </c>
    </row>
    <row r="77" spans="1:17" ht="15" customHeight="1">
      <c r="A77" s="10">
        <v>68</v>
      </c>
      <c r="B77" s="11" t="s">
        <v>80</v>
      </c>
      <c r="C77" s="12" t="s">
        <v>19</v>
      </c>
      <c r="D77" s="11"/>
      <c r="E77" s="13" t="s">
        <v>30</v>
      </c>
      <c r="F77" s="62" t="s">
        <v>348</v>
      </c>
      <c r="G77" s="14" t="s">
        <v>21</v>
      </c>
      <c r="H77" s="79">
        <v>1</v>
      </c>
      <c r="I77" s="81"/>
      <c r="J77" s="81"/>
      <c r="K77" s="82"/>
      <c r="L77" s="82"/>
      <c r="M77" s="83">
        <f t="shared" si="3"/>
        <v>0</v>
      </c>
      <c r="N77" s="81">
        <v>1</v>
      </c>
      <c r="O77" s="82">
        <v>2907.3</v>
      </c>
      <c r="P77" s="82"/>
      <c r="Q77" s="84">
        <f t="shared" si="4"/>
        <v>2907.3</v>
      </c>
    </row>
    <row r="78" spans="1:17" ht="15" customHeight="1">
      <c r="A78" s="10">
        <v>69</v>
      </c>
      <c r="B78" s="11" t="s">
        <v>80</v>
      </c>
      <c r="C78" s="12" t="s">
        <v>19</v>
      </c>
      <c r="D78" s="11"/>
      <c r="E78" s="13" t="s">
        <v>30</v>
      </c>
      <c r="F78" s="62" t="s">
        <v>411</v>
      </c>
      <c r="G78" s="17" t="s">
        <v>31</v>
      </c>
      <c r="H78" s="79"/>
      <c r="I78" s="81"/>
      <c r="J78" s="81"/>
      <c r="K78" s="82"/>
      <c r="L78" s="82"/>
      <c r="M78" s="83">
        <f t="shared" si="3"/>
        <v>0</v>
      </c>
      <c r="N78" s="81">
        <v>2</v>
      </c>
      <c r="O78" s="82">
        <v>1409.6</v>
      </c>
      <c r="P78" s="82"/>
      <c r="Q78" s="84">
        <f t="shared" si="4"/>
        <v>1409.6</v>
      </c>
    </row>
    <row r="79" spans="1:17" ht="15" customHeight="1">
      <c r="A79" s="10">
        <v>70</v>
      </c>
      <c r="B79" s="11" t="s">
        <v>81</v>
      </c>
      <c r="C79" s="12" t="s">
        <v>19</v>
      </c>
      <c r="D79" s="11"/>
      <c r="E79" s="13" t="s">
        <v>26</v>
      </c>
      <c r="F79" s="62" t="s">
        <v>349</v>
      </c>
      <c r="G79" s="14" t="s">
        <v>21</v>
      </c>
      <c r="H79" s="79"/>
      <c r="I79" s="81"/>
      <c r="J79" s="81"/>
      <c r="K79" s="82"/>
      <c r="L79" s="82"/>
      <c r="M79" s="83">
        <f t="shared" si="3"/>
        <v>0</v>
      </c>
      <c r="N79" s="81">
        <v>1</v>
      </c>
      <c r="O79" s="82">
        <v>299.54000000000002</v>
      </c>
      <c r="P79" s="82"/>
      <c r="Q79" s="84">
        <f t="shared" si="4"/>
        <v>299.54000000000002</v>
      </c>
    </row>
    <row r="80" spans="1:17" ht="15" customHeight="1">
      <c r="A80" s="10">
        <v>71</v>
      </c>
      <c r="B80" s="11" t="s">
        <v>82</v>
      </c>
      <c r="C80" s="12" t="s">
        <v>19</v>
      </c>
      <c r="D80" s="11"/>
      <c r="E80" s="13" t="s">
        <v>26</v>
      </c>
      <c r="F80" s="62" t="s">
        <v>350</v>
      </c>
      <c r="G80" s="14" t="s">
        <v>21</v>
      </c>
      <c r="H80" s="79">
        <v>2</v>
      </c>
      <c r="I80" s="81"/>
      <c r="J80" s="81"/>
      <c r="K80" s="82"/>
      <c r="L80" s="82"/>
      <c r="M80" s="83">
        <f t="shared" si="3"/>
        <v>0</v>
      </c>
      <c r="N80" s="81">
        <v>4</v>
      </c>
      <c r="O80" s="82">
        <v>9887.39</v>
      </c>
      <c r="P80" s="82"/>
      <c r="Q80" s="84">
        <f t="shared" si="4"/>
        <v>9887.39</v>
      </c>
    </row>
    <row r="81" spans="1:17" s="199" customFormat="1" ht="15" hidden="1" customHeight="1">
      <c r="A81" s="75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174"/>
      <c r="I81" s="248"/>
      <c r="J81" s="248"/>
      <c r="K81" s="183"/>
      <c r="L81" s="183"/>
      <c r="M81" s="215"/>
      <c r="N81" s="248"/>
      <c r="O81" s="183"/>
      <c r="P81" s="183"/>
      <c r="Q81" s="84"/>
    </row>
    <row r="82" spans="1:17" ht="15" customHeight="1">
      <c r="A82" s="10">
        <v>72</v>
      </c>
      <c r="B82" s="11" t="s">
        <v>83</v>
      </c>
      <c r="C82" s="12" t="s">
        <v>19</v>
      </c>
      <c r="D82" s="11"/>
      <c r="E82" s="13" t="s">
        <v>84</v>
      </c>
      <c r="F82" s="62" t="s">
        <v>351</v>
      </c>
      <c r="G82" s="14" t="s">
        <v>21</v>
      </c>
      <c r="H82" s="79"/>
      <c r="I82" s="81"/>
      <c r="J82" s="81"/>
      <c r="K82" s="82"/>
      <c r="L82" s="82"/>
      <c r="M82" s="83">
        <f t="shared" si="3"/>
        <v>0</v>
      </c>
      <c r="N82" s="81">
        <v>3</v>
      </c>
      <c r="O82" s="82">
        <v>1973</v>
      </c>
      <c r="P82" s="82"/>
      <c r="Q82" s="84">
        <f t="shared" si="4"/>
        <v>1973</v>
      </c>
    </row>
    <row r="83" spans="1:17" ht="15" customHeight="1">
      <c r="A83" s="10">
        <v>73</v>
      </c>
      <c r="B83" s="41" t="s">
        <v>83</v>
      </c>
      <c r="C83" s="42" t="s">
        <v>19</v>
      </c>
      <c r="D83" s="41"/>
      <c r="E83" s="43" t="s">
        <v>84</v>
      </c>
      <c r="F83" s="20" t="s">
        <v>214</v>
      </c>
      <c r="G83" s="44" t="s">
        <v>33</v>
      </c>
      <c r="H83" s="79">
        <v>1</v>
      </c>
      <c r="I83" s="81"/>
      <c r="J83" s="81"/>
      <c r="K83" s="82"/>
      <c r="L83" s="82"/>
      <c r="M83" s="83">
        <f t="shared" si="3"/>
        <v>0</v>
      </c>
      <c r="N83" s="81"/>
      <c r="O83" s="82"/>
      <c r="P83" s="82"/>
      <c r="Q83" s="84">
        <f t="shared" si="4"/>
        <v>0</v>
      </c>
    </row>
    <row r="84" spans="1:17" ht="15" customHeight="1">
      <c r="A84" s="10">
        <v>74</v>
      </c>
      <c r="B84" s="11" t="s">
        <v>85</v>
      </c>
      <c r="C84" s="12" t="s">
        <v>19</v>
      </c>
      <c r="D84" s="11"/>
      <c r="E84" s="13" t="s">
        <v>26</v>
      </c>
      <c r="F84" s="28" t="s">
        <v>352</v>
      </c>
      <c r="G84" s="14" t="s">
        <v>21</v>
      </c>
      <c r="H84" s="79"/>
      <c r="I84" s="81"/>
      <c r="J84" s="81"/>
      <c r="K84" s="82"/>
      <c r="L84" s="82"/>
      <c r="M84" s="83">
        <f t="shared" si="3"/>
        <v>0</v>
      </c>
      <c r="N84" s="81">
        <v>4</v>
      </c>
      <c r="O84" s="82">
        <v>4792.6000000000004</v>
      </c>
      <c r="P84" s="82"/>
      <c r="Q84" s="84">
        <f t="shared" si="4"/>
        <v>4792.6000000000004</v>
      </c>
    </row>
    <row r="85" spans="1:17" ht="15" customHeight="1">
      <c r="A85" s="10">
        <v>75</v>
      </c>
      <c r="B85" s="11" t="s">
        <v>86</v>
      </c>
      <c r="C85" s="12" t="s">
        <v>19</v>
      </c>
      <c r="D85" s="11"/>
      <c r="E85" s="13" t="s">
        <v>87</v>
      </c>
      <c r="F85" s="62" t="s">
        <v>353</v>
      </c>
      <c r="G85" s="14" t="s">
        <v>21</v>
      </c>
      <c r="H85" s="79"/>
      <c r="I85" s="81"/>
      <c r="J85" s="81"/>
      <c r="K85" s="82"/>
      <c r="L85" s="82"/>
      <c r="M85" s="83">
        <f t="shared" si="3"/>
        <v>0</v>
      </c>
      <c r="N85" s="81">
        <v>6</v>
      </c>
      <c r="O85" s="82">
        <v>7123.54</v>
      </c>
      <c r="P85" s="82"/>
      <c r="Q85" s="84">
        <f t="shared" si="4"/>
        <v>7123.54</v>
      </c>
    </row>
    <row r="86" spans="1:17" ht="15" customHeight="1">
      <c r="A86" s="10">
        <v>76</v>
      </c>
      <c r="B86" s="11" t="s">
        <v>88</v>
      </c>
      <c r="C86" s="12" t="s">
        <v>19</v>
      </c>
      <c r="D86" s="11"/>
      <c r="E86" s="13" t="s">
        <v>89</v>
      </c>
      <c r="F86" s="62" t="s">
        <v>354</v>
      </c>
      <c r="G86" s="14" t="s">
        <v>21</v>
      </c>
      <c r="H86" s="79">
        <v>1</v>
      </c>
      <c r="I86" s="81"/>
      <c r="J86" s="81"/>
      <c r="K86" s="82"/>
      <c r="L86" s="82"/>
      <c r="M86" s="83">
        <f t="shared" si="3"/>
        <v>0</v>
      </c>
      <c r="N86" s="81"/>
      <c r="O86" s="82"/>
      <c r="P86" s="82"/>
      <c r="Q86" s="84">
        <f t="shared" si="4"/>
        <v>0</v>
      </c>
    </row>
    <row r="87" spans="1:17" ht="15" customHeight="1">
      <c r="A87" s="10">
        <v>77</v>
      </c>
      <c r="B87" s="11" t="s">
        <v>88</v>
      </c>
      <c r="C87" s="12" t="s">
        <v>19</v>
      </c>
      <c r="D87" s="11"/>
      <c r="E87" s="13" t="s">
        <v>89</v>
      </c>
      <c r="F87" s="20" t="s">
        <v>218</v>
      </c>
      <c r="G87" s="18" t="s">
        <v>33</v>
      </c>
      <c r="H87" s="79">
        <v>1</v>
      </c>
      <c r="I87" s="81"/>
      <c r="J87" s="81"/>
      <c r="K87" s="82"/>
      <c r="L87" s="82"/>
      <c r="M87" s="83">
        <f t="shared" si="3"/>
        <v>0</v>
      </c>
      <c r="N87" s="81"/>
      <c r="O87" s="82"/>
      <c r="P87" s="82"/>
      <c r="Q87" s="84">
        <f t="shared" si="4"/>
        <v>0</v>
      </c>
    </row>
    <row r="88" spans="1:17" ht="15" customHeight="1">
      <c r="A88" s="10">
        <v>78</v>
      </c>
      <c r="B88" s="11" t="s">
        <v>90</v>
      </c>
      <c r="C88" s="12" t="s">
        <v>19</v>
      </c>
      <c r="D88" s="11"/>
      <c r="E88" s="13" t="s">
        <v>30</v>
      </c>
      <c r="F88" s="63">
        <v>79</v>
      </c>
      <c r="G88" s="14" t="s">
        <v>21</v>
      </c>
      <c r="H88" s="79"/>
      <c r="I88" s="81"/>
      <c r="J88" s="81"/>
      <c r="K88" s="82"/>
      <c r="L88" s="82"/>
      <c r="M88" s="83">
        <f t="shared" si="3"/>
        <v>0</v>
      </c>
      <c r="N88" s="81"/>
      <c r="O88" s="82"/>
      <c r="P88" s="82"/>
      <c r="Q88" s="84">
        <f t="shared" si="4"/>
        <v>0</v>
      </c>
    </row>
    <row r="89" spans="1:17" ht="15" customHeight="1">
      <c r="A89" s="10">
        <v>79</v>
      </c>
      <c r="B89" s="11" t="s">
        <v>91</v>
      </c>
      <c r="C89" s="12" t="s">
        <v>19</v>
      </c>
      <c r="D89" s="11"/>
      <c r="E89" s="13" t="s">
        <v>30</v>
      </c>
      <c r="F89" s="63">
        <v>80</v>
      </c>
      <c r="G89" s="14" t="s">
        <v>21</v>
      </c>
      <c r="H89" s="79"/>
      <c r="I89" s="81"/>
      <c r="J89" s="81"/>
      <c r="K89" s="82"/>
      <c r="L89" s="82"/>
      <c r="M89" s="83">
        <f t="shared" si="3"/>
        <v>0</v>
      </c>
      <c r="N89" s="81"/>
      <c r="O89" s="82"/>
      <c r="P89" s="82"/>
      <c r="Q89" s="84">
        <f t="shared" si="4"/>
        <v>0</v>
      </c>
    </row>
    <row r="90" spans="1:17" ht="15" customHeight="1">
      <c r="A90" s="10">
        <v>80</v>
      </c>
      <c r="B90" s="11" t="s">
        <v>92</v>
      </c>
      <c r="C90" s="12" t="s">
        <v>19</v>
      </c>
      <c r="D90" s="11"/>
      <c r="E90" s="13" t="s">
        <v>26</v>
      </c>
      <c r="F90" s="62" t="s">
        <v>355</v>
      </c>
      <c r="G90" s="14" t="s">
        <v>21</v>
      </c>
      <c r="H90" s="79"/>
      <c r="I90" s="81"/>
      <c r="J90" s="81"/>
      <c r="K90" s="82"/>
      <c r="L90" s="82"/>
      <c r="M90" s="83">
        <f t="shared" si="3"/>
        <v>0</v>
      </c>
      <c r="N90" s="81">
        <v>3</v>
      </c>
      <c r="O90" s="82">
        <v>2063.14</v>
      </c>
      <c r="P90" s="82"/>
      <c r="Q90" s="84">
        <f t="shared" si="4"/>
        <v>2063.14</v>
      </c>
    </row>
    <row r="91" spans="1:17" s="73" customFormat="1" ht="15" hidden="1" customHeight="1">
      <c r="A91" s="75"/>
      <c r="B91" s="76" t="s">
        <v>92</v>
      </c>
      <c r="C91" s="77" t="s">
        <v>19</v>
      </c>
      <c r="D91" s="76"/>
      <c r="E91" s="78" t="s">
        <v>26</v>
      </c>
      <c r="F91" s="86" t="s">
        <v>454</v>
      </c>
      <c r="G91" s="80" t="s">
        <v>33</v>
      </c>
      <c r="H91" s="92"/>
      <c r="I91" s="89"/>
      <c r="J91" s="89"/>
      <c r="K91" s="90"/>
      <c r="L91" s="90"/>
      <c r="M91" s="83">
        <f t="shared" si="3"/>
        <v>0</v>
      </c>
      <c r="N91" s="89"/>
      <c r="O91" s="90"/>
      <c r="P91" s="90"/>
      <c r="Q91" s="84">
        <f t="shared" si="4"/>
        <v>0</v>
      </c>
    </row>
    <row r="92" spans="1:17" ht="15" customHeight="1">
      <c r="A92" s="10">
        <v>81</v>
      </c>
      <c r="B92" s="11" t="s">
        <v>93</v>
      </c>
      <c r="C92" s="12" t="s">
        <v>19</v>
      </c>
      <c r="D92" s="11"/>
      <c r="E92" s="13" t="s">
        <v>94</v>
      </c>
      <c r="F92" s="66" t="s">
        <v>356</v>
      </c>
      <c r="G92" s="14" t="s">
        <v>21</v>
      </c>
      <c r="H92" s="79"/>
      <c r="I92" s="81"/>
      <c r="J92" s="81"/>
      <c r="K92" s="82"/>
      <c r="L92" s="82"/>
      <c r="M92" s="83">
        <f t="shared" si="3"/>
        <v>0</v>
      </c>
      <c r="N92" s="81">
        <v>1</v>
      </c>
      <c r="O92" s="82">
        <v>2731.1</v>
      </c>
      <c r="P92" s="82"/>
      <c r="Q92" s="84">
        <f t="shared" si="4"/>
        <v>2731.1</v>
      </c>
    </row>
    <row r="93" spans="1:17" ht="15" customHeight="1">
      <c r="A93" s="10">
        <v>82</v>
      </c>
      <c r="B93" s="11" t="s">
        <v>93</v>
      </c>
      <c r="C93" s="12" t="s">
        <v>19</v>
      </c>
      <c r="D93" s="11"/>
      <c r="E93" s="13" t="s">
        <v>94</v>
      </c>
      <c r="F93" s="62" t="s">
        <v>401</v>
      </c>
      <c r="G93" s="19" t="s">
        <v>36</v>
      </c>
      <c r="H93" s="79"/>
      <c r="I93" s="81"/>
      <c r="J93" s="81"/>
      <c r="K93" s="82"/>
      <c r="L93" s="82"/>
      <c r="M93" s="83">
        <f t="shared" si="3"/>
        <v>0</v>
      </c>
      <c r="N93" s="81"/>
      <c r="O93" s="82"/>
      <c r="P93" s="82"/>
      <c r="Q93" s="84">
        <f t="shared" si="4"/>
        <v>0</v>
      </c>
    </row>
    <row r="94" spans="1:17" ht="15" customHeight="1">
      <c r="A94" s="10">
        <v>83</v>
      </c>
      <c r="B94" s="11" t="s">
        <v>93</v>
      </c>
      <c r="C94" s="12" t="s">
        <v>19</v>
      </c>
      <c r="D94" s="11"/>
      <c r="E94" s="13" t="s">
        <v>94</v>
      </c>
      <c r="F94" s="62" t="s">
        <v>429</v>
      </c>
      <c r="G94" s="16" t="s">
        <v>22</v>
      </c>
      <c r="H94" s="79"/>
      <c r="I94" s="81"/>
      <c r="J94" s="81"/>
      <c r="K94" s="82"/>
      <c r="L94" s="82"/>
      <c r="M94" s="83">
        <f t="shared" si="3"/>
        <v>0</v>
      </c>
      <c r="N94" s="81"/>
      <c r="O94" s="82"/>
      <c r="P94" s="82"/>
      <c r="Q94" s="84">
        <f t="shared" si="4"/>
        <v>0</v>
      </c>
    </row>
    <row r="95" spans="1:17" ht="15" customHeight="1">
      <c r="A95" s="10">
        <v>84</v>
      </c>
      <c r="B95" s="11" t="s">
        <v>95</v>
      </c>
      <c r="C95" s="12" t="s">
        <v>19</v>
      </c>
      <c r="D95" s="11"/>
      <c r="E95" s="13" t="s">
        <v>26</v>
      </c>
      <c r="F95" s="62" t="s">
        <v>357</v>
      </c>
      <c r="G95" s="14" t="s">
        <v>21</v>
      </c>
      <c r="H95" s="79"/>
      <c r="I95" s="81"/>
      <c r="J95" s="81"/>
      <c r="K95" s="82"/>
      <c r="L95" s="82"/>
      <c r="M95" s="83">
        <f t="shared" si="3"/>
        <v>0</v>
      </c>
      <c r="N95" s="81">
        <v>4</v>
      </c>
      <c r="O95" s="82">
        <v>4262.25</v>
      </c>
      <c r="P95" s="82"/>
      <c r="Q95" s="84">
        <f t="shared" si="4"/>
        <v>4262.25</v>
      </c>
    </row>
    <row r="96" spans="1:17" ht="15" customHeight="1">
      <c r="A96" s="75">
        <v>85</v>
      </c>
      <c r="B96" s="76" t="s">
        <v>95</v>
      </c>
      <c r="C96" s="77" t="s">
        <v>19</v>
      </c>
      <c r="D96" s="76"/>
      <c r="E96" s="78" t="s">
        <v>26</v>
      </c>
      <c r="F96" s="86" t="s">
        <v>438</v>
      </c>
      <c r="G96" s="80" t="s">
        <v>33</v>
      </c>
      <c r="H96" s="79">
        <v>1</v>
      </c>
      <c r="I96" s="81"/>
      <c r="J96" s="81"/>
      <c r="K96" s="82"/>
      <c r="L96" s="82"/>
      <c r="M96" s="83">
        <f t="shared" si="3"/>
        <v>0</v>
      </c>
      <c r="N96" s="81"/>
      <c r="O96" s="82"/>
      <c r="P96" s="82"/>
      <c r="Q96" s="84">
        <f t="shared" si="4"/>
        <v>0</v>
      </c>
    </row>
    <row r="97" spans="1:17" ht="15" customHeight="1">
      <c r="A97" s="75">
        <v>86</v>
      </c>
      <c r="B97" s="11" t="s">
        <v>96</v>
      </c>
      <c r="C97" s="12" t="s">
        <v>19</v>
      </c>
      <c r="D97" s="11"/>
      <c r="E97" s="13" t="s">
        <v>61</v>
      </c>
      <c r="F97" s="62" t="s">
        <v>358</v>
      </c>
      <c r="G97" s="14" t="s">
        <v>21</v>
      </c>
      <c r="H97" s="79"/>
      <c r="I97" s="81"/>
      <c r="J97" s="81"/>
      <c r="K97" s="82"/>
      <c r="L97" s="82"/>
      <c r="M97" s="83">
        <f t="shared" si="3"/>
        <v>0</v>
      </c>
      <c r="N97" s="81">
        <v>3</v>
      </c>
      <c r="O97" s="82">
        <v>1620.77</v>
      </c>
      <c r="P97" s="82"/>
      <c r="Q97" s="84">
        <f t="shared" si="4"/>
        <v>1620.77</v>
      </c>
    </row>
    <row r="98" spans="1:17" ht="15" customHeight="1">
      <c r="A98" s="75">
        <v>87</v>
      </c>
      <c r="B98" s="11" t="s">
        <v>96</v>
      </c>
      <c r="C98" s="12" t="s">
        <v>19</v>
      </c>
      <c r="D98" s="11"/>
      <c r="E98" s="13" t="s">
        <v>61</v>
      </c>
      <c r="F98" s="62" t="s">
        <v>430</v>
      </c>
      <c r="G98" s="16" t="s">
        <v>22</v>
      </c>
      <c r="H98" s="79"/>
      <c r="I98" s="81"/>
      <c r="J98" s="81"/>
      <c r="K98" s="82"/>
      <c r="L98" s="82"/>
      <c r="M98" s="83">
        <f t="shared" si="3"/>
        <v>0</v>
      </c>
      <c r="N98" s="81"/>
      <c r="O98" s="82"/>
      <c r="P98" s="82"/>
      <c r="Q98" s="84">
        <f t="shared" si="4"/>
        <v>0</v>
      </c>
    </row>
    <row r="99" spans="1:17" ht="15" customHeight="1">
      <c r="A99" s="75">
        <v>88</v>
      </c>
      <c r="B99" s="11" t="s">
        <v>97</v>
      </c>
      <c r="C99" s="12" t="s">
        <v>19</v>
      </c>
      <c r="D99" s="11"/>
      <c r="E99" s="13" t="s">
        <v>58</v>
      </c>
      <c r="F99" s="62" t="s">
        <v>359</v>
      </c>
      <c r="G99" s="14" t="s">
        <v>21</v>
      </c>
      <c r="H99" s="79"/>
      <c r="I99" s="81"/>
      <c r="J99" s="81"/>
      <c r="K99" s="82"/>
      <c r="L99" s="82"/>
      <c r="M99" s="83">
        <f t="shared" si="3"/>
        <v>0</v>
      </c>
      <c r="N99" s="81">
        <v>1</v>
      </c>
      <c r="O99" s="82">
        <v>1416.65</v>
      </c>
      <c r="P99" s="82"/>
      <c r="Q99" s="84">
        <f t="shared" si="4"/>
        <v>1416.65</v>
      </c>
    </row>
    <row r="100" spans="1:17" ht="15" customHeight="1">
      <c r="A100" s="75">
        <v>89</v>
      </c>
      <c r="B100" s="11" t="s">
        <v>97</v>
      </c>
      <c r="C100" s="12" t="s">
        <v>19</v>
      </c>
      <c r="D100" s="11"/>
      <c r="E100" s="13" t="s">
        <v>58</v>
      </c>
      <c r="F100" s="62" t="s">
        <v>412</v>
      </c>
      <c r="G100" s="17" t="s">
        <v>31</v>
      </c>
      <c r="H100" s="79"/>
      <c r="I100" s="81"/>
      <c r="J100" s="81"/>
      <c r="K100" s="82"/>
      <c r="L100" s="82"/>
      <c r="M100" s="83">
        <f t="shared" si="3"/>
        <v>0</v>
      </c>
      <c r="N100" s="81"/>
      <c r="O100" s="82"/>
      <c r="P100" s="82"/>
      <c r="Q100" s="84">
        <f t="shared" si="4"/>
        <v>0</v>
      </c>
    </row>
    <row r="101" spans="1:17" ht="15" customHeight="1">
      <c r="A101" s="75">
        <v>90</v>
      </c>
      <c r="B101" s="11" t="s">
        <v>98</v>
      </c>
      <c r="C101" s="12" t="s">
        <v>19</v>
      </c>
      <c r="D101" s="11"/>
      <c r="E101" s="13" t="s">
        <v>30</v>
      </c>
      <c r="F101" s="62" t="s">
        <v>360</v>
      </c>
      <c r="G101" s="14" t="s">
        <v>21</v>
      </c>
      <c r="H101" s="79"/>
      <c r="I101" s="81"/>
      <c r="J101" s="81"/>
      <c r="K101" s="82"/>
      <c r="L101" s="82"/>
      <c r="M101" s="83">
        <f t="shared" si="3"/>
        <v>0</v>
      </c>
      <c r="N101" s="81">
        <v>3</v>
      </c>
      <c r="O101" s="82">
        <v>9924.7000000000007</v>
      </c>
      <c r="P101" s="82"/>
      <c r="Q101" s="84">
        <f t="shared" si="4"/>
        <v>9924.7000000000007</v>
      </c>
    </row>
    <row r="102" spans="1:17" ht="15" customHeight="1">
      <c r="A102" s="75">
        <v>91</v>
      </c>
      <c r="B102" s="11" t="s">
        <v>99</v>
      </c>
      <c r="C102" s="12" t="s">
        <v>19</v>
      </c>
      <c r="D102" s="11"/>
      <c r="E102" s="13" t="s">
        <v>30</v>
      </c>
      <c r="F102" s="62" t="s">
        <v>361</v>
      </c>
      <c r="G102" s="14" t="s">
        <v>21</v>
      </c>
      <c r="H102" s="79">
        <v>1</v>
      </c>
      <c r="I102" s="81"/>
      <c r="J102" s="81"/>
      <c r="K102" s="82"/>
      <c r="L102" s="82"/>
      <c r="M102" s="83">
        <f t="shared" si="3"/>
        <v>0</v>
      </c>
      <c r="N102" s="81">
        <v>6</v>
      </c>
      <c r="O102" s="82">
        <v>4919.8900000000003</v>
      </c>
      <c r="P102" s="82"/>
      <c r="Q102" s="84">
        <f t="shared" si="4"/>
        <v>4919.8900000000003</v>
      </c>
    </row>
    <row r="103" spans="1:17" ht="15" customHeight="1">
      <c r="A103" s="75">
        <v>92</v>
      </c>
      <c r="B103" s="11" t="s">
        <v>99</v>
      </c>
      <c r="C103" s="12" t="s">
        <v>19</v>
      </c>
      <c r="D103" s="11"/>
      <c r="E103" s="13" t="s">
        <v>30</v>
      </c>
      <c r="F103" s="62" t="s">
        <v>413</v>
      </c>
      <c r="G103" s="17" t="s">
        <v>31</v>
      </c>
      <c r="H103" s="79">
        <v>2</v>
      </c>
      <c r="I103" s="81"/>
      <c r="J103" s="81"/>
      <c r="K103" s="82"/>
      <c r="L103" s="82"/>
      <c r="M103" s="83">
        <f t="shared" si="3"/>
        <v>0</v>
      </c>
      <c r="N103" s="81"/>
      <c r="O103" s="82"/>
      <c r="P103" s="82"/>
      <c r="Q103" s="84">
        <f t="shared" si="4"/>
        <v>0</v>
      </c>
    </row>
    <row r="104" spans="1:17" ht="15" customHeight="1">
      <c r="A104" s="75">
        <v>93</v>
      </c>
      <c r="B104" s="11" t="s">
        <v>100</v>
      </c>
      <c r="C104" s="12" t="s">
        <v>19</v>
      </c>
      <c r="D104" s="11"/>
      <c r="E104" s="13" t="s">
        <v>26</v>
      </c>
      <c r="F104" s="62" t="s">
        <v>362</v>
      </c>
      <c r="G104" s="14" t="s">
        <v>21</v>
      </c>
      <c r="H104" s="79"/>
      <c r="I104" s="81"/>
      <c r="J104" s="81"/>
      <c r="K104" s="82"/>
      <c r="L104" s="82"/>
      <c r="M104" s="83">
        <f t="shared" si="3"/>
        <v>0</v>
      </c>
      <c r="N104" s="81"/>
      <c r="O104" s="82"/>
      <c r="P104" s="82"/>
      <c r="Q104" s="84">
        <f t="shared" si="4"/>
        <v>0</v>
      </c>
    </row>
    <row r="105" spans="1:17" ht="15" customHeight="1">
      <c r="A105" s="75">
        <v>94</v>
      </c>
      <c r="B105" s="11" t="s">
        <v>101</v>
      </c>
      <c r="C105" s="12" t="s">
        <v>19</v>
      </c>
      <c r="D105" s="11"/>
      <c r="E105" s="13" t="s">
        <v>61</v>
      </c>
      <c r="F105" s="62" t="s">
        <v>363</v>
      </c>
      <c r="G105" s="14" t="s">
        <v>21</v>
      </c>
      <c r="H105" s="79"/>
      <c r="I105" s="81"/>
      <c r="J105" s="81"/>
      <c r="K105" s="82"/>
      <c r="L105" s="82"/>
      <c r="M105" s="83">
        <f t="shared" si="3"/>
        <v>0</v>
      </c>
      <c r="N105" s="81">
        <v>2</v>
      </c>
      <c r="O105" s="82">
        <v>4205.88</v>
      </c>
      <c r="P105" s="82"/>
      <c r="Q105" s="84">
        <f t="shared" si="4"/>
        <v>4205.88</v>
      </c>
    </row>
    <row r="106" spans="1:17" ht="15" customHeight="1">
      <c r="A106" s="75">
        <v>95</v>
      </c>
      <c r="B106" s="11" t="s">
        <v>101</v>
      </c>
      <c r="C106" s="12" t="s">
        <v>19</v>
      </c>
      <c r="D106" s="11"/>
      <c r="E106" s="13" t="s">
        <v>61</v>
      </c>
      <c r="F106" s="62" t="s">
        <v>431</v>
      </c>
      <c r="G106" s="16" t="s">
        <v>22</v>
      </c>
      <c r="H106" s="79"/>
      <c r="I106" s="81"/>
      <c r="J106" s="81"/>
      <c r="K106" s="82"/>
      <c r="L106" s="82"/>
      <c r="M106" s="83">
        <f t="shared" si="3"/>
        <v>0</v>
      </c>
      <c r="N106" s="81"/>
      <c r="O106" s="82"/>
      <c r="P106" s="82"/>
      <c r="Q106" s="84">
        <f t="shared" si="4"/>
        <v>0</v>
      </c>
    </row>
    <row r="107" spans="1:17" ht="15" customHeight="1">
      <c r="A107" s="75">
        <v>96</v>
      </c>
      <c r="B107" s="11" t="s">
        <v>102</v>
      </c>
      <c r="C107" s="12" t="s">
        <v>19</v>
      </c>
      <c r="D107" s="11"/>
      <c r="E107" s="13" t="s">
        <v>26</v>
      </c>
      <c r="F107" s="62" t="s">
        <v>364</v>
      </c>
      <c r="G107" s="14" t="s">
        <v>21</v>
      </c>
      <c r="H107" s="79"/>
      <c r="I107" s="81"/>
      <c r="J107" s="81"/>
      <c r="K107" s="82"/>
      <c r="L107" s="82"/>
      <c r="M107" s="83">
        <f t="shared" si="3"/>
        <v>0</v>
      </c>
      <c r="N107" s="81">
        <v>3</v>
      </c>
      <c r="O107" s="82">
        <v>1436.34</v>
      </c>
      <c r="P107" s="82"/>
      <c r="Q107" s="84">
        <f t="shared" si="4"/>
        <v>1436.34</v>
      </c>
    </row>
    <row r="108" spans="1:17" ht="15" customHeight="1">
      <c r="A108" s="75">
        <v>97</v>
      </c>
      <c r="B108" s="11" t="s">
        <v>102</v>
      </c>
      <c r="C108" s="12" t="s">
        <v>19</v>
      </c>
      <c r="D108" s="11"/>
      <c r="E108" s="13" t="s">
        <v>26</v>
      </c>
      <c r="F108" s="62" t="s">
        <v>232</v>
      </c>
      <c r="G108" s="18" t="s">
        <v>33</v>
      </c>
      <c r="H108" s="79">
        <v>1</v>
      </c>
      <c r="I108" s="81"/>
      <c r="J108" s="81"/>
      <c r="K108" s="82"/>
      <c r="L108" s="82"/>
      <c r="M108" s="83">
        <f t="shared" si="3"/>
        <v>0</v>
      </c>
      <c r="N108" s="81"/>
      <c r="O108" s="82"/>
      <c r="P108" s="82"/>
      <c r="Q108" s="84">
        <f t="shared" si="4"/>
        <v>0</v>
      </c>
    </row>
    <row r="109" spans="1:17" ht="15" customHeight="1">
      <c r="A109" s="75">
        <v>98</v>
      </c>
      <c r="B109" s="11" t="s">
        <v>103</v>
      </c>
      <c r="C109" s="12" t="s">
        <v>19</v>
      </c>
      <c r="D109" s="11"/>
      <c r="E109" s="13" t="s">
        <v>104</v>
      </c>
      <c r="F109" s="62" t="s">
        <v>365</v>
      </c>
      <c r="G109" s="14" t="s">
        <v>21</v>
      </c>
      <c r="H109" s="79"/>
      <c r="I109" s="81"/>
      <c r="J109" s="81"/>
      <c r="K109" s="82"/>
      <c r="L109" s="82"/>
      <c r="M109" s="83">
        <f t="shared" si="3"/>
        <v>0</v>
      </c>
      <c r="N109" s="81">
        <v>4</v>
      </c>
      <c r="O109" s="82">
        <v>5577.19</v>
      </c>
      <c r="P109" s="82"/>
      <c r="Q109" s="84">
        <f t="shared" si="4"/>
        <v>5577.19</v>
      </c>
    </row>
    <row r="110" spans="1:17" ht="15" customHeight="1">
      <c r="A110" s="75">
        <v>99</v>
      </c>
      <c r="B110" s="11" t="s">
        <v>105</v>
      </c>
      <c r="C110" s="12" t="s">
        <v>19</v>
      </c>
      <c r="D110" s="11"/>
      <c r="E110" s="13" t="s">
        <v>39</v>
      </c>
      <c r="F110" s="62" t="s">
        <v>366</v>
      </c>
      <c r="G110" s="14" t="s">
        <v>21</v>
      </c>
      <c r="H110" s="79">
        <v>3</v>
      </c>
      <c r="I110" s="81"/>
      <c r="J110" s="81"/>
      <c r="K110" s="82"/>
      <c r="L110" s="82"/>
      <c r="M110" s="83">
        <f t="shared" si="3"/>
        <v>0</v>
      </c>
      <c r="N110" s="81">
        <v>1</v>
      </c>
      <c r="O110" s="82">
        <v>677.4</v>
      </c>
      <c r="P110" s="82"/>
      <c r="Q110" s="84">
        <f t="shared" si="4"/>
        <v>677.4</v>
      </c>
    </row>
    <row r="111" spans="1:17" ht="15" customHeight="1">
      <c r="A111" s="75">
        <v>100</v>
      </c>
      <c r="B111" s="11" t="s">
        <v>105</v>
      </c>
      <c r="C111" s="12" t="s">
        <v>19</v>
      </c>
      <c r="D111" s="11"/>
      <c r="E111" s="13" t="s">
        <v>39</v>
      </c>
      <c r="F111" s="62" t="s">
        <v>235</v>
      </c>
      <c r="G111" s="18" t="s">
        <v>33</v>
      </c>
      <c r="H111" s="79">
        <v>2</v>
      </c>
      <c r="I111" s="81"/>
      <c r="J111" s="81"/>
      <c r="K111" s="82"/>
      <c r="L111" s="82"/>
      <c r="M111" s="83">
        <f t="shared" si="3"/>
        <v>0</v>
      </c>
      <c r="N111" s="81"/>
      <c r="O111" s="82"/>
      <c r="P111" s="82"/>
      <c r="Q111" s="84">
        <f t="shared" si="4"/>
        <v>0</v>
      </c>
    </row>
    <row r="112" spans="1:17" ht="15" customHeight="1">
      <c r="A112" s="75">
        <v>101</v>
      </c>
      <c r="B112" s="11" t="s">
        <v>106</v>
      </c>
      <c r="C112" s="12" t="s">
        <v>19</v>
      </c>
      <c r="D112" s="11"/>
      <c r="E112" s="13" t="s">
        <v>30</v>
      </c>
      <c r="F112" s="62" t="s">
        <v>367</v>
      </c>
      <c r="G112" s="14" t="s">
        <v>21</v>
      </c>
      <c r="H112" s="79">
        <v>1</v>
      </c>
      <c r="I112" s="81"/>
      <c r="J112" s="81"/>
      <c r="K112" s="82"/>
      <c r="L112" s="82"/>
      <c r="M112" s="83">
        <f t="shared" si="3"/>
        <v>0</v>
      </c>
      <c r="N112" s="81">
        <v>1</v>
      </c>
      <c r="O112" s="82">
        <v>8986.2000000000007</v>
      </c>
      <c r="P112" s="82"/>
      <c r="Q112" s="84">
        <f t="shared" si="4"/>
        <v>8986.2000000000007</v>
      </c>
    </row>
    <row r="113" spans="1:17" ht="15" customHeight="1">
      <c r="A113" s="75">
        <v>102</v>
      </c>
      <c r="B113" s="11" t="s">
        <v>106</v>
      </c>
      <c r="C113" s="12" t="s">
        <v>19</v>
      </c>
      <c r="D113" s="11"/>
      <c r="E113" s="13" t="s">
        <v>30</v>
      </c>
      <c r="F113" s="62" t="s">
        <v>414</v>
      </c>
      <c r="G113" s="17" t="s">
        <v>31</v>
      </c>
      <c r="H113" s="79"/>
      <c r="I113" s="81"/>
      <c r="J113" s="81"/>
      <c r="K113" s="82"/>
      <c r="L113" s="82"/>
      <c r="M113" s="83">
        <f t="shared" si="3"/>
        <v>0</v>
      </c>
      <c r="N113" s="81">
        <v>1</v>
      </c>
      <c r="O113" s="82">
        <v>969.1</v>
      </c>
      <c r="P113" s="82"/>
      <c r="Q113" s="84">
        <f t="shared" si="4"/>
        <v>969.1</v>
      </c>
    </row>
    <row r="114" spans="1:17" ht="15" customHeight="1">
      <c r="A114" s="75">
        <v>103</v>
      </c>
      <c r="B114" s="11" t="s">
        <v>107</v>
      </c>
      <c r="C114" s="12" t="s">
        <v>19</v>
      </c>
      <c r="D114" s="11"/>
      <c r="E114" s="13" t="s">
        <v>26</v>
      </c>
      <c r="F114" s="62" t="s">
        <v>368</v>
      </c>
      <c r="G114" s="14" t="s">
        <v>21</v>
      </c>
      <c r="H114" s="79"/>
      <c r="I114" s="81"/>
      <c r="J114" s="81"/>
      <c r="K114" s="82"/>
      <c r="L114" s="82"/>
      <c r="M114" s="83">
        <f t="shared" si="3"/>
        <v>0</v>
      </c>
      <c r="N114" s="81">
        <v>2</v>
      </c>
      <c r="O114" s="82">
        <v>3732.75</v>
      </c>
      <c r="P114" s="82"/>
      <c r="Q114" s="84">
        <f t="shared" si="4"/>
        <v>3732.75</v>
      </c>
    </row>
    <row r="115" spans="1:17" ht="15" customHeight="1">
      <c r="A115" s="75">
        <v>104</v>
      </c>
      <c r="B115" s="11" t="s">
        <v>108</v>
      </c>
      <c r="C115" s="12" t="s">
        <v>19</v>
      </c>
      <c r="D115" s="11"/>
      <c r="E115" s="13" t="s">
        <v>26</v>
      </c>
      <c r="F115" s="62" t="s">
        <v>369</v>
      </c>
      <c r="G115" s="14" t="s">
        <v>21</v>
      </c>
      <c r="H115" s="79">
        <v>1</v>
      </c>
      <c r="I115" s="81"/>
      <c r="J115" s="81"/>
      <c r="K115" s="82"/>
      <c r="L115" s="82"/>
      <c r="M115" s="83">
        <f t="shared" si="3"/>
        <v>0</v>
      </c>
      <c r="N115" s="81"/>
      <c r="O115" s="82"/>
      <c r="P115" s="82"/>
      <c r="Q115" s="84">
        <f t="shared" si="4"/>
        <v>0</v>
      </c>
    </row>
    <row r="116" spans="1:17" ht="15" customHeight="1">
      <c r="A116" s="75">
        <v>105</v>
      </c>
      <c r="B116" s="11" t="s">
        <v>109</v>
      </c>
      <c r="C116" s="12" t="s">
        <v>19</v>
      </c>
      <c r="D116" s="11"/>
      <c r="E116" s="13" t="s">
        <v>30</v>
      </c>
      <c r="F116" s="63">
        <v>99</v>
      </c>
      <c r="G116" s="14" t="s">
        <v>21</v>
      </c>
      <c r="H116" s="79"/>
      <c r="I116" s="81"/>
      <c r="J116" s="81"/>
      <c r="K116" s="82"/>
      <c r="L116" s="82"/>
      <c r="M116" s="83">
        <f t="shared" si="3"/>
        <v>0</v>
      </c>
      <c r="N116" s="81"/>
      <c r="O116" s="82"/>
      <c r="P116" s="82"/>
      <c r="Q116" s="84">
        <f t="shared" si="4"/>
        <v>0</v>
      </c>
    </row>
    <row r="117" spans="1:17" ht="15" customHeight="1">
      <c r="A117" s="75">
        <v>106</v>
      </c>
      <c r="B117" s="11" t="s">
        <v>110</v>
      </c>
      <c r="C117" s="12" t="s">
        <v>19</v>
      </c>
      <c r="D117" s="11"/>
      <c r="E117" s="13" t="s">
        <v>30</v>
      </c>
      <c r="F117" s="62" t="s">
        <v>370</v>
      </c>
      <c r="G117" s="14" t="s">
        <v>21</v>
      </c>
      <c r="H117" s="79"/>
      <c r="I117" s="81"/>
      <c r="J117" s="81"/>
      <c r="K117" s="82"/>
      <c r="L117" s="82"/>
      <c r="M117" s="83">
        <f t="shared" si="3"/>
        <v>0</v>
      </c>
      <c r="N117" s="81">
        <v>1</v>
      </c>
      <c r="O117" s="82">
        <v>7838.24</v>
      </c>
      <c r="P117" s="82"/>
      <c r="Q117" s="84">
        <f t="shared" si="4"/>
        <v>7838.24</v>
      </c>
    </row>
    <row r="118" spans="1:17" ht="15" customHeight="1">
      <c r="A118" s="75">
        <v>107</v>
      </c>
      <c r="B118" s="11" t="s">
        <v>110</v>
      </c>
      <c r="C118" s="12" t="s">
        <v>19</v>
      </c>
      <c r="D118" s="11"/>
      <c r="E118" s="13" t="s">
        <v>30</v>
      </c>
      <c r="F118" s="62" t="s">
        <v>415</v>
      </c>
      <c r="G118" s="17" t="s">
        <v>31</v>
      </c>
      <c r="H118" s="79"/>
      <c r="I118" s="81"/>
      <c r="J118" s="81"/>
      <c r="K118" s="82"/>
      <c r="L118" s="82"/>
      <c r="M118" s="83">
        <f t="shared" si="3"/>
        <v>0</v>
      </c>
      <c r="N118" s="81"/>
      <c r="O118" s="82"/>
      <c r="P118" s="82"/>
      <c r="Q118" s="84">
        <f t="shared" si="4"/>
        <v>0</v>
      </c>
    </row>
    <row r="119" spans="1:17" ht="15" customHeight="1">
      <c r="A119" s="75">
        <v>108</v>
      </c>
      <c r="B119" s="11" t="s">
        <v>111</v>
      </c>
      <c r="C119" s="12" t="s">
        <v>19</v>
      </c>
      <c r="D119" s="11"/>
      <c r="E119" s="13" t="s">
        <v>112</v>
      </c>
      <c r="F119" s="62" t="s">
        <v>371</v>
      </c>
      <c r="G119" s="14" t="s">
        <v>21</v>
      </c>
      <c r="H119" s="79"/>
      <c r="I119" s="81"/>
      <c r="J119" s="81"/>
      <c r="K119" s="82"/>
      <c r="L119" s="82"/>
      <c r="M119" s="83">
        <f t="shared" si="3"/>
        <v>0</v>
      </c>
      <c r="N119" s="81">
        <v>4</v>
      </c>
      <c r="O119" s="82">
        <v>13026.48</v>
      </c>
      <c r="P119" s="82"/>
      <c r="Q119" s="84">
        <f t="shared" si="4"/>
        <v>13026.48</v>
      </c>
    </row>
    <row r="120" spans="1:17" ht="15" customHeight="1">
      <c r="A120" s="75">
        <v>109</v>
      </c>
      <c r="B120" s="11" t="s">
        <v>111</v>
      </c>
      <c r="C120" s="12" t="s">
        <v>19</v>
      </c>
      <c r="D120" s="11"/>
      <c r="E120" s="13" t="s">
        <v>112</v>
      </c>
      <c r="F120" s="62" t="s">
        <v>432</v>
      </c>
      <c r="G120" s="16" t="s">
        <v>22</v>
      </c>
      <c r="H120" s="79"/>
      <c r="I120" s="81"/>
      <c r="J120" s="81"/>
      <c r="K120" s="82"/>
      <c r="L120" s="82"/>
      <c r="M120" s="83">
        <f t="shared" si="3"/>
        <v>0</v>
      </c>
      <c r="N120" s="81"/>
      <c r="O120" s="82"/>
      <c r="P120" s="82"/>
      <c r="Q120" s="84">
        <f t="shared" si="4"/>
        <v>0</v>
      </c>
    </row>
    <row r="121" spans="1:17" ht="15" customHeight="1">
      <c r="A121" s="75">
        <v>110</v>
      </c>
      <c r="B121" s="11" t="s">
        <v>113</v>
      </c>
      <c r="C121" s="12" t="s">
        <v>19</v>
      </c>
      <c r="D121" s="11"/>
      <c r="E121" s="13" t="s">
        <v>26</v>
      </c>
      <c r="F121" s="62" t="s">
        <v>372</v>
      </c>
      <c r="G121" s="14" t="s">
        <v>21</v>
      </c>
      <c r="H121" s="79">
        <v>1</v>
      </c>
      <c r="I121" s="81"/>
      <c r="J121" s="81"/>
      <c r="K121" s="82"/>
      <c r="L121" s="82"/>
      <c r="M121" s="83">
        <f t="shared" si="3"/>
        <v>0</v>
      </c>
      <c r="N121" s="81">
        <v>6</v>
      </c>
      <c r="O121" s="82">
        <v>8832.6299999999992</v>
      </c>
      <c r="P121" s="82"/>
      <c r="Q121" s="84">
        <f t="shared" si="4"/>
        <v>8832.6299999999992</v>
      </c>
    </row>
    <row r="122" spans="1:17" ht="15" customHeight="1">
      <c r="A122" s="75">
        <v>111</v>
      </c>
      <c r="B122" s="11" t="s">
        <v>114</v>
      </c>
      <c r="C122" s="12" t="s">
        <v>19</v>
      </c>
      <c r="D122" s="11"/>
      <c r="E122" s="13" t="s">
        <v>26</v>
      </c>
      <c r="F122" s="62" t="s">
        <v>373</v>
      </c>
      <c r="G122" s="14" t="s">
        <v>21</v>
      </c>
      <c r="H122" s="79"/>
      <c r="I122" s="81"/>
      <c r="J122" s="81"/>
      <c r="K122" s="82"/>
      <c r="L122" s="82"/>
      <c r="M122" s="83">
        <f t="shared" si="3"/>
        <v>0</v>
      </c>
      <c r="N122" s="81">
        <v>4</v>
      </c>
      <c r="O122" s="82">
        <v>3699.22</v>
      </c>
      <c r="P122" s="82"/>
      <c r="Q122" s="84">
        <f t="shared" si="4"/>
        <v>3699.22</v>
      </c>
    </row>
    <row r="123" spans="1:17" ht="15" customHeight="1">
      <c r="A123" s="75">
        <v>112</v>
      </c>
      <c r="B123" s="11" t="s">
        <v>114</v>
      </c>
      <c r="C123" s="12" t="s">
        <v>19</v>
      </c>
      <c r="D123" s="11"/>
      <c r="E123" s="13" t="s">
        <v>26</v>
      </c>
      <c r="F123" s="62" t="s">
        <v>245</v>
      </c>
      <c r="G123" s="18" t="s">
        <v>33</v>
      </c>
      <c r="H123" s="79"/>
      <c r="I123" s="81"/>
      <c r="J123" s="81"/>
      <c r="K123" s="82"/>
      <c r="L123" s="82"/>
      <c r="M123" s="83">
        <f t="shared" si="3"/>
        <v>0</v>
      </c>
      <c r="N123" s="81"/>
      <c r="O123" s="82"/>
      <c r="P123" s="82"/>
      <c r="Q123" s="84">
        <f t="shared" si="4"/>
        <v>0</v>
      </c>
    </row>
    <row r="124" spans="1:17" ht="15" customHeight="1">
      <c r="A124" s="75">
        <v>113</v>
      </c>
      <c r="B124" s="11" t="s">
        <v>115</v>
      </c>
      <c r="C124" s="12" t="s">
        <v>19</v>
      </c>
      <c r="D124" s="11"/>
      <c r="E124" s="13" t="s">
        <v>116</v>
      </c>
      <c r="F124" s="62" t="s">
        <v>374</v>
      </c>
      <c r="G124" s="14" t="s">
        <v>21</v>
      </c>
      <c r="H124" s="79">
        <v>2</v>
      </c>
      <c r="I124" s="81"/>
      <c r="J124" s="81"/>
      <c r="K124" s="82"/>
      <c r="L124" s="82"/>
      <c r="M124" s="83">
        <f t="shared" si="3"/>
        <v>0</v>
      </c>
      <c r="N124" s="81">
        <v>13</v>
      </c>
      <c r="O124" s="82">
        <v>19750.62</v>
      </c>
      <c r="P124" s="82"/>
      <c r="Q124" s="84">
        <f t="shared" si="4"/>
        <v>19750.62</v>
      </c>
    </row>
    <row r="125" spans="1:17" ht="15" customHeight="1">
      <c r="A125" s="75">
        <v>114</v>
      </c>
      <c r="B125" s="11" t="s">
        <v>115</v>
      </c>
      <c r="C125" s="12" t="s">
        <v>19</v>
      </c>
      <c r="D125" s="11"/>
      <c r="E125" s="13" t="s">
        <v>116</v>
      </c>
      <c r="F125" s="62" t="s">
        <v>402</v>
      </c>
      <c r="G125" s="19" t="s">
        <v>36</v>
      </c>
      <c r="H125" s="79"/>
      <c r="I125" s="81"/>
      <c r="J125" s="81"/>
      <c r="K125" s="82"/>
      <c r="L125" s="82"/>
      <c r="M125" s="83">
        <f t="shared" si="3"/>
        <v>0</v>
      </c>
      <c r="N125" s="81">
        <v>2</v>
      </c>
      <c r="O125" s="82">
        <v>2290.6</v>
      </c>
      <c r="P125" s="82"/>
      <c r="Q125" s="84">
        <f t="shared" si="4"/>
        <v>2290.6</v>
      </c>
    </row>
    <row r="126" spans="1:17" ht="15" customHeight="1">
      <c r="A126" s="75">
        <v>115</v>
      </c>
      <c r="B126" s="11" t="s">
        <v>117</v>
      </c>
      <c r="C126" s="12" t="s">
        <v>19</v>
      </c>
      <c r="D126" s="11"/>
      <c r="E126" s="13" t="s">
        <v>61</v>
      </c>
      <c r="F126" s="62" t="s">
        <v>375</v>
      </c>
      <c r="G126" s="14" t="s">
        <v>21</v>
      </c>
      <c r="H126" s="79"/>
      <c r="I126" s="81"/>
      <c r="J126" s="81"/>
      <c r="K126" s="82"/>
      <c r="L126" s="82"/>
      <c r="M126" s="83">
        <f t="shared" si="3"/>
        <v>0</v>
      </c>
      <c r="N126" s="81">
        <v>1</v>
      </c>
      <c r="O126" s="82">
        <v>4663.72</v>
      </c>
      <c r="P126" s="82"/>
      <c r="Q126" s="84">
        <f t="shared" si="4"/>
        <v>4663.72</v>
      </c>
    </row>
    <row r="127" spans="1:17" ht="15" customHeight="1">
      <c r="A127" s="75">
        <v>116</v>
      </c>
      <c r="B127" s="11" t="s">
        <v>117</v>
      </c>
      <c r="C127" s="12" t="s">
        <v>19</v>
      </c>
      <c r="D127" s="11"/>
      <c r="E127" s="13" t="s">
        <v>61</v>
      </c>
      <c r="F127" s="62" t="s">
        <v>433</v>
      </c>
      <c r="G127" s="16" t="s">
        <v>22</v>
      </c>
      <c r="H127" s="79"/>
      <c r="I127" s="81"/>
      <c r="J127" s="81"/>
      <c r="K127" s="82"/>
      <c r="L127" s="82"/>
      <c r="M127" s="83">
        <f t="shared" si="3"/>
        <v>0</v>
      </c>
      <c r="N127" s="81"/>
      <c r="O127" s="82"/>
      <c r="P127" s="82"/>
      <c r="Q127" s="84">
        <f t="shared" si="4"/>
        <v>0</v>
      </c>
    </row>
    <row r="128" spans="1:17" ht="15" customHeight="1">
      <c r="A128" s="75">
        <v>117</v>
      </c>
      <c r="B128" s="11" t="s">
        <v>118</v>
      </c>
      <c r="C128" s="12" t="s">
        <v>19</v>
      </c>
      <c r="D128" s="11"/>
      <c r="E128" s="13" t="s">
        <v>87</v>
      </c>
      <c r="F128" s="62" t="s">
        <v>314</v>
      </c>
      <c r="G128" s="14" t="s">
        <v>21</v>
      </c>
      <c r="H128" s="79">
        <v>1</v>
      </c>
      <c r="I128" s="81"/>
      <c r="J128" s="81"/>
      <c r="K128" s="82"/>
      <c r="L128" s="82"/>
      <c r="M128" s="83">
        <f t="shared" si="3"/>
        <v>0</v>
      </c>
      <c r="N128" s="81">
        <v>3</v>
      </c>
      <c r="O128" s="82">
        <v>4794.08</v>
      </c>
      <c r="P128" s="82"/>
      <c r="Q128" s="84">
        <f t="shared" si="4"/>
        <v>4794.08</v>
      </c>
    </row>
    <row r="129" spans="1:17" ht="15" customHeight="1">
      <c r="A129" s="75">
        <v>118</v>
      </c>
      <c r="B129" s="11" t="s">
        <v>118</v>
      </c>
      <c r="C129" s="12" t="s">
        <v>19</v>
      </c>
      <c r="D129" s="11"/>
      <c r="E129" s="13" t="s">
        <v>87</v>
      </c>
      <c r="F129" s="62" t="s">
        <v>416</v>
      </c>
      <c r="G129" s="17" t="s">
        <v>31</v>
      </c>
      <c r="H129" s="79"/>
      <c r="I129" s="81"/>
      <c r="J129" s="81"/>
      <c r="K129" s="82"/>
      <c r="L129" s="82"/>
      <c r="M129" s="83">
        <f t="shared" si="3"/>
        <v>0</v>
      </c>
      <c r="N129" s="81"/>
      <c r="O129" s="82">
        <v>821.39</v>
      </c>
      <c r="P129" s="82"/>
      <c r="Q129" s="84">
        <f t="shared" si="4"/>
        <v>821.39</v>
      </c>
    </row>
    <row r="130" spans="1:17" ht="15" customHeight="1">
      <c r="A130" s="75">
        <v>119</v>
      </c>
      <c r="B130" s="11" t="s">
        <v>119</v>
      </c>
      <c r="C130" s="12" t="s">
        <v>19</v>
      </c>
      <c r="D130" s="11"/>
      <c r="E130" s="13" t="s">
        <v>84</v>
      </c>
      <c r="F130" s="62" t="s">
        <v>376</v>
      </c>
      <c r="G130" s="14" t="s">
        <v>21</v>
      </c>
      <c r="H130" s="79">
        <v>1</v>
      </c>
      <c r="I130" s="81"/>
      <c r="J130" s="81"/>
      <c r="K130" s="82"/>
      <c r="L130" s="82"/>
      <c r="M130" s="83">
        <f t="shared" si="3"/>
        <v>0</v>
      </c>
      <c r="N130" s="81">
        <v>10</v>
      </c>
      <c r="O130" s="82">
        <v>8589.31</v>
      </c>
      <c r="P130" s="82"/>
      <c r="Q130" s="84">
        <f t="shared" si="4"/>
        <v>8589.31</v>
      </c>
    </row>
    <row r="131" spans="1:17" ht="15" customHeight="1">
      <c r="A131" s="75">
        <v>120</v>
      </c>
      <c r="B131" s="11" t="s">
        <v>119</v>
      </c>
      <c r="C131" s="12" t="s">
        <v>19</v>
      </c>
      <c r="D131" s="11"/>
      <c r="E131" s="13" t="s">
        <v>84</v>
      </c>
      <c r="F131" s="62" t="s">
        <v>253</v>
      </c>
      <c r="G131" s="18" t="s">
        <v>33</v>
      </c>
      <c r="H131" s="79"/>
      <c r="I131" s="81"/>
      <c r="J131" s="81"/>
      <c r="K131" s="82"/>
      <c r="L131" s="82"/>
      <c r="M131" s="83">
        <f t="shared" si="3"/>
        <v>0</v>
      </c>
      <c r="N131" s="81">
        <v>1</v>
      </c>
      <c r="O131" s="82"/>
      <c r="P131" s="82"/>
      <c r="Q131" s="84">
        <f t="shared" si="4"/>
        <v>0</v>
      </c>
    </row>
    <row r="132" spans="1:17" ht="15" customHeight="1">
      <c r="A132" s="75">
        <v>121</v>
      </c>
      <c r="B132" s="11" t="s">
        <v>120</v>
      </c>
      <c r="C132" s="12" t="s">
        <v>19</v>
      </c>
      <c r="D132" s="11"/>
      <c r="E132" s="13" t="s">
        <v>24</v>
      </c>
      <c r="F132" s="62" t="s">
        <v>377</v>
      </c>
      <c r="G132" s="14" t="s">
        <v>21</v>
      </c>
      <c r="H132" s="79">
        <v>1</v>
      </c>
      <c r="I132" s="81"/>
      <c r="J132" s="81"/>
      <c r="K132" s="82"/>
      <c r="L132" s="82"/>
      <c r="M132" s="83">
        <f t="shared" si="3"/>
        <v>0</v>
      </c>
      <c r="N132" s="81">
        <v>12</v>
      </c>
      <c r="O132" s="82">
        <v>9569.42</v>
      </c>
      <c r="P132" s="82"/>
      <c r="Q132" s="84">
        <f t="shared" si="4"/>
        <v>9569.42</v>
      </c>
    </row>
    <row r="133" spans="1:17" ht="15" customHeight="1">
      <c r="A133" s="75">
        <v>122</v>
      </c>
      <c r="B133" s="11" t="s">
        <v>120</v>
      </c>
      <c r="C133" s="12" t="s">
        <v>19</v>
      </c>
      <c r="D133" s="11"/>
      <c r="E133" s="13" t="s">
        <v>24</v>
      </c>
      <c r="F133" s="62" t="s">
        <v>434</v>
      </c>
      <c r="G133" s="16" t="s">
        <v>22</v>
      </c>
      <c r="H133" s="79"/>
      <c r="I133" s="81"/>
      <c r="J133" s="81"/>
      <c r="K133" s="82"/>
      <c r="L133" s="82"/>
      <c r="M133" s="83">
        <f t="shared" si="3"/>
        <v>0</v>
      </c>
      <c r="N133" s="81">
        <v>6</v>
      </c>
      <c r="O133" s="82">
        <v>12155.53</v>
      </c>
      <c r="P133" s="82"/>
      <c r="Q133" s="84">
        <f t="shared" si="4"/>
        <v>12155.53</v>
      </c>
    </row>
    <row r="134" spans="1:17" ht="15" customHeight="1">
      <c r="A134" s="75">
        <v>123</v>
      </c>
      <c r="B134" s="11" t="s">
        <v>121</v>
      </c>
      <c r="C134" s="12" t="s">
        <v>19</v>
      </c>
      <c r="D134" s="11"/>
      <c r="E134" s="13" t="s">
        <v>30</v>
      </c>
      <c r="F134" s="62" t="s">
        <v>378</v>
      </c>
      <c r="G134" s="14" t="s">
        <v>21</v>
      </c>
      <c r="H134" s="79"/>
      <c r="I134" s="81"/>
      <c r="J134" s="81"/>
      <c r="K134" s="82"/>
      <c r="L134" s="82"/>
      <c r="M134" s="83">
        <f t="shared" si="3"/>
        <v>0</v>
      </c>
      <c r="N134" s="81">
        <v>6</v>
      </c>
      <c r="O134" s="82">
        <v>10593.31</v>
      </c>
      <c r="P134" s="82"/>
      <c r="Q134" s="84">
        <f t="shared" si="4"/>
        <v>10593.31</v>
      </c>
    </row>
    <row r="135" spans="1:17" ht="15" customHeight="1">
      <c r="A135" s="75">
        <v>124</v>
      </c>
      <c r="B135" s="11" t="s">
        <v>121</v>
      </c>
      <c r="C135" s="12" t="s">
        <v>19</v>
      </c>
      <c r="D135" s="11"/>
      <c r="E135" s="13" t="s">
        <v>30</v>
      </c>
      <c r="F135" s="62" t="s">
        <v>417</v>
      </c>
      <c r="G135" s="17" t="s">
        <v>31</v>
      </c>
      <c r="H135" s="79">
        <v>1</v>
      </c>
      <c r="I135" s="81"/>
      <c r="J135" s="81"/>
      <c r="K135" s="82"/>
      <c r="L135" s="82"/>
      <c r="M135" s="83">
        <f t="shared" si="3"/>
        <v>0</v>
      </c>
      <c r="N135" s="81"/>
      <c r="O135" s="82"/>
      <c r="P135" s="82"/>
      <c r="Q135" s="84">
        <f t="shared" si="4"/>
        <v>0</v>
      </c>
    </row>
    <row r="136" spans="1:17" ht="15" customHeight="1">
      <c r="A136" s="75">
        <v>125</v>
      </c>
      <c r="B136" s="11" t="s">
        <v>122</v>
      </c>
      <c r="C136" s="12" t="s">
        <v>19</v>
      </c>
      <c r="D136" s="11"/>
      <c r="E136" s="13" t="s">
        <v>58</v>
      </c>
      <c r="F136" s="62" t="s">
        <v>379</v>
      </c>
      <c r="G136" s="14" t="s">
        <v>21</v>
      </c>
      <c r="H136" s="79"/>
      <c r="I136" s="81"/>
      <c r="J136" s="81"/>
      <c r="K136" s="82"/>
      <c r="L136" s="82"/>
      <c r="M136" s="83">
        <f t="shared" si="3"/>
        <v>0</v>
      </c>
      <c r="N136" s="81">
        <v>1</v>
      </c>
      <c r="O136" s="82">
        <v>697.75</v>
      </c>
      <c r="P136" s="82"/>
      <c r="Q136" s="84">
        <f t="shared" si="4"/>
        <v>697.75</v>
      </c>
    </row>
    <row r="137" spans="1:17" ht="15" customHeight="1">
      <c r="A137" s="75">
        <v>126</v>
      </c>
      <c r="B137" s="11" t="s">
        <v>122</v>
      </c>
      <c r="C137" s="12" t="s">
        <v>19</v>
      </c>
      <c r="D137" s="11"/>
      <c r="E137" s="13" t="s">
        <v>58</v>
      </c>
      <c r="F137" s="62" t="s">
        <v>418</v>
      </c>
      <c r="G137" s="17" t="s">
        <v>31</v>
      </c>
      <c r="H137" s="79"/>
      <c r="I137" s="81"/>
      <c r="J137" s="81"/>
      <c r="K137" s="82"/>
      <c r="L137" s="82"/>
      <c r="M137" s="83">
        <f t="shared" si="3"/>
        <v>0</v>
      </c>
      <c r="N137" s="81">
        <v>2</v>
      </c>
      <c r="O137" s="82">
        <v>8444.4500000000007</v>
      </c>
      <c r="P137" s="82"/>
      <c r="Q137" s="84">
        <f t="shared" si="4"/>
        <v>8444.4500000000007</v>
      </c>
    </row>
    <row r="138" spans="1:17" ht="15" customHeight="1">
      <c r="A138" s="75">
        <v>127</v>
      </c>
      <c r="B138" s="11" t="s">
        <v>123</v>
      </c>
      <c r="C138" s="12" t="s">
        <v>19</v>
      </c>
      <c r="D138" s="11"/>
      <c r="E138" s="13" t="s">
        <v>124</v>
      </c>
      <c r="F138" s="62" t="s">
        <v>380</v>
      </c>
      <c r="G138" s="14" t="s">
        <v>21</v>
      </c>
      <c r="H138" s="79"/>
      <c r="I138" s="81"/>
      <c r="J138" s="81"/>
      <c r="K138" s="82"/>
      <c r="L138" s="82"/>
      <c r="M138" s="83">
        <f t="shared" si="3"/>
        <v>0</v>
      </c>
      <c r="N138" s="81">
        <v>2</v>
      </c>
      <c r="O138" s="82">
        <v>4576.97</v>
      </c>
      <c r="P138" s="82"/>
      <c r="Q138" s="84">
        <f t="shared" si="4"/>
        <v>4576.97</v>
      </c>
    </row>
    <row r="139" spans="1:17" ht="15" customHeight="1">
      <c r="A139" s="75">
        <v>128</v>
      </c>
      <c r="B139" s="11" t="s">
        <v>123</v>
      </c>
      <c r="C139" s="12" t="s">
        <v>19</v>
      </c>
      <c r="D139" s="11"/>
      <c r="E139" s="13" t="s">
        <v>124</v>
      </c>
      <c r="F139" s="62" t="s">
        <v>435</v>
      </c>
      <c r="G139" s="16" t="s">
        <v>22</v>
      </c>
      <c r="H139" s="79"/>
      <c r="I139" s="81"/>
      <c r="J139" s="81"/>
      <c r="K139" s="82"/>
      <c r="L139" s="82"/>
      <c r="M139" s="83">
        <f t="shared" si="3"/>
        <v>0</v>
      </c>
      <c r="N139" s="81"/>
      <c r="O139" s="82"/>
      <c r="P139" s="82"/>
      <c r="Q139" s="84">
        <f t="shared" si="4"/>
        <v>0</v>
      </c>
    </row>
    <row r="140" spans="1:17" ht="15" customHeight="1">
      <c r="A140" s="75">
        <v>129</v>
      </c>
      <c r="B140" s="11" t="s">
        <v>125</v>
      </c>
      <c r="C140" s="12" t="s">
        <v>19</v>
      </c>
      <c r="D140" s="11"/>
      <c r="E140" s="13" t="s">
        <v>61</v>
      </c>
      <c r="F140" s="62" t="s">
        <v>381</v>
      </c>
      <c r="G140" s="14" t="s">
        <v>21</v>
      </c>
      <c r="H140" s="79"/>
      <c r="I140" s="81"/>
      <c r="J140" s="81"/>
      <c r="K140" s="82"/>
      <c r="L140" s="82"/>
      <c r="M140" s="83">
        <f t="shared" si="3"/>
        <v>0</v>
      </c>
      <c r="N140" s="81">
        <v>2</v>
      </c>
      <c r="O140" s="82">
        <v>944.43</v>
      </c>
      <c r="P140" s="82"/>
      <c r="Q140" s="84">
        <f t="shared" si="4"/>
        <v>944.43</v>
      </c>
    </row>
    <row r="141" spans="1:17" ht="15" customHeight="1">
      <c r="A141" s="75">
        <v>130</v>
      </c>
      <c r="B141" s="11" t="s">
        <v>125</v>
      </c>
      <c r="C141" s="12" t="s">
        <v>19</v>
      </c>
      <c r="D141" s="11"/>
      <c r="E141" s="13" t="s">
        <v>61</v>
      </c>
      <c r="F141" s="62" t="s">
        <v>436</v>
      </c>
      <c r="G141" s="16" t="s">
        <v>22</v>
      </c>
      <c r="H141" s="79"/>
      <c r="I141" s="81"/>
      <c r="J141" s="81"/>
      <c r="K141" s="82"/>
      <c r="L141" s="82"/>
      <c r="M141" s="83">
        <f t="shared" si="3"/>
        <v>0</v>
      </c>
      <c r="N141" s="81"/>
      <c r="O141" s="82"/>
      <c r="P141" s="82"/>
      <c r="Q141" s="84">
        <f t="shared" si="4"/>
        <v>0</v>
      </c>
    </row>
    <row r="142" spans="1:17" ht="15" customHeight="1">
      <c r="A142" s="75">
        <v>131</v>
      </c>
      <c r="B142" s="11" t="s">
        <v>126</v>
      </c>
      <c r="C142" s="12" t="s">
        <v>19</v>
      </c>
      <c r="D142" s="11"/>
      <c r="E142" s="13" t="s">
        <v>24</v>
      </c>
      <c r="F142" s="62" t="s">
        <v>382</v>
      </c>
      <c r="G142" s="14" t="s">
        <v>21</v>
      </c>
      <c r="H142" s="79"/>
      <c r="I142" s="81"/>
      <c r="J142" s="81"/>
      <c r="K142" s="82"/>
      <c r="L142" s="82"/>
      <c r="M142" s="83">
        <f t="shared" ref="M142:M187" si="5">K142-L142</f>
        <v>0</v>
      </c>
      <c r="N142" s="81">
        <v>11</v>
      </c>
      <c r="O142" s="82">
        <v>10170.48</v>
      </c>
      <c r="P142" s="82"/>
      <c r="Q142" s="84">
        <f t="shared" ref="Q142:Q187" si="6">O142-P142</f>
        <v>10170.48</v>
      </c>
    </row>
    <row r="143" spans="1:17" ht="15" customHeight="1">
      <c r="A143" s="75">
        <v>132</v>
      </c>
      <c r="B143" s="11" t="s">
        <v>126</v>
      </c>
      <c r="C143" s="12" t="s">
        <v>19</v>
      </c>
      <c r="D143" s="11"/>
      <c r="E143" s="13" t="s">
        <v>24</v>
      </c>
      <c r="F143" s="62" t="s">
        <v>437</v>
      </c>
      <c r="G143" s="16" t="s">
        <v>22</v>
      </c>
      <c r="H143" s="79"/>
      <c r="I143" s="81"/>
      <c r="J143" s="81"/>
      <c r="K143" s="82"/>
      <c r="L143" s="82"/>
      <c r="M143" s="83">
        <f t="shared" si="5"/>
        <v>0</v>
      </c>
      <c r="N143" s="81">
        <v>2</v>
      </c>
      <c r="O143" s="82">
        <v>2202.5</v>
      </c>
      <c r="P143" s="82"/>
      <c r="Q143" s="84">
        <f t="shared" si="6"/>
        <v>2202.5</v>
      </c>
    </row>
    <row r="144" spans="1:17" ht="15" customHeight="1">
      <c r="A144" s="75">
        <v>133</v>
      </c>
      <c r="B144" s="11" t="s">
        <v>127</v>
      </c>
      <c r="C144" s="12" t="s">
        <v>19</v>
      </c>
      <c r="D144" s="11"/>
      <c r="E144" s="13" t="s">
        <v>26</v>
      </c>
      <c r="F144" s="62" t="s">
        <v>383</v>
      </c>
      <c r="G144" s="14" t="s">
        <v>21</v>
      </c>
      <c r="H144" s="79"/>
      <c r="I144" s="81"/>
      <c r="J144" s="81"/>
      <c r="K144" s="82"/>
      <c r="L144" s="82"/>
      <c r="M144" s="83">
        <f t="shared" si="5"/>
        <v>0</v>
      </c>
      <c r="N144" s="81"/>
      <c r="O144" s="82"/>
      <c r="P144" s="82"/>
      <c r="Q144" s="84">
        <f t="shared" si="6"/>
        <v>0</v>
      </c>
    </row>
    <row r="145" spans="1:17" ht="15" customHeight="1">
      <c r="A145" s="75">
        <v>134</v>
      </c>
      <c r="B145" s="11" t="s">
        <v>127</v>
      </c>
      <c r="C145" s="12" t="s">
        <v>19</v>
      </c>
      <c r="D145" s="11"/>
      <c r="E145" s="13" t="s">
        <v>26</v>
      </c>
      <c r="F145" s="62" t="s">
        <v>267</v>
      </c>
      <c r="G145" s="18" t="s">
        <v>33</v>
      </c>
      <c r="H145" s="79"/>
      <c r="I145" s="81"/>
      <c r="J145" s="81"/>
      <c r="K145" s="82"/>
      <c r="L145" s="82"/>
      <c r="M145" s="83">
        <f t="shared" si="5"/>
        <v>0</v>
      </c>
      <c r="N145" s="81"/>
      <c r="O145" s="82"/>
      <c r="P145" s="82"/>
      <c r="Q145" s="84">
        <f t="shared" si="6"/>
        <v>0</v>
      </c>
    </row>
    <row r="146" spans="1:17" ht="15" customHeight="1">
      <c r="A146" s="75">
        <v>135</v>
      </c>
      <c r="B146" s="11" t="s">
        <v>128</v>
      </c>
      <c r="C146" s="12" t="s">
        <v>19</v>
      </c>
      <c r="D146" s="11"/>
      <c r="E146" s="13" t="s">
        <v>26</v>
      </c>
      <c r="F146" s="69">
        <v>124</v>
      </c>
      <c r="G146" s="14" t="s">
        <v>21</v>
      </c>
      <c r="H146" s="79"/>
      <c r="I146" s="81"/>
      <c r="J146" s="81"/>
      <c r="K146" s="82"/>
      <c r="L146" s="82"/>
      <c r="M146" s="83">
        <f t="shared" si="5"/>
        <v>0</v>
      </c>
      <c r="N146" s="81">
        <v>3</v>
      </c>
      <c r="O146" s="82">
        <v>6859.12</v>
      </c>
      <c r="P146" s="82"/>
      <c r="Q146" s="84">
        <f t="shared" si="6"/>
        <v>6859.12</v>
      </c>
    </row>
    <row r="147" spans="1:17" ht="15" customHeight="1">
      <c r="A147" s="75">
        <v>136</v>
      </c>
      <c r="B147" s="11" t="s">
        <v>128</v>
      </c>
      <c r="C147" s="12" t="s">
        <v>19</v>
      </c>
      <c r="D147" s="11"/>
      <c r="E147" s="13" t="s">
        <v>26</v>
      </c>
      <c r="F147" s="65" t="s">
        <v>299</v>
      </c>
      <c r="G147" s="18" t="s">
        <v>33</v>
      </c>
      <c r="H147" s="79"/>
      <c r="I147" s="81"/>
      <c r="J147" s="81"/>
      <c r="K147" s="82"/>
      <c r="L147" s="82"/>
      <c r="M147" s="83">
        <f t="shared" si="5"/>
        <v>0</v>
      </c>
      <c r="N147" s="81">
        <v>2</v>
      </c>
      <c r="O147" s="82"/>
      <c r="P147" s="82"/>
      <c r="Q147" s="84">
        <f t="shared" si="6"/>
        <v>0</v>
      </c>
    </row>
    <row r="148" spans="1:17" ht="15" customHeight="1">
      <c r="A148" s="75">
        <v>137</v>
      </c>
      <c r="B148" s="11" t="s">
        <v>129</v>
      </c>
      <c r="C148" s="12" t="s">
        <v>19</v>
      </c>
      <c r="D148" s="11"/>
      <c r="E148" s="13" t="s">
        <v>26</v>
      </c>
      <c r="F148" s="63">
        <v>125</v>
      </c>
      <c r="G148" s="14" t="s">
        <v>21</v>
      </c>
      <c r="H148" s="79"/>
      <c r="I148" s="81"/>
      <c r="J148" s="81"/>
      <c r="K148" s="82"/>
      <c r="L148" s="82"/>
      <c r="M148" s="83">
        <f t="shared" si="5"/>
        <v>0</v>
      </c>
      <c r="N148" s="81"/>
      <c r="O148" s="82"/>
      <c r="P148" s="82"/>
      <c r="Q148" s="84">
        <f t="shared" si="6"/>
        <v>0</v>
      </c>
    </row>
    <row r="149" spans="1:17" ht="15" customHeight="1">
      <c r="A149" s="75">
        <v>138</v>
      </c>
      <c r="B149" s="11" t="s">
        <v>129</v>
      </c>
      <c r="C149" s="12" t="s">
        <v>19</v>
      </c>
      <c r="D149" s="11"/>
      <c r="E149" s="13" t="s">
        <v>26</v>
      </c>
      <c r="F149" s="62" t="s">
        <v>268</v>
      </c>
      <c r="G149" s="18" t="s">
        <v>33</v>
      </c>
      <c r="H149" s="79"/>
      <c r="I149" s="81"/>
      <c r="J149" s="81"/>
      <c r="K149" s="82"/>
      <c r="L149" s="82"/>
      <c r="M149" s="83">
        <f t="shared" si="5"/>
        <v>0</v>
      </c>
      <c r="N149" s="81"/>
      <c r="O149" s="82"/>
      <c r="P149" s="82"/>
      <c r="Q149" s="84">
        <f t="shared" si="6"/>
        <v>0</v>
      </c>
    </row>
    <row r="150" spans="1:17" ht="15" customHeight="1">
      <c r="A150" s="75">
        <v>139</v>
      </c>
      <c r="B150" s="11" t="s">
        <v>130</v>
      </c>
      <c r="C150" s="12" t="s">
        <v>19</v>
      </c>
      <c r="D150" s="11"/>
      <c r="E150" s="13" t="s">
        <v>26</v>
      </c>
      <c r="F150" s="63">
        <v>126</v>
      </c>
      <c r="G150" s="14" t="s">
        <v>21</v>
      </c>
      <c r="H150" s="79"/>
      <c r="I150" s="81"/>
      <c r="J150" s="81"/>
      <c r="K150" s="82"/>
      <c r="L150" s="82"/>
      <c r="M150" s="83">
        <f t="shared" si="5"/>
        <v>0</v>
      </c>
      <c r="N150" s="81"/>
      <c r="O150" s="82"/>
      <c r="P150" s="82"/>
      <c r="Q150" s="84">
        <f t="shared" si="6"/>
        <v>0</v>
      </c>
    </row>
    <row r="151" spans="1:17" ht="15" customHeight="1">
      <c r="A151" s="75">
        <v>140</v>
      </c>
      <c r="B151" s="11" t="s">
        <v>131</v>
      </c>
      <c r="C151" s="12" t="s">
        <v>19</v>
      </c>
      <c r="D151" s="11"/>
      <c r="E151" s="13" t="s">
        <v>26</v>
      </c>
      <c r="F151" s="63">
        <v>127</v>
      </c>
      <c r="G151" s="14" t="s">
        <v>21</v>
      </c>
      <c r="H151" s="79"/>
      <c r="I151" s="81"/>
      <c r="J151" s="81"/>
      <c r="K151" s="82"/>
      <c r="L151" s="82"/>
      <c r="M151" s="83">
        <f t="shared" si="5"/>
        <v>0</v>
      </c>
      <c r="N151" s="81">
        <v>1</v>
      </c>
      <c r="O151" s="82">
        <v>616.70000000000005</v>
      </c>
      <c r="P151" s="82"/>
      <c r="Q151" s="84">
        <f t="shared" si="6"/>
        <v>616.70000000000005</v>
      </c>
    </row>
    <row r="152" spans="1:17" ht="15" customHeight="1">
      <c r="A152" s="75">
        <v>141</v>
      </c>
      <c r="B152" s="11" t="s">
        <v>131</v>
      </c>
      <c r="C152" s="12" t="s">
        <v>19</v>
      </c>
      <c r="D152" s="11"/>
      <c r="E152" s="13" t="s">
        <v>26</v>
      </c>
      <c r="F152" s="62" t="s">
        <v>269</v>
      </c>
      <c r="G152" s="18" t="s">
        <v>33</v>
      </c>
      <c r="H152" s="79"/>
      <c r="I152" s="81"/>
      <c r="J152" s="81"/>
      <c r="K152" s="82"/>
      <c r="L152" s="82"/>
      <c r="M152" s="83">
        <f t="shared" si="5"/>
        <v>0</v>
      </c>
      <c r="N152" s="81">
        <v>1</v>
      </c>
      <c r="O152" s="82"/>
      <c r="P152" s="82"/>
      <c r="Q152" s="84">
        <f t="shared" si="6"/>
        <v>0</v>
      </c>
    </row>
    <row r="153" spans="1:17" ht="15" customHeight="1">
      <c r="A153" s="75">
        <v>142</v>
      </c>
      <c r="B153" s="11" t="s">
        <v>132</v>
      </c>
      <c r="C153" s="12" t="s">
        <v>19</v>
      </c>
      <c r="D153" s="11"/>
      <c r="E153" s="13" t="s">
        <v>26</v>
      </c>
      <c r="F153" s="63">
        <v>128</v>
      </c>
      <c r="G153" s="14" t="s">
        <v>21</v>
      </c>
      <c r="H153" s="79"/>
      <c r="I153" s="81"/>
      <c r="J153" s="81"/>
      <c r="K153" s="82"/>
      <c r="L153" s="82"/>
      <c r="M153" s="83">
        <f t="shared" si="5"/>
        <v>0</v>
      </c>
      <c r="N153" s="81"/>
      <c r="O153" s="82"/>
      <c r="P153" s="82"/>
      <c r="Q153" s="84">
        <f t="shared" si="6"/>
        <v>0</v>
      </c>
    </row>
    <row r="154" spans="1:17" ht="15" customHeight="1">
      <c r="A154" s="75">
        <v>143</v>
      </c>
      <c r="B154" s="11" t="s">
        <v>132</v>
      </c>
      <c r="C154" s="12" t="s">
        <v>19</v>
      </c>
      <c r="D154" s="11"/>
      <c r="E154" s="13" t="s">
        <v>26</v>
      </c>
      <c r="F154" s="62" t="s">
        <v>270</v>
      </c>
      <c r="G154" s="18" t="s">
        <v>33</v>
      </c>
      <c r="H154" s="79">
        <v>1</v>
      </c>
      <c r="I154" s="81"/>
      <c r="J154" s="81"/>
      <c r="K154" s="82"/>
      <c r="L154" s="82"/>
      <c r="M154" s="83">
        <f t="shared" si="5"/>
        <v>0</v>
      </c>
      <c r="N154" s="81"/>
      <c r="O154" s="82"/>
      <c r="P154" s="82"/>
      <c r="Q154" s="84">
        <f t="shared" si="6"/>
        <v>0</v>
      </c>
    </row>
    <row r="155" spans="1:17" ht="15" customHeight="1">
      <c r="A155" s="75">
        <v>144</v>
      </c>
      <c r="B155" s="11" t="s">
        <v>133</v>
      </c>
      <c r="C155" s="12" t="s">
        <v>19</v>
      </c>
      <c r="D155" s="11"/>
      <c r="E155" s="13" t="s">
        <v>30</v>
      </c>
      <c r="F155" s="62" t="s">
        <v>384</v>
      </c>
      <c r="G155" s="14" t="s">
        <v>21</v>
      </c>
      <c r="H155" s="79"/>
      <c r="I155" s="81"/>
      <c r="J155" s="81"/>
      <c r="K155" s="82"/>
      <c r="L155" s="82"/>
      <c r="M155" s="83">
        <f t="shared" si="5"/>
        <v>0</v>
      </c>
      <c r="N155" s="81">
        <v>10</v>
      </c>
      <c r="O155" s="82">
        <v>10943.95</v>
      </c>
      <c r="P155" s="82"/>
      <c r="Q155" s="84">
        <f t="shared" si="6"/>
        <v>10943.95</v>
      </c>
    </row>
    <row r="156" spans="1:17" ht="15" customHeight="1">
      <c r="A156" s="75">
        <v>145</v>
      </c>
      <c r="B156" s="11" t="s">
        <v>133</v>
      </c>
      <c r="C156" s="12" t="s">
        <v>19</v>
      </c>
      <c r="D156" s="11"/>
      <c r="E156" s="13" t="s">
        <v>30</v>
      </c>
      <c r="F156" s="62" t="s">
        <v>419</v>
      </c>
      <c r="G156" s="17" t="s">
        <v>31</v>
      </c>
      <c r="H156" s="79"/>
      <c r="I156" s="81"/>
      <c r="J156" s="81"/>
      <c r="K156" s="82"/>
      <c r="L156" s="82"/>
      <c r="M156" s="83">
        <f t="shared" si="5"/>
        <v>0</v>
      </c>
      <c r="N156" s="81"/>
      <c r="O156" s="82"/>
      <c r="P156" s="82"/>
      <c r="Q156" s="84">
        <f t="shared" si="6"/>
        <v>0</v>
      </c>
    </row>
    <row r="157" spans="1:17" ht="15" customHeight="1">
      <c r="A157" s="75">
        <v>146</v>
      </c>
      <c r="B157" s="11" t="s">
        <v>134</v>
      </c>
      <c r="C157" s="12" t="s">
        <v>19</v>
      </c>
      <c r="D157" s="11"/>
      <c r="E157" s="13" t="s">
        <v>52</v>
      </c>
      <c r="F157" s="62" t="s">
        <v>385</v>
      </c>
      <c r="G157" s="14" t="s">
        <v>21</v>
      </c>
      <c r="H157" s="79"/>
      <c r="I157" s="81"/>
      <c r="J157" s="81"/>
      <c r="K157" s="82"/>
      <c r="L157" s="82"/>
      <c r="M157" s="83">
        <f t="shared" si="5"/>
        <v>0</v>
      </c>
      <c r="N157" s="81">
        <v>3</v>
      </c>
      <c r="O157" s="82">
        <v>2480.02</v>
      </c>
      <c r="P157" s="82"/>
      <c r="Q157" s="84">
        <f t="shared" si="6"/>
        <v>2480.02</v>
      </c>
    </row>
    <row r="158" spans="1:17" ht="15" customHeight="1">
      <c r="A158" s="75">
        <v>147</v>
      </c>
      <c r="B158" s="11" t="s">
        <v>134</v>
      </c>
      <c r="C158" s="12" t="s">
        <v>19</v>
      </c>
      <c r="D158" s="11"/>
      <c r="E158" s="13" t="s">
        <v>52</v>
      </c>
      <c r="F158" s="62" t="s">
        <v>274</v>
      </c>
      <c r="G158" s="18" t="s">
        <v>33</v>
      </c>
      <c r="H158" s="79">
        <v>3</v>
      </c>
      <c r="I158" s="81"/>
      <c r="J158" s="81"/>
      <c r="K158" s="82"/>
      <c r="L158" s="82"/>
      <c r="M158" s="83">
        <f t="shared" si="5"/>
        <v>0</v>
      </c>
      <c r="N158" s="81">
        <v>1</v>
      </c>
      <c r="O158" s="82"/>
      <c r="P158" s="82"/>
      <c r="Q158" s="84">
        <f t="shared" si="6"/>
        <v>0</v>
      </c>
    </row>
    <row r="159" spans="1:17" ht="15" customHeight="1">
      <c r="A159" s="75">
        <v>148</v>
      </c>
      <c r="B159" s="11" t="s">
        <v>135</v>
      </c>
      <c r="C159" s="12" t="s">
        <v>19</v>
      </c>
      <c r="D159" s="11"/>
      <c r="E159" s="13" t="s">
        <v>26</v>
      </c>
      <c r="F159" s="63">
        <v>131</v>
      </c>
      <c r="G159" s="14" t="s">
        <v>21</v>
      </c>
      <c r="H159" s="79"/>
      <c r="I159" s="81"/>
      <c r="J159" s="81"/>
      <c r="K159" s="82"/>
      <c r="L159" s="82"/>
      <c r="M159" s="83">
        <f t="shared" si="5"/>
        <v>0</v>
      </c>
      <c r="N159" s="81"/>
      <c r="O159" s="82"/>
      <c r="P159" s="82"/>
      <c r="Q159" s="84">
        <f t="shared" si="6"/>
        <v>0</v>
      </c>
    </row>
    <row r="160" spans="1:17" ht="15" customHeight="1">
      <c r="A160" s="75">
        <v>149</v>
      </c>
      <c r="B160" s="11" t="s">
        <v>136</v>
      </c>
      <c r="C160" s="12" t="s">
        <v>19</v>
      </c>
      <c r="D160" s="11"/>
      <c r="E160" s="13" t="s">
        <v>26</v>
      </c>
      <c r="F160" s="67">
        <v>132</v>
      </c>
      <c r="G160" s="14" t="s">
        <v>21</v>
      </c>
      <c r="H160" s="79"/>
      <c r="I160" s="81"/>
      <c r="J160" s="81"/>
      <c r="K160" s="82"/>
      <c r="L160" s="82"/>
      <c r="M160" s="83">
        <f t="shared" si="5"/>
        <v>0</v>
      </c>
      <c r="N160" s="81"/>
      <c r="O160" s="82"/>
      <c r="P160" s="82"/>
      <c r="Q160" s="84">
        <f t="shared" si="6"/>
        <v>0</v>
      </c>
    </row>
    <row r="161" spans="1:17" ht="15" customHeight="1">
      <c r="A161" s="75">
        <v>150</v>
      </c>
      <c r="B161" s="11" t="s">
        <v>137</v>
      </c>
      <c r="C161" s="12" t="s">
        <v>19</v>
      </c>
      <c r="D161" s="11"/>
      <c r="E161" s="13" t="s">
        <v>26</v>
      </c>
      <c r="F161" s="62" t="s">
        <v>386</v>
      </c>
      <c r="G161" s="14" t="s">
        <v>21</v>
      </c>
      <c r="H161" s="79">
        <v>2</v>
      </c>
      <c r="I161" s="81"/>
      <c r="J161" s="81"/>
      <c r="K161" s="82"/>
      <c r="L161" s="82"/>
      <c r="M161" s="83">
        <f t="shared" si="5"/>
        <v>0</v>
      </c>
      <c r="N161" s="81">
        <v>1</v>
      </c>
      <c r="O161" s="82">
        <v>799.07</v>
      </c>
      <c r="P161" s="82"/>
      <c r="Q161" s="84">
        <f t="shared" si="6"/>
        <v>799.07</v>
      </c>
    </row>
    <row r="162" spans="1:17" ht="15" customHeight="1">
      <c r="A162" s="75">
        <v>151</v>
      </c>
      <c r="B162" s="29" t="s">
        <v>138</v>
      </c>
      <c r="C162" s="7" t="s">
        <v>19</v>
      </c>
      <c r="D162" s="7"/>
      <c r="E162" s="29" t="s">
        <v>35</v>
      </c>
      <c r="F162" s="62" t="s">
        <v>387</v>
      </c>
      <c r="G162" s="14" t="s">
        <v>21</v>
      </c>
      <c r="H162" s="79">
        <v>1</v>
      </c>
      <c r="I162" s="81"/>
      <c r="J162" s="81"/>
      <c r="K162" s="82"/>
      <c r="L162" s="82"/>
      <c r="M162" s="83">
        <f t="shared" si="5"/>
        <v>0</v>
      </c>
      <c r="N162" s="81"/>
      <c r="O162" s="82"/>
      <c r="P162" s="82"/>
      <c r="Q162" s="84">
        <f t="shared" si="6"/>
        <v>0</v>
      </c>
    </row>
    <row r="163" spans="1:17" ht="15" customHeight="1">
      <c r="A163" s="75">
        <v>152</v>
      </c>
      <c r="B163" s="29" t="s">
        <v>138</v>
      </c>
      <c r="C163" s="7" t="s">
        <v>19</v>
      </c>
      <c r="D163" s="29"/>
      <c r="E163" s="29" t="s">
        <v>35</v>
      </c>
      <c r="F163" s="62" t="s">
        <v>403</v>
      </c>
      <c r="G163" s="19" t="s">
        <v>36</v>
      </c>
      <c r="H163" s="79"/>
      <c r="I163" s="81"/>
      <c r="J163" s="81"/>
      <c r="K163" s="82"/>
      <c r="L163" s="82"/>
      <c r="M163" s="83">
        <f t="shared" si="5"/>
        <v>0</v>
      </c>
      <c r="N163" s="81"/>
      <c r="O163" s="82">
        <v>322.36</v>
      </c>
      <c r="P163" s="82"/>
      <c r="Q163" s="84">
        <f t="shared" si="6"/>
        <v>322.36</v>
      </c>
    </row>
    <row r="164" spans="1:17" ht="15" customHeight="1">
      <c r="A164" s="75">
        <v>153</v>
      </c>
      <c r="B164" s="29" t="s">
        <v>139</v>
      </c>
      <c r="C164" s="7" t="s">
        <v>19</v>
      </c>
      <c r="D164" s="29"/>
      <c r="E164" s="29" t="s">
        <v>104</v>
      </c>
      <c r="F164" s="62" t="s">
        <v>388</v>
      </c>
      <c r="G164" s="14" t="s">
        <v>21</v>
      </c>
      <c r="H164" s="79"/>
      <c r="I164" s="81"/>
      <c r="J164" s="81"/>
      <c r="K164" s="82"/>
      <c r="L164" s="82"/>
      <c r="M164" s="83">
        <f t="shared" si="5"/>
        <v>0</v>
      </c>
      <c r="N164" s="81">
        <v>4</v>
      </c>
      <c r="O164" s="82">
        <v>3543.54</v>
      </c>
      <c r="P164" s="82"/>
      <c r="Q164" s="84">
        <f t="shared" si="6"/>
        <v>3543.54</v>
      </c>
    </row>
    <row r="165" spans="1:17" ht="15" customHeight="1">
      <c r="A165" s="75">
        <v>154</v>
      </c>
      <c r="B165" s="29" t="s">
        <v>139</v>
      </c>
      <c r="C165" s="7" t="s">
        <v>19</v>
      </c>
      <c r="D165" s="29"/>
      <c r="E165" s="29" t="s">
        <v>104</v>
      </c>
      <c r="F165" s="62" t="s">
        <v>404</v>
      </c>
      <c r="G165" s="19" t="s">
        <v>36</v>
      </c>
      <c r="H165" s="79"/>
      <c r="I165" s="81"/>
      <c r="J165" s="81"/>
      <c r="K165" s="82"/>
      <c r="L165" s="82"/>
      <c r="M165" s="83">
        <f t="shared" si="5"/>
        <v>0</v>
      </c>
      <c r="N165" s="81"/>
      <c r="O165" s="82"/>
      <c r="P165" s="82"/>
      <c r="Q165" s="84">
        <f t="shared" si="6"/>
        <v>0</v>
      </c>
    </row>
    <row r="166" spans="1:17" ht="15" customHeight="1">
      <c r="A166" s="75">
        <v>155</v>
      </c>
      <c r="B166" s="29" t="s">
        <v>140</v>
      </c>
      <c r="C166" s="7" t="s">
        <v>19</v>
      </c>
      <c r="D166" s="29"/>
      <c r="E166" s="29" t="s">
        <v>104</v>
      </c>
      <c r="F166" s="62" t="s">
        <v>389</v>
      </c>
      <c r="G166" s="14" t="s">
        <v>21</v>
      </c>
      <c r="H166" s="79">
        <v>1</v>
      </c>
      <c r="I166" s="81"/>
      <c r="J166" s="81"/>
      <c r="K166" s="82"/>
      <c r="L166" s="82"/>
      <c r="M166" s="83">
        <f t="shared" si="5"/>
        <v>0</v>
      </c>
      <c r="N166" s="81">
        <v>8</v>
      </c>
      <c r="O166" s="82">
        <v>7498.68</v>
      </c>
      <c r="P166" s="82"/>
      <c r="Q166" s="84">
        <f t="shared" si="6"/>
        <v>7498.68</v>
      </c>
    </row>
    <row r="167" spans="1:17" ht="15" customHeight="1">
      <c r="A167" s="75">
        <v>156</v>
      </c>
      <c r="B167" s="29" t="s">
        <v>140</v>
      </c>
      <c r="C167" s="7" t="s">
        <v>19</v>
      </c>
      <c r="D167" s="29"/>
      <c r="E167" s="29" t="s">
        <v>104</v>
      </c>
      <c r="F167" s="62" t="s">
        <v>405</v>
      </c>
      <c r="G167" s="19" t="s">
        <v>36</v>
      </c>
      <c r="H167" s="79">
        <v>1</v>
      </c>
      <c r="I167" s="81"/>
      <c r="J167" s="81"/>
      <c r="K167" s="82"/>
      <c r="L167" s="82"/>
      <c r="M167" s="83">
        <f t="shared" si="5"/>
        <v>0</v>
      </c>
      <c r="N167" s="81"/>
      <c r="O167" s="82"/>
      <c r="P167" s="82"/>
      <c r="Q167" s="84">
        <f t="shared" si="6"/>
        <v>0</v>
      </c>
    </row>
    <row r="168" spans="1:17" ht="15" customHeight="1">
      <c r="A168" s="75">
        <v>157</v>
      </c>
      <c r="B168" s="29" t="s">
        <v>141</v>
      </c>
      <c r="C168" s="7" t="s">
        <v>19</v>
      </c>
      <c r="D168" s="29"/>
      <c r="E168" s="29" t="s">
        <v>26</v>
      </c>
      <c r="F168" s="62" t="s">
        <v>390</v>
      </c>
      <c r="G168" s="14" t="s">
        <v>21</v>
      </c>
      <c r="H168" s="79">
        <v>1</v>
      </c>
      <c r="I168" s="81"/>
      <c r="J168" s="81"/>
      <c r="K168" s="82"/>
      <c r="L168" s="82"/>
      <c r="M168" s="83">
        <f t="shared" si="5"/>
        <v>0</v>
      </c>
      <c r="N168" s="81">
        <v>2</v>
      </c>
      <c r="O168" s="82">
        <v>2926.1</v>
      </c>
      <c r="P168" s="82"/>
      <c r="Q168" s="84">
        <f t="shared" si="6"/>
        <v>2926.1</v>
      </c>
    </row>
    <row r="169" spans="1:17" ht="15" customHeight="1">
      <c r="A169" s="75">
        <v>158</v>
      </c>
      <c r="B169" s="29" t="s">
        <v>141</v>
      </c>
      <c r="C169" s="7" t="s">
        <v>19</v>
      </c>
      <c r="D169" s="29"/>
      <c r="E169" s="29" t="s">
        <v>26</v>
      </c>
      <c r="F169" s="61" t="s">
        <v>309</v>
      </c>
      <c r="G169" s="18" t="s">
        <v>33</v>
      </c>
      <c r="H169" s="79"/>
      <c r="I169" s="81"/>
      <c r="J169" s="81"/>
      <c r="K169" s="82"/>
      <c r="L169" s="82"/>
      <c r="M169" s="83">
        <f t="shared" si="5"/>
        <v>0</v>
      </c>
      <c r="N169" s="81"/>
      <c r="O169" s="82"/>
      <c r="P169" s="82"/>
      <c r="Q169" s="84">
        <f t="shared" si="6"/>
        <v>0</v>
      </c>
    </row>
    <row r="170" spans="1:17" ht="15" customHeight="1">
      <c r="A170" s="75">
        <v>159</v>
      </c>
      <c r="B170" s="29" t="s">
        <v>142</v>
      </c>
      <c r="C170" s="7" t="s">
        <v>19</v>
      </c>
      <c r="D170" s="29"/>
      <c r="E170" s="29" t="s">
        <v>26</v>
      </c>
      <c r="F170" s="62" t="s">
        <v>391</v>
      </c>
      <c r="G170" s="14" t="s">
        <v>21</v>
      </c>
      <c r="H170" s="79">
        <v>1</v>
      </c>
      <c r="I170" s="81"/>
      <c r="J170" s="81"/>
      <c r="K170" s="82"/>
      <c r="L170" s="82"/>
      <c r="M170" s="83">
        <f t="shared" si="5"/>
        <v>0</v>
      </c>
      <c r="N170" s="81">
        <v>6</v>
      </c>
      <c r="O170" s="82">
        <v>10375.93</v>
      </c>
      <c r="P170" s="82"/>
      <c r="Q170" s="84">
        <f t="shared" si="6"/>
        <v>10375.93</v>
      </c>
    </row>
    <row r="171" spans="1:17" ht="15" customHeight="1">
      <c r="A171" s="75">
        <v>160</v>
      </c>
      <c r="B171" s="29" t="s">
        <v>142</v>
      </c>
      <c r="C171" s="7" t="s">
        <v>19</v>
      </c>
      <c r="D171" s="29"/>
      <c r="E171" s="29" t="s">
        <v>26</v>
      </c>
      <c r="F171" s="64" t="s">
        <v>308</v>
      </c>
      <c r="G171" s="18" t="s">
        <v>33</v>
      </c>
      <c r="H171" s="79"/>
      <c r="I171" s="81"/>
      <c r="J171" s="81"/>
      <c r="K171" s="82"/>
      <c r="L171" s="82"/>
      <c r="M171" s="83">
        <f t="shared" si="5"/>
        <v>0</v>
      </c>
      <c r="N171" s="81"/>
      <c r="O171" s="82"/>
      <c r="P171" s="82"/>
      <c r="Q171" s="84">
        <f t="shared" si="6"/>
        <v>0</v>
      </c>
    </row>
    <row r="172" spans="1:17" ht="15" customHeight="1">
      <c r="A172" s="75">
        <v>161</v>
      </c>
      <c r="B172" s="29" t="s">
        <v>143</v>
      </c>
      <c r="C172" s="7" t="s">
        <v>19</v>
      </c>
      <c r="D172" s="29"/>
      <c r="E172" s="29" t="s">
        <v>35</v>
      </c>
      <c r="F172" s="62" t="s">
        <v>392</v>
      </c>
      <c r="G172" s="14" t="s">
        <v>21</v>
      </c>
      <c r="H172" s="79"/>
      <c r="I172" s="81"/>
      <c r="J172" s="81"/>
      <c r="K172" s="82"/>
      <c r="L172" s="82"/>
      <c r="M172" s="83">
        <f t="shared" si="5"/>
        <v>0</v>
      </c>
      <c r="N172" s="81"/>
      <c r="O172" s="82"/>
      <c r="P172" s="82"/>
      <c r="Q172" s="84">
        <f t="shared" si="6"/>
        <v>0</v>
      </c>
    </row>
    <row r="173" spans="1:17" ht="15" customHeight="1">
      <c r="A173" s="75">
        <v>162</v>
      </c>
      <c r="B173" s="30" t="s">
        <v>143</v>
      </c>
      <c r="C173" s="26" t="s">
        <v>19</v>
      </c>
      <c r="D173" s="30"/>
      <c r="E173" s="30" t="s">
        <v>35</v>
      </c>
      <c r="F173" s="62" t="s">
        <v>406</v>
      </c>
      <c r="G173" s="31" t="s">
        <v>36</v>
      </c>
      <c r="H173" s="79"/>
      <c r="I173" s="81"/>
      <c r="J173" s="81"/>
      <c r="K173" s="82"/>
      <c r="L173" s="82"/>
      <c r="M173" s="83">
        <f t="shared" si="5"/>
        <v>0</v>
      </c>
      <c r="N173" s="81"/>
      <c r="O173" s="82"/>
      <c r="P173" s="82"/>
      <c r="Q173" s="84">
        <f t="shared" si="6"/>
        <v>0</v>
      </c>
    </row>
    <row r="174" spans="1:17" ht="15" customHeight="1">
      <c r="A174" s="75">
        <v>163</v>
      </c>
      <c r="B174" s="30" t="s">
        <v>144</v>
      </c>
      <c r="C174" s="26" t="s">
        <v>19</v>
      </c>
      <c r="D174" s="30"/>
      <c r="E174" s="30" t="s">
        <v>26</v>
      </c>
      <c r="F174" s="63">
        <v>140</v>
      </c>
      <c r="G174" s="32" t="s">
        <v>21</v>
      </c>
      <c r="H174" s="79"/>
      <c r="I174" s="81"/>
      <c r="J174" s="81"/>
      <c r="K174" s="82"/>
      <c r="L174" s="82"/>
      <c r="M174" s="83">
        <f t="shared" si="5"/>
        <v>0</v>
      </c>
      <c r="N174" s="81">
        <v>1</v>
      </c>
      <c r="O174" s="82">
        <v>3031.2</v>
      </c>
      <c r="P174" s="82"/>
      <c r="Q174" s="84">
        <f t="shared" si="6"/>
        <v>3031.2</v>
      </c>
    </row>
    <row r="175" spans="1:17" ht="15" customHeight="1">
      <c r="A175" s="75">
        <v>164</v>
      </c>
      <c r="B175" s="30" t="s">
        <v>144</v>
      </c>
      <c r="C175" s="26" t="s">
        <v>19</v>
      </c>
      <c r="D175" s="30"/>
      <c r="E175" s="30" t="s">
        <v>26</v>
      </c>
      <c r="F175" s="64" t="s">
        <v>307</v>
      </c>
      <c r="G175" s="33" t="s">
        <v>33</v>
      </c>
      <c r="H175" s="79"/>
      <c r="I175" s="81"/>
      <c r="J175" s="81"/>
      <c r="K175" s="82"/>
      <c r="L175" s="82"/>
      <c r="M175" s="83">
        <f t="shared" si="5"/>
        <v>0</v>
      </c>
      <c r="N175" s="81"/>
      <c r="O175" s="82"/>
      <c r="P175" s="82"/>
      <c r="Q175" s="84">
        <f t="shared" si="6"/>
        <v>0</v>
      </c>
    </row>
    <row r="176" spans="1:17" ht="15" customHeight="1">
      <c r="A176" s="75">
        <v>165</v>
      </c>
      <c r="B176" s="30" t="s">
        <v>145</v>
      </c>
      <c r="C176" s="26" t="s">
        <v>19</v>
      </c>
      <c r="D176" s="30"/>
      <c r="E176" s="30" t="s">
        <v>146</v>
      </c>
      <c r="F176" s="63">
        <v>141</v>
      </c>
      <c r="G176" s="32" t="s">
        <v>21</v>
      </c>
      <c r="H176" s="79"/>
      <c r="I176" s="81"/>
      <c r="J176" s="81"/>
      <c r="K176" s="82"/>
      <c r="L176" s="82"/>
      <c r="M176" s="83">
        <f t="shared" si="5"/>
        <v>0</v>
      </c>
      <c r="N176" s="81"/>
      <c r="O176" s="82"/>
      <c r="P176" s="82"/>
      <c r="Q176" s="84">
        <f t="shared" si="6"/>
        <v>0</v>
      </c>
    </row>
    <row r="177" spans="1:17" ht="15" customHeight="1">
      <c r="A177" s="75">
        <v>166</v>
      </c>
      <c r="B177" s="30" t="s">
        <v>147</v>
      </c>
      <c r="C177" s="26" t="s">
        <v>19</v>
      </c>
      <c r="D177" s="30"/>
      <c r="E177" s="30" t="s">
        <v>26</v>
      </c>
      <c r="F177" s="62" t="s">
        <v>393</v>
      </c>
      <c r="G177" s="32" t="s">
        <v>21</v>
      </c>
      <c r="H177" s="79">
        <v>1</v>
      </c>
      <c r="I177" s="81"/>
      <c r="J177" s="81"/>
      <c r="K177" s="82"/>
      <c r="L177" s="82"/>
      <c r="M177" s="83">
        <f t="shared" si="5"/>
        <v>0</v>
      </c>
      <c r="N177" s="81">
        <v>3</v>
      </c>
      <c r="O177" s="82">
        <v>6901.42</v>
      </c>
      <c r="P177" s="82"/>
      <c r="Q177" s="84">
        <f t="shared" si="6"/>
        <v>6901.42</v>
      </c>
    </row>
    <row r="178" spans="1:17" ht="15" customHeight="1">
      <c r="A178" s="75">
        <v>167</v>
      </c>
      <c r="B178" s="30" t="s">
        <v>148</v>
      </c>
      <c r="C178" s="26" t="s">
        <v>19</v>
      </c>
      <c r="D178" s="30"/>
      <c r="E178" s="30" t="s">
        <v>26</v>
      </c>
      <c r="F178" s="62" t="s">
        <v>394</v>
      </c>
      <c r="G178" s="32" t="s">
        <v>21</v>
      </c>
      <c r="H178" s="79">
        <v>3</v>
      </c>
      <c r="I178" s="81"/>
      <c r="J178" s="81"/>
      <c r="K178" s="82"/>
      <c r="L178" s="82"/>
      <c r="M178" s="83">
        <f t="shared" si="5"/>
        <v>0</v>
      </c>
      <c r="N178" s="81"/>
      <c r="O178" s="82"/>
      <c r="P178" s="82"/>
      <c r="Q178" s="84">
        <f t="shared" si="6"/>
        <v>0</v>
      </c>
    </row>
    <row r="179" spans="1:17" ht="15" customHeight="1">
      <c r="A179" s="75">
        <v>168</v>
      </c>
      <c r="B179" s="30" t="s">
        <v>148</v>
      </c>
      <c r="C179" s="26" t="s">
        <v>19</v>
      </c>
      <c r="D179" s="30"/>
      <c r="E179" s="30" t="s">
        <v>26</v>
      </c>
      <c r="F179" s="20" t="s">
        <v>288</v>
      </c>
      <c r="G179" s="33" t="s">
        <v>33</v>
      </c>
      <c r="H179" s="79"/>
      <c r="I179" s="81"/>
      <c r="J179" s="81"/>
      <c r="K179" s="82"/>
      <c r="L179" s="82"/>
      <c r="M179" s="83">
        <f t="shared" si="5"/>
        <v>0</v>
      </c>
      <c r="N179" s="81">
        <v>1</v>
      </c>
      <c r="O179" s="82"/>
      <c r="P179" s="82"/>
      <c r="Q179" s="84">
        <f t="shared" si="6"/>
        <v>0</v>
      </c>
    </row>
    <row r="180" spans="1:17" ht="15" customHeight="1">
      <c r="A180" s="75">
        <v>169</v>
      </c>
      <c r="B180" s="34" t="s">
        <v>149</v>
      </c>
      <c r="C180" s="35" t="s">
        <v>19</v>
      </c>
      <c r="D180" s="34"/>
      <c r="E180" s="34" t="s">
        <v>26</v>
      </c>
      <c r="F180" s="68" t="s">
        <v>289</v>
      </c>
      <c r="G180" s="33" t="s">
        <v>33</v>
      </c>
      <c r="H180" s="79">
        <v>1</v>
      </c>
      <c r="I180" s="81"/>
      <c r="J180" s="81"/>
      <c r="K180" s="82"/>
      <c r="L180" s="82"/>
      <c r="M180" s="83">
        <f t="shared" si="5"/>
        <v>0</v>
      </c>
      <c r="N180" s="81">
        <v>1</v>
      </c>
      <c r="O180" s="82"/>
      <c r="P180" s="82"/>
      <c r="Q180" s="84">
        <f t="shared" si="6"/>
        <v>0</v>
      </c>
    </row>
    <row r="181" spans="1:17" ht="15" customHeight="1">
      <c r="A181" s="75">
        <v>170</v>
      </c>
      <c r="B181" s="30" t="s">
        <v>150</v>
      </c>
      <c r="C181" s="26" t="s">
        <v>19</v>
      </c>
      <c r="D181" s="30"/>
      <c r="E181" s="30" t="s">
        <v>26</v>
      </c>
      <c r="F181" s="28" t="s">
        <v>395</v>
      </c>
      <c r="G181" s="36" t="s">
        <v>21</v>
      </c>
      <c r="H181" s="79"/>
      <c r="I181" s="81"/>
      <c r="J181" s="81"/>
      <c r="K181" s="82"/>
      <c r="L181" s="82"/>
      <c r="M181" s="83">
        <f t="shared" si="5"/>
        <v>0</v>
      </c>
      <c r="N181" s="81">
        <v>3</v>
      </c>
      <c r="O181" s="82">
        <v>22002.01</v>
      </c>
      <c r="P181" s="82"/>
      <c r="Q181" s="84">
        <f t="shared" si="6"/>
        <v>22002.01</v>
      </c>
    </row>
    <row r="182" spans="1:17" ht="15" customHeight="1">
      <c r="A182" s="75">
        <v>171</v>
      </c>
      <c r="B182" s="30" t="s">
        <v>150</v>
      </c>
      <c r="C182" s="26" t="s">
        <v>19</v>
      </c>
      <c r="D182" s="26"/>
      <c r="E182" s="30" t="s">
        <v>26</v>
      </c>
      <c r="F182" s="28" t="s">
        <v>420</v>
      </c>
      <c r="G182" s="37" t="s">
        <v>31</v>
      </c>
      <c r="H182" s="79"/>
      <c r="I182" s="81"/>
      <c r="J182" s="81"/>
      <c r="K182" s="82"/>
      <c r="L182" s="82"/>
      <c r="M182" s="83">
        <f t="shared" si="5"/>
        <v>0</v>
      </c>
      <c r="N182" s="81"/>
      <c r="O182" s="82"/>
      <c r="P182" s="82"/>
      <c r="Q182" s="84">
        <f t="shared" si="6"/>
        <v>0</v>
      </c>
    </row>
    <row r="183" spans="1:17" ht="15" customHeight="1">
      <c r="A183" s="75">
        <v>172</v>
      </c>
      <c r="B183" s="30" t="s">
        <v>151</v>
      </c>
      <c r="C183" s="26" t="s">
        <v>19</v>
      </c>
      <c r="D183" s="26"/>
      <c r="E183" s="30" t="s">
        <v>26</v>
      </c>
      <c r="F183" s="28" t="s">
        <v>396</v>
      </c>
      <c r="G183" s="36" t="s">
        <v>21</v>
      </c>
      <c r="H183" s="79"/>
      <c r="I183" s="81"/>
      <c r="J183" s="81"/>
      <c r="K183" s="82"/>
      <c r="L183" s="82"/>
      <c r="M183" s="83">
        <f t="shared" si="5"/>
        <v>0</v>
      </c>
      <c r="N183" s="81">
        <v>1</v>
      </c>
      <c r="O183" s="82">
        <v>838.71</v>
      </c>
      <c r="P183" s="82"/>
      <c r="Q183" s="84">
        <f t="shared" si="6"/>
        <v>838.71</v>
      </c>
    </row>
    <row r="184" spans="1:17" ht="15" customHeight="1">
      <c r="A184" s="75">
        <v>173</v>
      </c>
      <c r="B184" s="30" t="s">
        <v>151</v>
      </c>
      <c r="C184" s="26" t="s">
        <v>19</v>
      </c>
      <c r="D184" s="26"/>
      <c r="E184" s="30" t="s">
        <v>26</v>
      </c>
      <c r="F184" s="28" t="s">
        <v>293</v>
      </c>
      <c r="G184" s="33" t="s">
        <v>33</v>
      </c>
      <c r="H184" s="79">
        <v>2</v>
      </c>
      <c r="I184" s="81"/>
      <c r="J184" s="81"/>
      <c r="K184" s="82"/>
      <c r="L184" s="82"/>
      <c r="M184" s="83">
        <f t="shared" si="5"/>
        <v>0</v>
      </c>
      <c r="N184" s="81">
        <v>1</v>
      </c>
      <c r="O184" s="82"/>
      <c r="P184" s="82"/>
      <c r="Q184" s="84">
        <f t="shared" si="6"/>
        <v>0</v>
      </c>
    </row>
    <row r="185" spans="1:17" ht="15" customHeight="1">
      <c r="A185" s="75">
        <v>174</v>
      </c>
      <c r="B185" s="30" t="s">
        <v>152</v>
      </c>
      <c r="C185" s="26" t="s">
        <v>19</v>
      </c>
      <c r="D185" s="26"/>
      <c r="E185" s="30" t="s">
        <v>26</v>
      </c>
      <c r="F185" s="28" t="s">
        <v>294</v>
      </c>
      <c r="G185" s="33" t="s">
        <v>33</v>
      </c>
      <c r="H185" s="79">
        <v>2</v>
      </c>
      <c r="I185" s="81"/>
      <c r="J185" s="81"/>
      <c r="K185" s="82"/>
      <c r="L185" s="82"/>
      <c r="M185" s="83">
        <f t="shared" si="5"/>
        <v>0</v>
      </c>
      <c r="N185" s="81">
        <v>1</v>
      </c>
      <c r="O185" s="82"/>
      <c r="P185" s="82"/>
      <c r="Q185" s="84">
        <f t="shared" si="6"/>
        <v>0</v>
      </c>
    </row>
    <row r="186" spans="1:17">
      <c r="A186" s="75">
        <v>175</v>
      </c>
      <c r="B186" s="30" t="s">
        <v>156</v>
      </c>
      <c r="C186" s="26" t="s">
        <v>19</v>
      </c>
      <c r="D186" s="26"/>
      <c r="E186" s="30" t="s">
        <v>26</v>
      </c>
      <c r="F186" s="28" t="s">
        <v>397</v>
      </c>
      <c r="G186" s="36" t="s">
        <v>21</v>
      </c>
      <c r="H186" s="79">
        <v>2</v>
      </c>
      <c r="I186" s="81"/>
      <c r="J186" s="81"/>
      <c r="K186" s="82"/>
      <c r="L186" s="82"/>
      <c r="M186" s="83">
        <f t="shared" si="5"/>
        <v>0</v>
      </c>
      <c r="N186" s="81">
        <v>5</v>
      </c>
      <c r="O186" s="82">
        <v>3189.74</v>
      </c>
      <c r="P186" s="82"/>
      <c r="Q186" s="84">
        <f t="shared" si="6"/>
        <v>3189.74</v>
      </c>
    </row>
    <row r="187" spans="1:17" s="73" customFormat="1" hidden="1">
      <c r="A187" s="75">
        <v>176</v>
      </c>
      <c r="B187" s="30" t="s">
        <v>441</v>
      </c>
      <c r="C187" s="26" t="s">
        <v>19</v>
      </c>
      <c r="D187" s="26"/>
      <c r="E187" s="30" t="s">
        <v>26</v>
      </c>
      <c r="F187" s="28" t="s">
        <v>442</v>
      </c>
      <c r="G187" s="36" t="s">
        <v>21</v>
      </c>
      <c r="H187" s="79"/>
      <c r="I187" s="81"/>
      <c r="J187" s="81"/>
      <c r="K187" s="82"/>
      <c r="L187" s="82"/>
      <c r="M187" s="83">
        <f t="shared" si="5"/>
        <v>0</v>
      </c>
      <c r="N187" s="81"/>
      <c r="O187" s="82"/>
      <c r="P187" s="82"/>
      <c r="Q187" s="84">
        <f t="shared" si="6"/>
        <v>0</v>
      </c>
    </row>
    <row r="188" spans="1:17">
      <c r="A188" s="287" t="s">
        <v>153</v>
      </c>
      <c r="B188" s="287"/>
      <c r="C188" s="287"/>
      <c r="D188" s="287"/>
      <c r="E188" s="287"/>
      <c r="F188" s="287"/>
      <c r="G188" s="287"/>
      <c r="H188" s="38">
        <f t="shared" ref="H188:Q188" si="7">SUM(H10:H186)</f>
        <v>73</v>
      </c>
      <c r="I188" s="70">
        <f t="shared" si="7"/>
        <v>1</v>
      </c>
      <c r="J188" s="70">
        <f t="shared" si="7"/>
        <v>1</v>
      </c>
      <c r="K188" s="27">
        <f t="shared" si="7"/>
        <v>1117.46</v>
      </c>
      <c r="L188" s="27">
        <f t="shared" si="7"/>
        <v>0</v>
      </c>
      <c r="M188" s="25">
        <f t="shared" si="7"/>
        <v>1117.46</v>
      </c>
      <c r="N188" s="70">
        <f t="shared" si="7"/>
        <v>342</v>
      </c>
      <c r="O188" s="27">
        <f t="shared" si="7"/>
        <v>538852.58999999985</v>
      </c>
      <c r="P188" s="27">
        <f t="shared" si="7"/>
        <v>0</v>
      </c>
      <c r="Q188" s="27">
        <f t="shared" si="7"/>
        <v>538852.58999999985</v>
      </c>
    </row>
  </sheetData>
  <autoFilter ref="A9:Q186" xr:uid="{00000000-0009-0000-0000-000005000000}"/>
  <mergeCells count="8">
    <mergeCell ref="A188:G188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6"/>
  <dimension ref="A1:Q188"/>
  <sheetViews>
    <sheetView topLeftCell="A76" workbookViewId="0">
      <selection activeCell="A81" sqref="A81:XFD81"/>
    </sheetView>
  </sheetViews>
  <sheetFormatPr defaultRowHeight="15"/>
  <cols>
    <col min="1" max="1" width="4.5703125" customWidth="1"/>
    <col min="2" max="2" width="34.28515625" customWidth="1"/>
    <col min="3" max="3" width="9.5703125" customWidth="1"/>
    <col min="4" max="4" width="8.28515625" customWidth="1"/>
    <col min="5" max="5" width="23.85546875" customWidth="1"/>
    <col min="6" max="6" width="17.85546875" customWidth="1"/>
    <col min="7" max="7" width="24.7109375" customWidth="1"/>
    <col min="8" max="8" width="19.140625" customWidth="1"/>
    <col min="9" max="17" width="13.7109375" customWidth="1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10">
        <v>1</v>
      </c>
      <c r="B10" s="11" t="s">
        <v>18</v>
      </c>
      <c r="C10" s="12" t="s">
        <v>19</v>
      </c>
      <c r="D10" s="11"/>
      <c r="E10" s="13" t="s">
        <v>20</v>
      </c>
      <c r="F10" s="86" t="s">
        <v>315</v>
      </c>
      <c r="G10" s="14" t="s">
        <v>21</v>
      </c>
      <c r="H10" s="79">
        <v>1</v>
      </c>
      <c r="I10" s="81"/>
      <c r="J10" s="81"/>
      <c r="K10" s="82"/>
      <c r="L10" s="82"/>
      <c r="M10" s="25">
        <f t="shared" ref="M10:M74" si="1">K10-L10</f>
        <v>0</v>
      </c>
      <c r="N10" s="81"/>
      <c r="O10" s="82"/>
      <c r="P10" s="82"/>
      <c r="Q10" s="27">
        <f t="shared" ref="Q10:Q74" si="2">O10-P10</f>
        <v>0</v>
      </c>
    </row>
    <row r="11" spans="1:17" ht="15" customHeight="1">
      <c r="A11" s="10">
        <v>2</v>
      </c>
      <c r="B11" s="11" t="s">
        <v>18</v>
      </c>
      <c r="C11" s="12" t="s">
        <v>19</v>
      </c>
      <c r="D11" s="11"/>
      <c r="E11" s="13" t="s">
        <v>20</v>
      </c>
      <c r="F11" s="86" t="s">
        <v>423</v>
      </c>
      <c r="G11" s="16" t="s">
        <v>22</v>
      </c>
      <c r="H11" s="79">
        <v>1</v>
      </c>
      <c r="I11" s="81"/>
      <c r="J11" s="81"/>
      <c r="K11" s="82"/>
      <c r="L11" s="82"/>
      <c r="M11" s="25">
        <f t="shared" si="1"/>
        <v>0</v>
      </c>
      <c r="N11" s="81"/>
      <c r="O11" s="82"/>
      <c r="P11" s="82"/>
      <c r="Q11" s="27">
        <f t="shared" si="2"/>
        <v>0</v>
      </c>
    </row>
    <row r="12" spans="1:17" ht="15" customHeight="1">
      <c r="A12" s="10">
        <v>3</v>
      </c>
      <c r="B12" s="11" t="s">
        <v>23</v>
      </c>
      <c r="C12" s="12" t="s">
        <v>19</v>
      </c>
      <c r="D12" s="11"/>
      <c r="E12" s="13" t="s">
        <v>24</v>
      </c>
      <c r="F12" s="63">
        <v>2</v>
      </c>
      <c r="G12" s="14" t="s">
        <v>21</v>
      </c>
      <c r="H12" s="79"/>
      <c r="I12" s="81"/>
      <c r="J12" s="81"/>
      <c r="K12" s="82"/>
      <c r="L12" s="82"/>
      <c r="M12" s="25">
        <f t="shared" si="1"/>
        <v>0</v>
      </c>
      <c r="N12" s="81"/>
      <c r="O12" s="82"/>
      <c r="P12" s="82"/>
      <c r="Q12" s="27">
        <f t="shared" si="2"/>
        <v>0</v>
      </c>
    </row>
    <row r="13" spans="1:17" ht="15" customHeight="1">
      <c r="A13" s="10">
        <v>4</v>
      </c>
      <c r="B13" s="11" t="s">
        <v>25</v>
      </c>
      <c r="C13" s="12" t="s">
        <v>19</v>
      </c>
      <c r="D13" s="11"/>
      <c r="E13" s="13" t="s">
        <v>26</v>
      </c>
      <c r="F13" s="86" t="s">
        <v>316</v>
      </c>
      <c r="G13" s="14" t="s">
        <v>21</v>
      </c>
      <c r="H13" s="79">
        <v>1</v>
      </c>
      <c r="I13" s="81"/>
      <c r="J13" s="81"/>
      <c r="K13" s="82"/>
      <c r="L13" s="82"/>
      <c r="M13" s="25">
        <f t="shared" si="1"/>
        <v>0</v>
      </c>
      <c r="N13" s="81"/>
      <c r="O13" s="82"/>
      <c r="P13" s="82"/>
      <c r="Q13" s="27">
        <f t="shared" si="2"/>
        <v>0</v>
      </c>
    </row>
    <row r="14" spans="1:17" ht="15" customHeight="1">
      <c r="A14" s="10">
        <v>5</v>
      </c>
      <c r="B14" s="11" t="s">
        <v>27</v>
      </c>
      <c r="C14" s="12" t="s">
        <v>19</v>
      </c>
      <c r="D14" s="11"/>
      <c r="E14" s="13" t="s">
        <v>26</v>
      </c>
      <c r="F14" s="86" t="s">
        <v>317</v>
      </c>
      <c r="G14" s="14" t="s">
        <v>21</v>
      </c>
      <c r="H14" s="79"/>
      <c r="I14" s="81">
        <v>1</v>
      </c>
      <c r="J14" s="81">
        <v>1</v>
      </c>
      <c r="K14" s="82">
        <v>396.45</v>
      </c>
      <c r="L14" s="82"/>
      <c r="M14" s="25">
        <f t="shared" si="1"/>
        <v>396.45</v>
      </c>
      <c r="N14" s="81">
        <v>1</v>
      </c>
      <c r="O14" s="82">
        <v>2791.01</v>
      </c>
      <c r="P14" s="82"/>
      <c r="Q14" s="27">
        <f t="shared" si="2"/>
        <v>2791.01</v>
      </c>
    </row>
    <row r="15" spans="1:17" ht="15" customHeight="1">
      <c r="A15" s="10">
        <v>6</v>
      </c>
      <c r="B15" s="11" t="s">
        <v>28</v>
      </c>
      <c r="C15" s="12" t="s">
        <v>19</v>
      </c>
      <c r="D15" s="11"/>
      <c r="E15" s="13" t="s">
        <v>26</v>
      </c>
      <c r="F15" s="86" t="s">
        <v>318</v>
      </c>
      <c r="G15" s="14" t="s">
        <v>21</v>
      </c>
      <c r="H15" s="79"/>
      <c r="I15" s="81">
        <v>1</v>
      </c>
      <c r="J15" s="81">
        <v>1</v>
      </c>
      <c r="K15" s="82">
        <v>1002.58</v>
      </c>
      <c r="L15" s="82"/>
      <c r="M15" s="25">
        <f t="shared" si="1"/>
        <v>1002.58</v>
      </c>
      <c r="N15" s="81"/>
      <c r="O15" s="82"/>
      <c r="P15" s="82"/>
      <c r="Q15" s="27">
        <f t="shared" si="2"/>
        <v>0</v>
      </c>
    </row>
    <row r="16" spans="1:17" ht="15" customHeight="1">
      <c r="A16" s="10">
        <v>7</v>
      </c>
      <c r="B16" s="11" t="s">
        <v>29</v>
      </c>
      <c r="C16" s="12" t="s">
        <v>19</v>
      </c>
      <c r="D16" s="11"/>
      <c r="E16" s="13" t="s">
        <v>30</v>
      </c>
      <c r="F16" s="86" t="s">
        <v>319</v>
      </c>
      <c r="G16" s="14" t="s">
        <v>21</v>
      </c>
      <c r="H16" s="79">
        <v>1</v>
      </c>
      <c r="I16" s="81"/>
      <c r="J16" s="81"/>
      <c r="K16" s="82"/>
      <c r="L16" s="82"/>
      <c r="M16" s="25">
        <f t="shared" si="1"/>
        <v>0</v>
      </c>
      <c r="N16" s="81"/>
      <c r="O16" s="82"/>
      <c r="P16" s="82"/>
      <c r="Q16" s="27">
        <f t="shared" si="2"/>
        <v>0</v>
      </c>
    </row>
    <row r="17" spans="1:17" ht="15" customHeight="1">
      <c r="A17" s="10">
        <v>8</v>
      </c>
      <c r="B17" s="11" t="s">
        <v>29</v>
      </c>
      <c r="C17" s="12" t="s">
        <v>19</v>
      </c>
      <c r="D17" s="11"/>
      <c r="E17" s="13" t="s">
        <v>30</v>
      </c>
      <c r="F17" s="86" t="s">
        <v>407</v>
      </c>
      <c r="G17" s="17" t="s">
        <v>31</v>
      </c>
      <c r="H17" s="79"/>
      <c r="I17" s="81"/>
      <c r="J17" s="81"/>
      <c r="K17" s="82"/>
      <c r="L17" s="82"/>
      <c r="M17" s="25">
        <f t="shared" si="1"/>
        <v>0</v>
      </c>
      <c r="N17" s="81"/>
      <c r="O17" s="82"/>
      <c r="P17" s="82"/>
      <c r="Q17" s="27">
        <f t="shared" si="2"/>
        <v>0</v>
      </c>
    </row>
    <row r="18" spans="1:17" ht="15" customHeight="1">
      <c r="A18" s="10">
        <v>9</v>
      </c>
      <c r="B18" s="11" t="s">
        <v>32</v>
      </c>
      <c r="C18" s="12" t="s">
        <v>19</v>
      </c>
      <c r="D18" s="11"/>
      <c r="E18" s="13" t="s">
        <v>26</v>
      </c>
      <c r="F18" s="86" t="s">
        <v>320</v>
      </c>
      <c r="G18" s="14" t="s">
        <v>21</v>
      </c>
      <c r="H18" s="79">
        <v>2</v>
      </c>
      <c r="I18" s="81"/>
      <c r="J18" s="81"/>
      <c r="K18" s="82"/>
      <c r="L18" s="82"/>
      <c r="M18" s="25">
        <f t="shared" si="1"/>
        <v>0</v>
      </c>
      <c r="N18" s="81">
        <v>3</v>
      </c>
      <c r="O18" s="82">
        <v>12553.22</v>
      </c>
      <c r="P18" s="82"/>
      <c r="Q18" s="27">
        <f t="shared" si="2"/>
        <v>12553.22</v>
      </c>
    </row>
    <row r="19" spans="1:17" ht="15" customHeight="1">
      <c r="A19" s="10">
        <v>10</v>
      </c>
      <c r="B19" s="11" t="s">
        <v>32</v>
      </c>
      <c r="C19" s="12" t="s">
        <v>19</v>
      </c>
      <c r="D19" s="11"/>
      <c r="E19" s="13" t="s">
        <v>26</v>
      </c>
      <c r="F19" s="86" t="s">
        <v>170</v>
      </c>
      <c r="G19" s="18" t="s">
        <v>33</v>
      </c>
      <c r="H19" s="79"/>
      <c r="I19" s="81"/>
      <c r="J19" s="81"/>
      <c r="K19" s="82"/>
      <c r="L19" s="82"/>
      <c r="M19" s="25">
        <f t="shared" si="1"/>
        <v>0</v>
      </c>
      <c r="N19" s="81"/>
      <c r="O19" s="82"/>
      <c r="P19" s="82"/>
      <c r="Q19" s="27">
        <f t="shared" si="2"/>
        <v>0</v>
      </c>
    </row>
    <row r="20" spans="1:17" ht="15" customHeight="1">
      <c r="A20" s="10">
        <v>11</v>
      </c>
      <c r="B20" s="11" t="s">
        <v>34</v>
      </c>
      <c r="C20" s="12" t="s">
        <v>19</v>
      </c>
      <c r="D20" s="11"/>
      <c r="E20" s="13" t="s">
        <v>35</v>
      </c>
      <c r="F20" s="86" t="s">
        <v>321</v>
      </c>
      <c r="G20" s="14" t="s">
        <v>21</v>
      </c>
      <c r="H20" s="79"/>
      <c r="I20" s="81"/>
      <c r="J20" s="81"/>
      <c r="K20" s="82"/>
      <c r="L20" s="82"/>
      <c r="M20" s="25">
        <f t="shared" si="1"/>
        <v>0</v>
      </c>
      <c r="N20" s="81">
        <v>3</v>
      </c>
      <c r="O20" s="82">
        <v>7561.44</v>
      </c>
      <c r="P20" s="82"/>
      <c r="Q20" s="27">
        <f t="shared" si="2"/>
        <v>7561.44</v>
      </c>
    </row>
    <row r="21" spans="1:17" ht="15" customHeight="1">
      <c r="A21" s="10">
        <v>12</v>
      </c>
      <c r="B21" s="11" t="s">
        <v>34</v>
      </c>
      <c r="C21" s="12" t="s">
        <v>19</v>
      </c>
      <c r="D21" s="11"/>
      <c r="E21" s="13" t="s">
        <v>35</v>
      </c>
      <c r="F21" s="86" t="s">
        <v>398</v>
      </c>
      <c r="G21" s="19" t="s">
        <v>36</v>
      </c>
      <c r="H21" s="79"/>
      <c r="I21" s="81"/>
      <c r="J21" s="81"/>
      <c r="K21" s="82"/>
      <c r="L21" s="82"/>
      <c r="M21" s="25">
        <f t="shared" si="1"/>
        <v>0</v>
      </c>
      <c r="N21" s="81"/>
      <c r="O21" s="82"/>
      <c r="P21" s="82"/>
      <c r="Q21" s="27">
        <f t="shared" si="2"/>
        <v>0</v>
      </c>
    </row>
    <row r="22" spans="1:17" ht="15" customHeight="1">
      <c r="A22" s="10">
        <v>13</v>
      </c>
      <c r="B22" s="11" t="s">
        <v>37</v>
      </c>
      <c r="C22" s="12" t="s">
        <v>19</v>
      </c>
      <c r="D22" s="11"/>
      <c r="E22" s="13" t="s">
        <v>26</v>
      </c>
      <c r="F22" s="86" t="s">
        <v>322</v>
      </c>
      <c r="G22" s="14" t="s">
        <v>21</v>
      </c>
      <c r="H22" s="79">
        <v>4</v>
      </c>
      <c r="I22" s="81"/>
      <c r="J22" s="81"/>
      <c r="K22" s="82"/>
      <c r="L22" s="82"/>
      <c r="M22" s="25">
        <f t="shared" si="1"/>
        <v>0</v>
      </c>
      <c r="N22" s="81">
        <v>4</v>
      </c>
      <c r="O22" s="82">
        <f>1601.34+2059.51+920.82</f>
        <v>4581.67</v>
      </c>
      <c r="P22" s="82"/>
      <c r="Q22" s="27">
        <f t="shared" si="2"/>
        <v>4581.67</v>
      </c>
    </row>
    <row r="23" spans="1:17" ht="15" customHeight="1">
      <c r="A23" s="10">
        <v>14</v>
      </c>
      <c r="B23" s="11" t="s">
        <v>37</v>
      </c>
      <c r="C23" s="12" t="s">
        <v>19</v>
      </c>
      <c r="D23" s="11"/>
      <c r="E23" s="13" t="s">
        <v>26</v>
      </c>
      <c r="F23" s="86" t="s">
        <v>172</v>
      </c>
      <c r="G23" s="18" t="s">
        <v>33</v>
      </c>
      <c r="H23" s="79">
        <v>6</v>
      </c>
      <c r="I23" s="81"/>
      <c r="J23" s="81"/>
      <c r="K23" s="82"/>
      <c r="L23" s="82"/>
      <c r="M23" s="25">
        <f t="shared" si="1"/>
        <v>0</v>
      </c>
      <c r="N23" s="81"/>
      <c r="O23" s="82"/>
      <c r="P23" s="82"/>
      <c r="Q23" s="27">
        <f t="shared" si="2"/>
        <v>0</v>
      </c>
    </row>
    <row r="24" spans="1:17" ht="15" customHeight="1">
      <c r="A24" s="10">
        <v>15</v>
      </c>
      <c r="B24" s="11" t="s">
        <v>38</v>
      </c>
      <c r="C24" s="12" t="s">
        <v>19</v>
      </c>
      <c r="D24" s="11"/>
      <c r="E24" s="13" t="s">
        <v>39</v>
      </c>
      <c r="F24" s="86" t="s">
        <v>323</v>
      </c>
      <c r="G24" s="14" t="s">
        <v>21</v>
      </c>
      <c r="H24" s="79">
        <v>1</v>
      </c>
      <c r="I24" s="81"/>
      <c r="J24" s="81"/>
      <c r="K24" s="82"/>
      <c r="L24" s="82"/>
      <c r="M24" s="25">
        <f t="shared" si="1"/>
        <v>0</v>
      </c>
      <c r="N24" s="81">
        <v>5</v>
      </c>
      <c r="O24" s="82">
        <f>1409.6+3142.54</f>
        <v>4552.1399999999994</v>
      </c>
      <c r="P24" s="82"/>
      <c r="Q24" s="27">
        <f t="shared" si="2"/>
        <v>4552.1399999999994</v>
      </c>
    </row>
    <row r="25" spans="1:17" ht="15" customHeight="1">
      <c r="A25" s="10">
        <v>16</v>
      </c>
      <c r="B25" s="11" t="s">
        <v>38</v>
      </c>
      <c r="C25" s="12" t="s">
        <v>19</v>
      </c>
      <c r="D25" s="11"/>
      <c r="E25" s="13" t="s">
        <v>39</v>
      </c>
      <c r="F25" s="86" t="s">
        <v>173</v>
      </c>
      <c r="G25" s="18" t="s">
        <v>33</v>
      </c>
      <c r="H25" s="79">
        <v>1</v>
      </c>
      <c r="I25" s="81"/>
      <c r="J25" s="81"/>
      <c r="K25" s="82"/>
      <c r="L25" s="82"/>
      <c r="M25" s="25">
        <f t="shared" si="1"/>
        <v>0</v>
      </c>
      <c r="N25" s="81"/>
      <c r="O25" s="82"/>
      <c r="P25" s="82"/>
      <c r="Q25" s="27">
        <f t="shared" si="2"/>
        <v>0</v>
      </c>
    </row>
    <row r="26" spans="1:17" ht="15" customHeight="1">
      <c r="A26" s="10">
        <v>17</v>
      </c>
      <c r="B26" s="11" t="s">
        <v>40</v>
      </c>
      <c r="C26" s="12" t="s">
        <v>19</v>
      </c>
      <c r="D26" s="11"/>
      <c r="E26" s="13" t="s">
        <v>20</v>
      </c>
      <c r="F26" s="86" t="s">
        <v>324</v>
      </c>
      <c r="G26" s="14" t="s">
        <v>21</v>
      </c>
      <c r="H26" s="79">
        <v>1</v>
      </c>
      <c r="I26" s="81"/>
      <c r="J26" s="81"/>
      <c r="K26" s="82"/>
      <c r="L26" s="82"/>
      <c r="M26" s="25">
        <f t="shared" si="1"/>
        <v>0</v>
      </c>
      <c r="N26" s="81"/>
      <c r="O26" s="82"/>
      <c r="P26" s="82"/>
      <c r="Q26" s="27">
        <f t="shared" si="2"/>
        <v>0</v>
      </c>
    </row>
    <row r="27" spans="1:17" ht="15" customHeight="1">
      <c r="A27" s="10">
        <v>18</v>
      </c>
      <c r="B27" s="11" t="s">
        <v>40</v>
      </c>
      <c r="C27" s="12" t="s">
        <v>19</v>
      </c>
      <c r="D27" s="11"/>
      <c r="E27" s="13" t="s">
        <v>20</v>
      </c>
      <c r="F27" s="86" t="s">
        <v>424</v>
      </c>
      <c r="G27" s="16" t="s">
        <v>22</v>
      </c>
      <c r="H27" s="79">
        <v>2</v>
      </c>
      <c r="I27" s="81"/>
      <c r="J27" s="81"/>
      <c r="K27" s="82"/>
      <c r="L27" s="82"/>
      <c r="M27" s="25">
        <f t="shared" si="1"/>
        <v>0</v>
      </c>
      <c r="N27" s="81"/>
      <c r="O27" s="82"/>
      <c r="P27" s="82"/>
      <c r="Q27" s="27">
        <f t="shared" si="2"/>
        <v>0</v>
      </c>
    </row>
    <row r="28" spans="1:17" ht="15" customHeight="1">
      <c r="A28" s="10">
        <v>19</v>
      </c>
      <c r="B28" s="11" t="s">
        <v>41</v>
      </c>
      <c r="C28" s="12" t="s">
        <v>19</v>
      </c>
      <c r="D28" s="11"/>
      <c r="E28" s="13" t="s">
        <v>24</v>
      </c>
      <c r="F28" s="86" t="s">
        <v>325</v>
      </c>
      <c r="G28" s="14" t="s">
        <v>21</v>
      </c>
      <c r="H28" s="79"/>
      <c r="I28" s="81"/>
      <c r="J28" s="81"/>
      <c r="K28" s="82"/>
      <c r="L28" s="82"/>
      <c r="M28" s="25">
        <f t="shared" si="1"/>
        <v>0</v>
      </c>
      <c r="N28" s="81"/>
      <c r="O28" s="82"/>
      <c r="P28" s="82"/>
      <c r="Q28" s="27">
        <f t="shared" si="2"/>
        <v>0</v>
      </c>
    </row>
    <row r="29" spans="1:17" ht="15" customHeight="1">
      <c r="A29" s="10">
        <v>20</v>
      </c>
      <c r="B29" s="11" t="s">
        <v>41</v>
      </c>
      <c r="C29" s="12" t="s">
        <v>19</v>
      </c>
      <c r="D29" s="11"/>
      <c r="E29" s="13" t="s">
        <v>24</v>
      </c>
      <c r="F29" s="86" t="s">
        <v>425</v>
      </c>
      <c r="G29" s="16" t="s">
        <v>22</v>
      </c>
      <c r="H29" s="79"/>
      <c r="I29" s="81"/>
      <c r="J29" s="81"/>
      <c r="K29" s="82"/>
      <c r="L29" s="82"/>
      <c r="M29" s="25">
        <f t="shared" si="1"/>
        <v>0</v>
      </c>
      <c r="N29" s="81"/>
      <c r="O29" s="82"/>
      <c r="P29" s="82"/>
      <c r="Q29" s="27">
        <f t="shared" si="2"/>
        <v>0</v>
      </c>
    </row>
    <row r="30" spans="1:17" ht="15" customHeight="1">
      <c r="A30" s="10">
        <v>21</v>
      </c>
      <c r="B30" s="11" t="s">
        <v>42</v>
      </c>
      <c r="C30" s="12" t="s">
        <v>19</v>
      </c>
      <c r="D30" s="11"/>
      <c r="E30" s="13" t="s">
        <v>26</v>
      </c>
      <c r="F30" s="64">
        <v>21</v>
      </c>
      <c r="G30" s="14" t="s">
        <v>21</v>
      </c>
      <c r="H30" s="79"/>
      <c r="I30" s="81"/>
      <c r="J30" s="81"/>
      <c r="K30" s="82"/>
      <c r="L30" s="82"/>
      <c r="M30" s="25">
        <f t="shared" si="1"/>
        <v>0</v>
      </c>
      <c r="N30" s="81"/>
      <c r="O30" s="82"/>
      <c r="P30" s="82"/>
      <c r="Q30" s="27">
        <f t="shared" si="2"/>
        <v>0</v>
      </c>
    </row>
    <row r="31" spans="1:17" ht="15" customHeight="1">
      <c r="A31" s="10">
        <v>22</v>
      </c>
      <c r="B31" s="11" t="s">
        <v>43</v>
      </c>
      <c r="C31" s="12" t="s">
        <v>19</v>
      </c>
      <c r="D31" s="11"/>
      <c r="E31" s="13" t="s">
        <v>35</v>
      </c>
      <c r="F31" s="86" t="s">
        <v>326</v>
      </c>
      <c r="G31" s="14" t="s">
        <v>21</v>
      </c>
      <c r="H31" s="79"/>
      <c r="I31" s="81"/>
      <c r="J31" s="81"/>
      <c r="K31" s="82"/>
      <c r="L31" s="82"/>
      <c r="M31" s="25">
        <f t="shared" si="1"/>
        <v>0</v>
      </c>
      <c r="N31" s="81">
        <v>1</v>
      </c>
      <c r="O31" s="82">
        <v>2010.69</v>
      </c>
      <c r="P31" s="82"/>
      <c r="Q31" s="27">
        <f t="shared" si="2"/>
        <v>2010.69</v>
      </c>
    </row>
    <row r="32" spans="1:17" ht="15" customHeight="1">
      <c r="A32" s="10">
        <v>23</v>
      </c>
      <c r="B32" s="11" t="s">
        <v>43</v>
      </c>
      <c r="C32" s="12" t="s">
        <v>19</v>
      </c>
      <c r="D32" s="11"/>
      <c r="E32" s="13" t="s">
        <v>35</v>
      </c>
      <c r="F32" s="86" t="s">
        <v>399</v>
      </c>
      <c r="G32" s="19" t="s">
        <v>36</v>
      </c>
      <c r="H32" s="79"/>
      <c r="I32" s="81"/>
      <c r="J32" s="81"/>
      <c r="K32" s="82"/>
      <c r="L32" s="82"/>
      <c r="M32" s="25">
        <f t="shared" si="1"/>
        <v>0</v>
      </c>
      <c r="N32" s="81">
        <v>3</v>
      </c>
      <c r="O32" s="82"/>
      <c r="P32" s="82"/>
      <c r="Q32" s="27">
        <f t="shared" si="2"/>
        <v>0</v>
      </c>
    </row>
    <row r="33" spans="1:17" ht="15" customHeight="1">
      <c r="A33" s="10">
        <v>24</v>
      </c>
      <c r="B33" s="11" t="s">
        <v>44</v>
      </c>
      <c r="C33" s="12" t="s">
        <v>19</v>
      </c>
      <c r="D33" s="11"/>
      <c r="E33" s="13" t="s">
        <v>35</v>
      </c>
      <c r="F33" s="86" t="s">
        <v>327</v>
      </c>
      <c r="G33" s="14" t="s">
        <v>21</v>
      </c>
      <c r="H33" s="79"/>
      <c r="I33" s="81"/>
      <c r="J33" s="81"/>
      <c r="K33" s="82"/>
      <c r="L33" s="82"/>
      <c r="M33" s="25">
        <f t="shared" si="1"/>
        <v>0</v>
      </c>
      <c r="N33" s="81">
        <v>1</v>
      </c>
      <c r="O33" s="82">
        <v>5512.38</v>
      </c>
      <c r="P33" s="82"/>
      <c r="Q33" s="27">
        <f t="shared" si="2"/>
        <v>5512.38</v>
      </c>
    </row>
    <row r="34" spans="1:17" ht="15" customHeight="1">
      <c r="A34" s="10">
        <v>25</v>
      </c>
      <c r="B34" s="11" t="s">
        <v>44</v>
      </c>
      <c r="C34" s="12" t="s">
        <v>19</v>
      </c>
      <c r="D34" s="11"/>
      <c r="E34" s="13" t="s">
        <v>35</v>
      </c>
      <c r="F34" s="86" t="s">
        <v>400</v>
      </c>
      <c r="G34" s="19" t="s">
        <v>36</v>
      </c>
      <c r="H34" s="79"/>
      <c r="I34" s="81"/>
      <c r="J34" s="81"/>
      <c r="K34" s="82"/>
      <c r="L34" s="82"/>
      <c r="M34" s="25">
        <f t="shared" si="1"/>
        <v>0</v>
      </c>
      <c r="N34" s="81"/>
      <c r="O34" s="82"/>
      <c r="P34" s="82"/>
      <c r="Q34" s="27">
        <f t="shared" si="2"/>
        <v>0</v>
      </c>
    </row>
    <row r="35" spans="1:17" ht="15" customHeight="1">
      <c r="A35" s="10">
        <v>26</v>
      </c>
      <c r="B35" s="11" t="s">
        <v>45</v>
      </c>
      <c r="C35" s="12" t="s">
        <v>19</v>
      </c>
      <c r="D35" s="11"/>
      <c r="E35" s="13" t="s">
        <v>26</v>
      </c>
      <c r="F35" s="86" t="s">
        <v>328</v>
      </c>
      <c r="G35" s="14" t="s">
        <v>21</v>
      </c>
      <c r="H35" s="79">
        <v>1</v>
      </c>
      <c r="I35" s="81"/>
      <c r="J35" s="81"/>
      <c r="K35" s="82"/>
      <c r="L35" s="82"/>
      <c r="M35" s="25">
        <f t="shared" si="1"/>
        <v>0</v>
      </c>
      <c r="N35" s="81">
        <v>4</v>
      </c>
      <c r="O35" s="82">
        <v>3340.63</v>
      </c>
      <c r="P35" s="82"/>
      <c r="Q35" s="27">
        <f t="shared" si="2"/>
        <v>3340.63</v>
      </c>
    </row>
    <row r="36" spans="1:17" ht="15" customHeight="1">
      <c r="A36" s="10">
        <v>27</v>
      </c>
      <c r="B36" s="11" t="s">
        <v>46</v>
      </c>
      <c r="C36" s="12" t="s">
        <v>19</v>
      </c>
      <c r="D36" s="11"/>
      <c r="E36" s="13" t="s">
        <v>26</v>
      </c>
      <c r="F36" s="86" t="s">
        <v>329</v>
      </c>
      <c r="G36" s="14" t="s">
        <v>21</v>
      </c>
      <c r="H36" s="79">
        <v>1</v>
      </c>
      <c r="I36" s="81"/>
      <c r="J36" s="81"/>
      <c r="K36" s="82"/>
      <c r="L36" s="82"/>
      <c r="M36" s="25">
        <f t="shared" si="1"/>
        <v>0</v>
      </c>
      <c r="N36" s="81">
        <v>1</v>
      </c>
      <c r="O36" s="82">
        <v>88100</v>
      </c>
      <c r="P36" s="82"/>
      <c r="Q36" s="27">
        <f t="shared" si="2"/>
        <v>88100</v>
      </c>
    </row>
    <row r="37" spans="1:17" ht="15" customHeight="1">
      <c r="A37" s="10">
        <v>28</v>
      </c>
      <c r="B37" s="11" t="s">
        <v>47</v>
      </c>
      <c r="C37" s="12" t="s">
        <v>19</v>
      </c>
      <c r="D37" s="11"/>
      <c r="E37" s="13" t="s">
        <v>48</v>
      </c>
      <c r="F37" s="86" t="s">
        <v>330</v>
      </c>
      <c r="G37" s="14" t="s">
        <v>21</v>
      </c>
      <c r="H37" s="79"/>
      <c r="I37" s="81"/>
      <c r="J37" s="81"/>
      <c r="K37" s="82"/>
      <c r="L37" s="82"/>
      <c r="M37" s="25">
        <f t="shared" si="1"/>
        <v>0</v>
      </c>
      <c r="N37" s="81">
        <v>2</v>
      </c>
      <c r="O37" s="82">
        <v>2189.35</v>
      </c>
      <c r="P37" s="82"/>
      <c r="Q37" s="27">
        <f t="shared" si="2"/>
        <v>2189.35</v>
      </c>
    </row>
    <row r="38" spans="1:17" ht="15" customHeight="1">
      <c r="A38" s="10">
        <v>29</v>
      </c>
      <c r="B38" s="11" t="s">
        <v>47</v>
      </c>
      <c r="C38" s="12" t="s">
        <v>19</v>
      </c>
      <c r="D38" s="11"/>
      <c r="E38" s="13" t="s">
        <v>48</v>
      </c>
      <c r="F38" s="64" t="s">
        <v>297</v>
      </c>
      <c r="G38" s="19" t="s">
        <v>36</v>
      </c>
      <c r="H38" s="79"/>
      <c r="I38" s="81"/>
      <c r="J38" s="81"/>
      <c r="K38" s="82"/>
      <c r="L38" s="82"/>
      <c r="M38" s="25">
        <f t="shared" si="1"/>
        <v>0</v>
      </c>
      <c r="N38" s="81"/>
      <c r="O38" s="82"/>
      <c r="P38" s="82"/>
      <c r="Q38" s="27">
        <f t="shared" si="2"/>
        <v>0</v>
      </c>
    </row>
    <row r="39" spans="1:17" ht="15" customHeight="1">
      <c r="A39" s="10">
        <v>30</v>
      </c>
      <c r="B39" s="11" t="s">
        <v>47</v>
      </c>
      <c r="C39" s="12" t="s">
        <v>19</v>
      </c>
      <c r="D39" s="11"/>
      <c r="E39" s="13" t="s">
        <v>48</v>
      </c>
      <c r="F39" s="20" t="s">
        <v>182</v>
      </c>
      <c r="G39" s="18" t="s">
        <v>33</v>
      </c>
      <c r="H39" s="79">
        <v>1</v>
      </c>
      <c r="I39" s="81"/>
      <c r="J39" s="81"/>
      <c r="K39" s="82"/>
      <c r="L39" s="82"/>
      <c r="M39" s="25">
        <f t="shared" si="1"/>
        <v>0</v>
      </c>
      <c r="N39" s="81"/>
      <c r="O39" s="82"/>
      <c r="P39" s="82"/>
      <c r="Q39" s="27">
        <f t="shared" si="2"/>
        <v>0</v>
      </c>
    </row>
    <row r="40" spans="1:17" ht="15" customHeight="1">
      <c r="A40" s="10">
        <v>31</v>
      </c>
      <c r="B40" s="11" t="s">
        <v>49</v>
      </c>
      <c r="C40" s="12" t="s">
        <v>19</v>
      </c>
      <c r="D40" s="11"/>
      <c r="E40" s="13" t="s">
        <v>50</v>
      </c>
      <c r="F40" s="86" t="s">
        <v>331</v>
      </c>
      <c r="G40" s="14" t="s">
        <v>21</v>
      </c>
      <c r="H40" s="79">
        <v>1</v>
      </c>
      <c r="I40" s="81"/>
      <c r="J40" s="81"/>
      <c r="K40" s="82"/>
      <c r="L40" s="82"/>
      <c r="M40" s="25">
        <f t="shared" si="1"/>
        <v>0</v>
      </c>
      <c r="N40" s="81">
        <v>6</v>
      </c>
      <c r="O40" s="82">
        <f>2455.01+8583.12</f>
        <v>11038.130000000001</v>
      </c>
      <c r="P40" s="82"/>
      <c r="Q40" s="27">
        <f t="shared" si="2"/>
        <v>11038.130000000001</v>
      </c>
    </row>
    <row r="41" spans="1:17" ht="15" customHeight="1">
      <c r="A41" s="10">
        <v>32</v>
      </c>
      <c r="B41" s="11" t="s">
        <v>49</v>
      </c>
      <c r="C41" s="12" t="s">
        <v>19</v>
      </c>
      <c r="D41" s="11"/>
      <c r="E41" s="13" t="s">
        <v>50</v>
      </c>
      <c r="F41" s="86" t="s">
        <v>426</v>
      </c>
      <c r="G41" s="16" t="s">
        <v>22</v>
      </c>
      <c r="H41" s="79">
        <v>1</v>
      </c>
      <c r="I41" s="81"/>
      <c r="J41" s="81"/>
      <c r="K41" s="82"/>
      <c r="L41" s="82"/>
      <c r="M41" s="25">
        <f t="shared" si="1"/>
        <v>0</v>
      </c>
      <c r="N41" s="81">
        <v>3</v>
      </c>
      <c r="O41" s="82">
        <v>5765.12</v>
      </c>
      <c r="P41" s="82"/>
      <c r="Q41" s="27">
        <f t="shared" si="2"/>
        <v>5765.12</v>
      </c>
    </row>
    <row r="42" spans="1:17" ht="15" customHeight="1">
      <c r="A42" s="10">
        <v>33</v>
      </c>
      <c r="B42" s="11" t="s">
        <v>51</v>
      </c>
      <c r="C42" s="12" t="s">
        <v>19</v>
      </c>
      <c r="D42" s="11"/>
      <c r="E42" s="13" t="s">
        <v>52</v>
      </c>
      <c r="F42" s="86" t="s">
        <v>332</v>
      </c>
      <c r="G42" s="14" t="s">
        <v>21</v>
      </c>
      <c r="H42" s="79"/>
      <c r="I42" s="81"/>
      <c r="J42" s="81"/>
      <c r="K42" s="82"/>
      <c r="L42" s="82"/>
      <c r="M42" s="25">
        <f t="shared" si="1"/>
        <v>0</v>
      </c>
      <c r="N42" s="81"/>
      <c r="O42" s="82"/>
      <c r="P42" s="82"/>
      <c r="Q42" s="27">
        <f t="shared" si="2"/>
        <v>0</v>
      </c>
    </row>
    <row r="43" spans="1:17" ht="15" customHeight="1">
      <c r="A43" s="10">
        <v>34</v>
      </c>
      <c r="B43" s="11" t="s">
        <v>51</v>
      </c>
      <c r="C43" s="12" t="s">
        <v>19</v>
      </c>
      <c r="D43" s="11"/>
      <c r="E43" s="13" t="s">
        <v>52</v>
      </c>
      <c r="F43" s="20" t="s">
        <v>186</v>
      </c>
      <c r="G43" s="18" t="s">
        <v>33</v>
      </c>
      <c r="H43" s="79"/>
      <c r="I43" s="81"/>
      <c r="J43" s="81"/>
      <c r="K43" s="82"/>
      <c r="L43" s="82"/>
      <c r="M43" s="25">
        <f t="shared" si="1"/>
        <v>0</v>
      </c>
      <c r="N43" s="81"/>
      <c r="O43" s="82"/>
      <c r="P43" s="82"/>
      <c r="Q43" s="27">
        <f t="shared" si="2"/>
        <v>0</v>
      </c>
    </row>
    <row r="44" spans="1:17" ht="15" customHeight="1">
      <c r="A44" s="10">
        <v>35</v>
      </c>
      <c r="B44" s="11" t="s">
        <v>53</v>
      </c>
      <c r="C44" s="12" t="s">
        <v>19</v>
      </c>
      <c r="D44" s="11"/>
      <c r="E44" s="13" t="s">
        <v>30</v>
      </c>
      <c r="F44" s="86" t="s">
        <v>333</v>
      </c>
      <c r="G44" s="14" t="s">
        <v>21</v>
      </c>
      <c r="H44" s="79"/>
      <c r="I44" s="81"/>
      <c r="J44" s="81"/>
      <c r="K44" s="82"/>
      <c r="L44" s="82"/>
      <c r="M44" s="25">
        <f t="shared" si="1"/>
        <v>0</v>
      </c>
      <c r="N44" s="81">
        <v>1</v>
      </c>
      <c r="O44" s="82">
        <v>6924.5</v>
      </c>
      <c r="P44" s="82"/>
      <c r="Q44" s="27">
        <f t="shared" si="2"/>
        <v>6924.5</v>
      </c>
    </row>
    <row r="45" spans="1:17" ht="15" customHeight="1">
      <c r="A45" s="10">
        <v>36</v>
      </c>
      <c r="B45" s="11" t="s">
        <v>54</v>
      </c>
      <c r="C45" s="12" t="s">
        <v>19</v>
      </c>
      <c r="D45" s="11"/>
      <c r="E45" s="13" t="s">
        <v>26</v>
      </c>
      <c r="F45" s="72">
        <v>36</v>
      </c>
      <c r="G45" s="14" t="s">
        <v>21</v>
      </c>
      <c r="H45" s="79"/>
      <c r="I45" s="81"/>
      <c r="J45" s="81"/>
      <c r="K45" s="82"/>
      <c r="L45" s="82"/>
      <c r="M45" s="25">
        <f t="shared" si="1"/>
        <v>0</v>
      </c>
      <c r="N45" s="81"/>
      <c r="O45" s="82"/>
      <c r="P45" s="82"/>
      <c r="Q45" s="27">
        <f t="shared" si="2"/>
        <v>0</v>
      </c>
    </row>
    <row r="46" spans="1:17" ht="15" customHeight="1">
      <c r="A46" s="10">
        <v>37</v>
      </c>
      <c r="B46" s="11" t="s">
        <v>55</v>
      </c>
      <c r="C46" s="12" t="s">
        <v>19</v>
      </c>
      <c r="D46" s="11"/>
      <c r="E46" s="13" t="s">
        <v>56</v>
      </c>
      <c r="F46" s="72">
        <v>37</v>
      </c>
      <c r="G46" s="14" t="s">
        <v>21</v>
      </c>
      <c r="H46" s="79"/>
      <c r="I46" s="81"/>
      <c r="J46" s="81"/>
      <c r="K46" s="82"/>
      <c r="L46" s="82"/>
      <c r="M46" s="25">
        <f t="shared" si="1"/>
        <v>0</v>
      </c>
      <c r="N46" s="81"/>
      <c r="O46" s="82"/>
      <c r="P46" s="82"/>
      <c r="Q46" s="27">
        <f t="shared" si="2"/>
        <v>0</v>
      </c>
    </row>
    <row r="47" spans="1:17" ht="15" customHeight="1">
      <c r="A47" s="10">
        <v>38</v>
      </c>
      <c r="B47" s="11" t="s">
        <v>57</v>
      </c>
      <c r="C47" s="12" t="s">
        <v>19</v>
      </c>
      <c r="D47" s="11"/>
      <c r="E47" s="13" t="s">
        <v>58</v>
      </c>
      <c r="F47" s="86" t="s">
        <v>334</v>
      </c>
      <c r="G47" s="14" t="s">
        <v>21</v>
      </c>
      <c r="H47" s="79">
        <v>1</v>
      </c>
      <c r="I47" s="81"/>
      <c r="J47" s="81"/>
      <c r="K47" s="82"/>
      <c r="L47" s="82"/>
      <c r="M47" s="25">
        <f t="shared" si="1"/>
        <v>0</v>
      </c>
      <c r="N47" s="81"/>
      <c r="O47" s="82"/>
      <c r="P47" s="82"/>
      <c r="Q47" s="27">
        <f t="shared" si="2"/>
        <v>0</v>
      </c>
    </row>
    <row r="48" spans="1:17" ht="15" customHeight="1">
      <c r="A48" s="10">
        <v>39</v>
      </c>
      <c r="B48" s="11" t="s">
        <v>57</v>
      </c>
      <c r="C48" s="12" t="s">
        <v>19</v>
      </c>
      <c r="D48" s="11"/>
      <c r="E48" s="13" t="s">
        <v>58</v>
      </c>
      <c r="F48" s="86" t="s">
        <v>408</v>
      </c>
      <c r="G48" s="17" t="s">
        <v>31</v>
      </c>
      <c r="H48" s="79">
        <v>1</v>
      </c>
      <c r="I48" s="81"/>
      <c r="J48" s="81"/>
      <c r="K48" s="82"/>
      <c r="L48" s="82"/>
      <c r="M48" s="25">
        <f t="shared" si="1"/>
        <v>0</v>
      </c>
      <c r="N48" s="81"/>
      <c r="O48" s="82"/>
      <c r="P48" s="82"/>
      <c r="Q48" s="27">
        <f t="shared" si="2"/>
        <v>0</v>
      </c>
    </row>
    <row r="49" spans="1:17" ht="15" customHeight="1">
      <c r="A49" s="10">
        <v>40</v>
      </c>
      <c r="B49" s="11" t="s">
        <v>59</v>
      </c>
      <c r="C49" s="12" t="s">
        <v>19</v>
      </c>
      <c r="D49" s="11"/>
      <c r="E49" s="13" t="s">
        <v>26</v>
      </c>
      <c r="F49" s="86" t="s">
        <v>335</v>
      </c>
      <c r="G49" s="14" t="s">
        <v>21</v>
      </c>
      <c r="H49" s="79">
        <v>1</v>
      </c>
      <c r="I49" s="81"/>
      <c r="J49" s="81"/>
      <c r="K49" s="82"/>
      <c r="L49" s="82"/>
      <c r="M49" s="25">
        <f t="shared" si="1"/>
        <v>0</v>
      </c>
      <c r="N49" s="81">
        <v>2</v>
      </c>
      <c r="O49" s="82">
        <f>737.84+3222.87</f>
        <v>3960.71</v>
      </c>
      <c r="P49" s="82"/>
      <c r="Q49" s="27">
        <f t="shared" si="2"/>
        <v>3960.71</v>
      </c>
    </row>
    <row r="50" spans="1:17" ht="15" customHeight="1">
      <c r="A50" s="10">
        <v>41</v>
      </c>
      <c r="B50" s="11" t="s">
        <v>60</v>
      </c>
      <c r="C50" s="12" t="s">
        <v>19</v>
      </c>
      <c r="D50" s="11"/>
      <c r="E50" s="13" t="s">
        <v>61</v>
      </c>
      <c r="F50" s="86" t="s">
        <v>336</v>
      </c>
      <c r="G50" s="14" t="s">
        <v>21</v>
      </c>
      <c r="H50" s="79"/>
      <c r="I50" s="81"/>
      <c r="J50" s="81"/>
      <c r="K50" s="82"/>
      <c r="L50" s="82"/>
      <c r="M50" s="25">
        <f t="shared" si="1"/>
        <v>0</v>
      </c>
      <c r="N50" s="81"/>
      <c r="O50" s="82"/>
      <c r="P50" s="82"/>
      <c r="Q50" s="27">
        <f t="shared" si="2"/>
        <v>0</v>
      </c>
    </row>
    <row r="51" spans="1:17" ht="15" customHeight="1">
      <c r="A51" s="10">
        <v>42</v>
      </c>
      <c r="B51" s="11" t="s">
        <v>60</v>
      </c>
      <c r="C51" s="12" t="s">
        <v>19</v>
      </c>
      <c r="D51" s="11"/>
      <c r="E51" s="13" t="s">
        <v>61</v>
      </c>
      <c r="F51" s="86" t="s">
        <v>427</v>
      </c>
      <c r="G51" s="16" t="s">
        <v>22</v>
      </c>
      <c r="H51" s="79"/>
      <c r="I51" s="81"/>
      <c r="J51" s="81"/>
      <c r="K51" s="82"/>
      <c r="L51" s="82"/>
      <c r="M51" s="25">
        <f t="shared" si="1"/>
        <v>0</v>
      </c>
      <c r="N51" s="81"/>
      <c r="O51" s="82"/>
      <c r="P51" s="82"/>
      <c r="Q51" s="27">
        <f t="shared" si="2"/>
        <v>0</v>
      </c>
    </row>
    <row r="52" spans="1:17" ht="15" customHeight="1">
      <c r="A52" s="10">
        <v>43</v>
      </c>
      <c r="B52" s="11" t="s">
        <v>62</v>
      </c>
      <c r="C52" s="12" t="s">
        <v>19</v>
      </c>
      <c r="D52" s="11"/>
      <c r="E52" s="13" t="s">
        <v>26</v>
      </c>
      <c r="F52" s="69">
        <v>42</v>
      </c>
      <c r="G52" s="14" t="s">
        <v>21</v>
      </c>
      <c r="H52" s="79"/>
      <c r="I52" s="81"/>
      <c r="J52" s="81"/>
      <c r="K52" s="82"/>
      <c r="L52" s="82"/>
      <c r="M52" s="25">
        <f t="shared" si="1"/>
        <v>0</v>
      </c>
      <c r="N52" s="81"/>
      <c r="O52" s="82"/>
      <c r="P52" s="82"/>
      <c r="Q52" s="27">
        <f t="shared" si="2"/>
        <v>0</v>
      </c>
    </row>
    <row r="53" spans="1:17" ht="15" customHeight="1">
      <c r="A53" s="10">
        <v>44</v>
      </c>
      <c r="B53" s="11" t="s">
        <v>63</v>
      </c>
      <c r="C53" s="12" t="s">
        <v>19</v>
      </c>
      <c r="D53" s="11"/>
      <c r="E53" s="13" t="s">
        <v>26</v>
      </c>
      <c r="F53" s="86" t="s">
        <v>337</v>
      </c>
      <c r="G53" s="14" t="s">
        <v>21</v>
      </c>
      <c r="H53" s="79">
        <v>3</v>
      </c>
      <c r="I53" s="81"/>
      <c r="J53" s="81"/>
      <c r="K53" s="82"/>
      <c r="L53" s="82"/>
      <c r="M53" s="25">
        <f t="shared" si="1"/>
        <v>0</v>
      </c>
      <c r="N53" s="81">
        <v>6</v>
      </c>
      <c r="O53" s="82">
        <f>396.45+1562.89+2114.4+299.32</f>
        <v>4373.0600000000004</v>
      </c>
      <c r="P53" s="82"/>
      <c r="Q53" s="27">
        <f t="shared" si="2"/>
        <v>4373.0600000000004</v>
      </c>
    </row>
    <row r="54" spans="1:17" ht="15" customHeight="1">
      <c r="A54" s="10">
        <v>45</v>
      </c>
      <c r="B54" s="11" t="s">
        <v>63</v>
      </c>
      <c r="C54" s="12" t="s">
        <v>19</v>
      </c>
      <c r="D54" s="11"/>
      <c r="E54" s="13" t="s">
        <v>26</v>
      </c>
      <c r="F54" s="86" t="s">
        <v>193</v>
      </c>
      <c r="G54" s="18" t="s">
        <v>33</v>
      </c>
      <c r="H54" s="79"/>
      <c r="I54" s="81"/>
      <c r="J54" s="81"/>
      <c r="K54" s="82"/>
      <c r="L54" s="82"/>
      <c r="M54" s="25">
        <f t="shared" si="1"/>
        <v>0</v>
      </c>
      <c r="N54" s="81"/>
      <c r="O54" s="82"/>
      <c r="P54" s="82"/>
      <c r="Q54" s="27">
        <f t="shared" si="2"/>
        <v>0</v>
      </c>
    </row>
    <row r="55" spans="1:17" ht="15" customHeight="1">
      <c r="A55" s="10">
        <v>46</v>
      </c>
      <c r="B55" s="11" t="s">
        <v>64</v>
      </c>
      <c r="C55" s="12" t="s">
        <v>19</v>
      </c>
      <c r="D55" s="11"/>
      <c r="E55" s="13" t="s">
        <v>26</v>
      </c>
      <c r="F55" s="86" t="s">
        <v>338</v>
      </c>
      <c r="G55" s="14" t="s">
        <v>21</v>
      </c>
      <c r="H55" s="79"/>
      <c r="I55" s="81"/>
      <c r="J55" s="81"/>
      <c r="K55" s="82"/>
      <c r="L55" s="82"/>
      <c r="M55" s="25">
        <f t="shared" si="1"/>
        <v>0</v>
      </c>
      <c r="N55" s="81">
        <v>1</v>
      </c>
      <c r="O55" s="82">
        <v>75652.61</v>
      </c>
      <c r="P55" s="82"/>
      <c r="Q55" s="27">
        <f t="shared" si="2"/>
        <v>75652.61</v>
      </c>
    </row>
    <row r="56" spans="1:17" ht="15" customHeight="1">
      <c r="A56" s="10">
        <v>47</v>
      </c>
      <c r="B56" s="11" t="s">
        <v>65</v>
      </c>
      <c r="C56" s="12" t="s">
        <v>19</v>
      </c>
      <c r="D56" s="11"/>
      <c r="E56" s="13" t="s">
        <v>56</v>
      </c>
      <c r="F56" s="86" t="s">
        <v>339</v>
      </c>
      <c r="G56" s="14" t="s">
        <v>21</v>
      </c>
      <c r="H56" s="79">
        <v>1</v>
      </c>
      <c r="I56" s="81">
        <v>1</v>
      </c>
      <c r="J56" s="81">
        <v>1</v>
      </c>
      <c r="K56" s="82">
        <v>528.6</v>
      </c>
      <c r="L56" s="82"/>
      <c r="M56" s="25">
        <f t="shared" si="1"/>
        <v>528.6</v>
      </c>
      <c r="N56" s="81">
        <v>5</v>
      </c>
      <c r="O56" s="82">
        <v>14928.26</v>
      </c>
      <c r="P56" s="82"/>
      <c r="Q56" s="27">
        <f t="shared" si="2"/>
        <v>14928.26</v>
      </c>
    </row>
    <row r="57" spans="1:17" ht="15" customHeight="1">
      <c r="A57" s="10">
        <v>48</v>
      </c>
      <c r="B57" s="11" t="s">
        <v>65</v>
      </c>
      <c r="C57" s="12" t="s">
        <v>19</v>
      </c>
      <c r="D57" s="11"/>
      <c r="E57" s="13" t="s">
        <v>56</v>
      </c>
      <c r="F57" s="86" t="s">
        <v>421</v>
      </c>
      <c r="G57" s="17" t="s">
        <v>31</v>
      </c>
      <c r="H57" s="79"/>
      <c r="I57" s="81"/>
      <c r="J57" s="81"/>
      <c r="K57" s="82"/>
      <c r="L57" s="82"/>
      <c r="M57" s="25">
        <f t="shared" si="1"/>
        <v>0</v>
      </c>
      <c r="N57" s="81"/>
      <c r="O57" s="82"/>
      <c r="P57" s="82"/>
      <c r="Q57" s="27">
        <f t="shared" si="2"/>
        <v>0</v>
      </c>
    </row>
    <row r="58" spans="1:17" ht="15" customHeight="1">
      <c r="A58" s="10">
        <v>49</v>
      </c>
      <c r="B58" s="11" t="s">
        <v>66</v>
      </c>
      <c r="C58" s="12" t="s">
        <v>19</v>
      </c>
      <c r="D58" s="11"/>
      <c r="E58" s="13" t="s">
        <v>20</v>
      </c>
      <c r="F58" s="63">
        <v>48</v>
      </c>
      <c r="G58" s="14" t="s">
        <v>21</v>
      </c>
      <c r="H58" s="79"/>
      <c r="I58" s="81"/>
      <c r="J58" s="81"/>
      <c r="K58" s="82"/>
      <c r="L58" s="82"/>
      <c r="M58" s="25">
        <f t="shared" si="1"/>
        <v>0</v>
      </c>
      <c r="N58" s="81"/>
      <c r="O58" s="82"/>
      <c r="P58" s="82"/>
      <c r="Q58" s="27">
        <f t="shared" si="2"/>
        <v>0</v>
      </c>
    </row>
    <row r="59" spans="1:17" ht="15" customHeight="1">
      <c r="A59" s="10">
        <v>50</v>
      </c>
      <c r="B59" s="11" t="s">
        <v>67</v>
      </c>
      <c r="C59" s="12" t="s">
        <v>19</v>
      </c>
      <c r="D59" s="11"/>
      <c r="E59" s="13" t="s">
        <v>68</v>
      </c>
      <c r="F59" s="86" t="s">
        <v>340</v>
      </c>
      <c r="G59" s="14" t="s">
        <v>21</v>
      </c>
      <c r="H59" s="79"/>
      <c r="I59" s="81"/>
      <c r="J59" s="81"/>
      <c r="K59" s="82"/>
      <c r="L59" s="82"/>
      <c r="M59" s="25">
        <f t="shared" si="1"/>
        <v>0</v>
      </c>
      <c r="N59" s="81">
        <v>2</v>
      </c>
      <c r="O59" s="82">
        <v>1761.56</v>
      </c>
      <c r="P59" s="82"/>
      <c r="Q59" s="27">
        <f t="shared" si="2"/>
        <v>1761.56</v>
      </c>
    </row>
    <row r="60" spans="1:17" ht="15" customHeight="1">
      <c r="A60" s="10">
        <v>51</v>
      </c>
      <c r="B60" s="11" t="s">
        <v>67</v>
      </c>
      <c r="C60" s="12" t="s">
        <v>19</v>
      </c>
      <c r="D60" s="11"/>
      <c r="E60" s="13" t="s">
        <v>68</v>
      </c>
      <c r="F60" s="86" t="s">
        <v>428</v>
      </c>
      <c r="G60" s="16" t="s">
        <v>22</v>
      </c>
      <c r="H60" s="79">
        <v>3</v>
      </c>
      <c r="I60" s="81"/>
      <c r="J60" s="81"/>
      <c r="K60" s="82"/>
      <c r="L60" s="82"/>
      <c r="M60" s="25">
        <f t="shared" si="1"/>
        <v>0</v>
      </c>
      <c r="N60" s="81"/>
      <c r="O60" s="82"/>
      <c r="P60" s="82"/>
      <c r="Q60" s="27">
        <f t="shared" si="2"/>
        <v>0</v>
      </c>
    </row>
    <row r="61" spans="1:17" ht="15" customHeight="1">
      <c r="A61" s="10">
        <v>52</v>
      </c>
      <c r="B61" s="11" t="s">
        <v>69</v>
      </c>
      <c r="C61" s="12" t="s">
        <v>19</v>
      </c>
      <c r="D61" s="11"/>
      <c r="E61" s="13" t="s">
        <v>20</v>
      </c>
      <c r="F61" s="86" t="s">
        <v>341</v>
      </c>
      <c r="G61" s="14" t="s">
        <v>21</v>
      </c>
      <c r="H61" s="79"/>
      <c r="I61" s="81"/>
      <c r="J61" s="81"/>
      <c r="K61" s="82"/>
      <c r="L61" s="82"/>
      <c r="M61" s="25">
        <f t="shared" si="1"/>
        <v>0</v>
      </c>
      <c r="N61" s="81"/>
      <c r="O61" s="82"/>
      <c r="P61" s="82"/>
      <c r="Q61" s="27">
        <f t="shared" si="2"/>
        <v>0</v>
      </c>
    </row>
    <row r="62" spans="1:17" ht="15" customHeight="1">
      <c r="A62" s="10">
        <v>53</v>
      </c>
      <c r="B62" s="11" t="s">
        <v>70</v>
      </c>
      <c r="C62" s="12" t="s">
        <v>19</v>
      </c>
      <c r="D62" s="11"/>
      <c r="E62" s="13" t="s">
        <v>26</v>
      </c>
      <c r="F62" s="65">
        <v>53</v>
      </c>
      <c r="G62" s="14" t="s">
        <v>21</v>
      </c>
      <c r="H62" s="79"/>
      <c r="I62" s="81"/>
      <c r="J62" s="81"/>
      <c r="K62" s="82"/>
      <c r="L62" s="82"/>
      <c r="M62" s="25">
        <f t="shared" si="1"/>
        <v>0</v>
      </c>
      <c r="N62" s="81"/>
      <c r="O62" s="82"/>
      <c r="P62" s="82"/>
      <c r="Q62" s="27">
        <f t="shared" si="2"/>
        <v>0</v>
      </c>
    </row>
    <row r="63" spans="1:17" ht="15" customHeight="1">
      <c r="A63" s="10">
        <v>54</v>
      </c>
      <c r="B63" s="11" t="s">
        <v>70</v>
      </c>
      <c r="C63" s="12" t="s">
        <v>19</v>
      </c>
      <c r="D63" s="11"/>
      <c r="E63" s="13" t="s">
        <v>26</v>
      </c>
      <c r="F63" s="65" t="s">
        <v>304</v>
      </c>
      <c r="G63" s="18" t="s">
        <v>33</v>
      </c>
      <c r="H63" s="79"/>
      <c r="I63" s="81"/>
      <c r="J63" s="81"/>
      <c r="K63" s="82"/>
      <c r="L63" s="82"/>
      <c r="M63" s="25">
        <f t="shared" si="1"/>
        <v>0</v>
      </c>
      <c r="N63" s="81"/>
      <c r="O63" s="82"/>
      <c r="P63" s="82"/>
      <c r="Q63" s="27">
        <f t="shared" si="2"/>
        <v>0</v>
      </c>
    </row>
    <row r="64" spans="1:17" ht="15" customHeight="1">
      <c r="A64" s="10">
        <v>55</v>
      </c>
      <c r="B64" s="11" t="s">
        <v>71</v>
      </c>
      <c r="C64" s="12" t="s">
        <v>19</v>
      </c>
      <c r="D64" s="11"/>
      <c r="E64" s="13" t="s">
        <v>52</v>
      </c>
      <c r="F64" s="86" t="s">
        <v>342</v>
      </c>
      <c r="G64" s="14" t="s">
        <v>21</v>
      </c>
      <c r="H64" s="79"/>
      <c r="I64" s="81"/>
      <c r="J64" s="81"/>
      <c r="K64" s="82"/>
      <c r="L64" s="82"/>
      <c r="M64" s="25">
        <f t="shared" si="1"/>
        <v>0</v>
      </c>
      <c r="N64" s="81"/>
      <c r="O64" s="82"/>
      <c r="P64" s="82"/>
      <c r="Q64" s="27">
        <f t="shared" si="2"/>
        <v>0</v>
      </c>
    </row>
    <row r="65" spans="1:17" ht="15" customHeight="1">
      <c r="A65" s="10">
        <v>56</v>
      </c>
      <c r="B65" s="11" t="s">
        <v>71</v>
      </c>
      <c r="C65" s="12" t="s">
        <v>19</v>
      </c>
      <c r="D65" s="11"/>
      <c r="E65" s="13" t="s">
        <v>52</v>
      </c>
      <c r="F65" s="86" t="s">
        <v>200</v>
      </c>
      <c r="G65" s="18" t="s">
        <v>33</v>
      </c>
      <c r="H65" s="79"/>
      <c r="I65" s="81"/>
      <c r="J65" s="81"/>
      <c r="K65" s="82"/>
      <c r="L65" s="82"/>
      <c r="M65" s="25">
        <f t="shared" si="1"/>
        <v>0</v>
      </c>
      <c r="N65" s="81"/>
      <c r="O65" s="82"/>
      <c r="P65" s="82"/>
      <c r="Q65" s="27">
        <f t="shared" si="2"/>
        <v>0</v>
      </c>
    </row>
    <row r="66" spans="1:17" ht="15" customHeight="1">
      <c r="A66" s="10">
        <v>57</v>
      </c>
      <c r="B66" s="11" t="s">
        <v>72</v>
      </c>
      <c r="C66" s="12" t="s">
        <v>19</v>
      </c>
      <c r="D66" s="11"/>
      <c r="E66" s="13" t="s">
        <v>20</v>
      </c>
      <c r="F66" s="86" t="s">
        <v>343</v>
      </c>
      <c r="G66" s="14" t="s">
        <v>21</v>
      </c>
      <c r="H66" s="79"/>
      <c r="I66" s="81"/>
      <c r="J66" s="81"/>
      <c r="K66" s="82"/>
      <c r="L66" s="82"/>
      <c r="M66" s="25">
        <f t="shared" si="1"/>
        <v>0</v>
      </c>
      <c r="N66" s="81"/>
      <c r="O66" s="82"/>
      <c r="P66" s="82"/>
      <c r="Q66" s="27">
        <f t="shared" si="2"/>
        <v>0</v>
      </c>
    </row>
    <row r="67" spans="1:17" ht="15" customHeight="1">
      <c r="A67" s="10">
        <v>58</v>
      </c>
      <c r="B67" s="11" t="s">
        <v>73</v>
      </c>
      <c r="C67" s="12" t="s">
        <v>19</v>
      </c>
      <c r="D67" s="11"/>
      <c r="E67" s="13" t="s">
        <v>74</v>
      </c>
      <c r="F67" s="66" t="s">
        <v>439</v>
      </c>
      <c r="G67" s="14" t="s">
        <v>21</v>
      </c>
      <c r="H67" s="79">
        <v>3</v>
      </c>
      <c r="I67" s="81"/>
      <c r="J67" s="81"/>
      <c r="K67" s="82"/>
      <c r="L67" s="82"/>
      <c r="M67" s="25">
        <f t="shared" si="1"/>
        <v>0</v>
      </c>
      <c r="N67" s="81">
        <v>3</v>
      </c>
      <c r="O67" s="82">
        <v>4553.2299999999996</v>
      </c>
      <c r="P67" s="82"/>
      <c r="Q67" s="27">
        <f t="shared" si="2"/>
        <v>4553.2299999999996</v>
      </c>
    </row>
    <row r="68" spans="1:17" ht="15" customHeight="1">
      <c r="A68" s="10">
        <v>59</v>
      </c>
      <c r="B68" s="11" t="s">
        <v>73</v>
      </c>
      <c r="C68" s="12" t="s">
        <v>19</v>
      </c>
      <c r="D68" s="11"/>
      <c r="E68" s="13" t="s">
        <v>74</v>
      </c>
      <c r="F68" s="86" t="s">
        <v>203</v>
      </c>
      <c r="G68" s="18" t="s">
        <v>33</v>
      </c>
      <c r="H68" s="79"/>
      <c r="I68" s="81"/>
      <c r="J68" s="81"/>
      <c r="K68" s="82"/>
      <c r="L68" s="82"/>
      <c r="M68" s="25">
        <f t="shared" si="1"/>
        <v>0</v>
      </c>
      <c r="N68" s="81"/>
      <c r="O68" s="82"/>
      <c r="P68" s="82"/>
      <c r="Q68" s="27">
        <f t="shared" si="2"/>
        <v>0</v>
      </c>
    </row>
    <row r="69" spans="1:17" ht="15" customHeight="1">
      <c r="A69" s="10">
        <v>60</v>
      </c>
      <c r="B69" s="11" t="s">
        <v>75</v>
      </c>
      <c r="C69" s="12" t="s">
        <v>19</v>
      </c>
      <c r="D69" s="11"/>
      <c r="E69" s="13" t="s">
        <v>26</v>
      </c>
      <c r="F69" s="86" t="s">
        <v>344</v>
      </c>
      <c r="G69" s="14" t="s">
        <v>21</v>
      </c>
      <c r="H69" s="79"/>
      <c r="I69" s="81"/>
      <c r="J69" s="81"/>
      <c r="K69" s="82"/>
      <c r="L69" s="82"/>
      <c r="M69" s="25">
        <f t="shared" si="1"/>
        <v>0</v>
      </c>
      <c r="N69" s="81"/>
      <c r="O69" s="82"/>
      <c r="P69" s="82"/>
      <c r="Q69" s="27">
        <f t="shared" si="2"/>
        <v>0</v>
      </c>
    </row>
    <row r="70" spans="1:17" ht="15" customHeight="1">
      <c r="A70" s="10">
        <v>61</v>
      </c>
      <c r="B70" s="11" t="s">
        <v>76</v>
      </c>
      <c r="C70" s="12" t="s">
        <v>19</v>
      </c>
      <c r="D70" s="11"/>
      <c r="E70" s="13" t="s">
        <v>58</v>
      </c>
      <c r="F70" s="86" t="s">
        <v>345</v>
      </c>
      <c r="G70" s="14" t="s">
        <v>21</v>
      </c>
      <c r="H70" s="79">
        <v>1</v>
      </c>
      <c r="I70" s="81"/>
      <c r="J70" s="81"/>
      <c r="K70" s="82"/>
      <c r="L70" s="82"/>
      <c r="M70" s="25">
        <f t="shared" si="1"/>
        <v>0</v>
      </c>
      <c r="N70" s="81">
        <v>2</v>
      </c>
      <c r="O70" s="82">
        <v>1292.26</v>
      </c>
      <c r="P70" s="82"/>
      <c r="Q70" s="27">
        <f t="shared" si="2"/>
        <v>1292.26</v>
      </c>
    </row>
    <row r="71" spans="1:17" ht="15" customHeight="1">
      <c r="A71" s="10">
        <v>62</v>
      </c>
      <c r="B71" s="11" t="s">
        <v>76</v>
      </c>
      <c r="C71" s="12" t="s">
        <v>19</v>
      </c>
      <c r="D71" s="11"/>
      <c r="E71" s="13" t="s">
        <v>58</v>
      </c>
      <c r="F71" s="86" t="s">
        <v>409</v>
      </c>
      <c r="G71" s="17" t="s">
        <v>31</v>
      </c>
      <c r="H71" s="79"/>
      <c r="I71" s="81"/>
      <c r="J71" s="81"/>
      <c r="K71" s="82"/>
      <c r="L71" s="82"/>
      <c r="M71" s="25">
        <f t="shared" si="1"/>
        <v>0</v>
      </c>
      <c r="N71" s="81">
        <v>1</v>
      </c>
      <c r="O71" s="82">
        <v>1585.8</v>
      </c>
      <c r="P71" s="82"/>
      <c r="Q71" s="27">
        <f t="shared" si="2"/>
        <v>1585.8</v>
      </c>
    </row>
    <row r="72" spans="1:17" ht="15" customHeight="1">
      <c r="A72" s="10">
        <v>63</v>
      </c>
      <c r="B72" s="11" t="s">
        <v>77</v>
      </c>
      <c r="C72" s="12" t="s">
        <v>19</v>
      </c>
      <c r="D72" s="11"/>
      <c r="E72" s="13" t="s">
        <v>30</v>
      </c>
      <c r="F72" s="63">
        <v>65</v>
      </c>
      <c r="G72" s="14" t="s">
        <v>21</v>
      </c>
      <c r="H72" s="79"/>
      <c r="I72" s="81"/>
      <c r="J72" s="81"/>
      <c r="K72" s="82"/>
      <c r="L72" s="82"/>
      <c r="M72" s="25">
        <f t="shared" si="1"/>
        <v>0</v>
      </c>
      <c r="N72" s="81"/>
      <c r="O72" s="82"/>
      <c r="P72" s="82"/>
      <c r="Q72" s="27">
        <f t="shared" si="2"/>
        <v>0</v>
      </c>
    </row>
    <row r="73" spans="1:17" ht="15" customHeight="1">
      <c r="A73" s="10">
        <v>64</v>
      </c>
      <c r="B73" s="11" t="s">
        <v>78</v>
      </c>
      <c r="C73" s="12" t="s">
        <v>19</v>
      </c>
      <c r="D73" s="11"/>
      <c r="E73" s="13" t="s">
        <v>26</v>
      </c>
      <c r="F73" s="86" t="s">
        <v>346</v>
      </c>
      <c r="G73" s="14" t="s">
        <v>21</v>
      </c>
      <c r="H73" s="79">
        <v>5</v>
      </c>
      <c r="I73" s="81"/>
      <c r="J73" s="81"/>
      <c r="K73" s="82"/>
      <c r="L73" s="82"/>
      <c r="M73" s="25">
        <f t="shared" si="1"/>
        <v>0</v>
      </c>
      <c r="N73" s="81">
        <v>4</v>
      </c>
      <c r="O73" s="82">
        <f>4644.94+3252.88</f>
        <v>7897.82</v>
      </c>
      <c r="P73" s="82"/>
      <c r="Q73" s="27">
        <f t="shared" si="2"/>
        <v>7897.82</v>
      </c>
    </row>
    <row r="74" spans="1:17" ht="15" customHeight="1">
      <c r="A74" s="10">
        <v>65</v>
      </c>
      <c r="B74" s="11" t="s">
        <v>78</v>
      </c>
      <c r="C74" s="12" t="s">
        <v>19</v>
      </c>
      <c r="D74" s="11"/>
      <c r="E74" s="13" t="s">
        <v>26</v>
      </c>
      <c r="F74" s="64" t="s">
        <v>306</v>
      </c>
      <c r="G74" s="18" t="s">
        <v>33</v>
      </c>
      <c r="H74" s="79"/>
      <c r="I74" s="81"/>
      <c r="J74" s="81"/>
      <c r="K74" s="82"/>
      <c r="L74" s="82"/>
      <c r="M74" s="25">
        <f t="shared" si="1"/>
        <v>0</v>
      </c>
      <c r="N74" s="81"/>
      <c r="O74" s="82"/>
      <c r="P74" s="82"/>
      <c r="Q74" s="27">
        <f t="shared" si="2"/>
        <v>0</v>
      </c>
    </row>
    <row r="75" spans="1:17" ht="15" customHeight="1">
      <c r="A75" s="10">
        <v>66</v>
      </c>
      <c r="B75" s="11" t="s">
        <v>79</v>
      </c>
      <c r="C75" s="12" t="s">
        <v>19</v>
      </c>
      <c r="D75" s="11"/>
      <c r="E75" s="13" t="s">
        <v>30</v>
      </c>
      <c r="F75" s="86" t="s">
        <v>347</v>
      </c>
      <c r="G75" s="14" t="s">
        <v>21</v>
      </c>
      <c r="H75" s="79"/>
      <c r="I75" s="81"/>
      <c r="J75" s="81"/>
      <c r="K75" s="82"/>
      <c r="L75" s="82"/>
      <c r="M75" s="25">
        <f t="shared" ref="M75:M141" si="3">K75-L75</f>
        <v>0</v>
      </c>
      <c r="N75" s="81"/>
      <c r="O75" s="82"/>
      <c r="P75" s="82"/>
      <c r="Q75" s="27">
        <f t="shared" ref="Q75:Q141" si="4">O75-P75</f>
        <v>0</v>
      </c>
    </row>
    <row r="76" spans="1:17" ht="15" customHeight="1">
      <c r="A76" s="10">
        <v>67</v>
      </c>
      <c r="B76" s="11" t="s">
        <v>79</v>
      </c>
      <c r="C76" s="12" t="s">
        <v>19</v>
      </c>
      <c r="D76" s="11"/>
      <c r="E76" s="13" t="s">
        <v>30</v>
      </c>
      <c r="F76" s="86" t="s">
        <v>410</v>
      </c>
      <c r="G76" s="17" t="s">
        <v>31</v>
      </c>
      <c r="H76" s="79"/>
      <c r="I76" s="81"/>
      <c r="J76" s="81"/>
      <c r="K76" s="82"/>
      <c r="L76" s="82"/>
      <c r="M76" s="25">
        <f t="shared" si="3"/>
        <v>0</v>
      </c>
      <c r="N76" s="81"/>
      <c r="O76" s="82"/>
      <c r="P76" s="82"/>
      <c r="Q76" s="27">
        <f t="shared" si="4"/>
        <v>0</v>
      </c>
    </row>
    <row r="77" spans="1:17" ht="15" customHeight="1">
      <c r="A77" s="10">
        <v>68</v>
      </c>
      <c r="B77" s="11" t="s">
        <v>80</v>
      </c>
      <c r="C77" s="12" t="s">
        <v>19</v>
      </c>
      <c r="D77" s="11"/>
      <c r="E77" s="13" t="s">
        <v>30</v>
      </c>
      <c r="F77" s="86" t="s">
        <v>348</v>
      </c>
      <c r="G77" s="14" t="s">
        <v>21</v>
      </c>
      <c r="H77" s="79">
        <v>1</v>
      </c>
      <c r="I77" s="81"/>
      <c r="J77" s="81"/>
      <c r="K77" s="82"/>
      <c r="L77" s="82"/>
      <c r="M77" s="25">
        <f t="shared" si="3"/>
        <v>0</v>
      </c>
      <c r="N77" s="81">
        <v>3</v>
      </c>
      <c r="O77" s="82">
        <f>675.73+5861.15</f>
        <v>6536.8799999999992</v>
      </c>
      <c r="P77" s="82"/>
      <c r="Q77" s="27">
        <f t="shared" si="4"/>
        <v>6536.8799999999992</v>
      </c>
    </row>
    <row r="78" spans="1:17" ht="15" customHeight="1">
      <c r="A78" s="10">
        <v>69</v>
      </c>
      <c r="B78" s="11" t="s">
        <v>80</v>
      </c>
      <c r="C78" s="12" t="s">
        <v>19</v>
      </c>
      <c r="D78" s="11"/>
      <c r="E78" s="13" t="s">
        <v>30</v>
      </c>
      <c r="F78" s="86" t="s">
        <v>411</v>
      </c>
      <c r="G78" s="17" t="s">
        <v>31</v>
      </c>
      <c r="H78" s="79">
        <v>3</v>
      </c>
      <c r="I78" s="81"/>
      <c r="J78" s="81"/>
      <c r="K78" s="82"/>
      <c r="L78" s="82"/>
      <c r="M78" s="25">
        <f t="shared" si="3"/>
        <v>0</v>
      </c>
      <c r="N78" s="81"/>
      <c r="O78" s="82"/>
      <c r="P78" s="82"/>
      <c r="Q78" s="27">
        <f t="shared" si="4"/>
        <v>0</v>
      </c>
    </row>
    <row r="79" spans="1:17" ht="15" customHeight="1">
      <c r="A79" s="10">
        <v>70</v>
      </c>
      <c r="B79" s="11" t="s">
        <v>81</v>
      </c>
      <c r="C79" s="12" t="s">
        <v>19</v>
      </c>
      <c r="D79" s="11"/>
      <c r="E79" s="13" t="s">
        <v>26</v>
      </c>
      <c r="F79" s="86" t="s">
        <v>349</v>
      </c>
      <c r="G79" s="14" t="s">
        <v>21</v>
      </c>
      <c r="H79" s="79"/>
      <c r="I79" s="81">
        <v>1</v>
      </c>
      <c r="J79" s="81">
        <v>1</v>
      </c>
      <c r="K79" s="82">
        <v>955</v>
      </c>
      <c r="L79" s="82"/>
      <c r="M79" s="25">
        <f t="shared" si="3"/>
        <v>955</v>
      </c>
      <c r="N79" s="81"/>
      <c r="O79" s="82"/>
      <c r="P79" s="82"/>
      <c r="Q79" s="27">
        <f t="shared" si="4"/>
        <v>0</v>
      </c>
    </row>
    <row r="80" spans="1:17" ht="15" customHeight="1">
      <c r="A80" s="10">
        <v>71</v>
      </c>
      <c r="B80" s="11" t="s">
        <v>82</v>
      </c>
      <c r="C80" s="12" t="s">
        <v>19</v>
      </c>
      <c r="D80" s="11"/>
      <c r="E80" s="13" t="s">
        <v>26</v>
      </c>
      <c r="F80" s="86" t="s">
        <v>350</v>
      </c>
      <c r="G80" s="14" t="s">
        <v>21</v>
      </c>
      <c r="H80" s="79"/>
      <c r="I80" s="81"/>
      <c r="J80" s="81"/>
      <c r="K80" s="82"/>
      <c r="L80" s="82"/>
      <c r="M80" s="25">
        <f t="shared" si="3"/>
        <v>0</v>
      </c>
      <c r="N80" s="81"/>
      <c r="O80" s="82"/>
      <c r="P80" s="82"/>
      <c r="Q80" s="27">
        <f t="shared" si="4"/>
        <v>0</v>
      </c>
    </row>
    <row r="81" spans="1:17" s="199" customFormat="1" ht="15" hidden="1" customHeight="1">
      <c r="A81" s="75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174"/>
      <c r="I81" s="248"/>
      <c r="J81" s="248"/>
      <c r="K81" s="183"/>
      <c r="L81" s="183"/>
      <c r="M81" s="215"/>
      <c r="N81" s="248"/>
      <c r="O81" s="183"/>
      <c r="P81" s="183"/>
      <c r="Q81" s="84"/>
    </row>
    <row r="82" spans="1:17" ht="15" customHeight="1">
      <c r="A82" s="10">
        <v>72</v>
      </c>
      <c r="B82" s="11" t="s">
        <v>83</v>
      </c>
      <c r="C82" s="12" t="s">
        <v>19</v>
      </c>
      <c r="D82" s="11"/>
      <c r="E82" s="13" t="s">
        <v>84</v>
      </c>
      <c r="F82" s="86" t="s">
        <v>351</v>
      </c>
      <c r="G82" s="14" t="s">
        <v>21</v>
      </c>
      <c r="H82" s="79">
        <v>1</v>
      </c>
      <c r="I82" s="81"/>
      <c r="J82" s="81"/>
      <c r="K82" s="82"/>
      <c r="L82" s="82"/>
      <c r="M82" s="25">
        <f t="shared" si="3"/>
        <v>0</v>
      </c>
      <c r="N82" s="81">
        <v>2</v>
      </c>
      <c r="O82" s="82">
        <v>676.15</v>
      </c>
      <c r="P82" s="82"/>
      <c r="Q82" s="27">
        <f t="shared" si="4"/>
        <v>676.15</v>
      </c>
    </row>
    <row r="83" spans="1:17" ht="15" customHeight="1">
      <c r="A83" s="10">
        <v>73</v>
      </c>
      <c r="B83" s="41" t="s">
        <v>83</v>
      </c>
      <c r="C83" s="42" t="s">
        <v>19</v>
      </c>
      <c r="D83" s="41"/>
      <c r="E83" s="43" t="s">
        <v>84</v>
      </c>
      <c r="F83" s="20" t="s">
        <v>214</v>
      </c>
      <c r="G83" s="44" t="s">
        <v>33</v>
      </c>
      <c r="H83" s="79"/>
      <c r="I83" s="81"/>
      <c r="J83" s="81"/>
      <c r="K83" s="82"/>
      <c r="L83" s="82"/>
      <c r="M83" s="25">
        <f t="shared" si="3"/>
        <v>0</v>
      </c>
      <c r="N83" s="81"/>
      <c r="O83" s="82"/>
      <c r="P83" s="82"/>
      <c r="Q83" s="27">
        <f t="shared" si="4"/>
        <v>0</v>
      </c>
    </row>
    <row r="84" spans="1:17" ht="15" customHeight="1">
      <c r="A84" s="10">
        <v>74</v>
      </c>
      <c r="B84" s="11" t="s">
        <v>85</v>
      </c>
      <c r="C84" s="12" t="s">
        <v>19</v>
      </c>
      <c r="D84" s="11"/>
      <c r="E84" s="13" t="s">
        <v>26</v>
      </c>
      <c r="F84" s="28" t="s">
        <v>352</v>
      </c>
      <c r="G84" s="14" t="s">
        <v>21</v>
      </c>
      <c r="H84" s="79"/>
      <c r="I84" s="81"/>
      <c r="J84" s="81"/>
      <c r="K84" s="82"/>
      <c r="L84" s="82"/>
      <c r="M84" s="25">
        <f t="shared" si="3"/>
        <v>0</v>
      </c>
      <c r="N84" s="81"/>
      <c r="O84" s="82"/>
      <c r="P84" s="82"/>
      <c r="Q84" s="27">
        <f t="shared" si="4"/>
        <v>0</v>
      </c>
    </row>
    <row r="85" spans="1:17" ht="15" customHeight="1">
      <c r="A85" s="10">
        <v>75</v>
      </c>
      <c r="B85" s="11" t="s">
        <v>86</v>
      </c>
      <c r="C85" s="12" t="s">
        <v>19</v>
      </c>
      <c r="D85" s="11"/>
      <c r="E85" s="13" t="s">
        <v>87</v>
      </c>
      <c r="F85" s="86" t="s">
        <v>353</v>
      </c>
      <c r="G85" s="14" t="s">
        <v>21</v>
      </c>
      <c r="H85" s="79"/>
      <c r="I85" s="81"/>
      <c r="J85" s="81"/>
      <c r="K85" s="82"/>
      <c r="L85" s="82"/>
      <c r="M85" s="25">
        <f t="shared" si="3"/>
        <v>0</v>
      </c>
      <c r="N85" s="81">
        <v>1</v>
      </c>
      <c r="O85" s="82">
        <v>2833.3</v>
      </c>
      <c r="P85" s="82"/>
      <c r="Q85" s="27">
        <f t="shared" si="4"/>
        <v>2833.3</v>
      </c>
    </row>
    <row r="86" spans="1:17" ht="15" customHeight="1">
      <c r="A86" s="10">
        <v>76</v>
      </c>
      <c r="B86" s="11" t="s">
        <v>88</v>
      </c>
      <c r="C86" s="12" t="s">
        <v>19</v>
      </c>
      <c r="D86" s="11"/>
      <c r="E86" s="13" t="s">
        <v>89</v>
      </c>
      <c r="F86" s="86" t="s">
        <v>354</v>
      </c>
      <c r="G86" s="14" t="s">
        <v>21</v>
      </c>
      <c r="H86" s="79">
        <v>1</v>
      </c>
      <c r="I86" s="81">
        <v>1</v>
      </c>
      <c r="J86" s="81">
        <v>1</v>
      </c>
      <c r="K86" s="82">
        <v>599.08000000000004</v>
      </c>
      <c r="L86" s="82"/>
      <c r="M86" s="25">
        <f t="shared" si="3"/>
        <v>599.08000000000004</v>
      </c>
      <c r="N86" s="81"/>
      <c r="O86" s="82"/>
      <c r="P86" s="82"/>
      <c r="Q86" s="27">
        <f t="shared" si="4"/>
        <v>0</v>
      </c>
    </row>
    <row r="87" spans="1:17" ht="15" customHeight="1">
      <c r="A87" s="10">
        <v>77</v>
      </c>
      <c r="B87" s="11" t="s">
        <v>88</v>
      </c>
      <c r="C87" s="12" t="s">
        <v>19</v>
      </c>
      <c r="D87" s="11"/>
      <c r="E87" s="13" t="s">
        <v>89</v>
      </c>
      <c r="F87" s="20" t="s">
        <v>218</v>
      </c>
      <c r="G87" s="18" t="s">
        <v>33</v>
      </c>
      <c r="H87" s="79">
        <v>3</v>
      </c>
      <c r="I87" s="81"/>
      <c r="J87" s="81"/>
      <c r="K87" s="82"/>
      <c r="L87" s="82"/>
      <c r="M87" s="25">
        <f t="shared" si="3"/>
        <v>0</v>
      </c>
      <c r="N87" s="81"/>
      <c r="O87" s="82"/>
      <c r="P87" s="82"/>
      <c r="Q87" s="27">
        <f t="shared" si="4"/>
        <v>0</v>
      </c>
    </row>
    <row r="88" spans="1:17" ht="15" customHeight="1">
      <c r="A88" s="10">
        <v>78</v>
      </c>
      <c r="B88" s="11" t="s">
        <v>90</v>
      </c>
      <c r="C88" s="12" t="s">
        <v>19</v>
      </c>
      <c r="D88" s="11"/>
      <c r="E88" s="13" t="s">
        <v>30</v>
      </c>
      <c r="F88" s="63">
        <v>79</v>
      </c>
      <c r="G88" s="14" t="s">
        <v>21</v>
      </c>
      <c r="H88" s="79"/>
      <c r="I88" s="81"/>
      <c r="J88" s="81"/>
      <c r="K88" s="82"/>
      <c r="L88" s="82"/>
      <c r="M88" s="25">
        <f t="shared" si="3"/>
        <v>0</v>
      </c>
      <c r="N88" s="81"/>
      <c r="O88" s="82"/>
      <c r="P88" s="82"/>
      <c r="Q88" s="27">
        <f t="shared" si="4"/>
        <v>0</v>
      </c>
    </row>
    <row r="89" spans="1:17" ht="15" customHeight="1">
      <c r="A89" s="10">
        <v>79</v>
      </c>
      <c r="B89" s="11" t="s">
        <v>91</v>
      </c>
      <c r="C89" s="12" t="s">
        <v>19</v>
      </c>
      <c r="D89" s="11"/>
      <c r="E89" s="13" t="s">
        <v>30</v>
      </c>
      <c r="F89" s="63">
        <v>80</v>
      </c>
      <c r="G89" s="14" t="s">
        <v>21</v>
      </c>
      <c r="H89" s="79"/>
      <c r="I89" s="81"/>
      <c r="J89" s="81"/>
      <c r="K89" s="82"/>
      <c r="L89" s="82"/>
      <c r="M89" s="25">
        <f t="shared" si="3"/>
        <v>0</v>
      </c>
      <c r="N89" s="81"/>
      <c r="O89" s="82"/>
      <c r="P89" s="82"/>
      <c r="Q89" s="27">
        <f t="shared" si="4"/>
        <v>0</v>
      </c>
    </row>
    <row r="90" spans="1:17" ht="15" customHeight="1">
      <c r="A90" s="10">
        <v>80</v>
      </c>
      <c r="B90" s="11" t="s">
        <v>92</v>
      </c>
      <c r="C90" s="12" t="s">
        <v>19</v>
      </c>
      <c r="D90" s="11"/>
      <c r="E90" s="13" t="s">
        <v>26</v>
      </c>
      <c r="F90" s="86" t="s">
        <v>355</v>
      </c>
      <c r="G90" s="14" t="s">
        <v>21</v>
      </c>
      <c r="H90" s="79"/>
      <c r="I90" s="81"/>
      <c r="J90" s="81"/>
      <c r="K90" s="82"/>
      <c r="L90" s="82"/>
      <c r="M90" s="25">
        <f t="shared" si="3"/>
        <v>0</v>
      </c>
      <c r="N90" s="81">
        <v>2</v>
      </c>
      <c r="O90" s="82">
        <v>2067.87</v>
      </c>
      <c r="P90" s="82"/>
      <c r="Q90" s="27">
        <f t="shared" si="4"/>
        <v>2067.87</v>
      </c>
    </row>
    <row r="91" spans="1:17" s="73" customFormat="1" ht="15" hidden="1" customHeight="1">
      <c r="A91" s="75"/>
      <c r="B91" s="76" t="s">
        <v>92</v>
      </c>
      <c r="C91" s="77" t="s">
        <v>19</v>
      </c>
      <c r="D91" s="76"/>
      <c r="E91" s="78" t="s">
        <v>26</v>
      </c>
      <c r="F91" s="86" t="s">
        <v>454</v>
      </c>
      <c r="G91" s="80" t="s">
        <v>33</v>
      </c>
      <c r="H91" s="92"/>
      <c r="I91" s="89"/>
      <c r="J91" s="89"/>
      <c r="K91" s="90"/>
      <c r="L91" s="90"/>
      <c r="M91" s="83">
        <f t="shared" si="3"/>
        <v>0</v>
      </c>
      <c r="N91" s="89"/>
      <c r="O91" s="90"/>
      <c r="P91" s="90"/>
      <c r="Q91" s="84">
        <f t="shared" si="4"/>
        <v>0</v>
      </c>
    </row>
    <row r="92" spans="1:17" ht="15" customHeight="1">
      <c r="A92" s="10">
        <v>81</v>
      </c>
      <c r="B92" s="11" t="s">
        <v>93</v>
      </c>
      <c r="C92" s="12" t="s">
        <v>19</v>
      </c>
      <c r="D92" s="11"/>
      <c r="E92" s="13" t="s">
        <v>94</v>
      </c>
      <c r="F92" s="66" t="s">
        <v>356</v>
      </c>
      <c r="G92" s="14" t="s">
        <v>21</v>
      </c>
      <c r="H92" s="79"/>
      <c r="I92" s="81">
        <v>1</v>
      </c>
      <c r="J92" s="81">
        <v>1</v>
      </c>
      <c r="K92" s="82">
        <v>1392.02</v>
      </c>
      <c r="L92" s="82"/>
      <c r="M92" s="25">
        <f t="shared" si="3"/>
        <v>1392.02</v>
      </c>
      <c r="N92" s="81">
        <v>3</v>
      </c>
      <c r="O92" s="82">
        <v>2997.16</v>
      </c>
      <c r="P92" s="82"/>
      <c r="Q92" s="27">
        <f t="shared" si="4"/>
        <v>2997.16</v>
      </c>
    </row>
    <row r="93" spans="1:17" ht="15" customHeight="1">
      <c r="A93" s="10">
        <v>82</v>
      </c>
      <c r="B93" s="11" t="s">
        <v>93</v>
      </c>
      <c r="C93" s="12" t="s">
        <v>19</v>
      </c>
      <c r="D93" s="11"/>
      <c r="E93" s="13" t="s">
        <v>94</v>
      </c>
      <c r="F93" s="86" t="s">
        <v>401</v>
      </c>
      <c r="G93" s="19" t="s">
        <v>36</v>
      </c>
      <c r="H93" s="79"/>
      <c r="I93" s="81"/>
      <c r="J93" s="81"/>
      <c r="K93" s="82"/>
      <c r="L93" s="82"/>
      <c r="M93" s="25">
        <f t="shared" si="3"/>
        <v>0</v>
      </c>
      <c r="N93" s="81"/>
      <c r="O93" s="82"/>
      <c r="P93" s="82"/>
      <c r="Q93" s="27">
        <f t="shared" si="4"/>
        <v>0</v>
      </c>
    </row>
    <row r="94" spans="1:17" ht="15" customHeight="1">
      <c r="A94" s="10">
        <v>83</v>
      </c>
      <c r="B94" s="11" t="s">
        <v>93</v>
      </c>
      <c r="C94" s="12" t="s">
        <v>19</v>
      </c>
      <c r="D94" s="11"/>
      <c r="E94" s="13" t="s">
        <v>94</v>
      </c>
      <c r="F94" s="86" t="s">
        <v>429</v>
      </c>
      <c r="G94" s="16" t="s">
        <v>22</v>
      </c>
      <c r="H94" s="79">
        <v>1</v>
      </c>
      <c r="I94" s="81"/>
      <c r="J94" s="81"/>
      <c r="K94" s="82"/>
      <c r="L94" s="82"/>
      <c r="M94" s="25">
        <f t="shared" si="3"/>
        <v>0</v>
      </c>
      <c r="N94" s="81"/>
      <c r="O94" s="82"/>
      <c r="P94" s="82"/>
      <c r="Q94" s="27">
        <f t="shared" si="4"/>
        <v>0</v>
      </c>
    </row>
    <row r="95" spans="1:17" ht="15" customHeight="1">
      <c r="A95" s="10">
        <v>84</v>
      </c>
      <c r="B95" s="11" t="s">
        <v>95</v>
      </c>
      <c r="C95" s="12" t="s">
        <v>19</v>
      </c>
      <c r="D95" s="11"/>
      <c r="E95" s="13" t="s">
        <v>26</v>
      </c>
      <c r="F95" s="86" t="s">
        <v>357</v>
      </c>
      <c r="G95" s="14" t="s">
        <v>21</v>
      </c>
      <c r="H95" s="79"/>
      <c r="I95" s="81"/>
      <c r="J95" s="81"/>
      <c r="K95" s="82"/>
      <c r="L95" s="82"/>
      <c r="M95" s="25">
        <f t="shared" si="3"/>
        <v>0</v>
      </c>
      <c r="N95" s="81">
        <v>1</v>
      </c>
      <c r="O95" s="82">
        <v>1611.44</v>
      </c>
      <c r="P95" s="82"/>
      <c r="Q95" s="27">
        <f t="shared" si="4"/>
        <v>1611.44</v>
      </c>
    </row>
    <row r="96" spans="1:17" ht="15" customHeight="1">
      <c r="A96" s="75">
        <v>85</v>
      </c>
      <c r="B96" s="76" t="s">
        <v>95</v>
      </c>
      <c r="C96" s="77" t="s">
        <v>19</v>
      </c>
      <c r="D96" s="76"/>
      <c r="E96" s="78" t="s">
        <v>26</v>
      </c>
      <c r="F96" s="86" t="s">
        <v>438</v>
      </c>
      <c r="G96" s="80" t="s">
        <v>33</v>
      </c>
      <c r="H96" s="79"/>
      <c r="I96" s="81"/>
      <c r="J96" s="81"/>
      <c r="K96" s="82"/>
      <c r="L96" s="82"/>
      <c r="M96" s="83">
        <f t="shared" si="3"/>
        <v>0</v>
      </c>
      <c r="N96" s="81"/>
      <c r="O96" s="82"/>
      <c r="P96" s="82"/>
      <c r="Q96" s="84">
        <f t="shared" si="4"/>
        <v>0</v>
      </c>
    </row>
    <row r="97" spans="1:17" ht="15" customHeight="1">
      <c r="A97" s="75">
        <v>86</v>
      </c>
      <c r="B97" s="11" t="s">
        <v>96</v>
      </c>
      <c r="C97" s="12" t="s">
        <v>19</v>
      </c>
      <c r="D97" s="11"/>
      <c r="E97" s="13" t="s">
        <v>61</v>
      </c>
      <c r="F97" s="86" t="s">
        <v>358</v>
      </c>
      <c r="G97" s="14" t="s">
        <v>21</v>
      </c>
      <c r="H97" s="79">
        <v>1</v>
      </c>
      <c r="I97" s="81"/>
      <c r="J97" s="81"/>
      <c r="K97" s="82"/>
      <c r="L97" s="82"/>
      <c r="M97" s="25">
        <f t="shared" si="3"/>
        <v>0</v>
      </c>
      <c r="N97" s="81"/>
      <c r="O97" s="82"/>
      <c r="P97" s="82"/>
      <c r="Q97" s="27">
        <f t="shared" si="4"/>
        <v>0</v>
      </c>
    </row>
    <row r="98" spans="1:17" ht="15" customHeight="1">
      <c r="A98" s="75">
        <v>87</v>
      </c>
      <c r="B98" s="11" t="s">
        <v>96</v>
      </c>
      <c r="C98" s="12" t="s">
        <v>19</v>
      </c>
      <c r="D98" s="11"/>
      <c r="E98" s="13" t="s">
        <v>61</v>
      </c>
      <c r="F98" s="86" t="s">
        <v>430</v>
      </c>
      <c r="G98" s="16" t="s">
        <v>22</v>
      </c>
      <c r="H98" s="79"/>
      <c r="I98" s="81"/>
      <c r="J98" s="81"/>
      <c r="K98" s="82"/>
      <c r="L98" s="82"/>
      <c r="M98" s="25">
        <f t="shared" si="3"/>
        <v>0</v>
      </c>
      <c r="N98" s="81">
        <v>3</v>
      </c>
      <c r="O98" s="82">
        <v>2841.23</v>
      </c>
      <c r="P98" s="82"/>
      <c r="Q98" s="27">
        <f t="shared" si="4"/>
        <v>2841.23</v>
      </c>
    </row>
    <row r="99" spans="1:17" ht="15" customHeight="1">
      <c r="A99" s="75">
        <v>88</v>
      </c>
      <c r="B99" s="11" t="s">
        <v>97</v>
      </c>
      <c r="C99" s="12" t="s">
        <v>19</v>
      </c>
      <c r="D99" s="11"/>
      <c r="E99" s="13" t="s">
        <v>58</v>
      </c>
      <c r="F99" s="86" t="s">
        <v>359</v>
      </c>
      <c r="G99" s="14" t="s">
        <v>21</v>
      </c>
      <c r="H99" s="79"/>
      <c r="I99" s="81"/>
      <c r="J99" s="81"/>
      <c r="K99" s="82"/>
      <c r="L99" s="82"/>
      <c r="M99" s="25">
        <f t="shared" si="3"/>
        <v>0</v>
      </c>
      <c r="N99" s="81">
        <v>1</v>
      </c>
      <c r="O99" s="82">
        <v>8893.9500000000007</v>
      </c>
      <c r="P99" s="82"/>
      <c r="Q99" s="27">
        <f t="shared" si="4"/>
        <v>8893.9500000000007</v>
      </c>
    </row>
    <row r="100" spans="1:17" ht="15" customHeight="1">
      <c r="A100" s="75">
        <v>89</v>
      </c>
      <c r="B100" s="11" t="s">
        <v>97</v>
      </c>
      <c r="C100" s="12" t="s">
        <v>19</v>
      </c>
      <c r="D100" s="11"/>
      <c r="E100" s="13" t="s">
        <v>58</v>
      </c>
      <c r="F100" s="86" t="s">
        <v>412</v>
      </c>
      <c r="G100" s="17" t="s">
        <v>31</v>
      </c>
      <c r="H100" s="79"/>
      <c r="I100" s="81"/>
      <c r="J100" s="81"/>
      <c r="K100" s="82"/>
      <c r="L100" s="82"/>
      <c r="M100" s="25">
        <f t="shared" si="3"/>
        <v>0</v>
      </c>
      <c r="N100" s="81"/>
      <c r="O100" s="82"/>
      <c r="P100" s="82"/>
      <c r="Q100" s="27">
        <f t="shared" si="4"/>
        <v>0</v>
      </c>
    </row>
    <row r="101" spans="1:17" ht="15" customHeight="1">
      <c r="A101" s="75">
        <v>90</v>
      </c>
      <c r="B101" s="11" t="s">
        <v>98</v>
      </c>
      <c r="C101" s="12" t="s">
        <v>19</v>
      </c>
      <c r="D101" s="11"/>
      <c r="E101" s="13" t="s">
        <v>30</v>
      </c>
      <c r="F101" s="86" t="s">
        <v>360</v>
      </c>
      <c r="G101" s="14" t="s">
        <v>21</v>
      </c>
      <c r="H101" s="79"/>
      <c r="I101" s="81">
        <v>1</v>
      </c>
      <c r="J101" s="81">
        <v>1</v>
      </c>
      <c r="K101" s="82">
        <v>862.94</v>
      </c>
      <c r="L101" s="82"/>
      <c r="M101" s="25">
        <f t="shared" si="3"/>
        <v>862.94</v>
      </c>
      <c r="N101" s="81">
        <v>5</v>
      </c>
      <c r="O101" s="82">
        <f>8932.89+2912.82</f>
        <v>11845.71</v>
      </c>
      <c r="P101" s="82"/>
      <c r="Q101" s="27">
        <f t="shared" si="4"/>
        <v>11845.71</v>
      </c>
    </row>
    <row r="102" spans="1:17" ht="15" customHeight="1">
      <c r="A102" s="75">
        <v>91</v>
      </c>
      <c r="B102" s="11" t="s">
        <v>99</v>
      </c>
      <c r="C102" s="12" t="s">
        <v>19</v>
      </c>
      <c r="D102" s="11"/>
      <c r="E102" s="13" t="s">
        <v>30</v>
      </c>
      <c r="F102" s="86" t="s">
        <v>361</v>
      </c>
      <c r="G102" s="14" t="s">
        <v>21</v>
      </c>
      <c r="H102" s="79"/>
      <c r="I102" s="81">
        <v>1</v>
      </c>
      <c r="J102" s="81">
        <v>1</v>
      </c>
      <c r="K102" s="82">
        <v>653.70000000000005</v>
      </c>
      <c r="L102" s="82"/>
      <c r="M102" s="25">
        <f t="shared" si="3"/>
        <v>653.70000000000005</v>
      </c>
      <c r="N102" s="81">
        <v>3</v>
      </c>
      <c r="O102" s="82">
        <f>6295+5548.54</f>
        <v>11843.54</v>
      </c>
      <c r="P102" s="82"/>
      <c r="Q102" s="27">
        <f t="shared" si="4"/>
        <v>11843.54</v>
      </c>
    </row>
    <row r="103" spans="1:17" ht="15" customHeight="1">
      <c r="A103" s="75">
        <v>92</v>
      </c>
      <c r="B103" s="11" t="s">
        <v>99</v>
      </c>
      <c r="C103" s="12" t="s">
        <v>19</v>
      </c>
      <c r="D103" s="11"/>
      <c r="E103" s="13" t="s">
        <v>30</v>
      </c>
      <c r="F103" s="86" t="s">
        <v>413</v>
      </c>
      <c r="G103" s="17" t="s">
        <v>31</v>
      </c>
      <c r="H103" s="79">
        <v>4</v>
      </c>
      <c r="I103" s="81"/>
      <c r="J103" s="81"/>
      <c r="K103" s="82"/>
      <c r="L103" s="82"/>
      <c r="M103" s="25">
        <f t="shared" si="3"/>
        <v>0</v>
      </c>
      <c r="N103" s="81">
        <v>3</v>
      </c>
      <c r="O103" s="82">
        <v>13567.4</v>
      </c>
      <c r="P103" s="82"/>
      <c r="Q103" s="27">
        <f t="shared" si="4"/>
        <v>13567.4</v>
      </c>
    </row>
    <row r="104" spans="1:17" ht="15" customHeight="1">
      <c r="A104" s="75">
        <v>93</v>
      </c>
      <c r="B104" s="11" t="s">
        <v>100</v>
      </c>
      <c r="C104" s="12" t="s">
        <v>19</v>
      </c>
      <c r="D104" s="11"/>
      <c r="E104" s="13" t="s">
        <v>26</v>
      </c>
      <c r="F104" s="86" t="s">
        <v>362</v>
      </c>
      <c r="G104" s="14" t="s">
        <v>21</v>
      </c>
      <c r="H104" s="79">
        <v>1</v>
      </c>
      <c r="I104" s="81"/>
      <c r="J104" s="81"/>
      <c r="K104" s="82"/>
      <c r="L104" s="82"/>
      <c r="M104" s="25">
        <f t="shared" si="3"/>
        <v>0</v>
      </c>
      <c r="N104" s="81"/>
      <c r="O104" s="82"/>
      <c r="P104" s="82"/>
      <c r="Q104" s="27">
        <f t="shared" si="4"/>
        <v>0</v>
      </c>
    </row>
    <row r="105" spans="1:17" ht="15" customHeight="1">
      <c r="A105" s="75">
        <v>94</v>
      </c>
      <c r="B105" s="11" t="s">
        <v>101</v>
      </c>
      <c r="C105" s="12" t="s">
        <v>19</v>
      </c>
      <c r="D105" s="11"/>
      <c r="E105" s="13" t="s">
        <v>61</v>
      </c>
      <c r="F105" s="86" t="s">
        <v>363</v>
      </c>
      <c r="G105" s="14" t="s">
        <v>21</v>
      </c>
      <c r="H105" s="79"/>
      <c r="I105" s="81"/>
      <c r="J105" s="81"/>
      <c r="K105" s="82"/>
      <c r="L105" s="82"/>
      <c r="M105" s="25">
        <f t="shared" si="3"/>
        <v>0</v>
      </c>
      <c r="N105" s="81"/>
      <c r="O105" s="82"/>
      <c r="P105" s="82"/>
      <c r="Q105" s="27">
        <f t="shared" si="4"/>
        <v>0</v>
      </c>
    </row>
    <row r="106" spans="1:17" ht="15" customHeight="1">
      <c r="A106" s="75">
        <v>95</v>
      </c>
      <c r="B106" s="11" t="s">
        <v>101</v>
      </c>
      <c r="C106" s="12" t="s">
        <v>19</v>
      </c>
      <c r="D106" s="11"/>
      <c r="E106" s="13" t="s">
        <v>61</v>
      </c>
      <c r="F106" s="86" t="s">
        <v>431</v>
      </c>
      <c r="G106" s="16" t="s">
        <v>22</v>
      </c>
      <c r="H106" s="79"/>
      <c r="I106" s="81"/>
      <c r="J106" s="81"/>
      <c r="K106" s="82"/>
      <c r="L106" s="82"/>
      <c r="M106" s="25">
        <f t="shared" si="3"/>
        <v>0</v>
      </c>
      <c r="N106" s="81"/>
      <c r="O106" s="82"/>
      <c r="P106" s="82"/>
      <c r="Q106" s="27">
        <f t="shared" si="4"/>
        <v>0</v>
      </c>
    </row>
    <row r="107" spans="1:17" ht="15" customHeight="1">
      <c r="A107" s="75">
        <v>96</v>
      </c>
      <c r="B107" s="11" t="s">
        <v>102</v>
      </c>
      <c r="C107" s="12" t="s">
        <v>19</v>
      </c>
      <c r="D107" s="11"/>
      <c r="E107" s="13" t="s">
        <v>26</v>
      </c>
      <c r="F107" s="86" t="s">
        <v>364</v>
      </c>
      <c r="G107" s="14" t="s">
        <v>21</v>
      </c>
      <c r="H107" s="79">
        <v>3</v>
      </c>
      <c r="I107" s="81"/>
      <c r="J107" s="81"/>
      <c r="K107" s="82"/>
      <c r="L107" s="82"/>
      <c r="M107" s="25">
        <f t="shared" si="3"/>
        <v>0</v>
      </c>
      <c r="N107" s="81"/>
      <c r="O107" s="82"/>
      <c r="P107" s="82"/>
      <c r="Q107" s="27">
        <f t="shared" si="4"/>
        <v>0</v>
      </c>
    </row>
    <row r="108" spans="1:17" ht="15" customHeight="1">
      <c r="A108" s="75">
        <v>97</v>
      </c>
      <c r="B108" s="11" t="s">
        <v>102</v>
      </c>
      <c r="C108" s="12" t="s">
        <v>19</v>
      </c>
      <c r="D108" s="11"/>
      <c r="E108" s="13" t="s">
        <v>26</v>
      </c>
      <c r="F108" s="86" t="s">
        <v>232</v>
      </c>
      <c r="G108" s="18" t="s">
        <v>33</v>
      </c>
      <c r="H108" s="79"/>
      <c r="I108" s="81"/>
      <c r="J108" s="81"/>
      <c r="K108" s="82"/>
      <c r="L108" s="82"/>
      <c r="M108" s="25">
        <f t="shared" si="3"/>
        <v>0</v>
      </c>
      <c r="N108" s="81"/>
      <c r="O108" s="82"/>
      <c r="P108" s="82"/>
      <c r="Q108" s="27">
        <f t="shared" si="4"/>
        <v>0</v>
      </c>
    </row>
    <row r="109" spans="1:17" ht="15" customHeight="1">
      <c r="A109" s="75">
        <v>98</v>
      </c>
      <c r="B109" s="11" t="s">
        <v>103</v>
      </c>
      <c r="C109" s="12" t="s">
        <v>19</v>
      </c>
      <c r="D109" s="11"/>
      <c r="E109" s="13" t="s">
        <v>104</v>
      </c>
      <c r="F109" s="86" t="s">
        <v>365</v>
      </c>
      <c r="G109" s="14" t="s">
        <v>21</v>
      </c>
      <c r="H109" s="79"/>
      <c r="I109" s="81"/>
      <c r="J109" s="81"/>
      <c r="K109" s="82"/>
      <c r="L109" s="82"/>
      <c r="M109" s="25">
        <f t="shared" si="3"/>
        <v>0</v>
      </c>
      <c r="N109" s="81"/>
      <c r="O109" s="82"/>
      <c r="P109" s="82"/>
      <c r="Q109" s="27">
        <f t="shared" si="4"/>
        <v>0</v>
      </c>
    </row>
    <row r="110" spans="1:17" ht="15" customHeight="1">
      <c r="A110" s="75">
        <v>99</v>
      </c>
      <c r="B110" s="11" t="s">
        <v>105</v>
      </c>
      <c r="C110" s="12" t="s">
        <v>19</v>
      </c>
      <c r="D110" s="11"/>
      <c r="E110" s="13" t="s">
        <v>39</v>
      </c>
      <c r="F110" s="86" t="s">
        <v>366</v>
      </c>
      <c r="G110" s="14" t="s">
        <v>21</v>
      </c>
      <c r="H110" s="79"/>
      <c r="I110" s="81"/>
      <c r="J110" s="81"/>
      <c r="K110" s="82"/>
      <c r="L110" s="82"/>
      <c r="M110" s="25">
        <f t="shared" si="3"/>
        <v>0</v>
      </c>
      <c r="N110" s="81"/>
      <c r="O110" s="82"/>
      <c r="P110" s="82"/>
      <c r="Q110" s="27">
        <f t="shared" si="4"/>
        <v>0</v>
      </c>
    </row>
    <row r="111" spans="1:17" ht="15" customHeight="1">
      <c r="A111" s="75">
        <v>100</v>
      </c>
      <c r="B111" s="11" t="s">
        <v>105</v>
      </c>
      <c r="C111" s="12" t="s">
        <v>19</v>
      </c>
      <c r="D111" s="11"/>
      <c r="E111" s="13" t="s">
        <v>39</v>
      </c>
      <c r="F111" s="86" t="s">
        <v>235</v>
      </c>
      <c r="G111" s="18" t="s">
        <v>33</v>
      </c>
      <c r="H111" s="79">
        <v>2</v>
      </c>
      <c r="I111" s="81"/>
      <c r="J111" s="81"/>
      <c r="K111" s="82"/>
      <c r="L111" s="82"/>
      <c r="M111" s="25">
        <f t="shared" si="3"/>
        <v>0</v>
      </c>
      <c r="N111" s="81">
        <v>1</v>
      </c>
      <c r="O111" s="82"/>
      <c r="P111" s="82"/>
      <c r="Q111" s="27">
        <f t="shared" si="4"/>
        <v>0</v>
      </c>
    </row>
    <row r="112" spans="1:17" ht="15" customHeight="1">
      <c r="A112" s="75">
        <v>101</v>
      </c>
      <c r="B112" s="11" t="s">
        <v>106</v>
      </c>
      <c r="C112" s="12" t="s">
        <v>19</v>
      </c>
      <c r="D112" s="11"/>
      <c r="E112" s="13" t="s">
        <v>30</v>
      </c>
      <c r="F112" s="86" t="s">
        <v>367</v>
      </c>
      <c r="G112" s="14" t="s">
        <v>21</v>
      </c>
      <c r="H112" s="79"/>
      <c r="I112" s="81"/>
      <c r="J112" s="81"/>
      <c r="K112" s="82"/>
      <c r="L112" s="82"/>
      <c r="M112" s="25">
        <f t="shared" si="3"/>
        <v>0</v>
      </c>
      <c r="N112" s="81"/>
      <c r="O112" s="82"/>
      <c r="P112" s="82"/>
      <c r="Q112" s="27">
        <f t="shared" si="4"/>
        <v>0</v>
      </c>
    </row>
    <row r="113" spans="1:17" ht="15" customHeight="1">
      <c r="A113" s="75">
        <v>102</v>
      </c>
      <c r="B113" s="11" t="s">
        <v>106</v>
      </c>
      <c r="C113" s="12" t="s">
        <v>19</v>
      </c>
      <c r="D113" s="11"/>
      <c r="E113" s="13" t="s">
        <v>30</v>
      </c>
      <c r="F113" s="86" t="s">
        <v>414</v>
      </c>
      <c r="G113" s="17" t="s">
        <v>31</v>
      </c>
      <c r="H113" s="79">
        <v>1</v>
      </c>
      <c r="I113" s="81"/>
      <c r="J113" s="81"/>
      <c r="K113" s="82"/>
      <c r="L113" s="82"/>
      <c r="M113" s="25">
        <f t="shared" si="3"/>
        <v>0</v>
      </c>
      <c r="N113" s="81"/>
      <c r="O113" s="82"/>
      <c r="P113" s="82"/>
      <c r="Q113" s="27">
        <f t="shared" si="4"/>
        <v>0</v>
      </c>
    </row>
    <row r="114" spans="1:17" ht="15" customHeight="1">
      <c r="A114" s="75">
        <v>103</v>
      </c>
      <c r="B114" s="11" t="s">
        <v>107</v>
      </c>
      <c r="C114" s="12" t="s">
        <v>19</v>
      </c>
      <c r="D114" s="11"/>
      <c r="E114" s="13" t="s">
        <v>26</v>
      </c>
      <c r="F114" s="86" t="s">
        <v>368</v>
      </c>
      <c r="G114" s="14" t="s">
        <v>21</v>
      </c>
      <c r="H114" s="79"/>
      <c r="I114" s="81"/>
      <c r="J114" s="81"/>
      <c r="K114" s="82"/>
      <c r="L114" s="82"/>
      <c r="M114" s="25">
        <f t="shared" si="3"/>
        <v>0</v>
      </c>
      <c r="N114" s="81">
        <v>1</v>
      </c>
      <c r="O114" s="82">
        <v>1487.48</v>
      </c>
      <c r="P114" s="82"/>
      <c r="Q114" s="27">
        <f t="shared" si="4"/>
        <v>1487.48</v>
      </c>
    </row>
    <row r="115" spans="1:17" ht="15" customHeight="1">
      <c r="A115" s="75">
        <v>104</v>
      </c>
      <c r="B115" s="11" t="s">
        <v>108</v>
      </c>
      <c r="C115" s="12" t="s">
        <v>19</v>
      </c>
      <c r="D115" s="11"/>
      <c r="E115" s="13" t="s">
        <v>26</v>
      </c>
      <c r="F115" s="86" t="s">
        <v>369</v>
      </c>
      <c r="G115" s="14" t="s">
        <v>21</v>
      </c>
      <c r="H115" s="79"/>
      <c r="I115" s="81">
        <v>2</v>
      </c>
      <c r="J115" s="81">
        <v>2</v>
      </c>
      <c r="K115" s="82">
        <v>4605.87</v>
      </c>
      <c r="L115" s="82"/>
      <c r="M115" s="25">
        <f t="shared" si="3"/>
        <v>4605.87</v>
      </c>
      <c r="N115" s="81">
        <v>3</v>
      </c>
      <c r="O115" s="82">
        <f>2543.89+619.78</f>
        <v>3163.67</v>
      </c>
      <c r="P115" s="82"/>
      <c r="Q115" s="27">
        <f t="shared" si="4"/>
        <v>3163.67</v>
      </c>
    </row>
    <row r="116" spans="1:17" ht="15" customHeight="1">
      <c r="A116" s="75">
        <v>105</v>
      </c>
      <c r="B116" s="11" t="s">
        <v>109</v>
      </c>
      <c r="C116" s="12" t="s">
        <v>19</v>
      </c>
      <c r="D116" s="11"/>
      <c r="E116" s="13" t="s">
        <v>30</v>
      </c>
      <c r="F116" s="63">
        <v>99</v>
      </c>
      <c r="G116" s="14" t="s">
        <v>21</v>
      </c>
      <c r="H116" s="79"/>
      <c r="I116" s="81"/>
      <c r="J116" s="81"/>
      <c r="K116" s="82"/>
      <c r="L116" s="82"/>
      <c r="M116" s="25">
        <f t="shared" si="3"/>
        <v>0</v>
      </c>
      <c r="N116" s="81"/>
      <c r="O116" s="82"/>
      <c r="P116" s="82"/>
      <c r="Q116" s="27">
        <f t="shared" si="4"/>
        <v>0</v>
      </c>
    </row>
    <row r="117" spans="1:17" ht="15" customHeight="1">
      <c r="A117" s="75">
        <v>106</v>
      </c>
      <c r="B117" s="11" t="s">
        <v>110</v>
      </c>
      <c r="C117" s="12" t="s">
        <v>19</v>
      </c>
      <c r="D117" s="11"/>
      <c r="E117" s="13" t="s">
        <v>30</v>
      </c>
      <c r="F117" s="86" t="s">
        <v>370</v>
      </c>
      <c r="G117" s="14" t="s">
        <v>21</v>
      </c>
      <c r="H117" s="79"/>
      <c r="I117" s="81"/>
      <c r="J117" s="81"/>
      <c r="K117" s="82"/>
      <c r="L117" s="82"/>
      <c r="M117" s="25">
        <f t="shared" si="3"/>
        <v>0</v>
      </c>
      <c r="N117" s="81"/>
      <c r="O117" s="82"/>
      <c r="P117" s="82"/>
      <c r="Q117" s="27">
        <f t="shared" si="4"/>
        <v>0</v>
      </c>
    </row>
    <row r="118" spans="1:17" ht="15" customHeight="1">
      <c r="A118" s="75">
        <v>107</v>
      </c>
      <c r="B118" s="11" t="s">
        <v>110</v>
      </c>
      <c r="C118" s="12" t="s">
        <v>19</v>
      </c>
      <c r="D118" s="11"/>
      <c r="E118" s="13" t="s">
        <v>30</v>
      </c>
      <c r="F118" s="86" t="s">
        <v>415</v>
      </c>
      <c r="G118" s="17" t="s">
        <v>31</v>
      </c>
      <c r="H118" s="79">
        <v>2</v>
      </c>
      <c r="I118" s="81"/>
      <c r="J118" s="81"/>
      <c r="K118" s="82"/>
      <c r="L118" s="82"/>
      <c r="M118" s="25">
        <f t="shared" si="3"/>
        <v>0</v>
      </c>
      <c r="N118" s="81"/>
      <c r="O118" s="82"/>
      <c r="P118" s="82"/>
      <c r="Q118" s="27">
        <f t="shared" si="4"/>
        <v>0</v>
      </c>
    </row>
    <row r="119" spans="1:17" ht="15" customHeight="1">
      <c r="A119" s="75">
        <v>108</v>
      </c>
      <c r="B119" s="11" t="s">
        <v>111</v>
      </c>
      <c r="C119" s="12" t="s">
        <v>19</v>
      </c>
      <c r="D119" s="11"/>
      <c r="E119" s="13" t="s">
        <v>112</v>
      </c>
      <c r="F119" s="86" t="s">
        <v>371</v>
      </c>
      <c r="G119" s="14" t="s">
        <v>21</v>
      </c>
      <c r="H119" s="79"/>
      <c r="I119" s="81"/>
      <c r="J119" s="81"/>
      <c r="K119" s="82"/>
      <c r="L119" s="82"/>
      <c r="M119" s="25">
        <f t="shared" si="3"/>
        <v>0</v>
      </c>
      <c r="N119" s="81">
        <v>1</v>
      </c>
      <c r="O119" s="82">
        <v>1320.04</v>
      </c>
      <c r="P119" s="82"/>
      <c r="Q119" s="27">
        <f t="shared" si="4"/>
        <v>1320.04</v>
      </c>
    </row>
    <row r="120" spans="1:17" ht="15" customHeight="1">
      <c r="A120" s="75">
        <v>109</v>
      </c>
      <c r="B120" s="11" t="s">
        <v>111</v>
      </c>
      <c r="C120" s="12" t="s">
        <v>19</v>
      </c>
      <c r="D120" s="11"/>
      <c r="E120" s="13" t="s">
        <v>112</v>
      </c>
      <c r="F120" s="86" t="s">
        <v>432</v>
      </c>
      <c r="G120" s="16" t="s">
        <v>22</v>
      </c>
      <c r="H120" s="79"/>
      <c r="I120" s="81"/>
      <c r="J120" s="81"/>
      <c r="K120" s="82"/>
      <c r="L120" s="82"/>
      <c r="M120" s="25">
        <f t="shared" si="3"/>
        <v>0</v>
      </c>
      <c r="N120" s="81"/>
      <c r="O120" s="82"/>
      <c r="P120" s="82"/>
      <c r="Q120" s="27">
        <f t="shared" si="4"/>
        <v>0</v>
      </c>
    </row>
    <row r="121" spans="1:17" ht="15" customHeight="1">
      <c r="A121" s="75">
        <v>110</v>
      </c>
      <c r="B121" s="11" t="s">
        <v>113</v>
      </c>
      <c r="C121" s="12" t="s">
        <v>19</v>
      </c>
      <c r="D121" s="11"/>
      <c r="E121" s="13" t="s">
        <v>26</v>
      </c>
      <c r="F121" s="86" t="s">
        <v>372</v>
      </c>
      <c r="G121" s="14" t="s">
        <v>21</v>
      </c>
      <c r="H121" s="79"/>
      <c r="I121" s="81"/>
      <c r="J121" s="81"/>
      <c r="K121" s="82"/>
      <c r="L121" s="82"/>
      <c r="M121" s="25">
        <f t="shared" si="3"/>
        <v>0</v>
      </c>
      <c r="N121" s="81">
        <v>5</v>
      </c>
      <c r="O121" s="82">
        <f>2060.22+3261.99</f>
        <v>5322.2099999999991</v>
      </c>
      <c r="P121" s="82"/>
      <c r="Q121" s="27">
        <f t="shared" si="4"/>
        <v>5322.2099999999991</v>
      </c>
    </row>
    <row r="122" spans="1:17" ht="15" customHeight="1">
      <c r="A122" s="75">
        <v>111</v>
      </c>
      <c r="B122" s="11" t="s">
        <v>114</v>
      </c>
      <c r="C122" s="12" t="s">
        <v>19</v>
      </c>
      <c r="D122" s="11"/>
      <c r="E122" s="13" t="s">
        <v>26</v>
      </c>
      <c r="F122" s="86" t="s">
        <v>373</v>
      </c>
      <c r="G122" s="14" t="s">
        <v>21</v>
      </c>
      <c r="H122" s="79">
        <v>1</v>
      </c>
      <c r="I122" s="81"/>
      <c r="J122" s="81"/>
      <c r="K122" s="82"/>
      <c r="L122" s="82"/>
      <c r="M122" s="25">
        <f t="shared" si="3"/>
        <v>0</v>
      </c>
      <c r="N122" s="81">
        <v>4</v>
      </c>
      <c r="O122" s="82">
        <f>63805.15+5836.42+2762.46</f>
        <v>72404.030000000013</v>
      </c>
      <c r="P122" s="82"/>
      <c r="Q122" s="27">
        <f t="shared" si="4"/>
        <v>72404.030000000013</v>
      </c>
    </row>
    <row r="123" spans="1:17" ht="15" customHeight="1">
      <c r="A123" s="75">
        <v>112</v>
      </c>
      <c r="B123" s="11" t="s">
        <v>114</v>
      </c>
      <c r="C123" s="12" t="s">
        <v>19</v>
      </c>
      <c r="D123" s="11"/>
      <c r="E123" s="13" t="s">
        <v>26</v>
      </c>
      <c r="F123" s="86" t="s">
        <v>245</v>
      </c>
      <c r="G123" s="18" t="s">
        <v>33</v>
      </c>
      <c r="H123" s="79">
        <v>3</v>
      </c>
      <c r="I123" s="81"/>
      <c r="J123" s="81"/>
      <c r="K123" s="82"/>
      <c r="L123" s="82"/>
      <c r="M123" s="25">
        <f t="shared" si="3"/>
        <v>0</v>
      </c>
      <c r="N123" s="81">
        <v>2</v>
      </c>
      <c r="O123" s="82"/>
      <c r="P123" s="82"/>
      <c r="Q123" s="27">
        <f t="shared" si="4"/>
        <v>0</v>
      </c>
    </row>
    <row r="124" spans="1:17" ht="15" customHeight="1">
      <c r="A124" s="75">
        <v>113</v>
      </c>
      <c r="B124" s="11" t="s">
        <v>115</v>
      </c>
      <c r="C124" s="12" t="s">
        <v>19</v>
      </c>
      <c r="D124" s="11"/>
      <c r="E124" s="13" t="s">
        <v>116</v>
      </c>
      <c r="F124" s="86" t="s">
        <v>374</v>
      </c>
      <c r="G124" s="14" t="s">
        <v>21</v>
      </c>
      <c r="H124" s="79">
        <v>2</v>
      </c>
      <c r="I124" s="81"/>
      <c r="J124" s="81"/>
      <c r="K124" s="82"/>
      <c r="L124" s="82"/>
      <c r="M124" s="25">
        <f t="shared" si="3"/>
        <v>0</v>
      </c>
      <c r="N124" s="81"/>
      <c r="O124" s="82"/>
      <c r="P124" s="82"/>
      <c r="Q124" s="27">
        <f t="shared" si="4"/>
        <v>0</v>
      </c>
    </row>
    <row r="125" spans="1:17" ht="15" customHeight="1">
      <c r="A125" s="75">
        <v>114</v>
      </c>
      <c r="B125" s="11" t="s">
        <v>115</v>
      </c>
      <c r="C125" s="12" t="s">
        <v>19</v>
      </c>
      <c r="D125" s="11"/>
      <c r="E125" s="13" t="s">
        <v>116</v>
      </c>
      <c r="F125" s="86" t="s">
        <v>402</v>
      </c>
      <c r="G125" s="19" t="s">
        <v>36</v>
      </c>
      <c r="H125" s="79">
        <v>1</v>
      </c>
      <c r="I125" s="81"/>
      <c r="J125" s="81"/>
      <c r="K125" s="82"/>
      <c r="L125" s="82"/>
      <c r="M125" s="25">
        <f t="shared" si="3"/>
        <v>0</v>
      </c>
      <c r="N125" s="81"/>
      <c r="O125" s="82">
        <v>792.9</v>
      </c>
      <c r="P125" s="82"/>
      <c r="Q125" s="27">
        <f t="shared" si="4"/>
        <v>792.9</v>
      </c>
    </row>
    <row r="126" spans="1:17" ht="15" customHeight="1">
      <c r="A126" s="75">
        <v>115</v>
      </c>
      <c r="B126" s="11" t="s">
        <v>117</v>
      </c>
      <c r="C126" s="12" t="s">
        <v>19</v>
      </c>
      <c r="D126" s="11"/>
      <c r="E126" s="13" t="s">
        <v>61</v>
      </c>
      <c r="F126" s="86" t="s">
        <v>375</v>
      </c>
      <c r="G126" s="14" t="s">
        <v>21</v>
      </c>
      <c r="H126" s="79"/>
      <c r="I126" s="81"/>
      <c r="J126" s="81"/>
      <c r="K126" s="82"/>
      <c r="L126" s="82"/>
      <c r="M126" s="25">
        <f t="shared" si="3"/>
        <v>0</v>
      </c>
      <c r="N126" s="81"/>
      <c r="O126" s="82"/>
      <c r="P126" s="82"/>
      <c r="Q126" s="27">
        <f t="shared" si="4"/>
        <v>0</v>
      </c>
    </row>
    <row r="127" spans="1:17" ht="15" customHeight="1">
      <c r="A127" s="75">
        <v>116</v>
      </c>
      <c r="B127" s="11" t="s">
        <v>117</v>
      </c>
      <c r="C127" s="12" t="s">
        <v>19</v>
      </c>
      <c r="D127" s="11"/>
      <c r="E127" s="13" t="s">
        <v>61</v>
      </c>
      <c r="F127" s="86" t="s">
        <v>433</v>
      </c>
      <c r="G127" s="16" t="s">
        <v>22</v>
      </c>
      <c r="H127" s="79">
        <v>1</v>
      </c>
      <c r="I127" s="81"/>
      <c r="J127" s="81"/>
      <c r="K127" s="82"/>
      <c r="L127" s="82"/>
      <c r="M127" s="25">
        <f t="shared" si="3"/>
        <v>0</v>
      </c>
      <c r="N127" s="81">
        <v>2</v>
      </c>
      <c r="O127" s="82">
        <v>2290.6</v>
      </c>
      <c r="P127" s="82"/>
      <c r="Q127" s="27">
        <f t="shared" si="4"/>
        <v>2290.6</v>
      </c>
    </row>
    <row r="128" spans="1:17" ht="15" customHeight="1">
      <c r="A128" s="75">
        <v>117</v>
      </c>
      <c r="B128" s="11" t="s">
        <v>118</v>
      </c>
      <c r="C128" s="12" t="s">
        <v>19</v>
      </c>
      <c r="D128" s="11"/>
      <c r="E128" s="13" t="s">
        <v>87</v>
      </c>
      <c r="F128" s="86" t="s">
        <v>440</v>
      </c>
      <c r="G128" s="14" t="s">
        <v>21</v>
      </c>
      <c r="H128" s="79"/>
      <c r="I128" s="81"/>
      <c r="J128" s="81"/>
      <c r="K128" s="82"/>
      <c r="L128" s="82"/>
      <c r="M128" s="25">
        <f t="shared" si="3"/>
        <v>0</v>
      </c>
      <c r="N128" s="81"/>
      <c r="O128" s="82"/>
      <c r="P128" s="82"/>
      <c r="Q128" s="27">
        <f t="shared" si="4"/>
        <v>0</v>
      </c>
    </row>
    <row r="129" spans="1:17" ht="15" customHeight="1">
      <c r="A129" s="75">
        <v>118</v>
      </c>
      <c r="B129" s="11" t="s">
        <v>118</v>
      </c>
      <c r="C129" s="12" t="s">
        <v>19</v>
      </c>
      <c r="D129" s="11"/>
      <c r="E129" s="13" t="s">
        <v>87</v>
      </c>
      <c r="F129" s="86" t="s">
        <v>416</v>
      </c>
      <c r="G129" s="17" t="s">
        <v>31</v>
      </c>
      <c r="H129" s="79">
        <v>1</v>
      </c>
      <c r="I129" s="81"/>
      <c r="J129" s="81"/>
      <c r="K129" s="82"/>
      <c r="L129" s="82"/>
      <c r="M129" s="25">
        <f t="shared" si="3"/>
        <v>0</v>
      </c>
      <c r="N129" s="81"/>
      <c r="O129" s="82"/>
      <c r="P129" s="82"/>
      <c r="Q129" s="27">
        <f t="shared" si="4"/>
        <v>0</v>
      </c>
    </row>
    <row r="130" spans="1:17" ht="15" customHeight="1">
      <c r="A130" s="75">
        <v>119</v>
      </c>
      <c r="B130" s="11" t="s">
        <v>119</v>
      </c>
      <c r="C130" s="12" t="s">
        <v>19</v>
      </c>
      <c r="D130" s="11"/>
      <c r="E130" s="13" t="s">
        <v>84</v>
      </c>
      <c r="F130" s="86" t="s">
        <v>376</v>
      </c>
      <c r="G130" s="14" t="s">
        <v>21</v>
      </c>
      <c r="H130" s="79"/>
      <c r="I130" s="81"/>
      <c r="J130" s="81"/>
      <c r="K130" s="82"/>
      <c r="L130" s="82"/>
      <c r="M130" s="25">
        <f t="shared" si="3"/>
        <v>0</v>
      </c>
      <c r="N130" s="81">
        <v>2</v>
      </c>
      <c r="O130" s="82">
        <v>2046.95</v>
      </c>
      <c r="P130" s="82"/>
      <c r="Q130" s="27">
        <f t="shared" si="4"/>
        <v>2046.95</v>
      </c>
    </row>
    <row r="131" spans="1:17" ht="15" customHeight="1">
      <c r="A131" s="75">
        <v>120</v>
      </c>
      <c r="B131" s="11" t="s">
        <v>119</v>
      </c>
      <c r="C131" s="12" t="s">
        <v>19</v>
      </c>
      <c r="D131" s="11"/>
      <c r="E131" s="13" t="s">
        <v>84</v>
      </c>
      <c r="F131" s="86" t="s">
        <v>253</v>
      </c>
      <c r="G131" s="18" t="s">
        <v>33</v>
      </c>
      <c r="H131" s="79"/>
      <c r="I131" s="81"/>
      <c r="J131" s="81"/>
      <c r="K131" s="82"/>
      <c r="L131" s="82"/>
      <c r="M131" s="25">
        <f t="shared" si="3"/>
        <v>0</v>
      </c>
      <c r="N131" s="81"/>
      <c r="O131" s="82"/>
      <c r="P131" s="82"/>
      <c r="Q131" s="27">
        <f t="shared" si="4"/>
        <v>0</v>
      </c>
    </row>
    <row r="132" spans="1:17" ht="15" customHeight="1">
      <c r="A132" s="75">
        <v>121</v>
      </c>
      <c r="B132" s="11" t="s">
        <v>120</v>
      </c>
      <c r="C132" s="12" t="s">
        <v>19</v>
      </c>
      <c r="D132" s="11"/>
      <c r="E132" s="13" t="s">
        <v>24</v>
      </c>
      <c r="F132" s="86" t="s">
        <v>377</v>
      </c>
      <c r="G132" s="14" t="s">
        <v>21</v>
      </c>
      <c r="H132" s="79">
        <v>7</v>
      </c>
      <c r="I132" s="81">
        <v>1</v>
      </c>
      <c r="J132" s="81">
        <v>1</v>
      </c>
      <c r="K132" s="82">
        <v>1567.3</v>
      </c>
      <c r="L132" s="82"/>
      <c r="M132" s="25">
        <f t="shared" si="3"/>
        <v>1567.3</v>
      </c>
      <c r="N132" s="81">
        <v>9</v>
      </c>
      <c r="O132" s="82">
        <f>11514.06+4586.49+6131.76</f>
        <v>22232.309999999998</v>
      </c>
      <c r="P132" s="82"/>
      <c r="Q132" s="27">
        <f t="shared" si="4"/>
        <v>22232.309999999998</v>
      </c>
    </row>
    <row r="133" spans="1:17" ht="15" customHeight="1">
      <c r="A133" s="75">
        <v>122</v>
      </c>
      <c r="B133" s="11" t="s">
        <v>120</v>
      </c>
      <c r="C133" s="12" t="s">
        <v>19</v>
      </c>
      <c r="D133" s="11"/>
      <c r="E133" s="13" t="s">
        <v>24</v>
      </c>
      <c r="F133" s="86" t="s">
        <v>434</v>
      </c>
      <c r="G133" s="16" t="s">
        <v>22</v>
      </c>
      <c r="H133" s="79"/>
      <c r="I133" s="81"/>
      <c r="J133" s="81"/>
      <c r="K133" s="82"/>
      <c r="L133" s="82"/>
      <c r="M133" s="25">
        <f t="shared" si="3"/>
        <v>0</v>
      </c>
      <c r="N133" s="81"/>
      <c r="O133" s="82"/>
      <c r="P133" s="82"/>
      <c r="Q133" s="27">
        <f t="shared" si="4"/>
        <v>0</v>
      </c>
    </row>
    <row r="134" spans="1:17" ht="15" customHeight="1">
      <c r="A134" s="75">
        <v>123</v>
      </c>
      <c r="B134" s="11" t="s">
        <v>121</v>
      </c>
      <c r="C134" s="12" t="s">
        <v>19</v>
      </c>
      <c r="D134" s="11"/>
      <c r="E134" s="13" t="s">
        <v>30</v>
      </c>
      <c r="F134" s="86" t="s">
        <v>378</v>
      </c>
      <c r="G134" s="14" t="s">
        <v>21</v>
      </c>
      <c r="H134" s="79"/>
      <c r="I134" s="81"/>
      <c r="J134" s="81"/>
      <c r="K134" s="82"/>
      <c r="L134" s="82"/>
      <c r="M134" s="25">
        <f t="shared" si="3"/>
        <v>0</v>
      </c>
      <c r="N134" s="81"/>
      <c r="O134" s="82"/>
      <c r="P134" s="82"/>
      <c r="Q134" s="27">
        <f t="shared" si="4"/>
        <v>0</v>
      </c>
    </row>
    <row r="135" spans="1:17" ht="15" customHeight="1">
      <c r="A135" s="75">
        <v>124</v>
      </c>
      <c r="B135" s="11" t="s">
        <v>121</v>
      </c>
      <c r="C135" s="12" t="s">
        <v>19</v>
      </c>
      <c r="D135" s="11"/>
      <c r="E135" s="13" t="s">
        <v>30</v>
      </c>
      <c r="F135" s="86" t="s">
        <v>417</v>
      </c>
      <c r="G135" s="17" t="s">
        <v>31</v>
      </c>
      <c r="H135" s="79"/>
      <c r="I135" s="81"/>
      <c r="J135" s="81"/>
      <c r="K135" s="82"/>
      <c r="L135" s="82"/>
      <c r="M135" s="25">
        <f t="shared" si="3"/>
        <v>0</v>
      </c>
      <c r="N135" s="81"/>
      <c r="O135" s="82"/>
      <c r="P135" s="82"/>
      <c r="Q135" s="27">
        <f t="shared" si="4"/>
        <v>0</v>
      </c>
    </row>
    <row r="136" spans="1:17" ht="15" customHeight="1">
      <c r="A136" s="75">
        <v>125</v>
      </c>
      <c r="B136" s="11" t="s">
        <v>122</v>
      </c>
      <c r="C136" s="12" t="s">
        <v>19</v>
      </c>
      <c r="D136" s="11"/>
      <c r="E136" s="13" t="s">
        <v>58</v>
      </c>
      <c r="F136" s="86" t="s">
        <v>379</v>
      </c>
      <c r="G136" s="14" t="s">
        <v>21</v>
      </c>
      <c r="H136" s="79"/>
      <c r="I136" s="81"/>
      <c r="J136" s="81"/>
      <c r="K136" s="82"/>
      <c r="L136" s="82"/>
      <c r="M136" s="25">
        <f t="shared" si="3"/>
        <v>0</v>
      </c>
      <c r="N136" s="81"/>
      <c r="O136" s="82"/>
      <c r="P136" s="82"/>
      <c r="Q136" s="27">
        <f t="shared" si="4"/>
        <v>0</v>
      </c>
    </row>
    <row r="137" spans="1:17" ht="15" customHeight="1">
      <c r="A137" s="75">
        <v>126</v>
      </c>
      <c r="B137" s="11" t="s">
        <v>122</v>
      </c>
      <c r="C137" s="12" t="s">
        <v>19</v>
      </c>
      <c r="D137" s="11"/>
      <c r="E137" s="13" t="s">
        <v>58</v>
      </c>
      <c r="F137" s="86" t="s">
        <v>418</v>
      </c>
      <c r="G137" s="17" t="s">
        <v>31</v>
      </c>
      <c r="H137" s="79"/>
      <c r="I137" s="81"/>
      <c r="J137" s="81"/>
      <c r="K137" s="82"/>
      <c r="L137" s="82"/>
      <c r="M137" s="25">
        <f t="shared" si="3"/>
        <v>0</v>
      </c>
      <c r="N137" s="81"/>
      <c r="O137" s="82"/>
      <c r="P137" s="82"/>
      <c r="Q137" s="27">
        <f t="shared" si="4"/>
        <v>0</v>
      </c>
    </row>
    <row r="138" spans="1:17" ht="15" customHeight="1">
      <c r="A138" s="75">
        <v>127</v>
      </c>
      <c r="B138" s="11" t="s">
        <v>123</v>
      </c>
      <c r="C138" s="12" t="s">
        <v>19</v>
      </c>
      <c r="D138" s="11"/>
      <c r="E138" s="13" t="s">
        <v>124</v>
      </c>
      <c r="F138" s="86" t="s">
        <v>380</v>
      </c>
      <c r="G138" s="14" t="s">
        <v>21</v>
      </c>
      <c r="H138" s="79"/>
      <c r="I138" s="81"/>
      <c r="J138" s="81"/>
      <c r="K138" s="82"/>
      <c r="L138" s="82"/>
      <c r="M138" s="25">
        <f t="shared" si="3"/>
        <v>0</v>
      </c>
      <c r="N138" s="81"/>
      <c r="O138" s="82"/>
      <c r="P138" s="82"/>
      <c r="Q138" s="27">
        <f t="shared" si="4"/>
        <v>0</v>
      </c>
    </row>
    <row r="139" spans="1:17" ht="15" customHeight="1">
      <c r="A139" s="75">
        <v>128</v>
      </c>
      <c r="B139" s="11" t="s">
        <v>123</v>
      </c>
      <c r="C139" s="12" t="s">
        <v>19</v>
      </c>
      <c r="D139" s="11"/>
      <c r="E139" s="13" t="s">
        <v>124</v>
      </c>
      <c r="F139" s="86" t="s">
        <v>435</v>
      </c>
      <c r="G139" s="16" t="s">
        <v>22</v>
      </c>
      <c r="H139" s="79"/>
      <c r="I139" s="81"/>
      <c r="J139" s="81"/>
      <c r="K139" s="82"/>
      <c r="L139" s="82"/>
      <c r="M139" s="25">
        <f t="shared" si="3"/>
        <v>0</v>
      </c>
      <c r="N139" s="81"/>
      <c r="O139" s="82"/>
      <c r="P139" s="82"/>
      <c r="Q139" s="27">
        <f t="shared" si="4"/>
        <v>0</v>
      </c>
    </row>
    <row r="140" spans="1:17" ht="15" customHeight="1">
      <c r="A140" s="75">
        <v>129</v>
      </c>
      <c r="B140" s="11" t="s">
        <v>125</v>
      </c>
      <c r="C140" s="12" t="s">
        <v>19</v>
      </c>
      <c r="D140" s="11"/>
      <c r="E140" s="13" t="s">
        <v>61</v>
      </c>
      <c r="F140" s="86" t="s">
        <v>381</v>
      </c>
      <c r="G140" s="14" t="s">
        <v>21</v>
      </c>
      <c r="H140" s="79">
        <v>1</v>
      </c>
      <c r="I140" s="81"/>
      <c r="J140" s="81"/>
      <c r="K140" s="82"/>
      <c r="L140" s="82"/>
      <c r="M140" s="25">
        <f t="shared" si="3"/>
        <v>0</v>
      </c>
      <c r="N140" s="81">
        <v>1</v>
      </c>
      <c r="O140" s="82">
        <v>15979.39</v>
      </c>
      <c r="P140" s="82"/>
      <c r="Q140" s="27">
        <f t="shared" si="4"/>
        <v>15979.39</v>
      </c>
    </row>
    <row r="141" spans="1:17" ht="15" customHeight="1">
      <c r="A141" s="75">
        <v>130</v>
      </c>
      <c r="B141" s="11" t="s">
        <v>125</v>
      </c>
      <c r="C141" s="12" t="s">
        <v>19</v>
      </c>
      <c r="D141" s="11"/>
      <c r="E141" s="13" t="s">
        <v>61</v>
      </c>
      <c r="F141" s="86" t="s">
        <v>436</v>
      </c>
      <c r="G141" s="16" t="s">
        <v>22</v>
      </c>
      <c r="H141" s="79"/>
      <c r="I141" s="81"/>
      <c r="J141" s="81"/>
      <c r="K141" s="82"/>
      <c r="L141" s="82"/>
      <c r="M141" s="25">
        <f t="shared" si="3"/>
        <v>0</v>
      </c>
      <c r="N141" s="81">
        <v>2</v>
      </c>
      <c r="O141" s="82">
        <v>1255.43</v>
      </c>
      <c r="P141" s="82"/>
      <c r="Q141" s="27">
        <f t="shared" si="4"/>
        <v>1255.43</v>
      </c>
    </row>
    <row r="142" spans="1:17" ht="15" customHeight="1">
      <c r="A142" s="75">
        <v>131</v>
      </c>
      <c r="B142" s="11" t="s">
        <v>126</v>
      </c>
      <c r="C142" s="12" t="s">
        <v>19</v>
      </c>
      <c r="D142" s="11"/>
      <c r="E142" s="13" t="s">
        <v>24</v>
      </c>
      <c r="F142" s="86" t="s">
        <v>382</v>
      </c>
      <c r="G142" s="14" t="s">
        <v>21</v>
      </c>
      <c r="H142" s="79">
        <v>3</v>
      </c>
      <c r="I142" s="81">
        <v>3</v>
      </c>
      <c r="J142" s="81">
        <v>3</v>
      </c>
      <c r="K142" s="82">
        <v>4651.68</v>
      </c>
      <c r="L142" s="82"/>
      <c r="M142" s="25">
        <f t="shared" ref="M142:M187" si="5">K142-L142</f>
        <v>4651.68</v>
      </c>
      <c r="N142" s="81">
        <v>5</v>
      </c>
      <c r="O142" s="82">
        <f>1207.26+5708.88+1268.64</f>
        <v>8184.7800000000007</v>
      </c>
      <c r="P142" s="82"/>
      <c r="Q142" s="27">
        <f t="shared" ref="Q142:Q187" si="6">O142-P142</f>
        <v>8184.7800000000007</v>
      </c>
    </row>
    <row r="143" spans="1:17" ht="15" customHeight="1">
      <c r="A143" s="75">
        <v>132</v>
      </c>
      <c r="B143" s="11" t="s">
        <v>126</v>
      </c>
      <c r="C143" s="12" t="s">
        <v>19</v>
      </c>
      <c r="D143" s="11"/>
      <c r="E143" s="13" t="s">
        <v>24</v>
      </c>
      <c r="F143" s="86" t="s">
        <v>437</v>
      </c>
      <c r="G143" s="16" t="s">
        <v>22</v>
      </c>
      <c r="H143" s="79">
        <v>1</v>
      </c>
      <c r="I143" s="81"/>
      <c r="J143" s="81"/>
      <c r="K143" s="82"/>
      <c r="L143" s="82"/>
      <c r="M143" s="25">
        <f t="shared" si="5"/>
        <v>0</v>
      </c>
      <c r="N143" s="81"/>
      <c r="O143" s="82"/>
      <c r="P143" s="82"/>
      <c r="Q143" s="27">
        <f t="shared" si="6"/>
        <v>0</v>
      </c>
    </row>
    <row r="144" spans="1:17" ht="15" customHeight="1">
      <c r="A144" s="75">
        <v>133</v>
      </c>
      <c r="B144" s="11" t="s">
        <v>127</v>
      </c>
      <c r="C144" s="12" t="s">
        <v>19</v>
      </c>
      <c r="D144" s="11"/>
      <c r="E144" s="13" t="s">
        <v>26</v>
      </c>
      <c r="F144" s="86" t="s">
        <v>383</v>
      </c>
      <c r="G144" s="14" t="s">
        <v>21</v>
      </c>
      <c r="H144" s="79"/>
      <c r="I144" s="81"/>
      <c r="J144" s="81"/>
      <c r="K144" s="82"/>
      <c r="L144" s="82"/>
      <c r="M144" s="25">
        <f t="shared" si="5"/>
        <v>0</v>
      </c>
      <c r="N144" s="81">
        <v>1</v>
      </c>
      <c r="O144" s="82">
        <v>845.76</v>
      </c>
      <c r="P144" s="82"/>
      <c r="Q144" s="27">
        <f t="shared" si="6"/>
        <v>845.76</v>
      </c>
    </row>
    <row r="145" spans="1:17" ht="15" customHeight="1">
      <c r="A145" s="75">
        <v>134</v>
      </c>
      <c r="B145" s="11" t="s">
        <v>127</v>
      </c>
      <c r="C145" s="12" t="s">
        <v>19</v>
      </c>
      <c r="D145" s="11"/>
      <c r="E145" s="13" t="s">
        <v>26</v>
      </c>
      <c r="F145" s="86" t="s">
        <v>267</v>
      </c>
      <c r="G145" s="18" t="s">
        <v>33</v>
      </c>
      <c r="H145" s="79"/>
      <c r="I145" s="81"/>
      <c r="J145" s="81"/>
      <c r="K145" s="82"/>
      <c r="L145" s="82"/>
      <c r="M145" s="25">
        <f t="shared" si="5"/>
        <v>0</v>
      </c>
      <c r="N145" s="81"/>
      <c r="O145" s="82"/>
      <c r="P145" s="82"/>
      <c r="Q145" s="27">
        <f t="shared" si="6"/>
        <v>0</v>
      </c>
    </row>
    <row r="146" spans="1:17" ht="15" customHeight="1">
      <c r="A146" s="75">
        <v>135</v>
      </c>
      <c r="B146" s="11" t="s">
        <v>128</v>
      </c>
      <c r="C146" s="12" t="s">
        <v>19</v>
      </c>
      <c r="D146" s="11"/>
      <c r="E146" s="13" t="s">
        <v>26</v>
      </c>
      <c r="F146" s="69">
        <v>124</v>
      </c>
      <c r="G146" s="14" t="s">
        <v>21</v>
      </c>
      <c r="H146" s="79"/>
      <c r="I146" s="81"/>
      <c r="J146" s="81"/>
      <c r="K146" s="82"/>
      <c r="L146" s="82"/>
      <c r="M146" s="25">
        <f t="shared" si="5"/>
        <v>0</v>
      </c>
      <c r="N146" s="81"/>
      <c r="O146" s="82"/>
      <c r="P146" s="82"/>
      <c r="Q146" s="27">
        <f t="shared" si="6"/>
        <v>0</v>
      </c>
    </row>
    <row r="147" spans="1:17" ht="15" customHeight="1">
      <c r="A147" s="75">
        <v>136</v>
      </c>
      <c r="B147" s="11" t="s">
        <v>128</v>
      </c>
      <c r="C147" s="12" t="s">
        <v>19</v>
      </c>
      <c r="D147" s="11"/>
      <c r="E147" s="13" t="s">
        <v>26</v>
      </c>
      <c r="F147" s="65" t="s">
        <v>299</v>
      </c>
      <c r="G147" s="18" t="s">
        <v>33</v>
      </c>
      <c r="H147" s="79"/>
      <c r="I147" s="81"/>
      <c r="J147" s="81"/>
      <c r="K147" s="82"/>
      <c r="L147" s="82"/>
      <c r="M147" s="25">
        <f t="shared" si="5"/>
        <v>0</v>
      </c>
      <c r="N147" s="81"/>
      <c r="O147" s="82"/>
      <c r="P147" s="82"/>
      <c r="Q147" s="27">
        <f t="shared" si="6"/>
        <v>0</v>
      </c>
    </row>
    <row r="148" spans="1:17" ht="15" customHeight="1">
      <c r="A148" s="75">
        <v>137</v>
      </c>
      <c r="B148" s="11" t="s">
        <v>129</v>
      </c>
      <c r="C148" s="12" t="s">
        <v>19</v>
      </c>
      <c r="D148" s="11"/>
      <c r="E148" s="13" t="s">
        <v>26</v>
      </c>
      <c r="F148" s="63">
        <v>125</v>
      </c>
      <c r="G148" s="14" t="s">
        <v>21</v>
      </c>
      <c r="H148" s="79"/>
      <c r="I148" s="81"/>
      <c r="J148" s="81"/>
      <c r="K148" s="82"/>
      <c r="L148" s="82"/>
      <c r="M148" s="25">
        <f t="shared" si="5"/>
        <v>0</v>
      </c>
      <c r="N148" s="81"/>
      <c r="O148" s="82"/>
      <c r="P148" s="82"/>
      <c r="Q148" s="27">
        <f t="shared" si="6"/>
        <v>0</v>
      </c>
    </row>
    <row r="149" spans="1:17" ht="15" customHeight="1">
      <c r="A149" s="75">
        <v>138</v>
      </c>
      <c r="B149" s="11" t="s">
        <v>129</v>
      </c>
      <c r="C149" s="12" t="s">
        <v>19</v>
      </c>
      <c r="D149" s="11"/>
      <c r="E149" s="13" t="s">
        <v>26</v>
      </c>
      <c r="F149" s="86" t="s">
        <v>268</v>
      </c>
      <c r="G149" s="18" t="s">
        <v>33</v>
      </c>
      <c r="H149" s="79"/>
      <c r="I149" s="81"/>
      <c r="J149" s="81"/>
      <c r="K149" s="82"/>
      <c r="L149" s="82"/>
      <c r="M149" s="25">
        <f t="shared" si="5"/>
        <v>0</v>
      </c>
      <c r="N149" s="81"/>
      <c r="O149" s="82"/>
      <c r="P149" s="82"/>
      <c r="Q149" s="27">
        <f t="shared" si="6"/>
        <v>0</v>
      </c>
    </row>
    <row r="150" spans="1:17" ht="15" customHeight="1">
      <c r="A150" s="75">
        <v>139</v>
      </c>
      <c r="B150" s="11" t="s">
        <v>130</v>
      </c>
      <c r="C150" s="12" t="s">
        <v>19</v>
      </c>
      <c r="D150" s="11"/>
      <c r="E150" s="13" t="s">
        <v>26</v>
      </c>
      <c r="F150" s="63">
        <v>126</v>
      </c>
      <c r="G150" s="14" t="s">
        <v>21</v>
      </c>
      <c r="H150" s="79"/>
      <c r="I150" s="81"/>
      <c r="J150" s="81"/>
      <c r="K150" s="82"/>
      <c r="L150" s="82"/>
      <c r="M150" s="25">
        <f t="shared" si="5"/>
        <v>0</v>
      </c>
      <c r="N150" s="81"/>
      <c r="O150" s="82"/>
      <c r="P150" s="82"/>
      <c r="Q150" s="27">
        <f t="shared" si="6"/>
        <v>0</v>
      </c>
    </row>
    <row r="151" spans="1:17" ht="15" customHeight="1">
      <c r="A151" s="75">
        <v>140</v>
      </c>
      <c r="B151" s="11" t="s">
        <v>131</v>
      </c>
      <c r="C151" s="12" t="s">
        <v>19</v>
      </c>
      <c r="D151" s="11"/>
      <c r="E151" s="13" t="s">
        <v>26</v>
      </c>
      <c r="F151" s="63">
        <v>127</v>
      </c>
      <c r="G151" s="14" t="s">
        <v>21</v>
      </c>
      <c r="H151" s="79"/>
      <c r="I151" s="81"/>
      <c r="J151" s="81"/>
      <c r="K151" s="82"/>
      <c r="L151" s="82"/>
      <c r="M151" s="25">
        <f t="shared" si="5"/>
        <v>0</v>
      </c>
      <c r="N151" s="81"/>
      <c r="O151" s="82"/>
      <c r="P151" s="82"/>
      <c r="Q151" s="27">
        <f t="shared" si="6"/>
        <v>0</v>
      </c>
    </row>
    <row r="152" spans="1:17" ht="15" customHeight="1">
      <c r="A152" s="75">
        <v>141</v>
      </c>
      <c r="B152" s="11" t="s">
        <v>131</v>
      </c>
      <c r="C152" s="12" t="s">
        <v>19</v>
      </c>
      <c r="D152" s="11"/>
      <c r="E152" s="13" t="s">
        <v>26</v>
      </c>
      <c r="F152" s="86" t="s">
        <v>269</v>
      </c>
      <c r="G152" s="18" t="s">
        <v>33</v>
      </c>
      <c r="H152" s="79"/>
      <c r="I152" s="81"/>
      <c r="J152" s="81"/>
      <c r="K152" s="82"/>
      <c r="L152" s="82"/>
      <c r="M152" s="25">
        <f t="shared" si="5"/>
        <v>0</v>
      </c>
      <c r="N152" s="81">
        <v>2</v>
      </c>
      <c r="O152" s="82"/>
      <c r="P152" s="82"/>
      <c r="Q152" s="27">
        <f t="shared" si="6"/>
        <v>0</v>
      </c>
    </row>
    <row r="153" spans="1:17" ht="15" customHeight="1">
      <c r="A153" s="75">
        <v>142</v>
      </c>
      <c r="B153" s="11" t="s">
        <v>132</v>
      </c>
      <c r="C153" s="12" t="s">
        <v>19</v>
      </c>
      <c r="D153" s="11"/>
      <c r="E153" s="13" t="s">
        <v>26</v>
      </c>
      <c r="F153" s="63">
        <v>128</v>
      </c>
      <c r="G153" s="14" t="s">
        <v>21</v>
      </c>
      <c r="H153" s="79"/>
      <c r="I153" s="81"/>
      <c r="J153" s="81"/>
      <c r="K153" s="82"/>
      <c r="L153" s="82"/>
      <c r="M153" s="25">
        <f t="shared" si="5"/>
        <v>0</v>
      </c>
      <c r="N153" s="81">
        <v>1</v>
      </c>
      <c r="O153" s="82">
        <v>528.6</v>
      </c>
      <c r="P153" s="82"/>
      <c r="Q153" s="27">
        <f t="shared" si="6"/>
        <v>528.6</v>
      </c>
    </row>
    <row r="154" spans="1:17" ht="15" customHeight="1">
      <c r="A154" s="75">
        <v>143</v>
      </c>
      <c r="B154" s="11" t="s">
        <v>132</v>
      </c>
      <c r="C154" s="12" t="s">
        <v>19</v>
      </c>
      <c r="D154" s="11"/>
      <c r="E154" s="13" t="s">
        <v>26</v>
      </c>
      <c r="F154" s="86" t="s">
        <v>270</v>
      </c>
      <c r="G154" s="18" t="s">
        <v>33</v>
      </c>
      <c r="H154" s="79"/>
      <c r="I154" s="81"/>
      <c r="J154" s="81"/>
      <c r="K154" s="82"/>
      <c r="L154" s="82"/>
      <c r="M154" s="25">
        <f t="shared" si="5"/>
        <v>0</v>
      </c>
      <c r="N154" s="81"/>
      <c r="O154" s="82"/>
      <c r="P154" s="82"/>
      <c r="Q154" s="27">
        <f t="shared" si="6"/>
        <v>0</v>
      </c>
    </row>
    <row r="155" spans="1:17" ht="15" customHeight="1">
      <c r="A155" s="75">
        <v>144</v>
      </c>
      <c r="B155" s="11" t="s">
        <v>133</v>
      </c>
      <c r="C155" s="12" t="s">
        <v>19</v>
      </c>
      <c r="D155" s="11"/>
      <c r="E155" s="13" t="s">
        <v>30</v>
      </c>
      <c r="F155" s="86" t="s">
        <v>384</v>
      </c>
      <c r="G155" s="14" t="s">
        <v>21</v>
      </c>
      <c r="H155" s="79"/>
      <c r="I155" s="81"/>
      <c r="J155" s="81"/>
      <c r="K155" s="82"/>
      <c r="L155" s="82"/>
      <c r="M155" s="25">
        <f t="shared" si="5"/>
        <v>0</v>
      </c>
      <c r="N155" s="81"/>
      <c r="O155" s="82"/>
      <c r="P155" s="82"/>
      <c r="Q155" s="27">
        <f t="shared" si="6"/>
        <v>0</v>
      </c>
    </row>
    <row r="156" spans="1:17" ht="15" customHeight="1">
      <c r="A156" s="75">
        <v>145</v>
      </c>
      <c r="B156" s="11" t="s">
        <v>133</v>
      </c>
      <c r="C156" s="12" t="s">
        <v>19</v>
      </c>
      <c r="D156" s="11"/>
      <c r="E156" s="13" t="s">
        <v>30</v>
      </c>
      <c r="F156" s="86" t="s">
        <v>419</v>
      </c>
      <c r="G156" s="17" t="s">
        <v>31</v>
      </c>
      <c r="H156" s="79">
        <v>1</v>
      </c>
      <c r="I156" s="81"/>
      <c r="J156" s="81"/>
      <c r="K156" s="82"/>
      <c r="L156" s="82"/>
      <c r="M156" s="25">
        <f t="shared" si="5"/>
        <v>0</v>
      </c>
      <c r="N156" s="81">
        <v>1</v>
      </c>
      <c r="O156" s="82">
        <v>6888.02</v>
      </c>
      <c r="P156" s="82"/>
      <c r="Q156" s="27">
        <f t="shared" si="6"/>
        <v>6888.02</v>
      </c>
    </row>
    <row r="157" spans="1:17" ht="15" customHeight="1">
      <c r="A157" s="75">
        <v>146</v>
      </c>
      <c r="B157" s="11" t="s">
        <v>134</v>
      </c>
      <c r="C157" s="12" t="s">
        <v>19</v>
      </c>
      <c r="D157" s="11"/>
      <c r="E157" s="13" t="s">
        <v>52</v>
      </c>
      <c r="F157" s="86" t="s">
        <v>385</v>
      </c>
      <c r="G157" s="14" t="s">
        <v>21</v>
      </c>
      <c r="H157" s="79">
        <v>1</v>
      </c>
      <c r="I157" s="81"/>
      <c r="J157" s="81"/>
      <c r="K157" s="82"/>
      <c r="L157" s="82"/>
      <c r="M157" s="25">
        <f t="shared" si="5"/>
        <v>0</v>
      </c>
      <c r="N157" s="81"/>
      <c r="O157" s="82"/>
      <c r="P157" s="82"/>
      <c r="Q157" s="27">
        <f t="shared" si="6"/>
        <v>0</v>
      </c>
    </row>
    <row r="158" spans="1:17" ht="15" customHeight="1">
      <c r="A158" s="75">
        <v>147</v>
      </c>
      <c r="B158" s="11" t="s">
        <v>134</v>
      </c>
      <c r="C158" s="12" t="s">
        <v>19</v>
      </c>
      <c r="D158" s="11"/>
      <c r="E158" s="13" t="s">
        <v>52</v>
      </c>
      <c r="F158" s="86" t="s">
        <v>274</v>
      </c>
      <c r="G158" s="18" t="s">
        <v>33</v>
      </c>
      <c r="H158" s="79"/>
      <c r="I158" s="81"/>
      <c r="J158" s="81"/>
      <c r="K158" s="82"/>
      <c r="L158" s="82"/>
      <c r="M158" s="25">
        <f t="shared" si="5"/>
        <v>0</v>
      </c>
      <c r="N158" s="81"/>
      <c r="O158" s="82"/>
      <c r="P158" s="82"/>
      <c r="Q158" s="27">
        <f t="shared" si="6"/>
        <v>0</v>
      </c>
    </row>
    <row r="159" spans="1:17" ht="15" customHeight="1">
      <c r="A159" s="75">
        <v>148</v>
      </c>
      <c r="B159" s="11" t="s">
        <v>135</v>
      </c>
      <c r="C159" s="12" t="s">
        <v>19</v>
      </c>
      <c r="D159" s="11"/>
      <c r="E159" s="13" t="s">
        <v>26</v>
      </c>
      <c r="F159" s="63">
        <v>131</v>
      </c>
      <c r="G159" s="14" t="s">
        <v>21</v>
      </c>
      <c r="H159" s="79"/>
      <c r="I159" s="81"/>
      <c r="J159" s="81"/>
      <c r="K159" s="82"/>
      <c r="L159" s="82"/>
      <c r="M159" s="25">
        <f t="shared" si="5"/>
        <v>0</v>
      </c>
      <c r="N159" s="81"/>
      <c r="O159" s="82"/>
      <c r="P159" s="82"/>
      <c r="Q159" s="27">
        <f t="shared" si="6"/>
        <v>0</v>
      </c>
    </row>
    <row r="160" spans="1:17" ht="15" customHeight="1">
      <c r="A160" s="75">
        <v>149</v>
      </c>
      <c r="B160" s="11" t="s">
        <v>136</v>
      </c>
      <c r="C160" s="12" t="s">
        <v>19</v>
      </c>
      <c r="D160" s="11"/>
      <c r="E160" s="13" t="s">
        <v>26</v>
      </c>
      <c r="F160" s="67">
        <v>132</v>
      </c>
      <c r="G160" s="14" t="s">
        <v>21</v>
      </c>
      <c r="H160" s="79"/>
      <c r="I160" s="81"/>
      <c r="J160" s="81"/>
      <c r="K160" s="82"/>
      <c r="L160" s="82"/>
      <c r="M160" s="25">
        <f t="shared" si="5"/>
        <v>0</v>
      </c>
      <c r="N160" s="81"/>
      <c r="O160" s="82"/>
      <c r="P160" s="82"/>
      <c r="Q160" s="27">
        <f t="shared" si="6"/>
        <v>0</v>
      </c>
    </row>
    <row r="161" spans="1:17" ht="15" customHeight="1">
      <c r="A161" s="75">
        <v>150</v>
      </c>
      <c r="B161" s="11" t="s">
        <v>137</v>
      </c>
      <c r="C161" s="12" t="s">
        <v>19</v>
      </c>
      <c r="D161" s="11"/>
      <c r="E161" s="13" t="s">
        <v>26</v>
      </c>
      <c r="F161" s="86" t="s">
        <v>386</v>
      </c>
      <c r="G161" s="14" t="s">
        <v>21</v>
      </c>
      <c r="H161" s="79">
        <v>1</v>
      </c>
      <c r="I161" s="81">
        <v>4</v>
      </c>
      <c r="J161" s="81">
        <v>4</v>
      </c>
      <c r="K161" s="82">
        <f>621.99+2674.72</f>
        <v>3296.71</v>
      </c>
      <c r="L161" s="82"/>
      <c r="M161" s="25">
        <f t="shared" si="5"/>
        <v>3296.71</v>
      </c>
      <c r="N161" s="81">
        <v>6</v>
      </c>
      <c r="O161" s="82">
        <f>6983.15+5505.02+1511.8</f>
        <v>13999.97</v>
      </c>
      <c r="P161" s="82"/>
      <c r="Q161" s="27">
        <f t="shared" si="6"/>
        <v>13999.97</v>
      </c>
    </row>
    <row r="162" spans="1:17" ht="15" customHeight="1">
      <c r="A162" s="75">
        <v>151</v>
      </c>
      <c r="B162" s="29" t="s">
        <v>138</v>
      </c>
      <c r="C162" s="7" t="s">
        <v>19</v>
      </c>
      <c r="D162" s="7"/>
      <c r="E162" s="29" t="s">
        <v>35</v>
      </c>
      <c r="F162" s="86" t="s">
        <v>387</v>
      </c>
      <c r="G162" s="14" t="s">
        <v>21</v>
      </c>
      <c r="H162" s="79"/>
      <c r="I162" s="81"/>
      <c r="J162" s="81"/>
      <c r="K162" s="82"/>
      <c r="L162" s="82"/>
      <c r="M162" s="25">
        <f t="shared" si="5"/>
        <v>0</v>
      </c>
      <c r="N162" s="81"/>
      <c r="O162" s="82"/>
      <c r="P162" s="82"/>
      <c r="Q162" s="27">
        <f t="shared" si="6"/>
        <v>0</v>
      </c>
    </row>
    <row r="163" spans="1:17" ht="15" customHeight="1">
      <c r="A163" s="75">
        <v>152</v>
      </c>
      <c r="B163" s="29" t="s">
        <v>138</v>
      </c>
      <c r="C163" s="7" t="s">
        <v>19</v>
      </c>
      <c r="D163" s="29"/>
      <c r="E163" s="29" t="s">
        <v>35</v>
      </c>
      <c r="F163" s="86" t="s">
        <v>403</v>
      </c>
      <c r="G163" s="19" t="s">
        <v>36</v>
      </c>
      <c r="H163" s="79"/>
      <c r="I163" s="81"/>
      <c r="J163" s="81"/>
      <c r="K163" s="82"/>
      <c r="L163" s="82"/>
      <c r="M163" s="25">
        <f t="shared" si="5"/>
        <v>0</v>
      </c>
      <c r="N163" s="81"/>
      <c r="O163" s="82"/>
      <c r="P163" s="82"/>
      <c r="Q163" s="27">
        <f t="shared" si="6"/>
        <v>0</v>
      </c>
    </row>
    <row r="164" spans="1:17" ht="15" customHeight="1">
      <c r="A164" s="75">
        <v>153</v>
      </c>
      <c r="B164" s="29" t="s">
        <v>139</v>
      </c>
      <c r="C164" s="7" t="s">
        <v>19</v>
      </c>
      <c r="D164" s="29"/>
      <c r="E164" s="29" t="s">
        <v>104</v>
      </c>
      <c r="F164" s="86" t="s">
        <v>388</v>
      </c>
      <c r="G164" s="14" t="s">
        <v>21</v>
      </c>
      <c r="H164" s="79"/>
      <c r="I164" s="81"/>
      <c r="J164" s="81"/>
      <c r="K164" s="82"/>
      <c r="L164" s="82"/>
      <c r="M164" s="25">
        <f t="shared" si="5"/>
        <v>0</v>
      </c>
      <c r="N164" s="81"/>
      <c r="O164" s="82"/>
      <c r="P164" s="82"/>
      <c r="Q164" s="27">
        <f t="shared" si="6"/>
        <v>0</v>
      </c>
    </row>
    <row r="165" spans="1:17" ht="15" customHeight="1">
      <c r="A165" s="75">
        <v>154</v>
      </c>
      <c r="B165" s="29" t="s">
        <v>139</v>
      </c>
      <c r="C165" s="7" t="s">
        <v>19</v>
      </c>
      <c r="D165" s="29"/>
      <c r="E165" s="29" t="s">
        <v>104</v>
      </c>
      <c r="F165" s="86" t="s">
        <v>404</v>
      </c>
      <c r="G165" s="19" t="s">
        <v>36</v>
      </c>
      <c r="H165" s="79">
        <v>1</v>
      </c>
      <c r="I165" s="81"/>
      <c r="J165" s="81"/>
      <c r="K165" s="82"/>
      <c r="L165" s="82"/>
      <c r="M165" s="25">
        <f t="shared" si="5"/>
        <v>0</v>
      </c>
      <c r="N165" s="81"/>
      <c r="O165" s="82"/>
      <c r="P165" s="82"/>
      <c r="Q165" s="27">
        <f t="shared" si="6"/>
        <v>0</v>
      </c>
    </row>
    <row r="166" spans="1:17" ht="15" customHeight="1">
      <c r="A166" s="75">
        <v>155</v>
      </c>
      <c r="B166" s="29" t="s">
        <v>140</v>
      </c>
      <c r="C166" s="7" t="s">
        <v>19</v>
      </c>
      <c r="D166" s="29"/>
      <c r="E166" s="29" t="s">
        <v>104</v>
      </c>
      <c r="F166" s="86" t="s">
        <v>389</v>
      </c>
      <c r="G166" s="14" t="s">
        <v>21</v>
      </c>
      <c r="H166" s="79"/>
      <c r="I166" s="81"/>
      <c r="J166" s="81"/>
      <c r="K166" s="82"/>
      <c r="L166" s="82"/>
      <c r="M166" s="25">
        <f t="shared" si="5"/>
        <v>0</v>
      </c>
      <c r="N166" s="81"/>
      <c r="O166" s="82"/>
      <c r="P166" s="82"/>
      <c r="Q166" s="27">
        <f t="shared" si="6"/>
        <v>0</v>
      </c>
    </row>
    <row r="167" spans="1:17" ht="15" customHeight="1">
      <c r="A167" s="75">
        <v>156</v>
      </c>
      <c r="B167" s="29" t="s">
        <v>140</v>
      </c>
      <c r="C167" s="7" t="s">
        <v>19</v>
      </c>
      <c r="D167" s="29"/>
      <c r="E167" s="29" t="s">
        <v>104</v>
      </c>
      <c r="F167" s="86" t="s">
        <v>405</v>
      </c>
      <c r="G167" s="19" t="s">
        <v>36</v>
      </c>
      <c r="H167" s="79">
        <v>2</v>
      </c>
      <c r="I167" s="81"/>
      <c r="J167" s="81"/>
      <c r="K167" s="82"/>
      <c r="L167" s="82"/>
      <c r="M167" s="25">
        <f t="shared" si="5"/>
        <v>0</v>
      </c>
      <c r="N167" s="81"/>
      <c r="O167" s="82"/>
      <c r="P167" s="82"/>
      <c r="Q167" s="27">
        <f t="shared" si="6"/>
        <v>0</v>
      </c>
    </row>
    <row r="168" spans="1:17" ht="15" customHeight="1">
      <c r="A168" s="75">
        <v>157</v>
      </c>
      <c r="B168" s="29" t="s">
        <v>141</v>
      </c>
      <c r="C168" s="7" t="s">
        <v>19</v>
      </c>
      <c r="D168" s="29"/>
      <c r="E168" s="29" t="s">
        <v>26</v>
      </c>
      <c r="F168" s="86" t="s">
        <v>390</v>
      </c>
      <c r="G168" s="14" t="s">
        <v>21</v>
      </c>
      <c r="H168" s="79"/>
      <c r="I168" s="81"/>
      <c r="J168" s="81"/>
      <c r="K168" s="82"/>
      <c r="L168" s="82"/>
      <c r="M168" s="25">
        <f t="shared" si="5"/>
        <v>0</v>
      </c>
      <c r="N168" s="81">
        <v>1</v>
      </c>
      <c r="O168" s="82">
        <v>969.1</v>
      </c>
      <c r="P168" s="82"/>
      <c r="Q168" s="27">
        <f t="shared" si="6"/>
        <v>969.1</v>
      </c>
    </row>
    <row r="169" spans="1:17" ht="15" customHeight="1">
      <c r="A169" s="75">
        <v>158</v>
      </c>
      <c r="B169" s="29" t="s">
        <v>141</v>
      </c>
      <c r="C169" s="7" t="s">
        <v>19</v>
      </c>
      <c r="D169" s="29"/>
      <c r="E169" s="29" t="s">
        <v>26</v>
      </c>
      <c r="F169" s="61" t="s">
        <v>309</v>
      </c>
      <c r="G169" s="18" t="s">
        <v>33</v>
      </c>
      <c r="H169" s="79"/>
      <c r="I169" s="81"/>
      <c r="J169" s="81"/>
      <c r="K169" s="82"/>
      <c r="L169" s="82"/>
      <c r="M169" s="25">
        <f t="shared" si="5"/>
        <v>0</v>
      </c>
      <c r="N169" s="81"/>
      <c r="O169" s="82"/>
      <c r="P169" s="82"/>
      <c r="Q169" s="27">
        <f t="shared" si="6"/>
        <v>0</v>
      </c>
    </row>
    <row r="170" spans="1:17" ht="15" customHeight="1">
      <c r="A170" s="75">
        <v>159</v>
      </c>
      <c r="B170" s="29" t="s">
        <v>142</v>
      </c>
      <c r="C170" s="7" t="s">
        <v>19</v>
      </c>
      <c r="D170" s="29"/>
      <c r="E170" s="29" t="s">
        <v>26</v>
      </c>
      <c r="F170" s="86" t="s">
        <v>391</v>
      </c>
      <c r="G170" s="14" t="s">
        <v>21</v>
      </c>
      <c r="H170" s="79"/>
      <c r="I170" s="81"/>
      <c r="J170" s="81"/>
      <c r="K170" s="82"/>
      <c r="L170" s="82"/>
      <c r="M170" s="25">
        <f t="shared" si="5"/>
        <v>0</v>
      </c>
      <c r="N170" s="81"/>
      <c r="O170" s="82"/>
      <c r="P170" s="82"/>
      <c r="Q170" s="27">
        <f t="shared" si="6"/>
        <v>0</v>
      </c>
    </row>
    <row r="171" spans="1:17" ht="15" customHeight="1">
      <c r="A171" s="75">
        <v>160</v>
      </c>
      <c r="B171" s="29" t="s">
        <v>142</v>
      </c>
      <c r="C171" s="7" t="s">
        <v>19</v>
      </c>
      <c r="D171" s="29"/>
      <c r="E171" s="29" t="s">
        <v>26</v>
      </c>
      <c r="F171" s="64" t="s">
        <v>308</v>
      </c>
      <c r="G171" s="18" t="s">
        <v>33</v>
      </c>
      <c r="H171" s="79"/>
      <c r="I171" s="81"/>
      <c r="J171" s="81"/>
      <c r="K171" s="82"/>
      <c r="L171" s="82"/>
      <c r="M171" s="25">
        <f t="shared" si="5"/>
        <v>0</v>
      </c>
      <c r="N171" s="81"/>
      <c r="O171" s="82"/>
      <c r="P171" s="82"/>
      <c r="Q171" s="27">
        <f t="shared" si="6"/>
        <v>0</v>
      </c>
    </row>
    <row r="172" spans="1:17" ht="15" customHeight="1">
      <c r="A172" s="75">
        <v>161</v>
      </c>
      <c r="B172" s="29" t="s">
        <v>143</v>
      </c>
      <c r="C172" s="7" t="s">
        <v>19</v>
      </c>
      <c r="D172" s="29"/>
      <c r="E172" s="29" t="s">
        <v>35</v>
      </c>
      <c r="F172" s="86" t="s">
        <v>392</v>
      </c>
      <c r="G172" s="14" t="s">
        <v>21</v>
      </c>
      <c r="H172" s="79"/>
      <c r="I172" s="81"/>
      <c r="J172" s="81"/>
      <c r="K172" s="82"/>
      <c r="L172" s="82"/>
      <c r="M172" s="25">
        <f t="shared" si="5"/>
        <v>0</v>
      </c>
      <c r="N172" s="81"/>
      <c r="O172" s="82"/>
      <c r="P172" s="82"/>
      <c r="Q172" s="27">
        <f t="shared" si="6"/>
        <v>0</v>
      </c>
    </row>
    <row r="173" spans="1:17" ht="15" customHeight="1">
      <c r="A173" s="75">
        <v>162</v>
      </c>
      <c r="B173" s="30" t="s">
        <v>143</v>
      </c>
      <c r="C173" s="26" t="s">
        <v>19</v>
      </c>
      <c r="D173" s="30"/>
      <c r="E173" s="30" t="s">
        <v>35</v>
      </c>
      <c r="F173" s="86" t="s">
        <v>406</v>
      </c>
      <c r="G173" s="31" t="s">
        <v>36</v>
      </c>
      <c r="H173" s="79"/>
      <c r="I173" s="81"/>
      <c r="J173" s="81"/>
      <c r="K173" s="82"/>
      <c r="L173" s="82"/>
      <c r="M173" s="25">
        <f t="shared" si="5"/>
        <v>0</v>
      </c>
      <c r="N173" s="81">
        <v>1</v>
      </c>
      <c r="O173" s="82"/>
      <c r="P173" s="82"/>
      <c r="Q173" s="27">
        <f t="shared" si="6"/>
        <v>0</v>
      </c>
    </row>
    <row r="174" spans="1:17" ht="15" customHeight="1">
      <c r="A174" s="75">
        <v>163</v>
      </c>
      <c r="B174" s="30" t="s">
        <v>144</v>
      </c>
      <c r="C174" s="26" t="s">
        <v>19</v>
      </c>
      <c r="D174" s="30"/>
      <c r="E174" s="30" t="s">
        <v>26</v>
      </c>
      <c r="F174" s="63">
        <v>140</v>
      </c>
      <c r="G174" s="32" t="s">
        <v>21</v>
      </c>
      <c r="H174" s="79"/>
      <c r="I174" s="81"/>
      <c r="J174" s="81"/>
      <c r="K174" s="82"/>
      <c r="L174" s="82"/>
      <c r="M174" s="25">
        <f t="shared" si="5"/>
        <v>0</v>
      </c>
      <c r="N174" s="81"/>
      <c r="O174" s="82"/>
      <c r="P174" s="82"/>
      <c r="Q174" s="27">
        <f t="shared" si="6"/>
        <v>0</v>
      </c>
    </row>
    <row r="175" spans="1:17" ht="15" customHeight="1">
      <c r="A175" s="75">
        <v>164</v>
      </c>
      <c r="B175" s="30" t="s">
        <v>144</v>
      </c>
      <c r="C175" s="26" t="s">
        <v>19</v>
      </c>
      <c r="D175" s="30"/>
      <c r="E175" s="30" t="s">
        <v>26</v>
      </c>
      <c r="F175" s="64" t="s">
        <v>307</v>
      </c>
      <c r="G175" s="33" t="s">
        <v>33</v>
      </c>
      <c r="H175" s="79"/>
      <c r="I175" s="81"/>
      <c r="J175" s="81"/>
      <c r="K175" s="82"/>
      <c r="L175" s="82"/>
      <c r="M175" s="25">
        <f t="shared" si="5"/>
        <v>0</v>
      </c>
      <c r="N175" s="81"/>
      <c r="O175" s="82"/>
      <c r="P175" s="82"/>
      <c r="Q175" s="27">
        <f t="shared" si="6"/>
        <v>0</v>
      </c>
    </row>
    <row r="176" spans="1:17" ht="15" customHeight="1">
      <c r="A176" s="75">
        <v>165</v>
      </c>
      <c r="B176" s="30" t="s">
        <v>145</v>
      </c>
      <c r="C176" s="26" t="s">
        <v>19</v>
      </c>
      <c r="D176" s="30"/>
      <c r="E176" s="30" t="s">
        <v>146</v>
      </c>
      <c r="F176" s="63">
        <v>141</v>
      </c>
      <c r="G176" s="32" t="s">
        <v>21</v>
      </c>
      <c r="H176" s="79"/>
      <c r="I176" s="81"/>
      <c r="J176" s="81"/>
      <c r="K176" s="82"/>
      <c r="L176" s="82"/>
      <c r="M176" s="25">
        <f t="shared" si="5"/>
        <v>0</v>
      </c>
      <c r="N176" s="81"/>
      <c r="O176" s="82"/>
      <c r="P176" s="82"/>
      <c r="Q176" s="27">
        <f t="shared" si="6"/>
        <v>0</v>
      </c>
    </row>
    <row r="177" spans="1:17" ht="15" customHeight="1">
      <c r="A177" s="75">
        <v>166</v>
      </c>
      <c r="B177" s="30" t="s">
        <v>147</v>
      </c>
      <c r="C177" s="26" t="s">
        <v>19</v>
      </c>
      <c r="D177" s="30"/>
      <c r="E177" s="30" t="s">
        <v>26</v>
      </c>
      <c r="F177" s="86" t="s">
        <v>393</v>
      </c>
      <c r="G177" s="32" t="s">
        <v>21</v>
      </c>
      <c r="H177" s="79">
        <v>1</v>
      </c>
      <c r="I177" s="81"/>
      <c r="J177" s="81"/>
      <c r="K177" s="82"/>
      <c r="L177" s="82"/>
      <c r="M177" s="25">
        <f t="shared" si="5"/>
        <v>0</v>
      </c>
      <c r="N177" s="81">
        <v>3</v>
      </c>
      <c r="O177" s="82">
        <v>4744.68</v>
      </c>
      <c r="P177" s="82"/>
      <c r="Q177" s="27">
        <f t="shared" si="6"/>
        <v>4744.68</v>
      </c>
    </row>
    <row r="178" spans="1:17" ht="15" customHeight="1">
      <c r="A178" s="75">
        <v>167</v>
      </c>
      <c r="B178" s="30" t="s">
        <v>148</v>
      </c>
      <c r="C178" s="26" t="s">
        <v>19</v>
      </c>
      <c r="D178" s="30"/>
      <c r="E178" s="30" t="s">
        <v>26</v>
      </c>
      <c r="F178" s="86" t="s">
        <v>394</v>
      </c>
      <c r="G178" s="32" t="s">
        <v>21</v>
      </c>
      <c r="H178" s="79">
        <v>1</v>
      </c>
      <c r="I178" s="81"/>
      <c r="J178" s="81"/>
      <c r="K178" s="82"/>
      <c r="L178" s="82"/>
      <c r="M178" s="25">
        <f t="shared" si="5"/>
        <v>0</v>
      </c>
      <c r="N178" s="81">
        <v>6</v>
      </c>
      <c r="O178" s="82">
        <f>7131.28+969.1</f>
        <v>8100.38</v>
      </c>
      <c r="P178" s="82"/>
      <c r="Q178" s="27">
        <f t="shared" si="6"/>
        <v>8100.38</v>
      </c>
    </row>
    <row r="179" spans="1:17" ht="15" customHeight="1">
      <c r="A179" s="75">
        <v>168</v>
      </c>
      <c r="B179" s="30" t="s">
        <v>148</v>
      </c>
      <c r="C179" s="26" t="s">
        <v>19</v>
      </c>
      <c r="D179" s="30"/>
      <c r="E179" s="30" t="s">
        <v>26</v>
      </c>
      <c r="F179" s="20" t="s">
        <v>288</v>
      </c>
      <c r="G179" s="33" t="s">
        <v>33</v>
      </c>
      <c r="H179" s="79"/>
      <c r="I179" s="81"/>
      <c r="J179" s="81"/>
      <c r="K179" s="82"/>
      <c r="L179" s="82"/>
      <c r="M179" s="25">
        <f t="shared" si="5"/>
        <v>0</v>
      </c>
      <c r="N179" s="81">
        <v>1</v>
      </c>
      <c r="O179" s="82"/>
      <c r="P179" s="82"/>
      <c r="Q179" s="27">
        <f t="shared" si="6"/>
        <v>0</v>
      </c>
    </row>
    <row r="180" spans="1:17" ht="15" customHeight="1">
      <c r="A180" s="75">
        <v>169</v>
      </c>
      <c r="B180" s="34" t="s">
        <v>149</v>
      </c>
      <c r="C180" s="35" t="s">
        <v>19</v>
      </c>
      <c r="D180" s="34"/>
      <c r="E180" s="34" t="s">
        <v>26</v>
      </c>
      <c r="F180" s="68" t="s">
        <v>289</v>
      </c>
      <c r="G180" s="33" t="s">
        <v>33</v>
      </c>
      <c r="H180" s="79"/>
      <c r="I180" s="81"/>
      <c r="J180" s="81"/>
      <c r="K180" s="82"/>
      <c r="L180" s="82"/>
      <c r="M180" s="25">
        <f t="shared" si="5"/>
        <v>0</v>
      </c>
      <c r="N180" s="81"/>
      <c r="O180" s="82"/>
      <c r="P180" s="82"/>
      <c r="Q180" s="27">
        <f t="shared" si="6"/>
        <v>0</v>
      </c>
    </row>
    <row r="181" spans="1:17" ht="15" customHeight="1">
      <c r="A181" s="75">
        <v>170</v>
      </c>
      <c r="B181" s="30" t="s">
        <v>150</v>
      </c>
      <c r="C181" s="26" t="s">
        <v>19</v>
      </c>
      <c r="D181" s="30"/>
      <c r="E181" s="30" t="s">
        <v>26</v>
      </c>
      <c r="F181" s="28" t="s">
        <v>395</v>
      </c>
      <c r="G181" s="36" t="s">
        <v>21</v>
      </c>
      <c r="H181" s="79"/>
      <c r="I181" s="81"/>
      <c r="J181" s="81"/>
      <c r="K181" s="82"/>
      <c r="L181" s="82"/>
      <c r="M181" s="25">
        <f t="shared" si="5"/>
        <v>0</v>
      </c>
      <c r="N181" s="81"/>
      <c r="O181" s="82"/>
      <c r="P181" s="82"/>
      <c r="Q181" s="27">
        <f t="shared" si="6"/>
        <v>0</v>
      </c>
    </row>
    <row r="182" spans="1:17" ht="15" customHeight="1">
      <c r="A182" s="75">
        <v>171</v>
      </c>
      <c r="B182" s="30" t="s">
        <v>150</v>
      </c>
      <c r="C182" s="26" t="s">
        <v>19</v>
      </c>
      <c r="D182" s="26"/>
      <c r="E182" s="30" t="s">
        <v>26</v>
      </c>
      <c r="F182" s="28" t="s">
        <v>420</v>
      </c>
      <c r="G182" s="37" t="s">
        <v>31</v>
      </c>
      <c r="H182" s="79">
        <v>1</v>
      </c>
      <c r="I182" s="81"/>
      <c r="J182" s="81"/>
      <c r="K182" s="82"/>
      <c r="L182" s="82"/>
      <c r="M182" s="25">
        <f t="shared" si="5"/>
        <v>0</v>
      </c>
      <c r="N182" s="81"/>
      <c r="O182" s="82"/>
      <c r="P182" s="82"/>
      <c r="Q182" s="27">
        <f t="shared" si="6"/>
        <v>0</v>
      </c>
    </row>
    <row r="183" spans="1:17" ht="15" customHeight="1">
      <c r="A183" s="75">
        <v>172</v>
      </c>
      <c r="B183" s="30" t="s">
        <v>151</v>
      </c>
      <c r="C183" s="26" t="s">
        <v>19</v>
      </c>
      <c r="D183" s="26"/>
      <c r="E183" s="30" t="s">
        <v>26</v>
      </c>
      <c r="F183" s="28" t="s">
        <v>396</v>
      </c>
      <c r="G183" s="36" t="s">
        <v>21</v>
      </c>
      <c r="H183" s="79"/>
      <c r="I183" s="81"/>
      <c r="J183" s="81"/>
      <c r="K183" s="82"/>
      <c r="L183" s="82"/>
      <c r="M183" s="25">
        <f t="shared" si="5"/>
        <v>0</v>
      </c>
      <c r="N183" s="81"/>
      <c r="O183" s="82"/>
      <c r="P183" s="82"/>
      <c r="Q183" s="27">
        <f t="shared" si="6"/>
        <v>0</v>
      </c>
    </row>
    <row r="184" spans="1:17" ht="15" customHeight="1">
      <c r="A184" s="75">
        <v>173</v>
      </c>
      <c r="B184" s="30" t="s">
        <v>151</v>
      </c>
      <c r="C184" s="26" t="s">
        <v>19</v>
      </c>
      <c r="D184" s="26"/>
      <c r="E184" s="30" t="s">
        <v>26</v>
      </c>
      <c r="F184" s="28" t="s">
        <v>293</v>
      </c>
      <c r="G184" s="33" t="s">
        <v>33</v>
      </c>
      <c r="H184" s="79">
        <v>2</v>
      </c>
      <c r="I184" s="81"/>
      <c r="J184" s="81"/>
      <c r="K184" s="82"/>
      <c r="L184" s="82"/>
      <c r="M184" s="25">
        <f t="shared" si="5"/>
        <v>0</v>
      </c>
      <c r="N184" s="81"/>
      <c r="O184" s="82"/>
      <c r="P184" s="82"/>
      <c r="Q184" s="27">
        <f t="shared" si="6"/>
        <v>0</v>
      </c>
    </row>
    <row r="185" spans="1:17" ht="15" customHeight="1">
      <c r="A185" s="75">
        <v>174</v>
      </c>
      <c r="B185" s="30" t="s">
        <v>152</v>
      </c>
      <c r="C185" s="26" t="s">
        <v>19</v>
      </c>
      <c r="D185" s="26"/>
      <c r="E185" s="30" t="s">
        <v>26</v>
      </c>
      <c r="F185" s="28" t="s">
        <v>294</v>
      </c>
      <c r="G185" s="33" t="s">
        <v>33</v>
      </c>
      <c r="H185" s="79">
        <v>1</v>
      </c>
      <c r="I185" s="81"/>
      <c r="J185" s="81"/>
      <c r="K185" s="82"/>
      <c r="L185" s="82"/>
      <c r="M185" s="25">
        <f t="shared" si="5"/>
        <v>0</v>
      </c>
      <c r="N185" s="81"/>
      <c r="O185" s="82"/>
      <c r="P185" s="82"/>
      <c r="Q185" s="27">
        <f t="shared" si="6"/>
        <v>0</v>
      </c>
    </row>
    <row r="186" spans="1:17">
      <c r="A186" s="75">
        <v>175</v>
      </c>
      <c r="B186" s="30" t="s">
        <v>156</v>
      </c>
      <c r="C186" s="26" t="s">
        <v>19</v>
      </c>
      <c r="D186" s="26"/>
      <c r="E186" s="30" t="s">
        <v>26</v>
      </c>
      <c r="F186" s="28" t="s">
        <v>397</v>
      </c>
      <c r="G186" s="36" t="s">
        <v>21</v>
      </c>
      <c r="H186" s="79"/>
      <c r="I186" s="81"/>
      <c r="J186" s="81"/>
      <c r="K186" s="82"/>
      <c r="L186" s="82"/>
      <c r="M186" s="25">
        <f t="shared" si="5"/>
        <v>0</v>
      </c>
      <c r="N186" s="81">
        <v>3</v>
      </c>
      <c r="O186" s="82">
        <v>1062.49</v>
      </c>
      <c r="P186" s="82"/>
      <c r="Q186" s="27">
        <f t="shared" si="6"/>
        <v>1062.49</v>
      </c>
    </row>
    <row r="187" spans="1:17" s="73" customFormat="1" hidden="1">
      <c r="A187" s="75">
        <v>176</v>
      </c>
      <c r="B187" s="30" t="s">
        <v>441</v>
      </c>
      <c r="C187" s="26" t="s">
        <v>19</v>
      </c>
      <c r="D187" s="26"/>
      <c r="E187" s="30" t="s">
        <v>26</v>
      </c>
      <c r="F187" s="28" t="s">
        <v>442</v>
      </c>
      <c r="G187" s="36" t="s">
        <v>21</v>
      </c>
      <c r="H187" s="79"/>
      <c r="I187" s="81"/>
      <c r="J187" s="81"/>
      <c r="K187" s="82"/>
      <c r="L187" s="82"/>
      <c r="M187" s="83">
        <f t="shared" si="5"/>
        <v>0</v>
      </c>
      <c r="N187" s="81"/>
      <c r="O187" s="82"/>
      <c r="P187" s="82"/>
      <c r="Q187" s="84">
        <f t="shared" si="6"/>
        <v>0</v>
      </c>
    </row>
    <row r="188" spans="1:17">
      <c r="A188" s="287" t="s">
        <v>153</v>
      </c>
      <c r="B188" s="287"/>
      <c r="C188" s="287"/>
      <c r="D188" s="287"/>
      <c r="E188" s="287"/>
      <c r="F188" s="287"/>
      <c r="G188" s="287"/>
      <c r="H188" s="38">
        <f t="shared" ref="H188:Q188" si="7">SUM(H10:H186)</f>
        <v>102</v>
      </c>
      <c r="I188" s="71">
        <f t="shared" si="7"/>
        <v>18</v>
      </c>
      <c r="J188" s="71">
        <f t="shared" si="7"/>
        <v>18</v>
      </c>
      <c r="K188" s="27">
        <f t="shared" si="7"/>
        <v>20511.93</v>
      </c>
      <c r="L188" s="27">
        <f t="shared" si="7"/>
        <v>0</v>
      </c>
      <c r="M188" s="25">
        <f t="shared" si="7"/>
        <v>20511.93</v>
      </c>
      <c r="N188" s="71">
        <f t="shared" si="7"/>
        <v>155</v>
      </c>
      <c r="O188" s="27">
        <f t="shared" si="7"/>
        <v>512259.00999999995</v>
      </c>
      <c r="P188" s="27">
        <f t="shared" si="7"/>
        <v>0</v>
      </c>
      <c r="Q188" s="27">
        <f t="shared" si="7"/>
        <v>512259.00999999995</v>
      </c>
    </row>
  </sheetData>
  <autoFilter ref="A9:Q186" xr:uid="{00000000-0009-0000-0000-000006000000}"/>
  <mergeCells count="8">
    <mergeCell ref="A188:G188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7"/>
  <dimension ref="A1:Q188"/>
  <sheetViews>
    <sheetView topLeftCell="A65" workbookViewId="0">
      <selection activeCell="A81" sqref="A81:XFD81"/>
    </sheetView>
  </sheetViews>
  <sheetFormatPr defaultRowHeight="15"/>
  <cols>
    <col min="1" max="1" width="4.5703125" customWidth="1"/>
    <col min="2" max="2" width="34.28515625" customWidth="1"/>
    <col min="3" max="3" width="9.5703125" customWidth="1"/>
    <col min="4" max="4" width="8.28515625" customWidth="1"/>
    <col min="5" max="5" width="23.85546875" customWidth="1"/>
    <col min="6" max="6" width="17.85546875" customWidth="1"/>
    <col min="7" max="7" width="24.7109375" customWidth="1"/>
    <col min="8" max="8" width="19.140625" customWidth="1"/>
    <col min="9" max="17" width="13.7109375" customWidth="1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10">
        <v>1</v>
      </c>
      <c r="B10" s="11" t="s">
        <v>18</v>
      </c>
      <c r="C10" s="12" t="s">
        <v>19</v>
      </c>
      <c r="D10" s="11"/>
      <c r="E10" s="13" t="s">
        <v>20</v>
      </c>
      <c r="F10" s="86" t="s">
        <v>315</v>
      </c>
      <c r="G10" s="14" t="s">
        <v>21</v>
      </c>
      <c r="H10" s="92"/>
      <c r="I10" s="87">
        <v>3</v>
      </c>
      <c r="J10" s="87">
        <v>3</v>
      </c>
      <c r="K10" s="88">
        <v>5551.69</v>
      </c>
      <c r="L10" s="24"/>
      <c r="M10" s="25">
        <f t="shared" ref="M10:M74" si="1">K10-L10</f>
        <v>5551.69</v>
      </c>
      <c r="N10" s="89">
        <v>9</v>
      </c>
      <c r="O10" s="90">
        <v>22373.01</v>
      </c>
      <c r="P10" s="24"/>
      <c r="Q10" s="27">
        <f t="shared" ref="Q10:Q74" si="2">O10-P10</f>
        <v>22373.01</v>
      </c>
    </row>
    <row r="11" spans="1:17" ht="15" customHeight="1">
      <c r="A11" s="10">
        <v>2</v>
      </c>
      <c r="B11" s="11" t="s">
        <v>18</v>
      </c>
      <c r="C11" s="12" t="s">
        <v>19</v>
      </c>
      <c r="D11" s="11"/>
      <c r="E11" s="13" t="s">
        <v>20</v>
      </c>
      <c r="F11" s="86" t="s">
        <v>423</v>
      </c>
      <c r="G11" s="16" t="s">
        <v>22</v>
      </c>
      <c r="H11" s="92">
        <v>1</v>
      </c>
      <c r="I11" s="87"/>
      <c r="J11" s="87"/>
      <c r="K11" s="88"/>
      <c r="L11" s="24"/>
      <c r="M11" s="25">
        <f t="shared" si="1"/>
        <v>0</v>
      </c>
      <c r="N11" s="89">
        <v>1</v>
      </c>
      <c r="O11" s="90">
        <v>1057.2</v>
      </c>
      <c r="P11" s="24"/>
      <c r="Q11" s="27">
        <f t="shared" si="2"/>
        <v>1057.2</v>
      </c>
    </row>
    <row r="12" spans="1:17" ht="15" customHeight="1">
      <c r="A12" s="10">
        <v>3</v>
      </c>
      <c r="B12" s="11" t="s">
        <v>23</v>
      </c>
      <c r="C12" s="12" t="s">
        <v>19</v>
      </c>
      <c r="D12" s="11"/>
      <c r="E12" s="13" t="s">
        <v>24</v>
      </c>
      <c r="F12" s="63">
        <v>2</v>
      </c>
      <c r="G12" s="14" t="s">
        <v>21</v>
      </c>
      <c r="H12" s="92"/>
      <c r="I12" s="87"/>
      <c r="J12" s="87"/>
      <c r="K12" s="88"/>
      <c r="L12" s="24"/>
      <c r="M12" s="25">
        <f t="shared" si="1"/>
        <v>0</v>
      </c>
      <c r="N12" s="89"/>
      <c r="O12" s="90"/>
      <c r="P12" s="24"/>
      <c r="Q12" s="27">
        <f t="shared" si="2"/>
        <v>0</v>
      </c>
    </row>
    <row r="13" spans="1:17" ht="15" customHeight="1">
      <c r="A13" s="10">
        <v>4</v>
      </c>
      <c r="B13" s="11" t="s">
        <v>25</v>
      </c>
      <c r="C13" s="12" t="s">
        <v>19</v>
      </c>
      <c r="D13" s="11"/>
      <c r="E13" s="13" t="s">
        <v>26</v>
      </c>
      <c r="F13" s="86" t="s">
        <v>316</v>
      </c>
      <c r="G13" s="14" t="s">
        <v>21</v>
      </c>
      <c r="H13" s="92"/>
      <c r="I13" s="87"/>
      <c r="J13" s="87"/>
      <c r="K13" s="88"/>
      <c r="L13" s="24"/>
      <c r="M13" s="25">
        <f t="shared" si="1"/>
        <v>0</v>
      </c>
      <c r="N13" s="89"/>
      <c r="O13" s="90"/>
      <c r="P13" s="24"/>
      <c r="Q13" s="27">
        <f t="shared" si="2"/>
        <v>0</v>
      </c>
    </row>
    <row r="14" spans="1:17" ht="15" customHeight="1">
      <c r="A14" s="10">
        <v>5</v>
      </c>
      <c r="B14" s="11" t="s">
        <v>27</v>
      </c>
      <c r="C14" s="12" t="s">
        <v>19</v>
      </c>
      <c r="D14" s="11"/>
      <c r="E14" s="13" t="s">
        <v>26</v>
      </c>
      <c r="F14" s="86" t="s">
        <v>317</v>
      </c>
      <c r="G14" s="14" t="s">
        <v>21</v>
      </c>
      <c r="H14" s="92"/>
      <c r="I14" s="87"/>
      <c r="J14" s="87"/>
      <c r="K14" s="88"/>
      <c r="L14" s="24"/>
      <c r="M14" s="25">
        <f t="shared" si="1"/>
        <v>0</v>
      </c>
      <c r="N14" s="89"/>
      <c r="O14" s="90"/>
      <c r="P14" s="24"/>
      <c r="Q14" s="27">
        <f t="shared" si="2"/>
        <v>0</v>
      </c>
    </row>
    <row r="15" spans="1:17" ht="15" customHeight="1">
      <c r="A15" s="10">
        <v>6</v>
      </c>
      <c r="B15" s="11" t="s">
        <v>28</v>
      </c>
      <c r="C15" s="12" t="s">
        <v>19</v>
      </c>
      <c r="D15" s="11"/>
      <c r="E15" s="13" t="s">
        <v>26</v>
      </c>
      <c r="F15" s="86" t="s">
        <v>318</v>
      </c>
      <c r="G15" s="14" t="s">
        <v>21</v>
      </c>
      <c r="H15" s="92"/>
      <c r="I15" s="87"/>
      <c r="J15" s="87"/>
      <c r="K15" s="88"/>
      <c r="L15" s="24"/>
      <c r="M15" s="25">
        <f t="shared" si="1"/>
        <v>0</v>
      </c>
      <c r="N15" s="89"/>
      <c r="O15" s="90"/>
      <c r="P15" s="24"/>
      <c r="Q15" s="27">
        <f t="shared" si="2"/>
        <v>0</v>
      </c>
    </row>
    <row r="16" spans="1:17" ht="15" customHeight="1">
      <c r="A16" s="10">
        <v>7</v>
      </c>
      <c r="B16" s="11" t="s">
        <v>29</v>
      </c>
      <c r="C16" s="12" t="s">
        <v>19</v>
      </c>
      <c r="D16" s="11"/>
      <c r="E16" s="13" t="s">
        <v>30</v>
      </c>
      <c r="F16" s="86" t="s">
        <v>319</v>
      </c>
      <c r="G16" s="14" t="s">
        <v>21</v>
      </c>
      <c r="H16" s="92"/>
      <c r="I16" s="87"/>
      <c r="J16" s="87"/>
      <c r="K16" s="88"/>
      <c r="L16" s="24"/>
      <c r="M16" s="25">
        <f t="shared" si="1"/>
        <v>0</v>
      </c>
      <c r="N16" s="89"/>
      <c r="O16" s="90"/>
      <c r="P16" s="24"/>
      <c r="Q16" s="27">
        <f t="shared" si="2"/>
        <v>0</v>
      </c>
    </row>
    <row r="17" spans="1:17" ht="15" customHeight="1">
      <c r="A17" s="10">
        <v>8</v>
      </c>
      <c r="B17" s="11" t="s">
        <v>29</v>
      </c>
      <c r="C17" s="12" t="s">
        <v>19</v>
      </c>
      <c r="D17" s="11"/>
      <c r="E17" s="13" t="s">
        <v>30</v>
      </c>
      <c r="F17" s="86" t="s">
        <v>407</v>
      </c>
      <c r="G17" s="17" t="s">
        <v>31</v>
      </c>
      <c r="H17" s="92">
        <v>1</v>
      </c>
      <c r="I17" s="87"/>
      <c r="J17" s="87"/>
      <c r="K17" s="88"/>
      <c r="L17" s="24"/>
      <c r="M17" s="25">
        <f t="shared" si="1"/>
        <v>0</v>
      </c>
      <c r="N17" s="89">
        <v>2</v>
      </c>
      <c r="O17" s="90">
        <v>1585.8</v>
      </c>
      <c r="P17" s="24"/>
      <c r="Q17" s="27">
        <f t="shared" si="2"/>
        <v>1585.8</v>
      </c>
    </row>
    <row r="18" spans="1:17" ht="15" customHeight="1">
      <c r="A18" s="10">
        <v>9</v>
      </c>
      <c r="B18" s="11" t="s">
        <v>32</v>
      </c>
      <c r="C18" s="12" t="s">
        <v>19</v>
      </c>
      <c r="D18" s="11"/>
      <c r="E18" s="13" t="s">
        <v>26</v>
      </c>
      <c r="F18" s="86" t="s">
        <v>320</v>
      </c>
      <c r="G18" s="14" t="s">
        <v>21</v>
      </c>
      <c r="H18" s="92">
        <v>1</v>
      </c>
      <c r="I18" s="87">
        <v>3</v>
      </c>
      <c r="J18" s="87">
        <v>3</v>
      </c>
      <c r="K18" s="88">
        <v>3046.5</v>
      </c>
      <c r="L18" s="24"/>
      <c r="M18" s="25">
        <f t="shared" si="1"/>
        <v>3046.5</v>
      </c>
      <c r="N18" s="89">
        <v>6</v>
      </c>
      <c r="O18" s="90">
        <v>14377.09</v>
      </c>
      <c r="P18" s="24"/>
      <c r="Q18" s="27">
        <f t="shared" si="2"/>
        <v>14377.09</v>
      </c>
    </row>
    <row r="19" spans="1:17" ht="15" customHeight="1">
      <c r="A19" s="10">
        <v>10</v>
      </c>
      <c r="B19" s="11" t="s">
        <v>32</v>
      </c>
      <c r="C19" s="12" t="s">
        <v>19</v>
      </c>
      <c r="D19" s="11"/>
      <c r="E19" s="13" t="s">
        <v>26</v>
      </c>
      <c r="F19" s="86" t="s">
        <v>170</v>
      </c>
      <c r="G19" s="18" t="s">
        <v>33</v>
      </c>
      <c r="H19" s="92"/>
      <c r="I19" s="87"/>
      <c r="J19" s="87"/>
      <c r="K19" s="88"/>
      <c r="L19" s="24"/>
      <c r="M19" s="25">
        <f t="shared" si="1"/>
        <v>0</v>
      </c>
      <c r="N19" s="89"/>
      <c r="O19" s="90"/>
      <c r="P19" s="24"/>
      <c r="Q19" s="27">
        <f t="shared" si="2"/>
        <v>0</v>
      </c>
    </row>
    <row r="20" spans="1:17" ht="15" customHeight="1">
      <c r="A20" s="10">
        <v>11</v>
      </c>
      <c r="B20" s="11" t="s">
        <v>34</v>
      </c>
      <c r="C20" s="12" t="s">
        <v>19</v>
      </c>
      <c r="D20" s="11"/>
      <c r="E20" s="13" t="s">
        <v>35</v>
      </c>
      <c r="F20" s="86" t="s">
        <v>321</v>
      </c>
      <c r="G20" s="14" t="s">
        <v>21</v>
      </c>
      <c r="H20" s="92"/>
      <c r="I20" s="87">
        <v>1</v>
      </c>
      <c r="J20" s="87">
        <v>1</v>
      </c>
      <c r="K20" s="88">
        <v>1650.29</v>
      </c>
      <c r="L20" s="24"/>
      <c r="M20" s="25">
        <f t="shared" si="1"/>
        <v>1650.29</v>
      </c>
      <c r="N20" s="89">
        <v>1</v>
      </c>
      <c r="O20" s="90">
        <v>3411.23</v>
      </c>
      <c r="P20" s="24"/>
      <c r="Q20" s="27">
        <f t="shared" si="2"/>
        <v>3411.23</v>
      </c>
    </row>
    <row r="21" spans="1:17" ht="15" customHeight="1">
      <c r="A21" s="10">
        <v>12</v>
      </c>
      <c r="B21" s="11" t="s">
        <v>34</v>
      </c>
      <c r="C21" s="12" t="s">
        <v>19</v>
      </c>
      <c r="D21" s="11"/>
      <c r="E21" s="13" t="s">
        <v>35</v>
      </c>
      <c r="F21" s="86" t="s">
        <v>398</v>
      </c>
      <c r="G21" s="19" t="s">
        <v>36</v>
      </c>
      <c r="H21" s="92"/>
      <c r="I21" s="87"/>
      <c r="J21" s="87"/>
      <c r="K21" s="88"/>
      <c r="L21" s="24"/>
      <c r="M21" s="25">
        <f t="shared" si="1"/>
        <v>0</v>
      </c>
      <c r="N21" s="89"/>
      <c r="O21" s="90"/>
      <c r="P21" s="24"/>
      <c r="Q21" s="27">
        <f t="shared" si="2"/>
        <v>0</v>
      </c>
    </row>
    <row r="22" spans="1:17" ht="15" customHeight="1">
      <c r="A22" s="10">
        <v>13</v>
      </c>
      <c r="B22" s="11" t="s">
        <v>37</v>
      </c>
      <c r="C22" s="12" t="s">
        <v>19</v>
      </c>
      <c r="D22" s="11"/>
      <c r="E22" s="13" t="s">
        <v>26</v>
      </c>
      <c r="F22" s="86" t="s">
        <v>322</v>
      </c>
      <c r="G22" s="14" t="s">
        <v>21</v>
      </c>
      <c r="H22" s="92"/>
      <c r="I22" s="87"/>
      <c r="J22" s="87"/>
      <c r="K22" s="88"/>
      <c r="L22" s="24"/>
      <c r="M22" s="25">
        <f t="shared" si="1"/>
        <v>0</v>
      </c>
      <c r="N22" s="89"/>
      <c r="O22" s="90"/>
      <c r="P22" s="24"/>
      <c r="Q22" s="27">
        <f t="shared" si="2"/>
        <v>0</v>
      </c>
    </row>
    <row r="23" spans="1:17" ht="15" customHeight="1">
      <c r="A23" s="10">
        <v>14</v>
      </c>
      <c r="B23" s="11" t="s">
        <v>37</v>
      </c>
      <c r="C23" s="12" t="s">
        <v>19</v>
      </c>
      <c r="D23" s="11"/>
      <c r="E23" s="13" t="s">
        <v>26</v>
      </c>
      <c r="F23" s="86" t="s">
        <v>172</v>
      </c>
      <c r="G23" s="18" t="s">
        <v>33</v>
      </c>
      <c r="H23" s="92">
        <v>1</v>
      </c>
      <c r="I23" s="87"/>
      <c r="J23" s="87"/>
      <c r="K23" s="88"/>
      <c r="L23" s="24"/>
      <c r="M23" s="25">
        <f t="shared" si="1"/>
        <v>0</v>
      </c>
      <c r="N23" s="89"/>
      <c r="O23" s="90"/>
      <c r="P23" s="24"/>
      <c r="Q23" s="27">
        <f t="shared" si="2"/>
        <v>0</v>
      </c>
    </row>
    <row r="24" spans="1:17" ht="15" customHeight="1">
      <c r="A24" s="10">
        <v>15</v>
      </c>
      <c r="B24" s="11" t="s">
        <v>38</v>
      </c>
      <c r="C24" s="12" t="s">
        <v>19</v>
      </c>
      <c r="D24" s="11"/>
      <c r="E24" s="13" t="s">
        <v>39</v>
      </c>
      <c r="F24" s="86" t="s">
        <v>323</v>
      </c>
      <c r="G24" s="14" t="s">
        <v>21</v>
      </c>
      <c r="H24" s="92"/>
      <c r="I24" s="87">
        <v>1</v>
      </c>
      <c r="J24" s="87">
        <v>1</v>
      </c>
      <c r="K24" s="88">
        <v>697.75</v>
      </c>
      <c r="L24" s="24"/>
      <c r="M24" s="25">
        <f t="shared" si="1"/>
        <v>697.75</v>
      </c>
      <c r="N24" s="89"/>
      <c r="O24" s="90"/>
      <c r="P24" s="24"/>
      <c r="Q24" s="27">
        <f t="shared" si="2"/>
        <v>0</v>
      </c>
    </row>
    <row r="25" spans="1:17" ht="15" customHeight="1">
      <c r="A25" s="10">
        <v>16</v>
      </c>
      <c r="B25" s="11" t="s">
        <v>38</v>
      </c>
      <c r="C25" s="12" t="s">
        <v>19</v>
      </c>
      <c r="D25" s="11"/>
      <c r="E25" s="13" t="s">
        <v>39</v>
      </c>
      <c r="F25" s="86" t="s">
        <v>173</v>
      </c>
      <c r="G25" s="18" t="s">
        <v>33</v>
      </c>
      <c r="H25" s="92">
        <v>1</v>
      </c>
      <c r="I25" s="87"/>
      <c r="J25" s="87"/>
      <c r="K25" s="88"/>
      <c r="L25" s="24"/>
      <c r="M25" s="25">
        <f t="shared" si="1"/>
        <v>0</v>
      </c>
      <c r="N25" s="89">
        <v>1</v>
      </c>
      <c r="O25" s="90"/>
      <c r="P25" s="24"/>
      <c r="Q25" s="27">
        <f t="shared" si="2"/>
        <v>0</v>
      </c>
    </row>
    <row r="26" spans="1:17" ht="15" customHeight="1">
      <c r="A26" s="10">
        <v>17</v>
      </c>
      <c r="B26" s="11" t="s">
        <v>40</v>
      </c>
      <c r="C26" s="12" t="s">
        <v>19</v>
      </c>
      <c r="D26" s="11"/>
      <c r="E26" s="13" t="s">
        <v>20</v>
      </c>
      <c r="F26" s="86" t="s">
        <v>324</v>
      </c>
      <c r="G26" s="14" t="s">
        <v>21</v>
      </c>
      <c r="H26" s="92"/>
      <c r="I26" s="87"/>
      <c r="J26" s="87"/>
      <c r="K26" s="88"/>
      <c r="L26" s="24"/>
      <c r="M26" s="25">
        <f t="shared" si="1"/>
        <v>0</v>
      </c>
      <c r="N26" s="89">
        <v>3</v>
      </c>
      <c r="O26" s="90">
        <v>5232.88</v>
      </c>
      <c r="P26" s="24"/>
      <c r="Q26" s="27">
        <f t="shared" si="2"/>
        <v>5232.88</v>
      </c>
    </row>
    <row r="27" spans="1:17" ht="15" customHeight="1">
      <c r="A27" s="10">
        <v>18</v>
      </c>
      <c r="B27" s="11" t="s">
        <v>40</v>
      </c>
      <c r="C27" s="12" t="s">
        <v>19</v>
      </c>
      <c r="D27" s="11"/>
      <c r="E27" s="13" t="s">
        <v>20</v>
      </c>
      <c r="F27" s="86" t="s">
        <v>424</v>
      </c>
      <c r="G27" s="16" t="s">
        <v>22</v>
      </c>
      <c r="H27" s="92">
        <v>1</v>
      </c>
      <c r="I27" s="87"/>
      <c r="J27" s="87"/>
      <c r="K27" s="88"/>
      <c r="L27" s="24"/>
      <c r="M27" s="25">
        <f t="shared" si="1"/>
        <v>0</v>
      </c>
      <c r="N27" s="89">
        <v>1</v>
      </c>
      <c r="O27" s="90">
        <v>969.1</v>
      </c>
      <c r="P27" s="24"/>
      <c r="Q27" s="27">
        <f t="shared" si="2"/>
        <v>969.1</v>
      </c>
    </row>
    <row r="28" spans="1:17" ht="15" customHeight="1">
      <c r="A28" s="10">
        <v>19</v>
      </c>
      <c r="B28" s="11" t="s">
        <v>41</v>
      </c>
      <c r="C28" s="12" t="s">
        <v>19</v>
      </c>
      <c r="D28" s="11"/>
      <c r="E28" s="13" t="s">
        <v>24</v>
      </c>
      <c r="F28" s="86" t="s">
        <v>325</v>
      </c>
      <c r="G28" s="14" t="s">
        <v>21</v>
      </c>
      <c r="H28" s="92"/>
      <c r="I28" s="87"/>
      <c r="J28" s="87"/>
      <c r="K28" s="88"/>
      <c r="L28" s="24"/>
      <c r="M28" s="25">
        <f t="shared" si="1"/>
        <v>0</v>
      </c>
      <c r="N28" s="89"/>
      <c r="O28" s="90"/>
      <c r="P28" s="24"/>
      <c r="Q28" s="27">
        <f t="shared" si="2"/>
        <v>0</v>
      </c>
    </row>
    <row r="29" spans="1:17" ht="15" customHeight="1">
      <c r="A29" s="10">
        <v>20</v>
      </c>
      <c r="B29" s="11" t="s">
        <v>41</v>
      </c>
      <c r="C29" s="12" t="s">
        <v>19</v>
      </c>
      <c r="D29" s="11"/>
      <c r="E29" s="13" t="s">
        <v>24</v>
      </c>
      <c r="F29" s="86" t="s">
        <v>425</v>
      </c>
      <c r="G29" s="16" t="s">
        <v>22</v>
      </c>
      <c r="H29" s="92"/>
      <c r="I29" s="87"/>
      <c r="J29" s="87"/>
      <c r="K29" s="88"/>
      <c r="L29" s="24"/>
      <c r="M29" s="25">
        <f t="shared" si="1"/>
        <v>0</v>
      </c>
      <c r="N29" s="89"/>
      <c r="O29" s="90"/>
      <c r="P29" s="24"/>
      <c r="Q29" s="27">
        <f t="shared" si="2"/>
        <v>0</v>
      </c>
    </row>
    <row r="30" spans="1:17" ht="15" customHeight="1">
      <c r="A30" s="10">
        <v>21</v>
      </c>
      <c r="B30" s="11" t="s">
        <v>42</v>
      </c>
      <c r="C30" s="12" t="s">
        <v>19</v>
      </c>
      <c r="D30" s="11"/>
      <c r="E30" s="13" t="s">
        <v>26</v>
      </c>
      <c r="F30" s="64">
        <v>21</v>
      </c>
      <c r="G30" s="14" t="s">
        <v>21</v>
      </c>
      <c r="H30" s="92"/>
      <c r="I30" s="87"/>
      <c r="J30" s="87"/>
      <c r="K30" s="88"/>
      <c r="L30" s="24"/>
      <c r="M30" s="25">
        <f t="shared" si="1"/>
        <v>0</v>
      </c>
      <c r="N30" s="89"/>
      <c r="O30" s="90"/>
      <c r="P30" s="24"/>
      <c r="Q30" s="27">
        <f t="shared" si="2"/>
        <v>0</v>
      </c>
    </row>
    <row r="31" spans="1:17" ht="15" customHeight="1">
      <c r="A31" s="10">
        <v>22</v>
      </c>
      <c r="B31" s="11" t="s">
        <v>43</v>
      </c>
      <c r="C31" s="12" t="s">
        <v>19</v>
      </c>
      <c r="D31" s="11"/>
      <c r="E31" s="13" t="s">
        <v>35</v>
      </c>
      <c r="F31" s="86" t="s">
        <v>326</v>
      </c>
      <c r="G31" s="14" t="s">
        <v>21</v>
      </c>
      <c r="H31" s="92"/>
      <c r="I31" s="87">
        <v>1</v>
      </c>
      <c r="J31" s="87">
        <v>1</v>
      </c>
      <c r="K31" s="88">
        <v>1868.6</v>
      </c>
      <c r="L31" s="24"/>
      <c r="M31" s="25">
        <f t="shared" si="1"/>
        <v>1868.6</v>
      </c>
      <c r="N31" s="89"/>
      <c r="O31" s="90"/>
      <c r="P31" s="24"/>
      <c r="Q31" s="27">
        <f t="shared" si="2"/>
        <v>0</v>
      </c>
    </row>
    <row r="32" spans="1:17" ht="15" customHeight="1">
      <c r="A32" s="10">
        <v>23</v>
      </c>
      <c r="B32" s="11" t="s">
        <v>43</v>
      </c>
      <c r="C32" s="12" t="s">
        <v>19</v>
      </c>
      <c r="D32" s="11"/>
      <c r="E32" s="13" t="s">
        <v>35</v>
      </c>
      <c r="F32" s="86" t="s">
        <v>399</v>
      </c>
      <c r="G32" s="19" t="s">
        <v>36</v>
      </c>
      <c r="H32" s="92"/>
      <c r="I32" s="87"/>
      <c r="J32" s="87"/>
      <c r="K32" s="88"/>
      <c r="L32" s="24"/>
      <c r="M32" s="25">
        <f t="shared" si="1"/>
        <v>0</v>
      </c>
      <c r="N32" s="89">
        <v>1</v>
      </c>
      <c r="O32" s="90">
        <v>6343.2</v>
      </c>
      <c r="P32" s="24"/>
      <c r="Q32" s="27">
        <f t="shared" si="2"/>
        <v>6343.2</v>
      </c>
    </row>
    <row r="33" spans="1:17" ht="15" customHeight="1">
      <c r="A33" s="10">
        <v>24</v>
      </c>
      <c r="B33" s="11" t="s">
        <v>44</v>
      </c>
      <c r="C33" s="12" t="s">
        <v>19</v>
      </c>
      <c r="D33" s="11"/>
      <c r="E33" s="13" t="s">
        <v>35</v>
      </c>
      <c r="F33" s="86" t="s">
        <v>327</v>
      </c>
      <c r="G33" s="14" t="s">
        <v>21</v>
      </c>
      <c r="H33" s="92"/>
      <c r="I33" s="87"/>
      <c r="J33" s="87"/>
      <c r="K33" s="88"/>
      <c r="L33" s="24"/>
      <c r="M33" s="25">
        <f t="shared" si="1"/>
        <v>0</v>
      </c>
      <c r="N33" s="89">
        <v>1</v>
      </c>
      <c r="O33" s="90">
        <v>2056.04</v>
      </c>
      <c r="P33" s="24"/>
      <c r="Q33" s="27">
        <f t="shared" si="2"/>
        <v>2056.04</v>
      </c>
    </row>
    <row r="34" spans="1:17" ht="15" customHeight="1">
      <c r="A34" s="10">
        <v>25</v>
      </c>
      <c r="B34" s="11" t="s">
        <v>44</v>
      </c>
      <c r="C34" s="12" t="s">
        <v>19</v>
      </c>
      <c r="D34" s="11"/>
      <c r="E34" s="13" t="s">
        <v>35</v>
      </c>
      <c r="F34" s="86" t="s">
        <v>400</v>
      </c>
      <c r="G34" s="19" t="s">
        <v>36</v>
      </c>
      <c r="H34" s="92"/>
      <c r="I34" s="87"/>
      <c r="J34" s="87"/>
      <c r="K34" s="88"/>
      <c r="L34" s="24"/>
      <c r="M34" s="25">
        <f t="shared" si="1"/>
        <v>0</v>
      </c>
      <c r="N34" s="89"/>
      <c r="O34" s="90"/>
      <c r="P34" s="24"/>
      <c r="Q34" s="27">
        <f t="shared" si="2"/>
        <v>0</v>
      </c>
    </row>
    <row r="35" spans="1:17" ht="15" customHeight="1">
      <c r="A35" s="10">
        <v>26</v>
      </c>
      <c r="B35" s="11" t="s">
        <v>45</v>
      </c>
      <c r="C35" s="12" t="s">
        <v>19</v>
      </c>
      <c r="D35" s="11"/>
      <c r="E35" s="13" t="s">
        <v>26</v>
      </c>
      <c r="F35" s="86" t="s">
        <v>328</v>
      </c>
      <c r="G35" s="14" t="s">
        <v>21</v>
      </c>
      <c r="H35" s="92"/>
      <c r="I35" s="87"/>
      <c r="J35" s="87"/>
      <c r="K35" s="88"/>
      <c r="L35" s="24"/>
      <c r="M35" s="25">
        <f t="shared" si="1"/>
        <v>0</v>
      </c>
      <c r="N35" s="89"/>
      <c r="O35" s="90"/>
      <c r="P35" s="24"/>
      <c r="Q35" s="27">
        <f t="shared" si="2"/>
        <v>0</v>
      </c>
    </row>
    <row r="36" spans="1:17" ht="15" customHeight="1">
      <c r="A36" s="10">
        <v>27</v>
      </c>
      <c r="B36" s="11" t="s">
        <v>46</v>
      </c>
      <c r="C36" s="12" t="s">
        <v>19</v>
      </c>
      <c r="D36" s="11"/>
      <c r="E36" s="13" t="s">
        <v>26</v>
      </c>
      <c r="F36" s="86" t="s">
        <v>329</v>
      </c>
      <c r="G36" s="14" t="s">
        <v>21</v>
      </c>
      <c r="H36" s="92"/>
      <c r="I36" s="87">
        <v>4</v>
      </c>
      <c r="J36" s="87">
        <v>4</v>
      </c>
      <c r="K36" s="88">
        <v>11564.31</v>
      </c>
      <c r="L36" s="24"/>
      <c r="M36" s="25">
        <f t="shared" si="1"/>
        <v>11564.31</v>
      </c>
      <c r="N36" s="89">
        <v>1</v>
      </c>
      <c r="O36" s="90">
        <v>3069.4</v>
      </c>
      <c r="P36" s="24"/>
      <c r="Q36" s="27">
        <f t="shared" si="2"/>
        <v>3069.4</v>
      </c>
    </row>
    <row r="37" spans="1:17" ht="15" customHeight="1">
      <c r="A37" s="10">
        <v>28</v>
      </c>
      <c r="B37" s="11" t="s">
        <v>47</v>
      </c>
      <c r="C37" s="12" t="s">
        <v>19</v>
      </c>
      <c r="D37" s="11"/>
      <c r="E37" s="13" t="s">
        <v>48</v>
      </c>
      <c r="F37" s="86" t="s">
        <v>330</v>
      </c>
      <c r="G37" s="14" t="s">
        <v>21</v>
      </c>
      <c r="H37" s="92"/>
      <c r="I37" s="87"/>
      <c r="J37" s="87"/>
      <c r="K37" s="88"/>
      <c r="L37" s="24"/>
      <c r="M37" s="25">
        <f t="shared" si="1"/>
        <v>0</v>
      </c>
      <c r="N37" s="89"/>
      <c r="O37" s="90"/>
      <c r="P37" s="24"/>
      <c r="Q37" s="27">
        <f t="shared" si="2"/>
        <v>0</v>
      </c>
    </row>
    <row r="38" spans="1:17" ht="15" customHeight="1">
      <c r="A38" s="10">
        <v>29</v>
      </c>
      <c r="B38" s="11" t="s">
        <v>47</v>
      </c>
      <c r="C38" s="12" t="s">
        <v>19</v>
      </c>
      <c r="D38" s="11"/>
      <c r="E38" s="13" t="s">
        <v>48</v>
      </c>
      <c r="F38" s="64" t="s">
        <v>297</v>
      </c>
      <c r="G38" s="19" t="s">
        <v>36</v>
      </c>
      <c r="H38" s="92"/>
      <c r="I38" s="87"/>
      <c r="J38" s="87"/>
      <c r="K38" s="88"/>
      <c r="L38" s="24"/>
      <c r="M38" s="25">
        <f t="shared" si="1"/>
        <v>0</v>
      </c>
      <c r="N38" s="89"/>
      <c r="O38" s="90"/>
      <c r="P38" s="24"/>
      <c r="Q38" s="27">
        <f t="shared" si="2"/>
        <v>0</v>
      </c>
    </row>
    <row r="39" spans="1:17" ht="15" customHeight="1">
      <c r="A39" s="10">
        <v>30</v>
      </c>
      <c r="B39" s="11" t="s">
        <v>47</v>
      </c>
      <c r="C39" s="12" t="s">
        <v>19</v>
      </c>
      <c r="D39" s="11"/>
      <c r="E39" s="13" t="s">
        <v>48</v>
      </c>
      <c r="F39" s="20" t="s">
        <v>182</v>
      </c>
      <c r="G39" s="18" t="s">
        <v>33</v>
      </c>
      <c r="H39" s="92">
        <v>3</v>
      </c>
      <c r="I39" s="87"/>
      <c r="J39" s="87"/>
      <c r="K39" s="88"/>
      <c r="L39" s="24"/>
      <c r="M39" s="25">
        <f t="shared" si="1"/>
        <v>0</v>
      </c>
      <c r="N39" s="89"/>
      <c r="O39" s="90"/>
      <c r="P39" s="24"/>
      <c r="Q39" s="27">
        <f t="shared" si="2"/>
        <v>0</v>
      </c>
    </row>
    <row r="40" spans="1:17" ht="15" customHeight="1">
      <c r="A40" s="10">
        <v>31</v>
      </c>
      <c r="B40" s="11" t="s">
        <v>49</v>
      </c>
      <c r="C40" s="12" t="s">
        <v>19</v>
      </c>
      <c r="D40" s="11"/>
      <c r="E40" s="13" t="s">
        <v>50</v>
      </c>
      <c r="F40" s="86" t="s">
        <v>331</v>
      </c>
      <c r="G40" s="14" t="s">
        <v>21</v>
      </c>
      <c r="H40" s="92">
        <v>2</v>
      </c>
      <c r="I40" s="87"/>
      <c r="J40" s="87"/>
      <c r="K40" s="88"/>
      <c r="L40" s="24"/>
      <c r="M40" s="25">
        <f t="shared" si="1"/>
        <v>0</v>
      </c>
      <c r="N40" s="89">
        <v>4</v>
      </c>
      <c r="O40" s="90">
        <v>8468.7999999999993</v>
      </c>
      <c r="P40" s="24"/>
      <c r="Q40" s="27">
        <f t="shared" si="2"/>
        <v>8468.7999999999993</v>
      </c>
    </row>
    <row r="41" spans="1:17" ht="15" customHeight="1">
      <c r="A41" s="10">
        <v>32</v>
      </c>
      <c r="B41" s="11" t="s">
        <v>49</v>
      </c>
      <c r="C41" s="12" t="s">
        <v>19</v>
      </c>
      <c r="D41" s="11"/>
      <c r="E41" s="13" t="s">
        <v>50</v>
      </c>
      <c r="F41" s="86" t="s">
        <v>426</v>
      </c>
      <c r="G41" s="16" t="s">
        <v>22</v>
      </c>
      <c r="H41" s="92">
        <v>1</v>
      </c>
      <c r="I41" s="87"/>
      <c r="J41" s="87"/>
      <c r="K41" s="88"/>
      <c r="L41" s="24"/>
      <c r="M41" s="25">
        <f t="shared" si="1"/>
        <v>0</v>
      </c>
      <c r="N41" s="89"/>
      <c r="O41" s="90"/>
      <c r="P41" s="24"/>
      <c r="Q41" s="27">
        <f t="shared" si="2"/>
        <v>0</v>
      </c>
    </row>
    <row r="42" spans="1:17" ht="15" customHeight="1">
      <c r="A42" s="10">
        <v>33</v>
      </c>
      <c r="B42" s="11" t="s">
        <v>51</v>
      </c>
      <c r="C42" s="12" t="s">
        <v>19</v>
      </c>
      <c r="D42" s="11"/>
      <c r="E42" s="13" t="s">
        <v>52</v>
      </c>
      <c r="F42" s="86" t="s">
        <v>332</v>
      </c>
      <c r="G42" s="14" t="s">
        <v>21</v>
      </c>
      <c r="H42" s="92">
        <v>1</v>
      </c>
      <c r="I42" s="87"/>
      <c r="J42" s="87"/>
      <c r="K42" s="88"/>
      <c r="L42" s="24"/>
      <c r="M42" s="25">
        <f t="shared" si="1"/>
        <v>0</v>
      </c>
      <c r="N42" s="89"/>
      <c r="O42" s="90"/>
      <c r="P42" s="24"/>
      <c r="Q42" s="27">
        <f t="shared" si="2"/>
        <v>0</v>
      </c>
    </row>
    <row r="43" spans="1:17" ht="15" customHeight="1">
      <c r="A43" s="10">
        <v>34</v>
      </c>
      <c r="B43" s="11" t="s">
        <v>51</v>
      </c>
      <c r="C43" s="12" t="s">
        <v>19</v>
      </c>
      <c r="D43" s="11"/>
      <c r="E43" s="13" t="s">
        <v>52</v>
      </c>
      <c r="F43" s="20" t="s">
        <v>186</v>
      </c>
      <c r="G43" s="18" t="s">
        <v>33</v>
      </c>
      <c r="H43" s="92"/>
      <c r="I43" s="87"/>
      <c r="J43" s="87"/>
      <c r="K43" s="88"/>
      <c r="L43" s="24"/>
      <c r="M43" s="25">
        <f t="shared" si="1"/>
        <v>0</v>
      </c>
      <c r="N43" s="89"/>
      <c r="O43" s="90"/>
      <c r="P43" s="24"/>
      <c r="Q43" s="27">
        <f t="shared" si="2"/>
        <v>0</v>
      </c>
    </row>
    <row r="44" spans="1:17" ht="15" customHeight="1">
      <c r="A44" s="10">
        <v>35</v>
      </c>
      <c r="B44" s="11" t="s">
        <v>53</v>
      </c>
      <c r="C44" s="12" t="s">
        <v>19</v>
      </c>
      <c r="D44" s="11"/>
      <c r="E44" s="13" t="s">
        <v>30</v>
      </c>
      <c r="F44" s="86" t="s">
        <v>333</v>
      </c>
      <c r="G44" s="14" t="s">
        <v>21</v>
      </c>
      <c r="H44" s="92">
        <v>1</v>
      </c>
      <c r="I44" s="87"/>
      <c r="J44" s="87"/>
      <c r="K44" s="88"/>
      <c r="L44" s="24"/>
      <c r="M44" s="25">
        <f t="shared" si="1"/>
        <v>0</v>
      </c>
      <c r="N44" s="89"/>
      <c r="O44" s="90"/>
      <c r="P44" s="24"/>
      <c r="Q44" s="27">
        <f t="shared" si="2"/>
        <v>0</v>
      </c>
    </row>
    <row r="45" spans="1:17" ht="15" customHeight="1">
      <c r="A45" s="10">
        <v>36</v>
      </c>
      <c r="B45" s="11" t="s">
        <v>54</v>
      </c>
      <c r="C45" s="12" t="s">
        <v>19</v>
      </c>
      <c r="D45" s="11"/>
      <c r="E45" s="13" t="s">
        <v>26</v>
      </c>
      <c r="F45" s="72">
        <v>36</v>
      </c>
      <c r="G45" s="14" t="s">
        <v>21</v>
      </c>
      <c r="H45" s="92"/>
      <c r="I45" s="87"/>
      <c r="J45" s="87"/>
      <c r="K45" s="88"/>
      <c r="L45" s="24"/>
      <c r="M45" s="25">
        <f t="shared" si="1"/>
        <v>0</v>
      </c>
      <c r="N45" s="89"/>
      <c r="O45" s="90"/>
      <c r="P45" s="24"/>
      <c r="Q45" s="27">
        <f t="shared" si="2"/>
        <v>0</v>
      </c>
    </row>
    <row r="46" spans="1:17" ht="15" customHeight="1">
      <c r="A46" s="10">
        <v>37</v>
      </c>
      <c r="B46" s="11" t="s">
        <v>55</v>
      </c>
      <c r="C46" s="12" t="s">
        <v>19</v>
      </c>
      <c r="D46" s="11"/>
      <c r="E46" s="13" t="s">
        <v>56</v>
      </c>
      <c r="F46" s="72">
        <v>37</v>
      </c>
      <c r="G46" s="14" t="s">
        <v>21</v>
      </c>
      <c r="H46" s="92"/>
      <c r="I46" s="87"/>
      <c r="J46" s="87"/>
      <c r="K46" s="88"/>
      <c r="L46" s="24"/>
      <c r="M46" s="25">
        <f t="shared" si="1"/>
        <v>0</v>
      </c>
      <c r="N46" s="89"/>
      <c r="O46" s="90"/>
      <c r="P46" s="24"/>
      <c r="Q46" s="27">
        <f t="shared" si="2"/>
        <v>0</v>
      </c>
    </row>
    <row r="47" spans="1:17" ht="15" customHeight="1">
      <c r="A47" s="10">
        <v>38</v>
      </c>
      <c r="B47" s="11" t="s">
        <v>57</v>
      </c>
      <c r="C47" s="12" t="s">
        <v>19</v>
      </c>
      <c r="D47" s="11"/>
      <c r="E47" s="13" t="s">
        <v>58</v>
      </c>
      <c r="F47" s="86" t="s">
        <v>334</v>
      </c>
      <c r="G47" s="14" t="s">
        <v>21</v>
      </c>
      <c r="H47" s="92"/>
      <c r="I47" s="87"/>
      <c r="J47" s="87"/>
      <c r="K47" s="88"/>
      <c r="L47" s="24"/>
      <c r="M47" s="25">
        <f t="shared" si="1"/>
        <v>0</v>
      </c>
      <c r="N47" s="89"/>
      <c r="O47" s="90"/>
      <c r="P47" s="24"/>
      <c r="Q47" s="27">
        <f t="shared" si="2"/>
        <v>0</v>
      </c>
    </row>
    <row r="48" spans="1:17" ht="15" customHeight="1">
      <c r="A48" s="10">
        <v>39</v>
      </c>
      <c r="B48" s="11" t="s">
        <v>57</v>
      </c>
      <c r="C48" s="12" t="s">
        <v>19</v>
      </c>
      <c r="D48" s="11"/>
      <c r="E48" s="13" t="s">
        <v>58</v>
      </c>
      <c r="F48" s="86" t="s">
        <v>408</v>
      </c>
      <c r="G48" s="17" t="s">
        <v>31</v>
      </c>
      <c r="H48" s="92"/>
      <c r="I48" s="87">
        <v>1</v>
      </c>
      <c r="J48" s="87">
        <v>1</v>
      </c>
      <c r="K48" s="88">
        <v>528.6</v>
      </c>
      <c r="L48" s="24"/>
      <c r="M48" s="25">
        <f t="shared" si="1"/>
        <v>528.6</v>
      </c>
      <c r="N48" s="89">
        <v>3</v>
      </c>
      <c r="O48" s="90">
        <v>4581.2</v>
      </c>
      <c r="P48" s="24"/>
      <c r="Q48" s="27">
        <f t="shared" si="2"/>
        <v>4581.2</v>
      </c>
    </row>
    <row r="49" spans="1:17" ht="15" customHeight="1">
      <c r="A49" s="10">
        <v>40</v>
      </c>
      <c r="B49" s="11" t="s">
        <v>59</v>
      </c>
      <c r="C49" s="12" t="s">
        <v>19</v>
      </c>
      <c r="D49" s="11"/>
      <c r="E49" s="13" t="s">
        <v>26</v>
      </c>
      <c r="F49" s="86" t="s">
        <v>335</v>
      </c>
      <c r="G49" s="14" t="s">
        <v>21</v>
      </c>
      <c r="H49" s="92"/>
      <c r="I49" s="87"/>
      <c r="J49" s="87"/>
      <c r="K49" s="88"/>
      <c r="L49" s="24"/>
      <c r="M49" s="25">
        <f t="shared" si="1"/>
        <v>0</v>
      </c>
      <c r="N49" s="89"/>
      <c r="O49" s="90"/>
      <c r="P49" s="24"/>
      <c r="Q49" s="27">
        <f t="shared" si="2"/>
        <v>0</v>
      </c>
    </row>
    <row r="50" spans="1:17" ht="15" customHeight="1">
      <c r="A50" s="10">
        <v>41</v>
      </c>
      <c r="B50" s="11" t="s">
        <v>60</v>
      </c>
      <c r="C50" s="12" t="s">
        <v>19</v>
      </c>
      <c r="D50" s="11"/>
      <c r="E50" s="13" t="s">
        <v>61</v>
      </c>
      <c r="F50" s="86" t="s">
        <v>336</v>
      </c>
      <c r="G50" s="14" t="s">
        <v>21</v>
      </c>
      <c r="H50" s="92">
        <v>1</v>
      </c>
      <c r="I50" s="87"/>
      <c r="J50" s="87"/>
      <c r="K50" s="88"/>
      <c r="L50" s="24"/>
      <c r="M50" s="25">
        <f t="shared" si="1"/>
        <v>0</v>
      </c>
      <c r="N50" s="89"/>
      <c r="O50" s="90"/>
      <c r="P50" s="24"/>
      <c r="Q50" s="27">
        <f t="shared" si="2"/>
        <v>0</v>
      </c>
    </row>
    <row r="51" spans="1:17" ht="15" customHeight="1">
      <c r="A51" s="10">
        <v>42</v>
      </c>
      <c r="B51" s="11" t="s">
        <v>60</v>
      </c>
      <c r="C51" s="12" t="s">
        <v>19</v>
      </c>
      <c r="D51" s="11"/>
      <c r="E51" s="13" t="s">
        <v>61</v>
      </c>
      <c r="F51" s="86" t="s">
        <v>427</v>
      </c>
      <c r="G51" s="16" t="s">
        <v>22</v>
      </c>
      <c r="H51" s="92"/>
      <c r="I51" s="87"/>
      <c r="J51" s="87"/>
      <c r="K51" s="88"/>
      <c r="L51" s="24"/>
      <c r="M51" s="25">
        <f t="shared" si="1"/>
        <v>0</v>
      </c>
      <c r="N51" s="89"/>
      <c r="O51" s="90"/>
      <c r="P51" s="24"/>
      <c r="Q51" s="27">
        <f t="shared" si="2"/>
        <v>0</v>
      </c>
    </row>
    <row r="52" spans="1:17" ht="15" customHeight="1">
      <c r="A52" s="10">
        <v>43</v>
      </c>
      <c r="B52" s="11" t="s">
        <v>62</v>
      </c>
      <c r="C52" s="12" t="s">
        <v>19</v>
      </c>
      <c r="D52" s="11"/>
      <c r="E52" s="13" t="s">
        <v>26</v>
      </c>
      <c r="F52" s="69">
        <v>42</v>
      </c>
      <c r="G52" s="14" t="s">
        <v>21</v>
      </c>
      <c r="H52" s="92"/>
      <c r="I52" s="87"/>
      <c r="J52" s="87"/>
      <c r="K52" s="88"/>
      <c r="L52" s="24"/>
      <c r="M52" s="25">
        <f t="shared" si="1"/>
        <v>0</v>
      </c>
      <c r="N52" s="89"/>
      <c r="O52" s="90"/>
      <c r="P52" s="24"/>
      <c r="Q52" s="27">
        <f t="shared" si="2"/>
        <v>0</v>
      </c>
    </row>
    <row r="53" spans="1:17" ht="15" customHeight="1">
      <c r="A53" s="10">
        <v>44</v>
      </c>
      <c r="B53" s="11" t="s">
        <v>63</v>
      </c>
      <c r="C53" s="12" t="s">
        <v>19</v>
      </c>
      <c r="D53" s="11"/>
      <c r="E53" s="13" t="s">
        <v>26</v>
      </c>
      <c r="F53" s="86" t="s">
        <v>337</v>
      </c>
      <c r="G53" s="14" t="s">
        <v>21</v>
      </c>
      <c r="H53" s="92"/>
      <c r="I53" s="87"/>
      <c r="J53" s="87"/>
      <c r="K53" s="88"/>
      <c r="L53" s="24"/>
      <c r="M53" s="25">
        <f t="shared" si="1"/>
        <v>0</v>
      </c>
      <c r="N53" s="89"/>
      <c r="O53" s="90"/>
      <c r="P53" s="24"/>
      <c r="Q53" s="27">
        <f t="shared" si="2"/>
        <v>0</v>
      </c>
    </row>
    <row r="54" spans="1:17" ht="15" customHeight="1">
      <c r="A54" s="10">
        <v>45</v>
      </c>
      <c r="B54" s="11" t="s">
        <v>63</v>
      </c>
      <c r="C54" s="12" t="s">
        <v>19</v>
      </c>
      <c r="D54" s="11"/>
      <c r="E54" s="13" t="s">
        <v>26</v>
      </c>
      <c r="F54" s="86" t="s">
        <v>193</v>
      </c>
      <c r="G54" s="18" t="s">
        <v>33</v>
      </c>
      <c r="H54" s="92"/>
      <c r="I54" s="87"/>
      <c r="J54" s="87"/>
      <c r="K54" s="88"/>
      <c r="L54" s="24"/>
      <c r="M54" s="25">
        <f t="shared" si="1"/>
        <v>0</v>
      </c>
      <c r="N54" s="89"/>
      <c r="O54" s="90"/>
      <c r="P54" s="24"/>
      <c r="Q54" s="27">
        <f t="shared" si="2"/>
        <v>0</v>
      </c>
    </row>
    <row r="55" spans="1:17" ht="15" customHeight="1">
      <c r="A55" s="10">
        <v>46</v>
      </c>
      <c r="B55" s="11" t="s">
        <v>64</v>
      </c>
      <c r="C55" s="12" t="s">
        <v>19</v>
      </c>
      <c r="D55" s="11"/>
      <c r="E55" s="13" t="s">
        <v>26</v>
      </c>
      <c r="F55" s="86" t="s">
        <v>338</v>
      </c>
      <c r="G55" s="14" t="s">
        <v>21</v>
      </c>
      <c r="H55" s="92"/>
      <c r="I55" s="87">
        <v>1</v>
      </c>
      <c r="J55" s="87">
        <v>1</v>
      </c>
      <c r="K55" s="88">
        <v>422.88</v>
      </c>
      <c r="L55" s="24"/>
      <c r="M55" s="25">
        <f t="shared" si="1"/>
        <v>422.88</v>
      </c>
      <c r="N55" s="89">
        <v>2</v>
      </c>
      <c r="O55" s="90">
        <v>5636.62</v>
      </c>
      <c r="P55" s="24"/>
      <c r="Q55" s="27">
        <f t="shared" si="2"/>
        <v>5636.62</v>
      </c>
    </row>
    <row r="56" spans="1:17" ht="15" customHeight="1">
      <c r="A56" s="10">
        <v>47</v>
      </c>
      <c r="B56" s="11" t="s">
        <v>65</v>
      </c>
      <c r="C56" s="12" t="s">
        <v>19</v>
      </c>
      <c r="D56" s="11"/>
      <c r="E56" s="13" t="s">
        <v>56</v>
      </c>
      <c r="F56" s="86" t="s">
        <v>339</v>
      </c>
      <c r="G56" s="14" t="s">
        <v>21</v>
      </c>
      <c r="H56" s="92">
        <v>3</v>
      </c>
      <c r="I56" s="87"/>
      <c r="J56" s="87"/>
      <c r="K56" s="88"/>
      <c r="L56" s="24"/>
      <c r="M56" s="25">
        <f t="shared" si="1"/>
        <v>0</v>
      </c>
      <c r="N56" s="89"/>
      <c r="O56" s="90"/>
      <c r="P56" s="24"/>
      <c r="Q56" s="27">
        <f t="shared" si="2"/>
        <v>0</v>
      </c>
    </row>
    <row r="57" spans="1:17" ht="15" customHeight="1">
      <c r="A57" s="10">
        <v>48</v>
      </c>
      <c r="B57" s="11" t="s">
        <v>65</v>
      </c>
      <c r="C57" s="12" t="s">
        <v>19</v>
      </c>
      <c r="D57" s="11"/>
      <c r="E57" s="13" t="s">
        <v>56</v>
      </c>
      <c r="F57" s="86" t="s">
        <v>421</v>
      </c>
      <c r="G57" s="17" t="s">
        <v>31</v>
      </c>
      <c r="H57" s="92"/>
      <c r="I57" s="87"/>
      <c r="J57" s="87"/>
      <c r="K57" s="88"/>
      <c r="L57" s="24"/>
      <c r="M57" s="25">
        <f t="shared" si="1"/>
        <v>0</v>
      </c>
      <c r="N57" s="89"/>
      <c r="O57" s="90"/>
      <c r="P57" s="24"/>
      <c r="Q57" s="27">
        <f t="shared" si="2"/>
        <v>0</v>
      </c>
    </row>
    <row r="58" spans="1:17" ht="15" customHeight="1">
      <c r="A58" s="10">
        <v>49</v>
      </c>
      <c r="B58" s="11" t="s">
        <v>66</v>
      </c>
      <c r="C58" s="12" t="s">
        <v>19</v>
      </c>
      <c r="D58" s="11"/>
      <c r="E58" s="13" t="s">
        <v>20</v>
      </c>
      <c r="F58" s="63">
        <v>48</v>
      </c>
      <c r="G58" s="14" t="s">
        <v>21</v>
      </c>
      <c r="H58" s="92"/>
      <c r="I58" s="87"/>
      <c r="J58" s="87"/>
      <c r="K58" s="88"/>
      <c r="L58" s="24"/>
      <c r="M58" s="25">
        <f t="shared" si="1"/>
        <v>0</v>
      </c>
      <c r="N58" s="89"/>
      <c r="O58" s="90"/>
      <c r="P58" s="24"/>
      <c r="Q58" s="27">
        <f t="shared" si="2"/>
        <v>0</v>
      </c>
    </row>
    <row r="59" spans="1:17" ht="15" customHeight="1">
      <c r="A59" s="10">
        <v>50</v>
      </c>
      <c r="B59" s="11" t="s">
        <v>67</v>
      </c>
      <c r="C59" s="12" t="s">
        <v>19</v>
      </c>
      <c r="D59" s="11"/>
      <c r="E59" s="13" t="s">
        <v>68</v>
      </c>
      <c r="F59" s="86" t="s">
        <v>340</v>
      </c>
      <c r="G59" s="14" t="s">
        <v>21</v>
      </c>
      <c r="H59" s="92"/>
      <c r="I59" s="87"/>
      <c r="J59" s="87"/>
      <c r="K59" s="88"/>
      <c r="L59" s="24"/>
      <c r="M59" s="25">
        <f t="shared" si="1"/>
        <v>0</v>
      </c>
      <c r="N59" s="89">
        <v>3</v>
      </c>
      <c r="O59" s="90">
        <v>10155.08</v>
      </c>
      <c r="P59" s="24"/>
      <c r="Q59" s="27">
        <f t="shared" si="2"/>
        <v>10155.08</v>
      </c>
    </row>
    <row r="60" spans="1:17" ht="15" customHeight="1">
      <c r="A60" s="10">
        <v>51</v>
      </c>
      <c r="B60" s="11" t="s">
        <v>67</v>
      </c>
      <c r="C60" s="12" t="s">
        <v>19</v>
      </c>
      <c r="D60" s="11"/>
      <c r="E60" s="13" t="s">
        <v>68</v>
      </c>
      <c r="F60" s="86" t="s">
        <v>428</v>
      </c>
      <c r="G60" s="16" t="s">
        <v>22</v>
      </c>
      <c r="H60" s="92"/>
      <c r="I60" s="87"/>
      <c r="J60" s="87"/>
      <c r="K60" s="88"/>
      <c r="L60" s="24"/>
      <c r="M60" s="25">
        <f t="shared" si="1"/>
        <v>0</v>
      </c>
      <c r="N60" s="89"/>
      <c r="O60" s="90"/>
      <c r="P60" s="24"/>
      <c r="Q60" s="27">
        <f t="shared" si="2"/>
        <v>0</v>
      </c>
    </row>
    <row r="61" spans="1:17" ht="15" customHeight="1">
      <c r="A61" s="10">
        <v>52</v>
      </c>
      <c r="B61" s="11" t="s">
        <v>69</v>
      </c>
      <c r="C61" s="12" t="s">
        <v>19</v>
      </c>
      <c r="D61" s="11"/>
      <c r="E61" s="13" t="s">
        <v>20</v>
      </c>
      <c r="F61" s="86" t="s">
        <v>341</v>
      </c>
      <c r="G61" s="14" t="s">
        <v>21</v>
      </c>
      <c r="H61" s="92"/>
      <c r="I61" s="87"/>
      <c r="J61" s="87"/>
      <c r="K61" s="88"/>
      <c r="L61" s="24"/>
      <c r="M61" s="25">
        <f t="shared" si="1"/>
        <v>0</v>
      </c>
      <c r="N61" s="89"/>
      <c r="O61" s="90"/>
      <c r="P61" s="24"/>
      <c r="Q61" s="27">
        <f t="shared" si="2"/>
        <v>0</v>
      </c>
    </row>
    <row r="62" spans="1:17" ht="15" customHeight="1">
      <c r="A62" s="10">
        <v>53</v>
      </c>
      <c r="B62" s="11" t="s">
        <v>70</v>
      </c>
      <c r="C62" s="12" t="s">
        <v>19</v>
      </c>
      <c r="D62" s="11"/>
      <c r="E62" s="13" t="s">
        <v>26</v>
      </c>
      <c r="F62" s="65">
        <v>53</v>
      </c>
      <c r="G62" s="14" t="s">
        <v>21</v>
      </c>
      <c r="H62" s="92"/>
      <c r="I62" s="87"/>
      <c r="J62" s="87"/>
      <c r="K62" s="88"/>
      <c r="L62" s="24"/>
      <c r="M62" s="25">
        <f t="shared" si="1"/>
        <v>0</v>
      </c>
      <c r="N62" s="89"/>
      <c r="O62" s="90"/>
      <c r="P62" s="24"/>
      <c r="Q62" s="27">
        <f t="shared" si="2"/>
        <v>0</v>
      </c>
    </row>
    <row r="63" spans="1:17" ht="15" customHeight="1">
      <c r="A63" s="10">
        <v>54</v>
      </c>
      <c r="B63" s="11" t="s">
        <v>70</v>
      </c>
      <c r="C63" s="12" t="s">
        <v>19</v>
      </c>
      <c r="D63" s="11"/>
      <c r="E63" s="13" t="s">
        <v>26</v>
      </c>
      <c r="F63" s="65" t="s">
        <v>304</v>
      </c>
      <c r="G63" s="18" t="s">
        <v>33</v>
      </c>
      <c r="H63" s="92"/>
      <c r="I63" s="87"/>
      <c r="J63" s="87"/>
      <c r="K63" s="88"/>
      <c r="L63" s="24"/>
      <c r="M63" s="25">
        <f t="shared" si="1"/>
        <v>0</v>
      </c>
      <c r="N63" s="89"/>
      <c r="O63" s="90"/>
      <c r="P63" s="24"/>
      <c r="Q63" s="27">
        <f t="shared" si="2"/>
        <v>0</v>
      </c>
    </row>
    <row r="64" spans="1:17" ht="15" customHeight="1">
      <c r="A64" s="10">
        <v>55</v>
      </c>
      <c r="B64" s="11" t="s">
        <v>71</v>
      </c>
      <c r="C64" s="12" t="s">
        <v>19</v>
      </c>
      <c r="D64" s="11"/>
      <c r="E64" s="13" t="s">
        <v>52</v>
      </c>
      <c r="F64" s="86" t="s">
        <v>342</v>
      </c>
      <c r="G64" s="14" t="s">
        <v>21</v>
      </c>
      <c r="H64" s="92"/>
      <c r="I64" s="87"/>
      <c r="J64" s="87"/>
      <c r="K64" s="88"/>
      <c r="L64" s="24"/>
      <c r="M64" s="25">
        <f t="shared" si="1"/>
        <v>0</v>
      </c>
      <c r="N64" s="89">
        <v>2</v>
      </c>
      <c r="O64" s="90">
        <v>2071.98</v>
      </c>
      <c r="P64" s="24"/>
      <c r="Q64" s="27">
        <f t="shared" si="2"/>
        <v>2071.98</v>
      </c>
    </row>
    <row r="65" spans="1:17" ht="15" customHeight="1">
      <c r="A65" s="10">
        <v>56</v>
      </c>
      <c r="B65" s="11" t="s">
        <v>71</v>
      </c>
      <c r="C65" s="12" t="s">
        <v>19</v>
      </c>
      <c r="D65" s="11"/>
      <c r="E65" s="13" t="s">
        <v>52</v>
      </c>
      <c r="F65" s="86" t="s">
        <v>200</v>
      </c>
      <c r="G65" s="18" t="s">
        <v>33</v>
      </c>
      <c r="H65" s="92">
        <v>-1</v>
      </c>
      <c r="I65" s="87"/>
      <c r="J65" s="87"/>
      <c r="K65" s="88"/>
      <c r="L65" s="24"/>
      <c r="M65" s="25">
        <f t="shared" si="1"/>
        <v>0</v>
      </c>
      <c r="N65" s="89"/>
      <c r="O65" s="90"/>
      <c r="P65" s="24"/>
      <c r="Q65" s="27">
        <f t="shared" si="2"/>
        <v>0</v>
      </c>
    </row>
    <row r="66" spans="1:17" ht="15" customHeight="1">
      <c r="A66" s="10">
        <v>57</v>
      </c>
      <c r="B66" s="11" t="s">
        <v>72</v>
      </c>
      <c r="C66" s="12" t="s">
        <v>19</v>
      </c>
      <c r="D66" s="11"/>
      <c r="E66" s="13" t="s">
        <v>20</v>
      </c>
      <c r="F66" s="86" t="s">
        <v>343</v>
      </c>
      <c r="G66" s="14" t="s">
        <v>21</v>
      </c>
      <c r="H66" s="92">
        <v>1</v>
      </c>
      <c r="I66" s="87">
        <v>1</v>
      </c>
      <c r="J66" s="87">
        <v>1</v>
      </c>
      <c r="K66" s="88">
        <v>872.19</v>
      </c>
      <c r="L66" s="24"/>
      <c r="M66" s="25">
        <f t="shared" si="1"/>
        <v>872.19</v>
      </c>
      <c r="N66" s="89">
        <v>5</v>
      </c>
      <c r="O66" s="90">
        <v>8943.3799999999992</v>
      </c>
      <c r="P66" s="24"/>
      <c r="Q66" s="27">
        <f t="shared" si="2"/>
        <v>8943.3799999999992</v>
      </c>
    </row>
    <row r="67" spans="1:17" ht="15" customHeight="1">
      <c r="A67" s="10">
        <v>58</v>
      </c>
      <c r="B67" s="11" t="s">
        <v>73</v>
      </c>
      <c r="C67" s="12" t="s">
        <v>19</v>
      </c>
      <c r="D67" s="11"/>
      <c r="E67" s="13" t="s">
        <v>74</v>
      </c>
      <c r="F67" s="66" t="s">
        <v>439</v>
      </c>
      <c r="G67" s="14" t="s">
        <v>21</v>
      </c>
      <c r="H67" s="92"/>
      <c r="I67" s="87"/>
      <c r="J67" s="87"/>
      <c r="K67" s="88"/>
      <c r="L67" s="24"/>
      <c r="M67" s="25">
        <f t="shared" si="1"/>
        <v>0</v>
      </c>
      <c r="N67" s="89"/>
      <c r="O67" s="90"/>
      <c r="P67" s="24"/>
      <c r="Q67" s="27">
        <f t="shared" si="2"/>
        <v>0</v>
      </c>
    </row>
    <row r="68" spans="1:17" ht="15" customHeight="1">
      <c r="A68" s="10">
        <v>59</v>
      </c>
      <c r="B68" s="11" t="s">
        <v>73</v>
      </c>
      <c r="C68" s="12" t="s">
        <v>19</v>
      </c>
      <c r="D68" s="11"/>
      <c r="E68" s="13" t="s">
        <v>74</v>
      </c>
      <c r="F68" s="86" t="s">
        <v>203</v>
      </c>
      <c r="G68" s="18" t="s">
        <v>33</v>
      </c>
      <c r="H68" s="92"/>
      <c r="I68" s="87"/>
      <c r="J68" s="87"/>
      <c r="K68" s="88"/>
      <c r="L68" s="24"/>
      <c r="M68" s="25">
        <f t="shared" si="1"/>
        <v>0</v>
      </c>
      <c r="N68" s="89"/>
      <c r="O68" s="90"/>
      <c r="P68" s="24"/>
      <c r="Q68" s="27">
        <f t="shared" si="2"/>
        <v>0</v>
      </c>
    </row>
    <row r="69" spans="1:17" ht="15" customHeight="1">
      <c r="A69" s="10">
        <v>60</v>
      </c>
      <c r="B69" s="11" t="s">
        <v>75</v>
      </c>
      <c r="C69" s="12" t="s">
        <v>19</v>
      </c>
      <c r="D69" s="11"/>
      <c r="E69" s="13" t="s">
        <v>26</v>
      </c>
      <c r="F69" s="86" t="s">
        <v>344</v>
      </c>
      <c r="G69" s="14" t="s">
        <v>21</v>
      </c>
      <c r="H69" s="92">
        <v>1</v>
      </c>
      <c r="I69" s="87"/>
      <c r="J69" s="87"/>
      <c r="K69" s="88"/>
      <c r="L69" s="24"/>
      <c r="M69" s="25">
        <f t="shared" si="1"/>
        <v>0</v>
      </c>
      <c r="N69" s="89"/>
      <c r="O69" s="90"/>
      <c r="P69" s="24"/>
      <c r="Q69" s="27">
        <f t="shared" si="2"/>
        <v>0</v>
      </c>
    </row>
    <row r="70" spans="1:17" ht="15" customHeight="1">
      <c r="A70" s="10">
        <v>61</v>
      </c>
      <c r="B70" s="11" t="s">
        <v>76</v>
      </c>
      <c r="C70" s="12" t="s">
        <v>19</v>
      </c>
      <c r="D70" s="11"/>
      <c r="E70" s="13" t="s">
        <v>58</v>
      </c>
      <c r="F70" s="86" t="s">
        <v>345</v>
      </c>
      <c r="G70" s="14" t="s">
        <v>21</v>
      </c>
      <c r="H70" s="92"/>
      <c r="I70" s="87">
        <v>2</v>
      </c>
      <c r="J70" s="87">
        <v>3</v>
      </c>
      <c r="K70" s="88">
        <v>2812.15</v>
      </c>
      <c r="L70" s="24"/>
      <c r="M70" s="25">
        <f t="shared" si="1"/>
        <v>2812.15</v>
      </c>
      <c r="N70" s="89"/>
      <c r="O70" s="90"/>
      <c r="P70" s="24"/>
      <c r="Q70" s="27">
        <f t="shared" si="2"/>
        <v>0</v>
      </c>
    </row>
    <row r="71" spans="1:17" ht="15" customHeight="1">
      <c r="A71" s="10">
        <v>62</v>
      </c>
      <c r="B71" s="11" t="s">
        <v>76</v>
      </c>
      <c r="C71" s="12" t="s">
        <v>19</v>
      </c>
      <c r="D71" s="11"/>
      <c r="E71" s="13" t="s">
        <v>58</v>
      </c>
      <c r="F71" s="86" t="s">
        <v>409</v>
      </c>
      <c r="G71" s="17" t="s">
        <v>31</v>
      </c>
      <c r="H71" s="92">
        <v>1</v>
      </c>
      <c r="I71" s="87"/>
      <c r="J71" s="87"/>
      <c r="K71" s="88"/>
      <c r="L71" s="24"/>
      <c r="M71" s="25">
        <f t="shared" si="1"/>
        <v>0</v>
      </c>
      <c r="N71" s="89"/>
      <c r="O71" s="90"/>
      <c r="P71" s="24"/>
      <c r="Q71" s="27">
        <f t="shared" si="2"/>
        <v>0</v>
      </c>
    </row>
    <row r="72" spans="1:17" ht="15" customHeight="1">
      <c r="A72" s="10">
        <v>63</v>
      </c>
      <c r="B72" s="11" t="s">
        <v>77</v>
      </c>
      <c r="C72" s="12" t="s">
        <v>19</v>
      </c>
      <c r="D72" s="11"/>
      <c r="E72" s="13" t="s">
        <v>30</v>
      </c>
      <c r="F72" s="63">
        <v>65</v>
      </c>
      <c r="G72" s="14" t="s">
        <v>21</v>
      </c>
      <c r="H72" s="92"/>
      <c r="I72" s="87"/>
      <c r="J72" s="87"/>
      <c r="K72" s="88"/>
      <c r="L72" s="24"/>
      <c r="M72" s="25">
        <f t="shared" si="1"/>
        <v>0</v>
      </c>
      <c r="N72" s="89"/>
      <c r="O72" s="90"/>
      <c r="P72" s="24"/>
      <c r="Q72" s="27">
        <f t="shared" si="2"/>
        <v>0</v>
      </c>
    </row>
    <row r="73" spans="1:17" ht="15" customHeight="1">
      <c r="A73" s="10">
        <v>64</v>
      </c>
      <c r="B73" s="11" t="s">
        <v>78</v>
      </c>
      <c r="C73" s="12" t="s">
        <v>19</v>
      </c>
      <c r="D73" s="11"/>
      <c r="E73" s="13" t="s">
        <v>26</v>
      </c>
      <c r="F73" s="86" t="s">
        <v>346</v>
      </c>
      <c r="G73" s="14" t="s">
        <v>21</v>
      </c>
      <c r="H73" s="92">
        <v>3</v>
      </c>
      <c r="I73" s="87"/>
      <c r="J73" s="87"/>
      <c r="K73" s="88"/>
      <c r="L73" s="24"/>
      <c r="M73" s="25">
        <f t="shared" si="1"/>
        <v>0</v>
      </c>
      <c r="N73" s="89"/>
      <c r="O73" s="90"/>
      <c r="P73" s="24"/>
      <c r="Q73" s="27">
        <f t="shared" si="2"/>
        <v>0</v>
      </c>
    </row>
    <row r="74" spans="1:17" ht="15" customHeight="1">
      <c r="A74" s="10">
        <v>65</v>
      </c>
      <c r="B74" s="11" t="s">
        <v>78</v>
      </c>
      <c r="C74" s="12" t="s">
        <v>19</v>
      </c>
      <c r="D74" s="11"/>
      <c r="E74" s="13" t="s">
        <v>26</v>
      </c>
      <c r="F74" s="64" t="s">
        <v>306</v>
      </c>
      <c r="G74" s="18" t="s">
        <v>33</v>
      </c>
      <c r="H74" s="92"/>
      <c r="I74" s="87"/>
      <c r="J74" s="87"/>
      <c r="K74" s="88"/>
      <c r="L74" s="24"/>
      <c r="M74" s="25">
        <f t="shared" si="1"/>
        <v>0</v>
      </c>
      <c r="N74" s="89"/>
      <c r="O74" s="90"/>
      <c r="P74" s="24"/>
      <c r="Q74" s="27">
        <f t="shared" si="2"/>
        <v>0</v>
      </c>
    </row>
    <row r="75" spans="1:17" ht="15" customHeight="1">
      <c r="A75" s="10">
        <v>66</v>
      </c>
      <c r="B75" s="11" t="s">
        <v>79</v>
      </c>
      <c r="C75" s="12" t="s">
        <v>19</v>
      </c>
      <c r="D75" s="11"/>
      <c r="E75" s="13" t="s">
        <v>30</v>
      </c>
      <c r="F75" s="86" t="s">
        <v>347</v>
      </c>
      <c r="G75" s="14" t="s">
        <v>21</v>
      </c>
      <c r="H75" s="92"/>
      <c r="I75" s="87"/>
      <c r="J75" s="87"/>
      <c r="K75" s="88"/>
      <c r="L75" s="24"/>
      <c r="M75" s="25">
        <f t="shared" ref="M75:M141" si="3">K75-L75</f>
        <v>0</v>
      </c>
      <c r="N75" s="89"/>
      <c r="O75" s="90"/>
      <c r="P75" s="24"/>
      <c r="Q75" s="27">
        <f t="shared" ref="Q75:Q141" si="4">O75-P75</f>
        <v>0</v>
      </c>
    </row>
    <row r="76" spans="1:17" ht="15" customHeight="1">
      <c r="A76" s="10">
        <v>67</v>
      </c>
      <c r="B76" s="11" t="s">
        <v>79</v>
      </c>
      <c r="C76" s="12" t="s">
        <v>19</v>
      </c>
      <c r="D76" s="11"/>
      <c r="E76" s="13" t="s">
        <v>30</v>
      </c>
      <c r="F76" s="86" t="s">
        <v>410</v>
      </c>
      <c r="G76" s="17" t="s">
        <v>31</v>
      </c>
      <c r="H76" s="92">
        <v>1</v>
      </c>
      <c r="I76" s="87"/>
      <c r="J76" s="87"/>
      <c r="K76" s="88"/>
      <c r="L76" s="24"/>
      <c r="M76" s="25">
        <f t="shared" si="3"/>
        <v>0</v>
      </c>
      <c r="N76" s="89"/>
      <c r="O76" s="90"/>
      <c r="P76" s="24"/>
      <c r="Q76" s="27">
        <f t="shared" si="4"/>
        <v>0</v>
      </c>
    </row>
    <row r="77" spans="1:17" ht="15" customHeight="1">
      <c r="A77" s="10">
        <v>68</v>
      </c>
      <c r="B77" s="11" t="s">
        <v>80</v>
      </c>
      <c r="C77" s="12" t="s">
        <v>19</v>
      </c>
      <c r="D77" s="11"/>
      <c r="E77" s="13" t="s">
        <v>30</v>
      </c>
      <c r="F77" s="86" t="s">
        <v>348</v>
      </c>
      <c r="G77" s="14" t="s">
        <v>21</v>
      </c>
      <c r="H77" s="92"/>
      <c r="I77" s="87"/>
      <c r="J77" s="87"/>
      <c r="K77" s="88"/>
      <c r="L77" s="24"/>
      <c r="M77" s="25">
        <f t="shared" si="3"/>
        <v>0</v>
      </c>
      <c r="N77" s="89"/>
      <c r="O77" s="90"/>
      <c r="P77" s="24"/>
      <c r="Q77" s="27">
        <f t="shared" si="4"/>
        <v>0</v>
      </c>
    </row>
    <row r="78" spans="1:17" ht="15" customHeight="1">
      <c r="A78" s="10">
        <v>69</v>
      </c>
      <c r="B78" s="11" t="s">
        <v>80</v>
      </c>
      <c r="C78" s="12" t="s">
        <v>19</v>
      </c>
      <c r="D78" s="11"/>
      <c r="E78" s="13" t="s">
        <v>30</v>
      </c>
      <c r="F78" s="86" t="s">
        <v>411</v>
      </c>
      <c r="G78" s="17" t="s">
        <v>31</v>
      </c>
      <c r="H78" s="92"/>
      <c r="I78" s="87"/>
      <c r="J78" s="87"/>
      <c r="K78" s="88"/>
      <c r="L78" s="24"/>
      <c r="M78" s="25">
        <f t="shared" si="3"/>
        <v>0</v>
      </c>
      <c r="N78" s="89"/>
      <c r="O78" s="90"/>
      <c r="P78" s="24"/>
      <c r="Q78" s="27">
        <f t="shared" si="4"/>
        <v>0</v>
      </c>
    </row>
    <row r="79" spans="1:17" ht="15" customHeight="1">
      <c r="A79" s="10">
        <v>70</v>
      </c>
      <c r="B79" s="11" t="s">
        <v>81</v>
      </c>
      <c r="C79" s="12" t="s">
        <v>19</v>
      </c>
      <c r="D79" s="11"/>
      <c r="E79" s="13" t="s">
        <v>26</v>
      </c>
      <c r="F79" s="86" t="s">
        <v>349</v>
      </c>
      <c r="G79" s="14" t="s">
        <v>21</v>
      </c>
      <c r="H79" s="92"/>
      <c r="I79" s="87"/>
      <c r="J79" s="87"/>
      <c r="K79" s="88"/>
      <c r="L79" s="24"/>
      <c r="M79" s="25">
        <f t="shared" si="3"/>
        <v>0</v>
      </c>
      <c r="N79" s="89"/>
      <c r="O79" s="90"/>
      <c r="P79" s="24"/>
      <c r="Q79" s="27">
        <f t="shared" si="4"/>
        <v>0</v>
      </c>
    </row>
    <row r="80" spans="1:17" ht="15" customHeight="1">
      <c r="A80" s="10">
        <v>71</v>
      </c>
      <c r="B80" s="11" t="s">
        <v>82</v>
      </c>
      <c r="C80" s="12" t="s">
        <v>19</v>
      </c>
      <c r="D80" s="11"/>
      <c r="E80" s="13" t="s">
        <v>26</v>
      </c>
      <c r="F80" s="86" t="s">
        <v>350</v>
      </c>
      <c r="G80" s="14" t="s">
        <v>21</v>
      </c>
      <c r="H80" s="92">
        <v>2</v>
      </c>
      <c r="I80" s="87">
        <v>2</v>
      </c>
      <c r="J80" s="87">
        <v>2</v>
      </c>
      <c r="K80" s="88">
        <v>1243.97</v>
      </c>
      <c r="L80" s="24"/>
      <c r="M80" s="25">
        <f t="shared" si="3"/>
        <v>1243.97</v>
      </c>
      <c r="N80" s="89">
        <v>3</v>
      </c>
      <c r="O80" s="90">
        <v>19213.88</v>
      </c>
      <c r="P80" s="24"/>
      <c r="Q80" s="27">
        <f t="shared" si="4"/>
        <v>19213.88</v>
      </c>
    </row>
    <row r="81" spans="1:17" s="199" customFormat="1" ht="15" hidden="1" customHeight="1">
      <c r="A81" s="75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174"/>
      <c r="I81" s="248"/>
      <c r="J81" s="248"/>
      <c r="K81" s="183"/>
      <c r="L81" s="183"/>
      <c r="M81" s="215"/>
      <c r="N81" s="248"/>
      <c r="O81" s="183"/>
      <c r="P81" s="183"/>
      <c r="Q81" s="84"/>
    </row>
    <row r="82" spans="1:17" ht="15" customHeight="1">
      <c r="A82" s="10">
        <v>72</v>
      </c>
      <c r="B82" s="11" t="s">
        <v>83</v>
      </c>
      <c r="C82" s="12" t="s">
        <v>19</v>
      </c>
      <c r="D82" s="11"/>
      <c r="E82" s="13" t="s">
        <v>84</v>
      </c>
      <c r="F82" s="86" t="s">
        <v>351</v>
      </c>
      <c r="G82" s="14" t="s">
        <v>21</v>
      </c>
      <c r="H82" s="92"/>
      <c r="I82" s="87"/>
      <c r="J82" s="87"/>
      <c r="K82" s="88"/>
      <c r="L82" s="24"/>
      <c r="M82" s="25">
        <f t="shared" si="3"/>
        <v>0</v>
      </c>
      <c r="N82" s="89">
        <v>3</v>
      </c>
      <c r="O82" s="90">
        <v>6193.3</v>
      </c>
      <c r="P82" s="24"/>
      <c r="Q82" s="27">
        <f t="shared" si="4"/>
        <v>6193.3</v>
      </c>
    </row>
    <row r="83" spans="1:17" ht="15" customHeight="1">
      <c r="A83" s="10">
        <v>73</v>
      </c>
      <c r="B83" s="41" t="s">
        <v>83</v>
      </c>
      <c r="C83" s="42" t="s">
        <v>19</v>
      </c>
      <c r="D83" s="41"/>
      <c r="E83" s="43" t="s">
        <v>84</v>
      </c>
      <c r="F83" s="20" t="s">
        <v>214</v>
      </c>
      <c r="G83" s="44" t="s">
        <v>33</v>
      </c>
      <c r="H83" s="92"/>
      <c r="I83" s="87"/>
      <c r="J83" s="87"/>
      <c r="K83" s="88"/>
      <c r="L83" s="24"/>
      <c r="M83" s="25">
        <f t="shared" si="3"/>
        <v>0</v>
      </c>
      <c r="N83" s="89"/>
      <c r="O83" s="90"/>
      <c r="P83" s="24"/>
      <c r="Q83" s="27">
        <f t="shared" si="4"/>
        <v>0</v>
      </c>
    </row>
    <row r="84" spans="1:17" ht="15" customHeight="1">
      <c r="A84" s="10">
        <v>74</v>
      </c>
      <c r="B84" s="11" t="s">
        <v>85</v>
      </c>
      <c r="C84" s="12" t="s">
        <v>19</v>
      </c>
      <c r="D84" s="11"/>
      <c r="E84" s="13" t="s">
        <v>26</v>
      </c>
      <c r="F84" s="28" t="s">
        <v>352</v>
      </c>
      <c r="G84" s="14" t="s">
        <v>21</v>
      </c>
      <c r="H84" s="92"/>
      <c r="I84" s="87"/>
      <c r="J84" s="87"/>
      <c r="K84" s="88"/>
      <c r="L84" s="24"/>
      <c r="M84" s="25">
        <f t="shared" si="3"/>
        <v>0</v>
      </c>
      <c r="N84" s="89"/>
      <c r="O84" s="90"/>
      <c r="P84" s="24"/>
      <c r="Q84" s="27">
        <f t="shared" si="4"/>
        <v>0</v>
      </c>
    </row>
    <row r="85" spans="1:17" ht="15" customHeight="1">
      <c r="A85" s="10">
        <v>75</v>
      </c>
      <c r="B85" s="11" t="s">
        <v>86</v>
      </c>
      <c r="C85" s="12" t="s">
        <v>19</v>
      </c>
      <c r="D85" s="11"/>
      <c r="E85" s="13" t="s">
        <v>87</v>
      </c>
      <c r="F85" s="86" t="s">
        <v>353</v>
      </c>
      <c r="G85" s="14" t="s">
        <v>21</v>
      </c>
      <c r="H85" s="92">
        <v>1</v>
      </c>
      <c r="I85" s="87"/>
      <c r="J85" s="87"/>
      <c r="K85" s="88"/>
      <c r="L85" s="24"/>
      <c r="M85" s="25">
        <f t="shared" si="3"/>
        <v>0</v>
      </c>
      <c r="N85" s="89"/>
      <c r="O85" s="90"/>
      <c r="P85" s="24"/>
      <c r="Q85" s="27">
        <f t="shared" si="4"/>
        <v>0</v>
      </c>
    </row>
    <row r="86" spans="1:17" ht="15" customHeight="1">
      <c r="A86" s="10">
        <v>76</v>
      </c>
      <c r="B86" s="11" t="s">
        <v>88</v>
      </c>
      <c r="C86" s="12" t="s">
        <v>19</v>
      </c>
      <c r="D86" s="11"/>
      <c r="E86" s="13" t="s">
        <v>89</v>
      </c>
      <c r="F86" s="86" t="s">
        <v>354</v>
      </c>
      <c r="G86" s="14" t="s">
        <v>21</v>
      </c>
      <c r="H86" s="92"/>
      <c r="I86" s="87"/>
      <c r="J86" s="87"/>
      <c r="K86" s="88"/>
      <c r="L86" s="24"/>
      <c r="M86" s="25">
        <f t="shared" si="3"/>
        <v>0</v>
      </c>
      <c r="N86" s="89"/>
      <c r="O86" s="90"/>
      <c r="P86" s="24"/>
      <c r="Q86" s="27">
        <f t="shared" si="4"/>
        <v>0</v>
      </c>
    </row>
    <row r="87" spans="1:17" ht="15" customHeight="1">
      <c r="A87" s="10">
        <v>77</v>
      </c>
      <c r="B87" s="11" t="s">
        <v>88</v>
      </c>
      <c r="C87" s="12" t="s">
        <v>19</v>
      </c>
      <c r="D87" s="11"/>
      <c r="E87" s="13" t="s">
        <v>89</v>
      </c>
      <c r="F87" s="20" t="s">
        <v>218</v>
      </c>
      <c r="G87" s="18" t="s">
        <v>33</v>
      </c>
      <c r="H87" s="92"/>
      <c r="I87" s="87"/>
      <c r="J87" s="87"/>
      <c r="K87" s="88"/>
      <c r="L87" s="24"/>
      <c r="M87" s="25">
        <f t="shared" si="3"/>
        <v>0</v>
      </c>
      <c r="N87" s="89"/>
      <c r="O87" s="90"/>
      <c r="P87" s="24"/>
      <c r="Q87" s="27">
        <f t="shared" si="4"/>
        <v>0</v>
      </c>
    </row>
    <row r="88" spans="1:17" ht="15" customHeight="1">
      <c r="A88" s="10">
        <v>78</v>
      </c>
      <c r="B88" s="11" t="s">
        <v>90</v>
      </c>
      <c r="C88" s="12" t="s">
        <v>19</v>
      </c>
      <c r="D88" s="11"/>
      <c r="E88" s="13" t="s">
        <v>30</v>
      </c>
      <c r="F88" s="63">
        <v>79</v>
      </c>
      <c r="G88" s="14" t="s">
        <v>21</v>
      </c>
      <c r="H88" s="92"/>
      <c r="I88" s="87"/>
      <c r="J88" s="87"/>
      <c r="K88" s="88"/>
      <c r="L88" s="24"/>
      <c r="M88" s="25">
        <f t="shared" si="3"/>
        <v>0</v>
      </c>
      <c r="N88" s="89"/>
      <c r="O88" s="90"/>
      <c r="P88" s="24"/>
      <c r="Q88" s="27">
        <f t="shared" si="4"/>
        <v>0</v>
      </c>
    </row>
    <row r="89" spans="1:17" ht="15" customHeight="1">
      <c r="A89" s="10">
        <v>79</v>
      </c>
      <c r="B89" s="11" t="s">
        <v>91</v>
      </c>
      <c r="C89" s="12" t="s">
        <v>19</v>
      </c>
      <c r="D89" s="11"/>
      <c r="E89" s="13" t="s">
        <v>30</v>
      </c>
      <c r="F89" s="63">
        <v>80</v>
      </c>
      <c r="G89" s="14" t="s">
        <v>21</v>
      </c>
      <c r="H89" s="92"/>
      <c r="I89" s="87"/>
      <c r="J89" s="87"/>
      <c r="K89" s="88"/>
      <c r="L89" s="24"/>
      <c r="M89" s="25">
        <f t="shared" si="3"/>
        <v>0</v>
      </c>
      <c r="N89" s="89"/>
      <c r="O89" s="90"/>
      <c r="P89" s="24"/>
      <c r="Q89" s="27">
        <f t="shared" si="4"/>
        <v>0</v>
      </c>
    </row>
    <row r="90" spans="1:17" ht="15" customHeight="1">
      <c r="A90" s="10">
        <v>80</v>
      </c>
      <c r="B90" s="11" t="s">
        <v>92</v>
      </c>
      <c r="C90" s="12" t="s">
        <v>19</v>
      </c>
      <c r="D90" s="11"/>
      <c r="E90" s="13" t="s">
        <v>26</v>
      </c>
      <c r="F90" s="86" t="s">
        <v>355</v>
      </c>
      <c r="G90" s="14" t="s">
        <v>21</v>
      </c>
      <c r="H90" s="92"/>
      <c r="I90" s="87"/>
      <c r="J90" s="87"/>
      <c r="K90" s="88"/>
      <c r="L90" s="24"/>
      <c r="M90" s="25">
        <f t="shared" si="3"/>
        <v>0</v>
      </c>
      <c r="N90" s="89"/>
      <c r="O90" s="90"/>
      <c r="P90" s="24"/>
      <c r="Q90" s="27">
        <f t="shared" si="4"/>
        <v>0</v>
      </c>
    </row>
    <row r="91" spans="1:17" s="73" customFormat="1" ht="15" hidden="1" customHeight="1">
      <c r="A91" s="75"/>
      <c r="B91" s="76" t="s">
        <v>92</v>
      </c>
      <c r="C91" s="77" t="s">
        <v>19</v>
      </c>
      <c r="D91" s="76"/>
      <c r="E91" s="78" t="s">
        <v>26</v>
      </c>
      <c r="F91" s="86" t="s">
        <v>454</v>
      </c>
      <c r="G91" s="80" t="s">
        <v>33</v>
      </c>
      <c r="H91" s="92"/>
      <c r="I91" s="89"/>
      <c r="J91" s="89"/>
      <c r="K91" s="90"/>
      <c r="L91" s="90"/>
      <c r="M91" s="83">
        <f t="shared" si="3"/>
        <v>0</v>
      </c>
      <c r="N91" s="89"/>
      <c r="O91" s="90"/>
      <c r="P91" s="90"/>
      <c r="Q91" s="84">
        <f t="shared" si="4"/>
        <v>0</v>
      </c>
    </row>
    <row r="92" spans="1:17" ht="15" customHeight="1">
      <c r="A92" s="10">
        <v>81</v>
      </c>
      <c r="B92" s="11" t="s">
        <v>93</v>
      </c>
      <c r="C92" s="12" t="s">
        <v>19</v>
      </c>
      <c r="D92" s="11"/>
      <c r="E92" s="13" t="s">
        <v>94</v>
      </c>
      <c r="F92" s="66" t="s">
        <v>356</v>
      </c>
      <c r="G92" s="14" t="s">
        <v>21</v>
      </c>
      <c r="H92" s="92">
        <v>1</v>
      </c>
      <c r="I92" s="87">
        <v>1</v>
      </c>
      <c r="J92" s="87">
        <v>1</v>
      </c>
      <c r="K92" s="88">
        <v>1856.02</v>
      </c>
      <c r="L92" s="24"/>
      <c r="M92" s="25">
        <f t="shared" si="3"/>
        <v>1856.02</v>
      </c>
      <c r="N92" s="89"/>
      <c r="O92" s="90"/>
      <c r="P92" s="24"/>
      <c r="Q92" s="27">
        <f t="shared" si="4"/>
        <v>0</v>
      </c>
    </row>
    <row r="93" spans="1:17" ht="15" customHeight="1">
      <c r="A93" s="10">
        <v>82</v>
      </c>
      <c r="B93" s="11" t="s">
        <v>93</v>
      </c>
      <c r="C93" s="12" t="s">
        <v>19</v>
      </c>
      <c r="D93" s="11"/>
      <c r="E93" s="13" t="s">
        <v>94</v>
      </c>
      <c r="F93" s="86" t="s">
        <v>401</v>
      </c>
      <c r="G93" s="19" t="s">
        <v>36</v>
      </c>
      <c r="H93" s="92"/>
      <c r="I93" s="87"/>
      <c r="J93" s="87"/>
      <c r="K93" s="88"/>
      <c r="L93" s="24"/>
      <c r="M93" s="25">
        <f t="shared" si="3"/>
        <v>0</v>
      </c>
      <c r="N93" s="89"/>
      <c r="O93" s="90"/>
      <c r="P93" s="24"/>
      <c r="Q93" s="27">
        <f t="shared" si="4"/>
        <v>0</v>
      </c>
    </row>
    <row r="94" spans="1:17" ht="15" customHeight="1">
      <c r="A94" s="10">
        <v>83</v>
      </c>
      <c r="B94" s="11" t="s">
        <v>93</v>
      </c>
      <c r="C94" s="12" t="s">
        <v>19</v>
      </c>
      <c r="D94" s="11"/>
      <c r="E94" s="13" t="s">
        <v>94</v>
      </c>
      <c r="F94" s="86" t="s">
        <v>429</v>
      </c>
      <c r="G94" s="16" t="s">
        <v>22</v>
      </c>
      <c r="H94" s="92"/>
      <c r="I94" s="87"/>
      <c r="J94" s="87"/>
      <c r="K94" s="88"/>
      <c r="L94" s="24"/>
      <c r="M94" s="25">
        <f t="shared" si="3"/>
        <v>0</v>
      </c>
      <c r="N94" s="89"/>
      <c r="O94" s="90"/>
      <c r="P94" s="24"/>
      <c r="Q94" s="27">
        <f t="shared" si="4"/>
        <v>0</v>
      </c>
    </row>
    <row r="95" spans="1:17" ht="15" customHeight="1">
      <c r="A95" s="10">
        <v>84</v>
      </c>
      <c r="B95" s="11" t="s">
        <v>95</v>
      </c>
      <c r="C95" s="12" t="s">
        <v>19</v>
      </c>
      <c r="D95" s="11"/>
      <c r="E95" s="13" t="s">
        <v>26</v>
      </c>
      <c r="F95" s="86" t="s">
        <v>357</v>
      </c>
      <c r="G95" s="14" t="s">
        <v>21</v>
      </c>
      <c r="H95" s="92"/>
      <c r="I95" s="87"/>
      <c r="J95" s="87"/>
      <c r="K95" s="88"/>
      <c r="L95" s="24"/>
      <c r="M95" s="25">
        <f t="shared" si="3"/>
        <v>0</v>
      </c>
      <c r="N95" s="89"/>
      <c r="O95" s="90"/>
      <c r="P95" s="24"/>
      <c r="Q95" s="27">
        <f t="shared" si="4"/>
        <v>0</v>
      </c>
    </row>
    <row r="96" spans="1:17" ht="15" customHeight="1">
      <c r="A96" s="75">
        <v>85</v>
      </c>
      <c r="B96" s="76" t="s">
        <v>95</v>
      </c>
      <c r="C96" s="77" t="s">
        <v>19</v>
      </c>
      <c r="D96" s="76"/>
      <c r="E96" s="78" t="s">
        <v>26</v>
      </c>
      <c r="F96" s="86" t="s">
        <v>438</v>
      </c>
      <c r="G96" s="80" t="s">
        <v>33</v>
      </c>
      <c r="H96" s="92"/>
      <c r="I96" s="87"/>
      <c r="J96" s="87"/>
      <c r="K96" s="88"/>
      <c r="L96" s="82"/>
      <c r="M96" s="83">
        <f t="shared" si="3"/>
        <v>0</v>
      </c>
      <c r="N96" s="89"/>
      <c r="O96" s="90"/>
      <c r="P96" s="82"/>
      <c r="Q96" s="84">
        <f t="shared" si="4"/>
        <v>0</v>
      </c>
    </row>
    <row r="97" spans="1:17" ht="15" customHeight="1">
      <c r="A97" s="75">
        <v>86</v>
      </c>
      <c r="B97" s="11" t="s">
        <v>96</v>
      </c>
      <c r="C97" s="12" t="s">
        <v>19</v>
      </c>
      <c r="D97" s="11"/>
      <c r="E97" s="13" t="s">
        <v>61</v>
      </c>
      <c r="F97" s="86" t="s">
        <v>358</v>
      </c>
      <c r="G97" s="14" t="s">
        <v>21</v>
      </c>
      <c r="H97" s="92"/>
      <c r="I97" s="87">
        <v>1</v>
      </c>
      <c r="J97" s="87">
        <v>1</v>
      </c>
      <c r="K97" s="88">
        <v>1207.32</v>
      </c>
      <c r="L97" s="24"/>
      <c r="M97" s="25">
        <f t="shared" si="3"/>
        <v>1207.32</v>
      </c>
      <c r="N97" s="89">
        <v>8</v>
      </c>
      <c r="O97" s="90">
        <v>16233.41</v>
      </c>
      <c r="P97" s="24"/>
      <c r="Q97" s="27">
        <f t="shared" si="4"/>
        <v>16233.41</v>
      </c>
    </row>
    <row r="98" spans="1:17" ht="15" customHeight="1">
      <c r="A98" s="75">
        <v>87</v>
      </c>
      <c r="B98" s="11" t="s">
        <v>96</v>
      </c>
      <c r="C98" s="12" t="s">
        <v>19</v>
      </c>
      <c r="D98" s="11"/>
      <c r="E98" s="13" t="s">
        <v>61</v>
      </c>
      <c r="F98" s="86" t="s">
        <v>430</v>
      </c>
      <c r="G98" s="16" t="s">
        <v>22</v>
      </c>
      <c r="H98" s="92">
        <v>2</v>
      </c>
      <c r="I98" s="87"/>
      <c r="J98" s="87"/>
      <c r="K98" s="88"/>
      <c r="L98" s="24"/>
      <c r="M98" s="25">
        <f t="shared" si="3"/>
        <v>0</v>
      </c>
      <c r="N98" s="89"/>
      <c r="O98" s="90"/>
      <c r="P98" s="24"/>
      <c r="Q98" s="27">
        <f t="shared" si="4"/>
        <v>0</v>
      </c>
    </row>
    <row r="99" spans="1:17" ht="15" customHeight="1">
      <c r="A99" s="75">
        <v>88</v>
      </c>
      <c r="B99" s="11" t="s">
        <v>97</v>
      </c>
      <c r="C99" s="12" t="s">
        <v>19</v>
      </c>
      <c r="D99" s="11"/>
      <c r="E99" s="13" t="s">
        <v>58</v>
      </c>
      <c r="F99" s="86" t="s">
        <v>359</v>
      </c>
      <c r="G99" s="14" t="s">
        <v>21</v>
      </c>
      <c r="H99" s="92"/>
      <c r="I99" s="87">
        <v>1</v>
      </c>
      <c r="J99" s="87">
        <v>1</v>
      </c>
      <c r="K99" s="88">
        <v>2709.89</v>
      </c>
      <c r="L99" s="24"/>
      <c r="M99" s="25">
        <f t="shared" si="3"/>
        <v>2709.89</v>
      </c>
      <c r="N99" s="89"/>
      <c r="O99" s="90"/>
      <c r="P99" s="24"/>
      <c r="Q99" s="27">
        <f t="shared" si="4"/>
        <v>0</v>
      </c>
    </row>
    <row r="100" spans="1:17" ht="15" customHeight="1">
      <c r="A100" s="75">
        <v>89</v>
      </c>
      <c r="B100" s="11" t="s">
        <v>97</v>
      </c>
      <c r="C100" s="12" t="s">
        <v>19</v>
      </c>
      <c r="D100" s="11"/>
      <c r="E100" s="13" t="s">
        <v>58</v>
      </c>
      <c r="F100" s="86" t="s">
        <v>412</v>
      </c>
      <c r="G100" s="17" t="s">
        <v>31</v>
      </c>
      <c r="H100" s="92"/>
      <c r="I100" s="87"/>
      <c r="J100" s="87"/>
      <c r="K100" s="88"/>
      <c r="L100" s="24"/>
      <c r="M100" s="25">
        <f t="shared" si="3"/>
        <v>0</v>
      </c>
      <c r="N100" s="89"/>
      <c r="O100" s="90"/>
      <c r="P100" s="24"/>
      <c r="Q100" s="27">
        <f t="shared" si="4"/>
        <v>0</v>
      </c>
    </row>
    <row r="101" spans="1:17" ht="15" customHeight="1">
      <c r="A101" s="75">
        <v>90</v>
      </c>
      <c r="B101" s="11" t="s">
        <v>98</v>
      </c>
      <c r="C101" s="12" t="s">
        <v>19</v>
      </c>
      <c r="D101" s="11"/>
      <c r="E101" s="13" t="s">
        <v>30</v>
      </c>
      <c r="F101" s="86" t="s">
        <v>360</v>
      </c>
      <c r="G101" s="14" t="s">
        <v>21</v>
      </c>
      <c r="H101" s="92"/>
      <c r="I101" s="87"/>
      <c r="J101" s="87"/>
      <c r="K101" s="88"/>
      <c r="L101" s="24"/>
      <c r="M101" s="25">
        <f t="shared" si="3"/>
        <v>0</v>
      </c>
      <c r="N101" s="89"/>
      <c r="O101" s="90"/>
      <c r="P101" s="24"/>
      <c r="Q101" s="27">
        <f t="shared" si="4"/>
        <v>0</v>
      </c>
    </row>
    <row r="102" spans="1:17" ht="15" customHeight="1">
      <c r="A102" s="75">
        <v>91</v>
      </c>
      <c r="B102" s="11" t="s">
        <v>99</v>
      </c>
      <c r="C102" s="12" t="s">
        <v>19</v>
      </c>
      <c r="D102" s="11"/>
      <c r="E102" s="13" t="s">
        <v>30</v>
      </c>
      <c r="F102" s="86" t="s">
        <v>361</v>
      </c>
      <c r="G102" s="14" t="s">
        <v>21</v>
      </c>
      <c r="H102" s="92"/>
      <c r="I102" s="87">
        <v>1</v>
      </c>
      <c r="J102" s="87">
        <v>1</v>
      </c>
      <c r="K102" s="88">
        <v>1160.01</v>
      </c>
      <c r="L102" s="24"/>
      <c r="M102" s="25">
        <f t="shared" si="3"/>
        <v>1160.01</v>
      </c>
      <c r="N102" s="89"/>
      <c r="O102" s="90"/>
      <c r="P102" s="24"/>
      <c r="Q102" s="27">
        <f t="shared" si="4"/>
        <v>0</v>
      </c>
    </row>
    <row r="103" spans="1:17" ht="15" customHeight="1">
      <c r="A103" s="75">
        <v>92</v>
      </c>
      <c r="B103" s="11" t="s">
        <v>99</v>
      </c>
      <c r="C103" s="12" t="s">
        <v>19</v>
      </c>
      <c r="D103" s="11"/>
      <c r="E103" s="13" t="s">
        <v>30</v>
      </c>
      <c r="F103" s="86" t="s">
        <v>413</v>
      </c>
      <c r="G103" s="17" t="s">
        <v>31</v>
      </c>
      <c r="H103" s="92"/>
      <c r="I103" s="87"/>
      <c r="J103" s="87"/>
      <c r="K103" s="88"/>
      <c r="L103" s="24"/>
      <c r="M103" s="25">
        <f t="shared" si="3"/>
        <v>0</v>
      </c>
      <c r="N103" s="89">
        <v>1</v>
      </c>
      <c r="O103" s="90">
        <v>8633.7999999999993</v>
      </c>
      <c r="P103" s="24"/>
      <c r="Q103" s="27">
        <f t="shared" si="4"/>
        <v>8633.7999999999993</v>
      </c>
    </row>
    <row r="104" spans="1:17" ht="15" customHeight="1">
      <c r="A104" s="75">
        <v>93</v>
      </c>
      <c r="B104" s="11" t="s">
        <v>100</v>
      </c>
      <c r="C104" s="12" t="s">
        <v>19</v>
      </c>
      <c r="D104" s="11"/>
      <c r="E104" s="13" t="s">
        <v>26</v>
      </c>
      <c r="F104" s="86" t="s">
        <v>362</v>
      </c>
      <c r="G104" s="14" t="s">
        <v>21</v>
      </c>
      <c r="H104" s="92">
        <v>2</v>
      </c>
      <c r="I104" s="87"/>
      <c r="J104" s="87"/>
      <c r="K104" s="88"/>
      <c r="L104" s="24"/>
      <c r="M104" s="25">
        <f t="shared" si="3"/>
        <v>0</v>
      </c>
      <c r="N104" s="89">
        <v>5</v>
      </c>
      <c r="O104" s="90">
        <v>17044.37</v>
      </c>
      <c r="P104" s="24"/>
      <c r="Q104" s="27">
        <f t="shared" si="4"/>
        <v>17044.37</v>
      </c>
    </row>
    <row r="105" spans="1:17" ht="15" customHeight="1">
      <c r="A105" s="75">
        <v>94</v>
      </c>
      <c r="B105" s="11" t="s">
        <v>101</v>
      </c>
      <c r="C105" s="12" t="s">
        <v>19</v>
      </c>
      <c r="D105" s="11"/>
      <c r="E105" s="13" t="s">
        <v>61</v>
      </c>
      <c r="F105" s="86" t="s">
        <v>363</v>
      </c>
      <c r="G105" s="14" t="s">
        <v>21</v>
      </c>
      <c r="H105" s="92">
        <v>1</v>
      </c>
      <c r="I105" s="87"/>
      <c r="J105" s="87"/>
      <c r="K105" s="88"/>
      <c r="L105" s="24"/>
      <c r="M105" s="25">
        <f t="shared" si="3"/>
        <v>0</v>
      </c>
      <c r="N105" s="89">
        <v>2</v>
      </c>
      <c r="O105" s="90">
        <v>14834.71</v>
      </c>
      <c r="P105" s="24"/>
      <c r="Q105" s="27">
        <f t="shared" si="4"/>
        <v>14834.71</v>
      </c>
    </row>
    <row r="106" spans="1:17" ht="15" customHeight="1">
      <c r="A106" s="75">
        <v>95</v>
      </c>
      <c r="B106" s="11" t="s">
        <v>101</v>
      </c>
      <c r="C106" s="12" t="s">
        <v>19</v>
      </c>
      <c r="D106" s="11"/>
      <c r="E106" s="13" t="s">
        <v>61</v>
      </c>
      <c r="F106" s="86" t="s">
        <v>431</v>
      </c>
      <c r="G106" s="16" t="s">
        <v>22</v>
      </c>
      <c r="H106" s="92">
        <v>1</v>
      </c>
      <c r="I106" s="87"/>
      <c r="J106" s="87"/>
      <c r="K106" s="88"/>
      <c r="L106" s="24"/>
      <c r="M106" s="25">
        <f t="shared" si="3"/>
        <v>0</v>
      </c>
      <c r="N106" s="89">
        <v>3</v>
      </c>
      <c r="O106" s="90">
        <v>4581.2</v>
      </c>
      <c r="P106" s="24"/>
      <c r="Q106" s="27">
        <f t="shared" si="4"/>
        <v>4581.2</v>
      </c>
    </row>
    <row r="107" spans="1:17" ht="15" customHeight="1">
      <c r="A107" s="75">
        <v>96</v>
      </c>
      <c r="B107" s="11" t="s">
        <v>102</v>
      </c>
      <c r="C107" s="12" t="s">
        <v>19</v>
      </c>
      <c r="D107" s="11"/>
      <c r="E107" s="13" t="s">
        <v>26</v>
      </c>
      <c r="F107" s="86" t="s">
        <v>364</v>
      </c>
      <c r="G107" s="14" t="s">
        <v>21</v>
      </c>
      <c r="H107" s="92"/>
      <c r="I107" s="87"/>
      <c r="J107" s="87"/>
      <c r="K107" s="88"/>
      <c r="L107" s="24"/>
      <c r="M107" s="25">
        <f t="shared" si="3"/>
        <v>0</v>
      </c>
      <c r="N107" s="89"/>
      <c r="O107" s="90"/>
      <c r="P107" s="24"/>
      <c r="Q107" s="27">
        <f t="shared" si="4"/>
        <v>0</v>
      </c>
    </row>
    <row r="108" spans="1:17" ht="15" customHeight="1">
      <c r="A108" s="75">
        <v>97</v>
      </c>
      <c r="B108" s="11" t="s">
        <v>102</v>
      </c>
      <c r="C108" s="12" t="s">
        <v>19</v>
      </c>
      <c r="D108" s="11"/>
      <c r="E108" s="13" t="s">
        <v>26</v>
      </c>
      <c r="F108" s="86" t="s">
        <v>232</v>
      </c>
      <c r="G108" s="18" t="s">
        <v>33</v>
      </c>
      <c r="H108" s="92"/>
      <c r="I108" s="87"/>
      <c r="J108" s="87"/>
      <c r="K108" s="88"/>
      <c r="L108" s="24"/>
      <c r="M108" s="25">
        <f t="shared" si="3"/>
        <v>0</v>
      </c>
      <c r="N108" s="89"/>
      <c r="O108" s="90"/>
      <c r="P108" s="24"/>
      <c r="Q108" s="27">
        <f t="shared" si="4"/>
        <v>0</v>
      </c>
    </row>
    <row r="109" spans="1:17" ht="15" customHeight="1">
      <c r="A109" s="75">
        <v>98</v>
      </c>
      <c r="B109" s="11" t="s">
        <v>103</v>
      </c>
      <c r="C109" s="12" t="s">
        <v>19</v>
      </c>
      <c r="D109" s="11"/>
      <c r="E109" s="13" t="s">
        <v>104</v>
      </c>
      <c r="F109" s="86" t="s">
        <v>365</v>
      </c>
      <c r="G109" s="14" t="s">
        <v>21</v>
      </c>
      <c r="H109" s="92"/>
      <c r="I109" s="87"/>
      <c r="J109" s="87"/>
      <c r="K109" s="88"/>
      <c r="L109" s="24"/>
      <c r="M109" s="25">
        <f t="shared" si="3"/>
        <v>0</v>
      </c>
      <c r="N109" s="89">
        <v>1</v>
      </c>
      <c r="O109" s="90">
        <v>1208.73</v>
      </c>
      <c r="P109" s="24"/>
      <c r="Q109" s="27">
        <f t="shared" si="4"/>
        <v>1208.73</v>
      </c>
    </row>
    <row r="110" spans="1:17" ht="15" customHeight="1">
      <c r="A110" s="75">
        <v>99</v>
      </c>
      <c r="B110" s="11" t="s">
        <v>105</v>
      </c>
      <c r="C110" s="12" t="s">
        <v>19</v>
      </c>
      <c r="D110" s="11"/>
      <c r="E110" s="13" t="s">
        <v>39</v>
      </c>
      <c r="F110" s="86" t="s">
        <v>366</v>
      </c>
      <c r="G110" s="14" t="s">
        <v>21</v>
      </c>
      <c r="H110" s="92">
        <v>2</v>
      </c>
      <c r="I110" s="87"/>
      <c r="J110" s="87"/>
      <c r="K110" s="88"/>
      <c r="L110" s="24"/>
      <c r="M110" s="25">
        <f t="shared" si="3"/>
        <v>0</v>
      </c>
      <c r="N110" s="89"/>
      <c r="O110" s="90"/>
      <c r="P110" s="24"/>
      <c r="Q110" s="27">
        <f t="shared" si="4"/>
        <v>0</v>
      </c>
    </row>
    <row r="111" spans="1:17" ht="15" customHeight="1">
      <c r="A111" s="75">
        <v>100</v>
      </c>
      <c r="B111" s="11" t="s">
        <v>105</v>
      </c>
      <c r="C111" s="12" t="s">
        <v>19</v>
      </c>
      <c r="D111" s="11"/>
      <c r="E111" s="13" t="s">
        <v>39</v>
      </c>
      <c r="F111" s="86" t="s">
        <v>235</v>
      </c>
      <c r="G111" s="18" t="s">
        <v>33</v>
      </c>
      <c r="H111" s="92">
        <v>2</v>
      </c>
      <c r="I111" s="87"/>
      <c r="J111" s="87"/>
      <c r="K111" s="88"/>
      <c r="L111" s="24"/>
      <c r="M111" s="25">
        <f t="shared" si="3"/>
        <v>0</v>
      </c>
      <c r="N111" s="89">
        <v>3</v>
      </c>
      <c r="O111" s="90"/>
      <c r="P111" s="24"/>
      <c r="Q111" s="27">
        <f t="shared" si="4"/>
        <v>0</v>
      </c>
    </row>
    <row r="112" spans="1:17" ht="15" customHeight="1">
      <c r="A112" s="75">
        <v>101</v>
      </c>
      <c r="B112" s="11" t="s">
        <v>106</v>
      </c>
      <c r="C112" s="12" t="s">
        <v>19</v>
      </c>
      <c r="D112" s="11"/>
      <c r="E112" s="13" t="s">
        <v>30</v>
      </c>
      <c r="F112" s="86" t="s">
        <v>367</v>
      </c>
      <c r="G112" s="14" t="s">
        <v>21</v>
      </c>
      <c r="H112" s="92"/>
      <c r="I112" s="87"/>
      <c r="J112" s="87"/>
      <c r="K112" s="88"/>
      <c r="L112" s="24"/>
      <c r="M112" s="25">
        <f t="shared" si="3"/>
        <v>0</v>
      </c>
      <c r="N112" s="89">
        <v>1</v>
      </c>
      <c r="O112" s="90">
        <v>2507.27</v>
      </c>
      <c r="P112" s="24"/>
      <c r="Q112" s="27">
        <f t="shared" si="4"/>
        <v>2507.27</v>
      </c>
    </row>
    <row r="113" spans="1:17" ht="15" customHeight="1">
      <c r="A113" s="75">
        <v>102</v>
      </c>
      <c r="B113" s="11" t="s">
        <v>106</v>
      </c>
      <c r="C113" s="12" t="s">
        <v>19</v>
      </c>
      <c r="D113" s="11"/>
      <c r="E113" s="13" t="s">
        <v>30</v>
      </c>
      <c r="F113" s="86" t="s">
        <v>414</v>
      </c>
      <c r="G113" s="17" t="s">
        <v>31</v>
      </c>
      <c r="H113" s="92">
        <v>2</v>
      </c>
      <c r="I113" s="87"/>
      <c r="J113" s="87"/>
      <c r="K113" s="88"/>
      <c r="L113" s="24"/>
      <c r="M113" s="25">
        <f t="shared" si="3"/>
        <v>0</v>
      </c>
      <c r="N113" s="89">
        <v>1</v>
      </c>
      <c r="O113" s="90">
        <v>1145.3</v>
      </c>
      <c r="P113" s="24"/>
      <c r="Q113" s="27">
        <f t="shared" si="4"/>
        <v>1145.3</v>
      </c>
    </row>
    <row r="114" spans="1:17" ht="15" customHeight="1">
      <c r="A114" s="75">
        <v>103</v>
      </c>
      <c r="B114" s="11" t="s">
        <v>107</v>
      </c>
      <c r="C114" s="12" t="s">
        <v>19</v>
      </c>
      <c r="D114" s="11"/>
      <c r="E114" s="13" t="s">
        <v>26</v>
      </c>
      <c r="F114" s="86" t="s">
        <v>368</v>
      </c>
      <c r="G114" s="14" t="s">
        <v>21</v>
      </c>
      <c r="H114" s="92"/>
      <c r="I114" s="87">
        <v>1</v>
      </c>
      <c r="J114" s="87">
        <v>1</v>
      </c>
      <c r="K114" s="88">
        <v>2757.53</v>
      </c>
      <c r="L114" s="24"/>
      <c r="M114" s="25">
        <f t="shared" si="3"/>
        <v>2757.53</v>
      </c>
      <c r="N114" s="89">
        <v>2</v>
      </c>
      <c r="O114" s="90">
        <v>7829.7</v>
      </c>
      <c r="P114" s="24"/>
      <c r="Q114" s="27">
        <f t="shared" si="4"/>
        <v>7829.7</v>
      </c>
    </row>
    <row r="115" spans="1:17" ht="15" customHeight="1">
      <c r="A115" s="75">
        <v>104</v>
      </c>
      <c r="B115" s="11" t="s">
        <v>108</v>
      </c>
      <c r="C115" s="12" t="s">
        <v>19</v>
      </c>
      <c r="D115" s="11"/>
      <c r="E115" s="13" t="s">
        <v>26</v>
      </c>
      <c r="F115" s="86" t="s">
        <v>369</v>
      </c>
      <c r="G115" s="14" t="s">
        <v>21</v>
      </c>
      <c r="H115" s="92">
        <v>1</v>
      </c>
      <c r="I115" s="87"/>
      <c r="J115" s="87"/>
      <c r="K115" s="88"/>
      <c r="L115" s="24"/>
      <c r="M115" s="25">
        <f t="shared" si="3"/>
        <v>0</v>
      </c>
      <c r="N115" s="89"/>
      <c r="O115" s="90"/>
      <c r="P115" s="24"/>
      <c r="Q115" s="27">
        <f t="shared" si="4"/>
        <v>0</v>
      </c>
    </row>
    <row r="116" spans="1:17" ht="15" customHeight="1">
      <c r="A116" s="75">
        <v>105</v>
      </c>
      <c r="B116" s="11" t="s">
        <v>109</v>
      </c>
      <c r="C116" s="12" t="s">
        <v>19</v>
      </c>
      <c r="D116" s="11"/>
      <c r="E116" s="13" t="s">
        <v>30</v>
      </c>
      <c r="F116" s="63">
        <v>99</v>
      </c>
      <c r="G116" s="14" t="s">
        <v>21</v>
      </c>
      <c r="H116" s="92"/>
      <c r="I116" s="87"/>
      <c r="J116" s="87"/>
      <c r="K116" s="88"/>
      <c r="L116" s="24"/>
      <c r="M116" s="25">
        <f t="shared" si="3"/>
        <v>0</v>
      </c>
      <c r="N116" s="89"/>
      <c r="O116" s="90"/>
      <c r="P116" s="24"/>
      <c r="Q116" s="27">
        <f t="shared" si="4"/>
        <v>0</v>
      </c>
    </row>
    <row r="117" spans="1:17" ht="15" customHeight="1">
      <c r="A117" s="75">
        <v>106</v>
      </c>
      <c r="B117" s="11" t="s">
        <v>110</v>
      </c>
      <c r="C117" s="12" t="s">
        <v>19</v>
      </c>
      <c r="D117" s="11"/>
      <c r="E117" s="13" t="s">
        <v>30</v>
      </c>
      <c r="F117" s="86" t="s">
        <v>370</v>
      </c>
      <c r="G117" s="14" t="s">
        <v>21</v>
      </c>
      <c r="H117" s="92"/>
      <c r="I117" s="87">
        <v>1</v>
      </c>
      <c r="J117" s="87">
        <v>1</v>
      </c>
      <c r="K117" s="88">
        <v>1133.8499999999999</v>
      </c>
      <c r="L117" s="24"/>
      <c r="M117" s="25">
        <f t="shared" si="3"/>
        <v>1133.8499999999999</v>
      </c>
      <c r="N117" s="89">
        <v>3</v>
      </c>
      <c r="O117" s="90">
        <v>3133.65</v>
      </c>
      <c r="P117" s="24"/>
      <c r="Q117" s="27">
        <f t="shared" si="4"/>
        <v>3133.65</v>
      </c>
    </row>
    <row r="118" spans="1:17" ht="15" customHeight="1">
      <c r="A118" s="75">
        <v>107</v>
      </c>
      <c r="B118" s="11" t="s">
        <v>110</v>
      </c>
      <c r="C118" s="12" t="s">
        <v>19</v>
      </c>
      <c r="D118" s="11"/>
      <c r="E118" s="13" t="s">
        <v>30</v>
      </c>
      <c r="F118" s="86" t="s">
        <v>415</v>
      </c>
      <c r="G118" s="17" t="s">
        <v>31</v>
      </c>
      <c r="H118" s="92"/>
      <c r="I118" s="87"/>
      <c r="J118" s="87"/>
      <c r="K118" s="88"/>
      <c r="L118" s="24"/>
      <c r="M118" s="25">
        <f t="shared" si="3"/>
        <v>0</v>
      </c>
      <c r="N118" s="89"/>
      <c r="O118" s="90"/>
      <c r="P118" s="24"/>
      <c r="Q118" s="27">
        <f t="shared" si="4"/>
        <v>0</v>
      </c>
    </row>
    <row r="119" spans="1:17" ht="15" customHeight="1">
      <c r="A119" s="75">
        <v>108</v>
      </c>
      <c r="B119" s="11" t="s">
        <v>111</v>
      </c>
      <c r="C119" s="12" t="s">
        <v>19</v>
      </c>
      <c r="D119" s="11"/>
      <c r="E119" s="13" t="s">
        <v>112</v>
      </c>
      <c r="F119" s="86" t="s">
        <v>371</v>
      </c>
      <c r="G119" s="14" t="s">
        <v>21</v>
      </c>
      <c r="H119" s="92"/>
      <c r="I119" s="87"/>
      <c r="J119" s="87"/>
      <c r="K119" s="88"/>
      <c r="L119" s="24"/>
      <c r="M119" s="25">
        <f t="shared" si="3"/>
        <v>0</v>
      </c>
      <c r="N119" s="89"/>
      <c r="O119" s="90"/>
      <c r="P119" s="24"/>
      <c r="Q119" s="27">
        <f t="shared" si="4"/>
        <v>0</v>
      </c>
    </row>
    <row r="120" spans="1:17" ht="15" customHeight="1">
      <c r="A120" s="75">
        <v>109</v>
      </c>
      <c r="B120" s="11" t="s">
        <v>111</v>
      </c>
      <c r="C120" s="12" t="s">
        <v>19</v>
      </c>
      <c r="D120" s="11"/>
      <c r="E120" s="13" t="s">
        <v>112</v>
      </c>
      <c r="F120" s="86" t="s">
        <v>432</v>
      </c>
      <c r="G120" s="16" t="s">
        <v>22</v>
      </c>
      <c r="H120" s="92"/>
      <c r="I120" s="87"/>
      <c r="J120" s="87"/>
      <c r="K120" s="88"/>
      <c r="L120" s="24"/>
      <c r="M120" s="25">
        <f t="shared" si="3"/>
        <v>0</v>
      </c>
      <c r="N120" s="89"/>
      <c r="O120" s="90"/>
      <c r="P120" s="24"/>
      <c r="Q120" s="27">
        <f t="shared" si="4"/>
        <v>0</v>
      </c>
    </row>
    <row r="121" spans="1:17" ht="15" customHeight="1">
      <c r="A121" s="75">
        <v>110</v>
      </c>
      <c r="B121" s="11" t="s">
        <v>113</v>
      </c>
      <c r="C121" s="12" t="s">
        <v>19</v>
      </c>
      <c r="D121" s="11"/>
      <c r="E121" s="13" t="s">
        <v>26</v>
      </c>
      <c r="F121" s="86" t="s">
        <v>372</v>
      </c>
      <c r="G121" s="14" t="s">
        <v>21</v>
      </c>
      <c r="H121" s="92">
        <v>1</v>
      </c>
      <c r="I121" s="87">
        <v>2</v>
      </c>
      <c r="J121" s="87">
        <v>2</v>
      </c>
      <c r="K121" s="88">
        <v>2028.06</v>
      </c>
      <c r="L121" s="24"/>
      <c r="M121" s="25">
        <f t="shared" si="3"/>
        <v>2028.06</v>
      </c>
      <c r="N121" s="89">
        <v>7</v>
      </c>
      <c r="O121" s="90">
        <v>19978.79</v>
      </c>
      <c r="P121" s="24"/>
      <c r="Q121" s="27">
        <f t="shared" si="4"/>
        <v>19978.79</v>
      </c>
    </row>
    <row r="122" spans="1:17" ht="15" customHeight="1">
      <c r="A122" s="75">
        <v>111</v>
      </c>
      <c r="B122" s="11" t="s">
        <v>114</v>
      </c>
      <c r="C122" s="12" t="s">
        <v>19</v>
      </c>
      <c r="D122" s="11"/>
      <c r="E122" s="13" t="s">
        <v>26</v>
      </c>
      <c r="F122" s="86" t="s">
        <v>373</v>
      </c>
      <c r="G122" s="14" t="s">
        <v>21</v>
      </c>
      <c r="H122" s="92"/>
      <c r="I122" s="87"/>
      <c r="J122" s="87"/>
      <c r="K122" s="88"/>
      <c r="L122" s="24"/>
      <c r="M122" s="25">
        <f t="shared" si="3"/>
        <v>0</v>
      </c>
      <c r="N122" s="89"/>
      <c r="O122" s="90"/>
      <c r="P122" s="24"/>
      <c r="Q122" s="27">
        <f t="shared" si="4"/>
        <v>0</v>
      </c>
    </row>
    <row r="123" spans="1:17" ht="15" customHeight="1">
      <c r="A123" s="75">
        <v>112</v>
      </c>
      <c r="B123" s="11" t="s">
        <v>114</v>
      </c>
      <c r="C123" s="12" t="s">
        <v>19</v>
      </c>
      <c r="D123" s="11"/>
      <c r="E123" s="13" t="s">
        <v>26</v>
      </c>
      <c r="F123" s="86" t="s">
        <v>245</v>
      </c>
      <c r="G123" s="18" t="s">
        <v>33</v>
      </c>
      <c r="H123" s="92">
        <v>1</v>
      </c>
      <c r="I123" s="87"/>
      <c r="J123" s="87"/>
      <c r="K123" s="88"/>
      <c r="L123" s="24"/>
      <c r="M123" s="25">
        <f t="shared" si="3"/>
        <v>0</v>
      </c>
      <c r="N123" s="89"/>
      <c r="O123" s="90"/>
      <c r="P123" s="24"/>
      <c r="Q123" s="27">
        <f t="shared" si="4"/>
        <v>0</v>
      </c>
    </row>
    <row r="124" spans="1:17" ht="15" customHeight="1">
      <c r="A124" s="75">
        <v>113</v>
      </c>
      <c r="B124" s="11" t="s">
        <v>115</v>
      </c>
      <c r="C124" s="12" t="s">
        <v>19</v>
      </c>
      <c r="D124" s="11"/>
      <c r="E124" s="13" t="s">
        <v>116</v>
      </c>
      <c r="F124" s="86" t="s">
        <v>374</v>
      </c>
      <c r="G124" s="14" t="s">
        <v>21</v>
      </c>
      <c r="H124" s="92"/>
      <c r="I124" s="87">
        <v>5</v>
      </c>
      <c r="J124" s="87">
        <v>5</v>
      </c>
      <c r="K124" s="88">
        <v>6282.12</v>
      </c>
      <c r="L124" s="24"/>
      <c r="M124" s="25">
        <f t="shared" si="3"/>
        <v>6282.12</v>
      </c>
      <c r="N124" s="89"/>
      <c r="O124" s="90"/>
      <c r="P124" s="24"/>
      <c r="Q124" s="27">
        <f t="shared" si="4"/>
        <v>0</v>
      </c>
    </row>
    <row r="125" spans="1:17" ht="15" customHeight="1">
      <c r="A125" s="75">
        <v>114</v>
      </c>
      <c r="B125" s="11" t="s">
        <v>115</v>
      </c>
      <c r="C125" s="12" t="s">
        <v>19</v>
      </c>
      <c r="D125" s="11"/>
      <c r="E125" s="13" t="s">
        <v>116</v>
      </c>
      <c r="F125" s="86" t="s">
        <v>402</v>
      </c>
      <c r="G125" s="19" t="s">
        <v>36</v>
      </c>
      <c r="H125" s="92"/>
      <c r="I125" s="87"/>
      <c r="J125" s="87"/>
      <c r="K125" s="88"/>
      <c r="L125" s="24"/>
      <c r="M125" s="25">
        <f t="shared" si="3"/>
        <v>0</v>
      </c>
      <c r="N125" s="89"/>
      <c r="O125" s="90"/>
      <c r="P125" s="24"/>
      <c r="Q125" s="27">
        <f t="shared" si="4"/>
        <v>0</v>
      </c>
    </row>
    <row r="126" spans="1:17" ht="15" customHeight="1">
      <c r="A126" s="75">
        <v>115</v>
      </c>
      <c r="B126" s="11" t="s">
        <v>117</v>
      </c>
      <c r="C126" s="12" t="s">
        <v>19</v>
      </c>
      <c r="D126" s="11"/>
      <c r="E126" s="13" t="s">
        <v>61</v>
      </c>
      <c r="F126" s="86" t="s">
        <v>375</v>
      </c>
      <c r="G126" s="14" t="s">
        <v>21</v>
      </c>
      <c r="H126" s="92"/>
      <c r="I126" s="87"/>
      <c r="J126" s="87"/>
      <c r="K126" s="88"/>
      <c r="L126" s="24"/>
      <c r="M126" s="25">
        <f t="shared" si="3"/>
        <v>0</v>
      </c>
      <c r="N126" s="89">
        <v>2</v>
      </c>
      <c r="O126" s="90">
        <v>2933.73</v>
      </c>
      <c r="P126" s="24"/>
      <c r="Q126" s="27">
        <f t="shared" si="4"/>
        <v>2933.73</v>
      </c>
    </row>
    <row r="127" spans="1:17" ht="15" customHeight="1">
      <c r="A127" s="75">
        <v>116</v>
      </c>
      <c r="B127" s="11" t="s">
        <v>117</v>
      </c>
      <c r="C127" s="12" t="s">
        <v>19</v>
      </c>
      <c r="D127" s="11"/>
      <c r="E127" s="13" t="s">
        <v>61</v>
      </c>
      <c r="F127" s="86" t="s">
        <v>433</v>
      </c>
      <c r="G127" s="16" t="s">
        <v>22</v>
      </c>
      <c r="H127" s="92">
        <v>2</v>
      </c>
      <c r="I127" s="87"/>
      <c r="J127" s="87">
        <v>1</v>
      </c>
      <c r="K127" s="88">
        <v>1938.2</v>
      </c>
      <c r="L127" s="24"/>
      <c r="M127" s="25">
        <f t="shared" si="3"/>
        <v>1938.2</v>
      </c>
      <c r="N127" s="89">
        <v>2</v>
      </c>
      <c r="O127" s="90">
        <v>7400.4</v>
      </c>
      <c r="P127" s="24"/>
      <c r="Q127" s="27">
        <f t="shared" si="4"/>
        <v>7400.4</v>
      </c>
    </row>
    <row r="128" spans="1:17" ht="15" customHeight="1">
      <c r="A128" s="75">
        <v>117</v>
      </c>
      <c r="B128" s="11" t="s">
        <v>118</v>
      </c>
      <c r="C128" s="12" t="s">
        <v>19</v>
      </c>
      <c r="D128" s="11"/>
      <c r="E128" s="13" t="s">
        <v>87</v>
      </c>
      <c r="F128" s="86" t="s">
        <v>440</v>
      </c>
      <c r="G128" s="14" t="s">
        <v>21</v>
      </c>
      <c r="H128" s="92"/>
      <c r="I128" s="87"/>
      <c r="J128" s="87"/>
      <c r="K128" s="88"/>
      <c r="L128" s="24"/>
      <c r="M128" s="25">
        <f t="shared" si="3"/>
        <v>0</v>
      </c>
      <c r="N128" s="89"/>
      <c r="O128" s="90"/>
      <c r="P128" s="24"/>
      <c r="Q128" s="27">
        <f t="shared" si="4"/>
        <v>0</v>
      </c>
    </row>
    <row r="129" spans="1:17" ht="15" customHeight="1">
      <c r="A129" s="75">
        <v>118</v>
      </c>
      <c r="B129" s="11" t="s">
        <v>118</v>
      </c>
      <c r="C129" s="12" t="s">
        <v>19</v>
      </c>
      <c r="D129" s="11"/>
      <c r="E129" s="13" t="s">
        <v>87</v>
      </c>
      <c r="F129" s="86" t="s">
        <v>416</v>
      </c>
      <c r="G129" s="17" t="s">
        <v>31</v>
      </c>
      <c r="H129" s="92"/>
      <c r="I129" s="87"/>
      <c r="J129" s="87"/>
      <c r="K129" s="88"/>
      <c r="L129" s="24"/>
      <c r="M129" s="25">
        <f t="shared" si="3"/>
        <v>0</v>
      </c>
      <c r="N129" s="89"/>
      <c r="O129" s="90"/>
      <c r="P129" s="24"/>
      <c r="Q129" s="27">
        <f t="shared" si="4"/>
        <v>0</v>
      </c>
    </row>
    <row r="130" spans="1:17" ht="15" customHeight="1">
      <c r="A130" s="75">
        <v>119</v>
      </c>
      <c r="B130" s="11" t="s">
        <v>119</v>
      </c>
      <c r="C130" s="12" t="s">
        <v>19</v>
      </c>
      <c r="D130" s="11"/>
      <c r="E130" s="13" t="s">
        <v>84</v>
      </c>
      <c r="F130" s="86" t="s">
        <v>376</v>
      </c>
      <c r="G130" s="14" t="s">
        <v>21</v>
      </c>
      <c r="H130" s="92">
        <v>1</v>
      </c>
      <c r="I130" s="87"/>
      <c r="J130" s="87"/>
      <c r="K130" s="88"/>
      <c r="L130" s="24"/>
      <c r="M130" s="25">
        <f t="shared" si="3"/>
        <v>0</v>
      </c>
      <c r="N130" s="89"/>
      <c r="O130" s="90"/>
      <c r="P130" s="24"/>
      <c r="Q130" s="27">
        <f t="shared" si="4"/>
        <v>0</v>
      </c>
    </row>
    <row r="131" spans="1:17" ht="15" customHeight="1">
      <c r="A131" s="75">
        <v>120</v>
      </c>
      <c r="B131" s="11" t="s">
        <v>119</v>
      </c>
      <c r="C131" s="12" t="s">
        <v>19</v>
      </c>
      <c r="D131" s="11"/>
      <c r="E131" s="13" t="s">
        <v>84</v>
      </c>
      <c r="F131" s="86" t="s">
        <v>253</v>
      </c>
      <c r="G131" s="18" t="s">
        <v>33</v>
      </c>
      <c r="H131" s="92"/>
      <c r="I131" s="87"/>
      <c r="J131" s="87"/>
      <c r="K131" s="88"/>
      <c r="L131" s="24"/>
      <c r="M131" s="25">
        <f t="shared" si="3"/>
        <v>0</v>
      </c>
      <c r="N131" s="89"/>
      <c r="O131" s="90"/>
      <c r="P131" s="24"/>
      <c r="Q131" s="27">
        <f t="shared" si="4"/>
        <v>0</v>
      </c>
    </row>
    <row r="132" spans="1:17" ht="15" customHeight="1">
      <c r="A132" s="75">
        <v>121</v>
      </c>
      <c r="B132" s="11" t="s">
        <v>120</v>
      </c>
      <c r="C132" s="12" t="s">
        <v>19</v>
      </c>
      <c r="D132" s="11"/>
      <c r="E132" s="13" t="s">
        <v>24</v>
      </c>
      <c r="F132" s="86" t="s">
        <v>377</v>
      </c>
      <c r="G132" s="14" t="s">
        <v>21</v>
      </c>
      <c r="H132" s="92">
        <v>1</v>
      </c>
      <c r="I132" s="87"/>
      <c r="J132" s="87"/>
      <c r="K132" s="88"/>
      <c r="L132" s="24"/>
      <c r="M132" s="25">
        <f t="shared" si="3"/>
        <v>0</v>
      </c>
      <c r="N132" s="89">
        <v>1</v>
      </c>
      <c r="O132" s="90">
        <v>1268.6400000000001</v>
      </c>
      <c r="P132" s="24"/>
      <c r="Q132" s="27">
        <f t="shared" si="4"/>
        <v>1268.6400000000001</v>
      </c>
    </row>
    <row r="133" spans="1:17" ht="15" customHeight="1">
      <c r="A133" s="75">
        <v>122</v>
      </c>
      <c r="B133" s="11" t="s">
        <v>120</v>
      </c>
      <c r="C133" s="12" t="s">
        <v>19</v>
      </c>
      <c r="D133" s="11"/>
      <c r="E133" s="13" t="s">
        <v>24</v>
      </c>
      <c r="F133" s="86" t="s">
        <v>434</v>
      </c>
      <c r="G133" s="16" t="s">
        <v>22</v>
      </c>
      <c r="H133" s="92">
        <v>1</v>
      </c>
      <c r="I133" s="87"/>
      <c r="J133" s="87"/>
      <c r="K133" s="88"/>
      <c r="L133" s="24"/>
      <c r="M133" s="25">
        <f t="shared" si="3"/>
        <v>0</v>
      </c>
      <c r="N133" s="89"/>
      <c r="O133" s="90"/>
      <c r="P133" s="24"/>
      <c r="Q133" s="27">
        <f t="shared" si="4"/>
        <v>0</v>
      </c>
    </row>
    <row r="134" spans="1:17" ht="15" customHeight="1">
      <c r="A134" s="75">
        <v>123</v>
      </c>
      <c r="B134" s="11" t="s">
        <v>121</v>
      </c>
      <c r="C134" s="12" t="s">
        <v>19</v>
      </c>
      <c r="D134" s="11"/>
      <c r="E134" s="13" t="s">
        <v>30</v>
      </c>
      <c r="F134" s="86" t="s">
        <v>378</v>
      </c>
      <c r="G134" s="14" t="s">
        <v>21</v>
      </c>
      <c r="H134" s="92"/>
      <c r="I134" s="87"/>
      <c r="J134" s="87"/>
      <c r="K134" s="88"/>
      <c r="L134" s="24"/>
      <c r="M134" s="25">
        <f t="shared" si="3"/>
        <v>0</v>
      </c>
      <c r="N134" s="89">
        <v>1</v>
      </c>
      <c r="O134" s="90">
        <v>4773.3900000000003</v>
      </c>
      <c r="P134" s="24"/>
      <c r="Q134" s="27">
        <f t="shared" si="4"/>
        <v>4773.3900000000003</v>
      </c>
    </row>
    <row r="135" spans="1:17" ht="15" customHeight="1">
      <c r="A135" s="75">
        <v>124</v>
      </c>
      <c r="B135" s="11" t="s">
        <v>121</v>
      </c>
      <c r="C135" s="12" t="s">
        <v>19</v>
      </c>
      <c r="D135" s="11"/>
      <c r="E135" s="13" t="s">
        <v>30</v>
      </c>
      <c r="F135" s="86" t="s">
        <v>417</v>
      </c>
      <c r="G135" s="17" t="s">
        <v>31</v>
      </c>
      <c r="H135" s="92">
        <v>1</v>
      </c>
      <c r="I135" s="87"/>
      <c r="J135" s="87"/>
      <c r="K135" s="88"/>
      <c r="L135" s="24"/>
      <c r="M135" s="25">
        <f t="shared" si="3"/>
        <v>0</v>
      </c>
      <c r="N135" s="89"/>
      <c r="O135" s="90"/>
      <c r="P135" s="24"/>
      <c r="Q135" s="27">
        <f t="shared" si="4"/>
        <v>0</v>
      </c>
    </row>
    <row r="136" spans="1:17" ht="15" customHeight="1">
      <c r="A136" s="75">
        <v>125</v>
      </c>
      <c r="B136" s="11" t="s">
        <v>122</v>
      </c>
      <c r="C136" s="12" t="s">
        <v>19</v>
      </c>
      <c r="D136" s="11"/>
      <c r="E136" s="13" t="s">
        <v>58</v>
      </c>
      <c r="F136" s="86" t="s">
        <v>379</v>
      </c>
      <c r="G136" s="14" t="s">
        <v>21</v>
      </c>
      <c r="H136" s="92"/>
      <c r="I136" s="87">
        <v>1</v>
      </c>
      <c r="J136" s="87">
        <v>1</v>
      </c>
      <c r="K136" s="88">
        <v>1856.02</v>
      </c>
      <c r="L136" s="24"/>
      <c r="M136" s="25">
        <f t="shared" si="3"/>
        <v>1856.02</v>
      </c>
      <c r="N136" s="89">
        <v>3</v>
      </c>
      <c r="O136" s="90">
        <v>6243.08</v>
      </c>
      <c r="P136" s="24"/>
      <c r="Q136" s="27">
        <f t="shared" si="4"/>
        <v>6243.08</v>
      </c>
    </row>
    <row r="137" spans="1:17" ht="15" customHeight="1">
      <c r="A137" s="75">
        <v>126</v>
      </c>
      <c r="B137" s="11" t="s">
        <v>122</v>
      </c>
      <c r="C137" s="12" t="s">
        <v>19</v>
      </c>
      <c r="D137" s="11"/>
      <c r="E137" s="13" t="s">
        <v>58</v>
      </c>
      <c r="F137" s="86" t="s">
        <v>418</v>
      </c>
      <c r="G137" s="17" t="s">
        <v>31</v>
      </c>
      <c r="H137" s="92"/>
      <c r="I137" s="87"/>
      <c r="J137" s="87"/>
      <c r="K137" s="88"/>
      <c r="L137" s="24"/>
      <c r="M137" s="25">
        <f t="shared" si="3"/>
        <v>0</v>
      </c>
      <c r="N137" s="89"/>
      <c r="O137" s="90"/>
      <c r="P137" s="24"/>
      <c r="Q137" s="27">
        <f t="shared" si="4"/>
        <v>0</v>
      </c>
    </row>
    <row r="138" spans="1:17" ht="15" customHeight="1">
      <c r="A138" s="75">
        <v>127</v>
      </c>
      <c r="B138" s="11" t="s">
        <v>123</v>
      </c>
      <c r="C138" s="12" t="s">
        <v>19</v>
      </c>
      <c r="D138" s="11"/>
      <c r="E138" s="13" t="s">
        <v>124</v>
      </c>
      <c r="F138" s="86" t="s">
        <v>380</v>
      </c>
      <c r="G138" s="14" t="s">
        <v>21</v>
      </c>
      <c r="H138" s="92"/>
      <c r="I138" s="87"/>
      <c r="J138" s="87"/>
      <c r="K138" s="88"/>
      <c r="L138" s="24"/>
      <c r="M138" s="25">
        <f t="shared" si="3"/>
        <v>0</v>
      </c>
      <c r="N138" s="89"/>
      <c r="O138" s="90"/>
      <c r="P138" s="24"/>
      <c r="Q138" s="27">
        <f t="shared" si="4"/>
        <v>0</v>
      </c>
    </row>
    <row r="139" spans="1:17" ht="15" customHeight="1">
      <c r="A139" s="75">
        <v>128</v>
      </c>
      <c r="B139" s="11" t="s">
        <v>123</v>
      </c>
      <c r="C139" s="12" t="s">
        <v>19</v>
      </c>
      <c r="D139" s="11"/>
      <c r="E139" s="13" t="s">
        <v>124</v>
      </c>
      <c r="F139" s="86" t="s">
        <v>435</v>
      </c>
      <c r="G139" s="16" t="s">
        <v>22</v>
      </c>
      <c r="H139" s="92"/>
      <c r="I139" s="87"/>
      <c r="J139" s="87"/>
      <c r="K139" s="88"/>
      <c r="L139" s="24"/>
      <c r="M139" s="25">
        <f t="shared" si="3"/>
        <v>0</v>
      </c>
      <c r="N139" s="89"/>
      <c r="O139" s="90"/>
      <c r="P139" s="24"/>
      <c r="Q139" s="27">
        <f t="shared" si="4"/>
        <v>0</v>
      </c>
    </row>
    <row r="140" spans="1:17" ht="15" customHeight="1">
      <c r="A140" s="75">
        <v>129</v>
      </c>
      <c r="B140" s="11" t="s">
        <v>125</v>
      </c>
      <c r="C140" s="12" t="s">
        <v>19</v>
      </c>
      <c r="D140" s="11"/>
      <c r="E140" s="13" t="s">
        <v>61</v>
      </c>
      <c r="F140" s="86" t="s">
        <v>381</v>
      </c>
      <c r="G140" s="14" t="s">
        <v>21</v>
      </c>
      <c r="H140" s="92"/>
      <c r="I140" s="87"/>
      <c r="J140" s="87"/>
      <c r="K140" s="88"/>
      <c r="L140" s="24"/>
      <c r="M140" s="25">
        <f t="shared" si="3"/>
        <v>0</v>
      </c>
      <c r="N140" s="89">
        <v>1</v>
      </c>
      <c r="O140" s="90">
        <v>299.54000000000002</v>
      </c>
      <c r="P140" s="24"/>
      <c r="Q140" s="27">
        <f t="shared" si="4"/>
        <v>299.54000000000002</v>
      </c>
    </row>
    <row r="141" spans="1:17" ht="15" customHeight="1">
      <c r="A141" s="75">
        <v>130</v>
      </c>
      <c r="B141" s="11" t="s">
        <v>125</v>
      </c>
      <c r="C141" s="12" t="s">
        <v>19</v>
      </c>
      <c r="D141" s="11"/>
      <c r="E141" s="13" t="s">
        <v>61</v>
      </c>
      <c r="F141" s="86" t="s">
        <v>436</v>
      </c>
      <c r="G141" s="16" t="s">
        <v>22</v>
      </c>
      <c r="H141" s="92"/>
      <c r="I141" s="87"/>
      <c r="J141" s="87"/>
      <c r="K141" s="88"/>
      <c r="L141" s="24"/>
      <c r="M141" s="25">
        <f t="shared" si="3"/>
        <v>0</v>
      </c>
      <c r="N141" s="89"/>
      <c r="O141" s="90"/>
      <c r="P141" s="24"/>
      <c r="Q141" s="27">
        <f t="shared" si="4"/>
        <v>0</v>
      </c>
    </row>
    <row r="142" spans="1:17" ht="15" customHeight="1">
      <c r="A142" s="75">
        <v>131</v>
      </c>
      <c r="B142" s="11" t="s">
        <v>126</v>
      </c>
      <c r="C142" s="12" t="s">
        <v>19</v>
      </c>
      <c r="D142" s="11"/>
      <c r="E142" s="13" t="s">
        <v>24</v>
      </c>
      <c r="F142" s="86" t="s">
        <v>382</v>
      </c>
      <c r="G142" s="14" t="s">
        <v>21</v>
      </c>
      <c r="H142" s="92">
        <v>1</v>
      </c>
      <c r="I142" s="87">
        <v>2</v>
      </c>
      <c r="J142" s="87">
        <v>2</v>
      </c>
      <c r="K142" s="88">
        <v>1691.52</v>
      </c>
      <c r="L142" s="24"/>
      <c r="M142" s="25">
        <f t="shared" ref="M142:M187" si="5">K142-L142</f>
        <v>1691.52</v>
      </c>
      <c r="N142" s="89">
        <v>2</v>
      </c>
      <c r="O142" s="90">
        <v>8913.18</v>
      </c>
      <c r="P142" s="24"/>
      <c r="Q142" s="27">
        <f t="shared" ref="Q142:Q187" si="6">O142-P142</f>
        <v>8913.18</v>
      </c>
    </row>
    <row r="143" spans="1:17" ht="15" customHeight="1">
      <c r="A143" s="75">
        <v>132</v>
      </c>
      <c r="B143" s="11" t="s">
        <v>126</v>
      </c>
      <c r="C143" s="12" t="s">
        <v>19</v>
      </c>
      <c r="D143" s="11"/>
      <c r="E143" s="13" t="s">
        <v>24</v>
      </c>
      <c r="F143" s="86" t="s">
        <v>437</v>
      </c>
      <c r="G143" s="16" t="s">
        <v>22</v>
      </c>
      <c r="H143" s="92"/>
      <c r="I143" s="87"/>
      <c r="J143" s="87"/>
      <c r="K143" s="88"/>
      <c r="L143" s="24"/>
      <c r="M143" s="25">
        <f t="shared" si="5"/>
        <v>0</v>
      </c>
      <c r="N143" s="89"/>
      <c r="O143" s="90"/>
      <c r="P143" s="24"/>
      <c r="Q143" s="27">
        <f t="shared" si="6"/>
        <v>0</v>
      </c>
    </row>
    <row r="144" spans="1:17" ht="15" customHeight="1">
      <c r="A144" s="75">
        <v>133</v>
      </c>
      <c r="B144" s="11" t="s">
        <v>127</v>
      </c>
      <c r="C144" s="12" t="s">
        <v>19</v>
      </c>
      <c r="D144" s="11"/>
      <c r="E144" s="13" t="s">
        <v>26</v>
      </c>
      <c r="F144" s="86" t="s">
        <v>383</v>
      </c>
      <c r="G144" s="14" t="s">
        <v>21</v>
      </c>
      <c r="H144" s="92">
        <v>1</v>
      </c>
      <c r="I144" s="87"/>
      <c r="J144" s="87"/>
      <c r="K144" s="88"/>
      <c r="L144" s="24"/>
      <c r="M144" s="25">
        <f t="shared" si="5"/>
        <v>0</v>
      </c>
      <c r="N144" s="89"/>
      <c r="O144" s="90"/>
      <c r="P144" s="24"/>
      <c r="Q144" s="27">
        <f t="shared" si="6"/>
        <v>0</v>
      </c>
    </row>
    <row r="145" spans="1:17" ht="15" customHeight="1">
      <c r="A145" s="75">
        <v>134</v>
      </c>
      <c r="B145" s="11" t="s">
        <v>127</v>
      </c>
      <c r="C145" s="12" t="s">
        <v>19</v>
      </c>
      <c r="D145" s="11"/>
      <c r="E145" s="13" t="s">
        <v>26</v>
      </c>
      <c r="F145" s="86" t="s">
        <v>267</v>
      </c>
      <c r="G145" s="18" t="s">
        <v>33</v>
      </c>
      <c r="H145" s="92">
        <v>2</v>
      </c>
      <c r="I145" s="87"/>
      <c r="J145" s="87"/>
      <c r="K145" s="88"/>
      <c r="L145" s="24"/>
      <c r="M145" s="25">
        <f t="shared" si="5"/>
        <v>0</v>
      </c>
      <c r="N145" s="89"/>
      <c r="O145" s="90"/>
      <c r="P145" s="24"/>
      <c r="Q145" s="27">
        <f t="shared" si="6"/>
        <v>0</v>
      </c>
    </row>
    <row r="146" spans="1:17" ht="15" customHeight="1">
      <c r="A146" s="75">
        <v>135</v>
      </c>
      <c r="B146" s="11" t="s">
        <v>128</v>
      </c>
      <c r="C146" s="12" t="s">
        <v>19</v>
      </c>
      <c r="D146" s="11"/>
      <c r="E146" s="13" t="s">
        <v>26</v>
      </c>
      <c r="F146" s="69">
        <v>124</v>
      </c>
      <c r="G146" s="14" t="s">
        <v>21</v>
      </c>
      <c r="H146" s="92"/>
      <c r="I146" s="87"/>
      <c r="J146" s="87"/>
      <c r="K146" s="88"/>
      <c r="L146" s="24"/>
      <c r="M146" s="25">
        <f t="shared" si="5"/>
        <v>0</v>
      </c>
      <c r="N146" s="89"/>
      <c r="O146" s="90"/>
      <c r="P146" s="24"/>
      <c r="Q146" s="27">
        <f t="shared" si="6"/>
        <v>0</v>
      </c>
    </row>
    <row r="147" spans="1:17" ht="15" customHeight="1">
      <c r="A147" s="75">
        <v>136</v>
      </c>
      <c r="B147" s="11" t="s">
        <v>128</v>
      </c>
      <c r="C147" s="12" t="s">
        <v>19</v>
      </c>
      <c r="D147" s="11"/>
      <c r="E147" s="13" t="s">
        <v>26</v>
      </c>
      <c r="F147" s="65" t="s">
        <v>299</v>
      </c>
      <c r="G147" s="18" t="s">
        <v>33</v>
      </c>
      <c r="H147" s="92"/>
      <c r="I147" s="87"/>
      <c r="J147" s="87"/>
      <c r="K147" s="88"/>
      <c r="L147" s="24"/>
      <c r="M147" s="25">
        <f t="shared" si="5"/>
        <v>0</v>
      </c>
      <c r="N147" s="89"/>
      <c r="O147" s="90"/>
      <c r="P147" s="24"/>
      <c r="Q147" s="27">
        <f t="shared" si="6"/>
        <v>0</v>
      </c>
    </row>
    <row r="148" spans="1:17" ht="15" customHeight="1">
      <c r="A148" s="75">
        <v>137</v>
      </c>
      <c r="B148" s="11" t="s">
        <v>129</v>
      </c>
      <c r="C148" s="12" t="s">
        <v>19</v>
      </c>
      <c r="D148" s="11"/>
      <c r="E148" s="13" t="s">
        <v>26</v>
      </c>
      <c r="F148" s="63">
        <v>125</v>
      </c>
      <c r="G148" s="14" t="s">
        <v>21</v>
      </c>
      <c r="H148" s="92"/>
      <c r="I148" s="87"/>
      <c r="J148" s="87"/>
      <c r="K148" s="88"/>
      <c r="L148" s="24"/>
      <c r="M148" s="25">
        <f t="shared" si="5"/>
        <v>0</v>
      </c>
      <c r="N148" s="89"/>
      <c r="O148" s="90"/>
      <c r="P148" s="24"/>
      <c r="Q148" s="27">
        <f t="shared" si="6"/>
        <v>0</v>
      </c>
    </row>
    <row r="149" spans="1:17" ht="15" customHeight="1">
      <c r="A149" s="75">
        <v>138</v>
      </c>
      <c r="B149" s="11" t="s">
        <v>129</v>
      </c>
      <c r="C149" s="12" t="s">
        <v>19</v>
      </c>
      <c r="D149" s="11"/>
      <c r="E149" s="13" t="s">
        <v>26</v>
      </c>
      <c r="F149" s="86" t="s">
        <v>268</v>
      </c>
      <c r="G149" s="18" t="s">
        <v>33</v>
      </c>
      <c r="H149" s="92"/>
      <c r="I149" s="87"/>
      <c r="J149" s="87"/>
      <c r="K149" s="88"/>
      <c r="L149" s="24"/>
      <c r="M149" s="25">
        <f t="shared" si="5"/>
        <v>0</v>
      </c>
      <c r="N149" s="89"/>
      <c r="O149" s="90"/>
      <c r="P149" s="24"/>
      <c r="Q149" s="27">
        <f t="shared" si="6"/>
        <v>0</v>
      </c>
    </row>
    <row r="150" spans="1:17" ht="15" customHeight="1">
      <c r="A150" s="75">
        <v>139</v>
      </c>
      <c r="B150" s="11" t="s">
        <v>130</v>
      </c>
      <c r="C150" s="12" t="s">
        <v>19</v>
      </c>
      <c r="D150" s="11"/>
      <c r="E150" s="13" t="s">
        <v>26</v>
      </c>
      <c r="F150" s="63">
        <v>126</v>
      </c>
      <c r="G150" s="14" t="s">
        <v>21</v>
      </c>
      <c r="H150" s="92"/>
      <c r="I150" s="87"/>
      <c r="J150" s="87"/>
      <c r="K150" s="88"/>
      <c r="L150" s="24"/>
      <c r="M150" s="25">
        <f t="shared" si="5"/>
        <v>0</v>
      </c>
      <c r="N150" s="89"/>
      <c r="O150" s="90"/>
      <c r="P150" s="24"/>
      <c r="Q150" s="27">
        <f t="shared" si="6"/>
        <v>0</v>
      </c>
    </row>
    <row r="151" spans="1:17" ht="15" customHeight="1">
      <c r="A151" s="75">
        <v>140</v>
      </c>
      <c r="B151" s="11" t="s">
        <v>131</v>
      </c>
      <c r="C151" s="12" t="s">
        <v>19</v>
      </c>
      <c r="D151" s="11"/>
      <c r="E151" s="13" t="s">
        <v>26</v>
      </c>
      <c r="F151" s="63">
        <v>127</v>
      </c>
      <c r="G151" s="14" t="s">
        <v>21</v>
      </c>
      <c r="H151" s="92"/>
      <c r="I151" s="87"/>
      <c r="J151" s="87"/>
      <c r="K151" s="88"/>
      <c r="L151" s="24"/>
      <c r="M151" s="25">
        <f t="shared" si="5"/>
        <v>0</v>
      </c>
      <c r="N151" s="89"/>
      <c r="O151" s="90"/>
      <c r="P151" s="24"/>
      <c r="Q151" s="27">
        <f t="shared" si="6"/>
        <v>0</v>
      </c>
    </row>
    <row r="152" spans="1:17" ht="15" customHeight="1">
      <c r="A152" s="75">
        <v>141</v>
      </c>
      <c r="B152" s="11" t="s">
        <v>131</v>
      </c>
      <c r="C152" s="12" t="s">
        <v>19</v>
      </c>
      <c r="D152" s="11"/>
      <c r="E152" s="13" t="s">
        <v>26</v>
      </c>
      <c r="F152" s="86" t="s">
        <v>269</v>
      </c>
      <c r="G152" s="18" t="s">
        <v>33</v>
      </c>
      <c r="H152" s="92"/>
      <c r="I152" s="87"/>
      <c r="J152" s="87"/>
      <c r="K152" s="88"/>
      <c r="L152" s="24"/>
      <c r="M152" s="25">
        <f t="shared" si="5"/>
        <v>0</v>
      </c>
      <c r="N152" s="89"/>
      <c r="O152" s="90"/>
      <c r="P152" s="24"/>
      <c r="Q152" s="27">
        <f t="shared" si="6"/>
        <v>0</v>
      </c>
    </row>
    <row r="153" spans="1:17" ht="15" customHeight="1">
      <c r="A153" s="75">
        <v>142</v>
      </c>
      <c r="B153" s="11" t="s">
        <v>132</v>
      </c>
      <c r="C153" s="12" t="s">
        <v>19</v>
      </c>
      <c r="D153" s="11"/>
      <c r="E153" s="13" t="s">
        <v>26</v>
      </c>
      <c r="F153" s="63">
        <v>128</v>
      </c>
      <c r="G153" s="14" t="s">
        <v>21</v>
      </c>
      <c r="H153" s="92"/>
      <c r="I153" s="87"/>
      <c r="J153" s="87"/>
      <c r="K153" s="88"/>
      <c r="L153" s="24"/>
      <c r="M153" s="25">
        <f t="shared" si="5"/>
        <v>0</v>
      </c>
      <c r="N153" s="89"/>
      <c r="O153" s="90"/>
      <c r="P153" s="24"/>
      <c r="Q153" s="27">
        <f t="shared" si="6"/>
        <v>0</v>
      </c>
    </row>
    <row r="154" spans="1:17" ht="15" customHeight="1">
      <c r="A154" s="75">
        <v>143</v>
      </c>
      <c r="B154" s="11" t="s">
        <v>132</v>
      </c>
      <c r="C154" s="12" t="s">
        <v>19</v>
      </c>
      <c r="D154" s="11"/>
      <c r="E154" s="13" t="s">
        <v>26</v>
      </c>
      <c r="F154" s="86" t="s">
        <v>270</v>
      </c>
      <c r="G154" s="18" t="s">
        <v>33</v>
      </c>
      <c r="H154" s="92"/>
      <c r="I154" s="87"/>
      <c r="J154" s="87"/>
      <c r="K154" s="88"/>
      <c r="L154" s="24"/>
      <c r="M154" s="25">
        <f t="shared" si="5"/>
        <v>0</v>
      </c>
      <c r="N154" s="89"/>
      <c r="O154" s="90"/>
      <c r="P154" s="24"/>
      <c r="Q154" s="27">
        <f t="shared" si="6"/>
        <v>0</v>
      </c>
    </row>
    <row r="155" spans="1:17" ht="15" customHeight="1">
      <c r="A155" s="75">
        <v>144</v>
      </c>
      <c r="B155" s="11" t="s">
        <v>133</v>
      </c>
      <c r="C155" s="12" t="s">
        <v>19</v>
      </c>
      <c r="D155" s="11"/>
      <c r="E155" s="13" t="s">
        <v>30</v>
      </c>
      <c r="F155" s="86" t="s">
        <v>384</v>
      </c>
      <c r="G155" s="14" t="s">
        <v>21</v>
      </c>
      <c r="H155" s="92">
        <v>2</v>
      </c>
      <c r="I155" s="87"/>
      <c r="J155" s="87"/>
      <c r="K155" s="88"/>
      <c r="L155" s="24"/>
      <c r="M155" s="25">
        <f t="shared" si="5"/>
        <v>0</v>
      </c>
      <c r="N155" s="89">
        <v>7</v>
      </c>
      <c r="O155" s="90">
        <v>17886.330000000002</v>
      </c>
      <c r="P155" s="24"/>
      <c r="Q155" s="27">
        <f t="shared" si="6"/>
        <v>17886.330000000002</v>
      </c>
    </row>
    <row r="156" spans="1:17" ht="15" customHeight="1">
      <c r="A156" s="75">
        <v>145</v>
      </c>
      <c r="B156" s="11" t="s">
        <v>133</v>
      </c>
      <c r="C156" s="12" t="s">
        <v>19</v>
      </c>
      <c r="D156" s="11"/>
      <c r="E156" s="13" t="s">
        <v>30</v>
      </c>
      <c r="F156" s="86" t="s">
        <v>419</v>
      </c>
      <c r="G156" s="17" t="s">
        <v>31</v>
      </c>
      <c r="H156" s="92"/>
      <c r="I156" s="87"/>
      <c r="J156" s="87"/>
      <c r="K156" s="88"/>
      <c r="L156" s="24"/>
      <c r="M156" s="25">
        <f t="shared" si="5"/>
        <v>0</v>
      </c>
      <c r="N156" s="89">
        <v>2</v>
      </c>
      <c r="O156" s="90">
        <v>3457.93</v>
      </c>
      <c r="P156" s="24"/>
      <c r="Q156" s="27">
        <f t="shared" si="6"/>
        <v>3457.93</v>
      </c>
    </row>
    <row r="157" spans="1:17" ht="15" customHeight="1">
      <c r="A157" s="75">
        <v>146</v>
      </c>
      <c r="B157" s="11" t="s">
        <v>134</v>
      </c>
      <c r="C157" s="12" t="s">
        <v>19</v>
      </c>
      <c r="D157" s="11"/>
      <c r="E157" s="13" t="s">
        <v>52</v>
      </c>
      <c r="F157" s="86" t="s">
        <v>385</v>
      </c>
      <c r="G157" s="14" t="s">
        <v>21</v>
      </c>
      <c r="H157" s="92">
        <v>2</v>
      </c>
      <c r="I157" s="87">
        <v>1</v>
      </c>
      <c r="J157" s="87">
        <v>1</v>
      </c>
      <c r="K157" s="88">
        <v>581.46</v>
      </c>
      <c r="L157" s="24"/>
      <c r="M157" s="25">
        <f t="shared" si="5"/>
        <v>581.46</v>
      </c>
      <c r="N157" s="89">
        <v>1</v>
      </c>
      <c r="O157" s="90">
        <v>348.88</v>
      </c>
      <c r="P157" s="24"/>
      <c r="Q157" s="27">
        <f t="shared" si="6"/>
        <v>348.88</v>
      </c>
    </row>
    <row r="158" spans="1:17" ht="15" customHeight="1">
      <c r="A158" s="75">
        <v>147</v>
      </c>
      <c r="B158" s="11" t="s">
        <v>134</v>
      </c>
      <c r="C158" s="12" t="s">
        <v>19</v>
      </c>
      <c r="D158" s="11"/>
      <c r="E158" s="13" t="s">
        <v>52</v>
      </c>
      <c r="F158" s="86" t="s">
        <v>274</v>
      </c>
      <c r="G158" s="18" t="s">
        <v>33</v>
      </c>
      <c r="H158" s="92">
        <v>1</v>
      </c>
      <c r="I158" s="87"/>
      <c r="J158" s="87"/>
      <c r="K158" s="88"/>
      <c r="L158" s="24"/>
      <c r="M158" s="25">
        <f t="shared" si="5"/>
        <v>0</v>
      </c>
      <c r="N158" s="89"/>
      <c r="O158" s="90"/>
      <c r="P158" s="24"/>
      <c r="Q158" s="27">
        <f t="shared" si="6"/>
        <v>0</v>
      </c>
    </row>
    <row r="159" spans="1:17" ht="15" customHeight="1">
      <c r="A159" s="75">
        <v>148</v>
      </c>
      <c r="B159" s="11" t="s">
        <v>135</v>
      </c>
      <c r="C159" s="12" t="s">
        <v>19</v>
      </c>
      <c r="D159" s="11"/>
      <c r="E159" s="13" t="s">
        <v>26</v>
      </c>
      <c r="F159" s="63">
        <v>131</v>
      </c>
      <c r="G159" s="14" t="s">
        <v>21</v>
      </c>
      <c r="H159" s="92"/>
      <c r="I159" s="87"/>
      <c r="J159" s="87"/>
      <c r="K159" s="88"/>
      <c r="L159" s="24"/>
      <c r="M159" s="25">
        <f t="shared" si="5"/>
        <v>0</v>
      </c>
      <c r="N159" s="89"/>
      <c r="O159" s="90"/>
      <c r="P159" s="24"/>
      <c r="Q159" s="27">
        <f t="shared" si="6"/>
        <v>0</v>
      </c>
    </row>
    <row r="160" spans="1:17" ht="15" customHeight="1">
      <c r="A160" s="75">
        <v>149</v>
      </c>
      <c r="B160" s="11" t="s">
        <v>136</v>
      </c>
      <c r="C160" s="12" t="s">
        <v>19</v>
      </c>
      <c r="D160" s="11"/>
      <c r="E160" s="13" t="s">
        <v>26</v>
      </c>
      <c r="F160" s="67">
        <v>132</v>
      </c>
      <c r="G160" s="14" t="s">
        <v>21</v>
      </c>
      <c r="H160" s="92"/>
      <c r="I160" s="87"/>
      <c r="J160" s="87"/>
      <c r="K160" s="88"/>
      <c r="L160" s="24"/>
      <c r="M160" s="25">
        <f t="shared" si="5"/>
        <v>0</v>
      </c>
      <c r="N160" s="89"/>
      <c r="O160" s="90"/>
      <c r="P160" s="24"/>
      <c r="Q160" s="27">
        <f t="shared" si="6"/>
        <v>0</v>
      </c>
    </row>
    <row r="161" spans="1:17" ht="15" customHeight="1">
      <c r="A161" s="75">
        <v>150</v>
      </c>
      <c r="B161" s="11" t="s">
        <v>137</v>
      </c>
      <c r="C161" s="12" t="s">
        <v>19</v>
      </c>
      <c r="D161" s="11"/>
      <c r="E161" s="13" t="s">
        <v>26</v>
      </c>
      <c r="F161" s="86" t="s">
        <v>386</v>
      </c>
      <c r="G161" s="14" t="s">
        <v>21</v>
      </c>
      <c r="H161" s="92"/>
      <c r="I161" s="87">
        <v>2</v>
      </c>
      <c r="J161" s="87">
        <v>2</v>
      </c>
      <c r="K161" s="88">
        <v>2917.87</v>
      </c>
      <c r="L161" s="24"/>
      <c r="M161" s="25">
        <f t="shared" si="5"/>
        <v>2917.87</v>
      </c>
      <c r="N161" s="89">
        <v>2</v>
      </c>
      <c r="O161" s="90">
        <v>5424.78</v>
      </c>
      <c r="P161" s="24"/>
      <c r="Q161" s="27">
        <f t="shared" si="6"/>
        <v>5424.78</v>
      </c>
    </row>
    <row r="162" spans="1:17" ht="15" customHeight="1">
      <c r="A162" s="75">
        <v>151</v>
      </c>
      <c r="B162" s="29" t="s">
        <v>138</v>
      </c>
      <c r="C162" s="7" t="s">
        <v>19</v>
      </c>
      <c r="D162" s="7"/>
      <c r="E162" s="29" t="s">
        <v>35</v>
      </c>
      <c r="F162" s="86" t="s">
        <v>387</v>
      </c>
      <c r="G162" s="14" t="s">
        <v>21</v>
      </c>
      <c r="H162" s="92"/>
      <c r="I162" s="87"/>
      <c r="J162" s="87"/>
      <c r="K162" s="88"/>
      <c r="L162" s="24"/>
      <c r="M162" s="25">
        <f t="shared" si="5"/>
        <v>0</v>
      </c>
      <c r="N162" s="89"/>
      <c r="O162" s="90"/>
      <c r="P162" s="24"/>
      <c r="Q162" s="27">
        <f t="shared" si="6"/>
        <v>0</v>
      </c>
    </row>
    <row r="163" spans="1:17" ht="15" customHeight="1">
      <c r="A163" s="75">
        <v>152</v>
      </c>
      <c r="B163" s="29" t="s">
        <v>138</v>
      </c>
      <c r="C163" s="7" t="s">
        <v>19</v>
      </c>
      <c r="D163" s="29"/>
      <c r="E163" s="29" t="s">
        <v>35</v>
      </c>
      <c r="F163" s="86" t="s">
        <v>403</v>
      </c>
      <c r="G163" s="19" t="s">
        <v>36</v>
      </c>
      <c r="H163" s="92"/>
      <c r="I163" s="87"/>
      <c r="J163" s="87"/>
      <c r="K163" s="88"/>
      <c r="L163" s="24"/>
      <c r="M163" s="25">
        <f t="shared" si="5"/>
        <v>0</v>
      </c>
      <c r="N163" s="89"/>
      <c r="O163" s="90"/>
      <c r="P163" s="24"/>
      <c r="Q163" s="27">
        <f t="shared" si="6"/>
        <v>0</v>
      </c>
    </row>
    <row r="164" spans="1:17" ht="15" customHeight="1">
      <c r="A164" s="75">
        <v>153</v>
      </c>
      <c r="B164" s="29" t="s">
        <v>139</v>
      </c>
      <c r="C164" s="7" t="s">
        <v>19</v>
      </c>
      <c r="D164" s="29"/>
      <c r="E164" s="29" t="s">
        <v>104</v>
      </c>
      <c r="F164" s="86" t="s">
        <v>388</v>
      </c>
      <c r="G164" s="14" t="s">
        <v>21</v>
      </c>
      <c r="H164" s="92"/>
      <c r="I164" s="87"/>
      <c r="J164" s="87"/>
      <c r="K164" s="88"/>
      <c r="L164" s="24"/>
      <c r="M164" s="25">
        <f t="shared" si="5"/>
        <v>0</v>
      </c>
      <c r="N164" s="89">
        <v>1</v>
      </c>
      <c r="O164" s="90">
        <v>3973.17</v>
      </c>
      <c r="P164" s="24"/>
      <c r="Q164" s="27">
        <f t="shared" si="6"/>
        <v>3973.17</v>
      </c>
    </row>
    <row r="165" spans="1:17" ht="15" customHeight="1">
      <c r="A165" s="75">
        <v>154</v>
      </c>
      <c r="B165" s="29" t="s">
        <v>139</v>
      </c>
      <c r="C165" s="7" t="s">
        <v>19</v>
      </c>
      <c r="D165" s="29"/>
      <c r="E165" s="29" t="s">
        <v>104</v>
      </c>
      <c r="F165" s="86" t="s">
        <v>404</v>
      </c>
      <c r="G165" s="19" t="s">
        <v>36</v>
      </c>
      <c r="H165" s="92"/>
      <c r="I165" s="87"/>
      <c r="J165" s="87"/>
      <c r="K165" s="88"/>
      <c r="L165" s="24"/>
      <c r="M165" s="25">
        <f t="shared" si="5"/>
        <v>0</v>
      </c>
      <c r="N165" s="89"/>
      <c r="O165" s="90"/>
      <c r="P165" s="24"/>
      <c r="Q165" s="27">
        <f t="shared" si="6"/>
        <v>0</v>
      </c>
    </row>
    <row r="166" spans="1:17" ht="15" customHeight="1">
      <c r="A166" s="75">
        <v>155</v>
      </c>
      <c r="B166" s="29" t="s">
        <v>140</v>
      </c>
      <c r="C166" s="7" t="s">
        <v>19</v>
      </c>
      <c r="D166" s="29"/>
      <c r="E166" s="29" t="s">
        <v>104</v>
      </c>
      <c r="F166" s="86" t="s">
        <v>389</v>
      </c>
      <c r="G166" s="14" t="s">
        <v>21</v>
      </c>
      <c r="H166" s="92">
        <v>1</v>
      </c>
      <c r="I166" s="87"/>
      <c r="J166" s="87"/>
      <c r="K166" s="88"/>
      <c r="L166" s="24"/>
      <c r="M166" s="25">
        <f t="shared" si="5"/>
        <v>0</v>
      </c>
      <c r="N166" s="89"/>
      <c r="O166" s="90"/>
      <c r="P166" s="24"/>
      <c r="Q166" s="27">
        <f t="shared" si="6"/>
        <v>0</v>
      </c>
    </row>
    <row r="167" spans="1:17" ht="15" customHeight="1">
      <c r="A167" s="75">
        <v>156</v>
      </c>
      <c r="B167" s="29" t="s">
        <v>140</v>
      </c>
      <c r="C167" s="7" t="s">
        <v>19</v>
      </c>
      <c r="D167" s="29"/>
      <c r="E167" s="29" t="s">
        <v>104</v>
      </c>
      <c r="F167" s="86" t="s">
        <v>405</v>
      </c>
      <c r="G167" s="19" t="s">
        <v>36</v>
      </c>
      <c r="H167" s="92">
        <v>1</v>
      </c>
      <c r="I167" s="87"/>
      <c r="J167" s="87"/>
      <c r="K167" s="88"/>
      <c r="L167" s="24"/>
      <c r="M167" s="25">
        <f t="shared" si="5"/>
        <v>0</v>
      </c>
      <c r="N167" s="89">
        <v>1</v>
      </c>
      <c r="O167" s="90">
        <v>3524</v>
      </c>
      <c r="P167" s="24"/>
      <c r="Q167" s="27">
        <f t="shared" si="6"/>
        <v>3524</v>
      </c>
    </row>
    <row r="168" spans="1:17" ht="15" customHeight="1">
      <c r="A168" s="75">
        <v>157</v>
      </c>
      <c r="B168" s="29" t="s">
        <v>141</v>
      </c>
      <c r="C168" s="7" t="s">
        <v>19</v>
      </c>
      <c r="D168" s="29"/>
      <c r="E168" s="29" t="s">
        <v>26</v>
      </c>
      <c r="F168" s="86" t="s">
        <v>390</v>
      </c>
      <c r="G168" s="14" t="s">
        <v>21</v>
      </c>
      <c r="H168" s="92"/>
      <c r="I168" s="87"/>
      <c r="J168" s="87"/>
      <c r="K168" s="88"/>
      <c r="L168" s="24"/>
      <c r="M168" s="25">
        <f t="shared" si="5"/>
        <v>0</v>
      </c>
      <c r="N168" s="89"/>
      <c r="O168" s="90"/>
      <c r="P168" s="24"/>
      <c r="Q168" s="27">
        <f t="shared" si="6"/>
        <v>0</v>
      </c>
    </row>
    <row r="169" spans="1:17" ht="15" customHeight="1">
      <c r="A169" s="75">
        <v>158</v>
      </c>
      <c r="B169" s="29" t="s">
        <v>141</v>
      </c>
      <c r="C169" s="7" t="s">
        <v>19</v>
      </c>
      <c r="D169" s="29"/>
      <c r="E169" s="29" t="s">
        <v>26</v>
      </c>
      <c r="F169" s="61" t="s">
        <v>309</v>
      </c>
      <c r="G169" s="18" t="s">
        <v>33</v>
      </c>
      <c r="H169" s="92"/>
      <c r="I169" s="87"/>
      <c r="J169" s="87"/>
      <c r="K169" s="88"/>
      <c r="L169" s="24"/>
      <c r="M169" s="25">
        <f t="shared" si="5"/>
        <v>0</v>
      </c>
      <c r="N169" s="89">
        <v>1</v>
      </c>
      <c r="O169" s="90"/>
      <c r="P169" s="24"/>
      <c r="Q169" s="27">
        <f t="shared" si="6"/>
        <v>0</v>
      </c>
    </row>
    <row r="170" spans="1:17" ht="15" customHeight="1">
      <c r="A170" s="75">
        <v>159</v>
      </c>
      <c r="B170" s="29" t="s">
        <v>142</v>
      </c>
      <c r="C170" s="7" t="s">
        <v>19</v>
      </c>
      <c r="D170" s="29"/>
      <c r="E170" s="29" t="s">
        <v>26</v>
      </c>
      <c r="F170" s="86" t="s">
        <v>391</v>
      </c>
      <c r="G170" s="14" t="s">
        <v>21</v>
      </c>
      <c r="H170" s="92"/>
      <c r="I170" s="87">
        <v>3</v>
      </c>
      <c r="J170" s="87">
        <v>3</v>
      </c>
      <c r="K170" s="88">
        <v>3008.66</v>
      </c>
      <c r="L170" s="24"/>
      <c r="M170" s="25">
        <f t="shared" si="5"/>
        <v>3008.66</v>
      </c>
      <c r="N170" s="89">
        <v>4</v>
      </c>
      <c r="O170" s="90">
        <v>9006.24</v>
      </c>
      <c r="P170" s="24"/>
      <c r="Q170" s="27">
        <f t="shared" si="6"/>
        <v>9006.24</v>
      </c>
    </row>
    <row r="171" spans="1:17" ht="15" customHeight="1">
      <c r="A171" s="75">
        <v>160</v>
      </c>
      <c r="B171" s="29" t="s">
        <v>142</v>
      </c>
      <c r="C171" s="7" t="s">
        <v>19</v>
      </c>
      <c r="D171" s="29"/>
      <c r="E171" s="29" t="s">
        <v>26</v>
      </c>
      <c r="F171" s="64" t="s">
        <v>308</v>
      </c>
      <c r="G171" s="18" t="s">
        <v>33</v>
      </c>
      <c r="H171" s="92"/>
      <c r="I171" s="87"/>
      <c r="J171" s="87"/>
      <c r="K171" s="88"/>
      <c r="L171" s="24"/>
      <c r="M171" s="25">
        <f t="shared" si="5"/>
        <v>0</v>
      </c>
      <c r="N171" s="89"/>
      <c r="O171" s="90"/>
      <c r="P171" s="24"/>
      <c r="Q171" s="27">
        <f t="shared" si="6"/>
        <v>0</v>
      </c>
    </row>
    <row r="172" spans="1:17" ht="15" customHeight="1">
      <c r="A172" s="75">
        <v>161</v>
      </c>
      <c r="B172" s="29" t="s">
        <v>143</v>
      </c>
      <c r="C172" s="7" t="s">
        <v>19</v>
      </c>
      <c r="D172" s="29"/>
      <c r="E172" s="29" t="s">
        <v>35</v>
      </c>
      <c r="F172" s="86" t="s">
        <v>392</v>
      </c>
      <c r="G172" s="14" t="s">
        <v>21</v>
      </c>
      <c r="H172" s="92">
        <v>1</v>
      </c>
      <c r="I172" s="87"/>
      <c r="J172" s="87"/>
      <c r="K172" s="88"/>
      <c r="L172" s="24"/>
      <c r="M172" s="25">
        <f t="shared" si="5"/>
        <v>0</v>
      </c>
      <c r="N172" s="89">
        <v>1</v>
      </c>
      <c r="O172" s="90">
        <v>2010.69</v>
      </c>
      <c r="P172" s="24"/>
      <c r="Q172" s="27">
        <f t="shared" si="6"/>
        <v>2010.69</v>
      </c>
    </row>
    <row r="173" spans="1:17" ht="15" customHeight="1">
      <c r="A173" s="75">
        <v>162</v>
      </c>
      <c r="B173" s="30" t="s">
        <v>143</v>
      </c>
      <c r="C173" s="26" t="s">
        <v>19</v>
      </c>
      <c r="D173" s="30"/>
      <c r="E173" s="30" t="s">
        <v>35</v>
      </c>
      <c r="F173" s="86" t="s">
        <v>406</v>
      </c>
      <c r="G173" s="31" t="s">
        <v>36</v>
      </c>
      <c r="H173" s="92"/>
      <c r="I173" s="87"/>
      <c r="J173" s="87"/>
      <c r="K173" s="88"/>
      <c r="L173" s="24"/>
      <c r="M173" s="25">
        <f t="shared" si="5"/>
        <v>0</v>
      </c>
      <c r="N173" s="89"/>
      <c r="O173" s="90">
        <v>616.70000000000005</v>
      </c>
      <c r="P173" s="24"/>
      <c r="Q173" s="27">
        <f t="shared" si="6"/>
        <v>616.70000000000005</v>
      </c>
    </row>
    <row r="174" spans="1:17" ht="15" customHeight="1">
      <c r="A174" s="75">
        <v>163</v>
      </c>
      <c r="B174" s="30" t="s">
        <v>144</v>
      </c>
      <c r="C174" s="26" t="s">
        <v>19</v>
      </c>
      <c r="D174" s="30"/>
      <c r="E174" s="30" t="s">
        <v>26</v>
      </c>
      <c r="F174" s="63">
        <v>140</v>
      </c>
      <c r="G174" s="32" t="s">
        <v>21</v>
      </c>
      <c r="H174" s="92"/>
      <c r="I174" s="87"/>
      <c r="J174" s="87"/>
      <c r="K174" s="88"/>
      <c r="L174" s="24"/>
      <c r="M174" s="25">
        <f t="shared" si="5"/>
        <v>0</v>
      </c>
      <c r="N174" s="89"/>
      <c r="O174" s="90"/>
      <c r="P174" s="24"/>
      <c r="Q174" s="27">
        <f t="shared" si="6"/>
        <v>0</v>
      </c>
    </row>
    <row r="175" spans="1:17" ht="15" customHeight="1">
      <c r="A175" s="75">
        <v>164</v>
      </c>
      <c r="B175" s="30" t="s">
        <v>144</v>
      </c>
      <c r="C175" s="26" t="s">
        <v>19</v>
      </c>
      <c r="D175" s="30"/>
      <c r="E175" s="30" t="s">
        <v>26</v>
      </c>
      <c r="F175" s="64" t="s">
        <v>307</v>
      </c>
      <c r="G175" s="33" t="s">
        <v>33</v>
      </c>
      <c r="H175" s="92"/>
      <c r="I175" s="87"/>
      <c r="J175" s="87"/>
      <c r="K175" s="88"/>
      <c r="L175" s="24"/>
      <c r="M175" s="25">
        <f t="shared" si="5"/>
        <v>0</v>
      </c>
      <c r="N175" s="89"/>
      <c r="O175" s="90"/>
      <c r="P175" s="24"/>
      <c r="Q175" s="27">
        <f t="shared" si="6"/>
        <v>0</v>
      </c>
    </row>
    <row r="176" spans="1:17" ht="15" customHeight="1">
      <c r="A176" s="75">
        <v>165</v>
      </c>
      <c r="B176" s="30" t="s">
        <v>145</v>
      </c>
      <c r="C176" s="26" t="s">
        <v>19</v>
      </c>
      <c r="D176" s="30"/>
      <c r="E176" s="30" t="s">
        <v>146</v>
      </c>
      <c r="F176" s="63">
        <v>141</v>
      </c>
      <c r="G176" s="32" t="s">
        <v>21</v>
      </c>
      <c r="H176" s="92"/>
      <c r="I176" s="87"/>
      <c r="J176" s="87"/>
      <c r="K176" s="88"/>
      <c r="L176" s="24"/>
      <c r="M176" s="25">
        <f t="shared" si="5"/>
        <v>0</v>
      </c>
      <c r="N176" s="89"/>
      <c r="O176" s="90"/>
      <c r="P176" s="24"/>
      <c r="Q176" s="27">
        <f t="shared" si="6"/>
        <v>0</v>
      </c>
    </row>
    <row r="177" spans="1:17" ht="15" customHeight="1">
      <c r="A177" s="75">
        <v>166</v>
      </c>
      <c r="B177" s="30" t="s">
        <v>147</v>
      </c>
      <c r="C177" s="26" t="s">
        <v>19</v>
      </c>
      <c r="D177" s="30"/>
      <c r="E177" s="30" t="s">
        <v>26</v>
      </c>
      <c r="F177" s="86" t="s">
        <v>393</v>
      </c>
      <c r="G177" s="32" t="s">
        <v>21</v>
      </c>
      <c r="H177" s="92"/>
      <c r="I177" s="87">
        <v>4</v>
      </c>
      <c r="J177" s="87">
        <v>4</v>
      </c>
      <c r="K177" s="88">
        <v>4278.4799999999996</v>
      </c>
      <c r="L177" s="24"/>
      <c r="M177" s="25">
        <f t="shared" si="5"/>
        <v>4278.4799999999996</v>
      </c>
      <c r="N177" s="89">
        <v>3</v>
      </c>
      <c r="O177" s="90">
        <v>5495.45</v>
      </c>
      <c r="P177" s="24"/>
      <c r="Q177" s="27">
        <f t="shared" si="6"/>
        <v>5495.45</v>
      </c>
    </row>
    <row r="178" spans="1:17" ht="15" customHeight="1">
      <c r="A178" s="75">
        <v>167</v>
      </c>
      <c r="B178" s="30" t="s">
        <v>148</v>
      </c>
      <c r="C178" s="26" t="s">
        <v>19</v>
      </c>
      <c r="D178" s="30"/>
      <c r="E178" s="30" t="s">
        <v>26</v>
      </c>
      <c r="F178" s="86" t="s">
        <v>394</v>
      </c>
      <c r="G178" s="32" t="s">
        <v>21</v>
      </c>
      <c r="H178" s="92"/>
      <c r="I178" s="87">
        <v>1</v>
      </c>
      <c r="J178" s="87">
        <v>1</v>
      </c>
      <c r="K178" s="88">
        <v>792.9</v>
      </c>
      <c r="L178" s="24"/>
      <c r="M178" s="25">
        <f t="shared" si="5"/>
        <v>792.9</v>
      </c>
      <c r="N178" s="89">
        <v>6</v>
      </c>
      <c r="O178" s="90">
        <v>12306.37</v>
      </c>
      <c r="P178" s="24"/>
      <c r="Q178" s="27">
        <f t="shared" si="6"/>
        <v>12306.37</v>
      </c>
    </row>
    <row r="179" spans="1:17" ht="15" customHeight="1">
      <c r="A179" s="75">
        <v>168</v>
      </c>
      <c r="B179" s="30" t="s">
        <v>148</v>
      </c>
      <c r="C179" s="26" t="s">
        <v>19</v>
      </c>
      <c r="D179" s="30"/>
      <c r="E179" s="30" t="s">
        <v>26</v>
      </c>
      <c r="F179" s="20" t="s">
        <v>288</v>
      </c>
      <c r="G179" s="33" t="s">
        <v>33</v>
      </c>
      <c r="H179" s="92"/>
      <c r="I179" s="87"/>
      <c r="J179" s="87"/>
      <c r="K179" s="88"/>
      <c r="L179" s="24"/>
      <c r="M179" s="25">
        <f t="shared" si="5"/>
        <v>0</v>
      </c>
      <c r="N179" s="89"/>
      <c r="O179" s="90"/>
      <c r="P179" s="24"/>
      <c r="Q179" s="27">
        <f t="shared" si="6"/>
        <v>0</v>
      </c>
    </row>
    <row r="180" spans="1:17" ht="15" customHeight="1">
      <c r="A180" s="75">
        <v>169</v>
      </c>
      <c r="B180" s="34" t="s">
        <v>149</v>
      </c>
      <c r="C180" s="35" t="s">
        <v>19</v>
      </c>
      <c r="D180" s="34"/>
      <c r="E180" s="34" t="s">
        <v>26</v>
      </c>
      <c r="F180" s="68" t="s">
        <v>289</v>
      </c>
      <c r="G180" s="33" t="s">
        <v>33</v>
      </c>
      <c r="H180" s="92"/>
      <c r="I180" s="87"/>
      <c r="J180" s="87"/>
      <c r="K180" s="88"/>
      <c r="L180" s="24"/>
      <c r="M180" s="25">
        <f t="shared" si="5"/>
        <v>0</v>
      </c>
      <c r="N180" s="89"/>
      <c r="O180" s="90"/>
      <c r="P180" s="24"/>
      <c r="Q180" s="27">
        <f t="shared" si="6"/>
        <v>0</v>
      </c>
    </row>
    <row r="181" spans="1:17" ht="15" customHeight="1">
      <c r="A181" s="75">
        <v>170</v>
      </c>
      <c r="B181" s="30" t="s">
        <v>150</v>
      </c>
      <c r="C181" s="26" t="s">
        <v>19</v>
      </c>
      <c r="D181" s="30"/>
      <c r="E181" s="30" t="s">
        <v>26</v>
      </c>
      <c r="F181" s="28" t="s">
        <v>395</v>
      </c>
      <c r="G181" s="36" t="s">
        <v>21</v>
      </c>
      <c r="H181" s="92"/>
      <c r="I181" s="87"/>
      <c r="J181" s="87"/>
      <c r="K181" s="88"/>
      <c r="L181" s="24"/>
      <c r="M181" s="25">
        <f t="shared" si="5"/>
        <v>0</v>
      </c>
      <c r="N181" s="89"/>
      <c r="O181" s="90"/>
      <c r="P181" s="24"/>
      <c r="Q181" s="27">
        <f t="shared" si="6"/>
        <v>0</v>
      </c>
    </row>
    <row r="182" spans="1:17" ht="15" customHeight="1">
      <c r="A182" s="75">
        <v>171</v>
      </c>
      <c r="B182" s="30" t="s">
        <v>150</v>
      </c>
      <c r="C182" s="26" t="s">
        <v>19</v>
      </c>
      <c r="D182" s="26"/>
      <c r="E182" s="30" t="s">
        <v>26</v>
      </c>
      <c r="F182" s="28" t="s">
        <v>420</v>
      </c>
      <c r="G182" s="37" t="s">
        <v>31</v>
      </c>
      <c r="H182" s="92">
        <v>2</v>
      </c>
      <c r="I182" s="87"/>
      <c r="J182" s="87"/>
      <c r="K182" s="88"/>
      <c r="L182" s="24"/>
      <c r="M182" s="25">
        <f t="shared" si="5"/>
        <v>0</v>
      </c>
      <c r="N182" s="89">
        <v>2</v>
      </c>
      <c r="O182" s="90">
        <v>5109.8</v>
      </c>
      <c r="P182" s="24"/>
      <c r="Q182" s="27">
        <f t="shared" si="6"/>
        <v>5109.8</v>
      </c>
    </row>
    <row r="183" spans="1:17" ht="15" customHeight="1">
      <c r="A183" s="75">
        <v>172</v>
      </c>
      <c r="B183" s="30" t="s">
        <v>151</v>
      </c>
      <c r="C183" s="26" t="s">
        <v>19</v>
      </c>
      <c r="D183" s="26"/>
      <c r="E183" s="30" t="s">
        <v>26</v>
      </c>
      <c r="F183" s="28" t="s">
        <v>396</v>
      </c>
      <c r="G183" s="36" t="s">
        <v>21</v>
      </c>
      <c r="H183" s="92">
        <v>1</v>
      </c>
      <c r="I183" s="87"/>
      <c r="J183" s="87"/>
      <c r="K183" s="88"/>
      <c r="L183" s="24"/>
      <c r="M183" s="25">
        <f t="shared" si="5"/>
        <v>0</v>
      </c>
      <c r="N183" s="89">
        <v>3</v>
      </c>
      <c r="O183" s="90">
        <v>1622.75</v>
      </c>
      <c r="P183" s="24"/>
      <c r="Q183" s="27">
        <f t="shared" si="6"/>
        <v>1622.75</v>
      </c>
    </row>
    <row r="184" spans="1:17" ht="15" customHeight="1">
      <c r="A184" s="75">
        <v>173</v>
      </c>
      <c r="B184" s="30" t="s">
        <v>151</v>
      </c>
      <c r="C184" s="26" t="s">
        <v>19</v>
      </c>
      <c r="D184" s="26"/>
      <c r="E184" s="30" t="s">
        <v>26</v>
      </c>
      <c r="F184" s="28" t="s">
        <v>293</v>
      </c>
      <c r="G184" s="33" t="s">
        <v>33</v>
      </c>
      <c r="H184" s="92">
        <v>1</v>
      </c>
      <c r="I184" s="87"/>
      <c r="J184" s="87"/>
      <c r="K184" s="88"/>
      <c r="L184" s="24"/>
      <c r="M184" s="25">
        <f t="shared" si="5"/>
        <v>0</v>
      </c>
      <c r="N184" s="89"/>
      <c r="O184" s="90"/>
      <c r="P184" s="24"/>
      <c r="Q184" s="27">
        <f t="shared" si="6"/>
        <v>0</v>
      </c>
    </row>
    <row r="185" spans="1:17" ht="15" customHeight="1">
      <c r="A185" s="75">
        <v>174</v>
      </c>
      <c r="B185" s="30" t="s">
        <v>152</v>
      </c>
      <c r="C185" s="26" t="s">
        <v>19</v>
      </c>
      <c r="D185" s="26"/>
      <c r="E185" s="30" t="s">
        <v>26</v>
      </c>
      <c r="F185" s="28" t="s">
        <v>294</v>
      </c>
      <c r="G185" s="33" t="s">
        <v>33</v>
      </c>
      <c r="H185" s="92"/>
      <c r="I185" s="87"/>
      <c r="J185" s="87"/>
      <c r="K185" s="88"/>
      <c r="L185" s="24"/>
      <c r="M185" s="25">
        <f t="shared" si="5"/>
        <v>0</v>
      </c>
      <c r="N185" s="89"/>
      <c r="O185" s="90"/>
      <c r="P185" s="24"/>
      <c r="Q185" s="27">
        <f t="shared" si="6"/>
        <v>0</v>
      </c>
    </row>
    <row r="186" spans="1:17">
      <c r="A186" s="75">
        <v>175</v>
      </c>
      <c r="B186" s="30" t="s">
        <v>156</v>
      </c>
      <c r="C186" s="26" t="s">
        <v>19</v>
      </c>
      <c r="D186" s="26"/>
      <c r="E186" s="30" t="s">
        <v>26</v>
      </c>
      <c r="F186" s="28" t="s">
        <v>397</v>
      </c>
      <c r="G186" s="36" t="s">
        <v>21</v>
      </c>
      <c r="H186" s="92"/>
      <c r="I186" s="87"/>
      <c r="J186" s="87"/>
      <c r="K186" s="88"/>
      <c r="L186" s="24"/>
      <c r="M186" s="25">
        <f t="shared" si="5"/>
        <v>0</v>
      </c>
      <c r="N186" s="89">
        <v>1</v>
      </c>
      <c r="O186" s="90">
        <v>4070.22</v>
      </c>
      <c r="P186" s="24"/>
      <c r="Q186" s="27">
        <f t="shared" si="6"/>
        <v>4070.22</v>
      </c>
    </row>
    <row r="187" spans="1:17" s="73" customFormat="1">
      <c r="A187" s="75">
        <v>176</v>
      </c>
      <c r="B187" s="30" t="s">
        <v>441</v>
      </c>
      <c r="C187" s="26" t="s">
        <v>19</v>
      </c>
      <c r="D187" s="26"/>
      <c r="E187" s="30" t="s">
        <v>26</v>
      </c>
      <c r="F187" s="28" t="s">
        <v>442</v>
      </c>
      <c r="G187" s="36" t="s">
        <v>21</v>
      </c>
      <c r="H187" s="79"/>
      <c r="I187" s="87"/>
      <c r="J187" s="87"/>
      <c r="K187" s="88"/>
      <c r="L187" s="82"/>
      <c r="M187" s="83">
        <f t="shared" si="5"/>
        <v>0</v>
      </c>
      <c r="N187" s="89"/>
      <c r="O187" s="90"/>
      <c r="P187" s="82"/>
      <c r="Q187" s="84">
        <f t="shared" si="6"/>
        <v>0</v>
      </c>
    </row>
    <row r="188" spans="1:17">
      <c r="A188" s="287" t="s">
        <v>153</v>
      </c>
      <c r="B188" s="287"/>
      <c r="C188" s="287"/>
      <c r="D188" s="287"/>
      <c r="E188" s="287"/>
      <c r="F188" s="287"/>
      <c r="G188" s="287"/>
      <c r="H188" s="38">
        <f>SUM(H10:H187)</f>
        <v>65</v>
      </c>
      <c r="I188" s="38">
        <f t="shared" ref="I188:J188" si="7">SUM(I10:I187)</f>
        <v>47</v>
      </c>
      <c r="J188" s="38">
        <f t="shared" si="7"/>
        <v>49</v>
      </c>
      <c r="K188" s="27">
        <f>SUM(K10:K187)</f>
        <v>66458.839999999982</v>
      </c>
      <c r="L188" s="84">
        <f>SUM(L10:L187)</f>
        <v>0</v>
      </c>
      <c r="M188" s="84">
        <f>SUM(M10:M187)</f>
        <v>66458.839999999982</v>
      </c>
      <c r="N188" s="71">
        <f>SUM(N10:N187)</f>
        <v>136</v>
      </c>
      <c r="O188" s="27">
        <f>SUM(O10:O187)</f>
        <v>329555.39</v>
      </c>
      <c r="P188" s="84">
        <f t="shared" ref="P188:Q188" si="8">SUM(P10:P187)</f>
        <v>0</v>
      </c>
      <c r="Q188" s="84">
        <f t="shared" si="8"/>
        <v>329555.39</v>
      </c>
    </row>
  </sheetData>
  <autoFilter ref="A9:Q186" xr:uid="{00000000-0009-0000-0000-000007000000}"/>
  <mergeCells count="8">
    <mergeCell ref="A188:G188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/>
  <dimension ref="A1:Q226"/>
  <sheetViews>
    <sheetView topLeftCell="D155" workbookViewId="0">
      <selection activeCell="H180" sqref="H180"/>
    </sheetView>
  </sheetViews>
  <sheetFormatPr defaultRowHeight="15"/>
  <cols>
    <col min="1" max="1" width="4.5703125" style="73" customWidth="1"/>
    <col min="2" max="2" width="34.28515625" style="73" customWidth="1"/>
    <col min="3" max="3" width="9.5703125" style="73" customWidth="1"/>
    <col min="4" max="4" width="10.7109375" style="73" customWidth="1"/>
    <col min="5" max="5" width="23.85546875" style="73" customWidth="1"/>
    <col min="6" max="6" width="17.85546875" style="73" customWidth="1"/>
    <col min="7" max="7" width="24.7109375" style="73" customWidth="1"/>
    <col min="8" max="8" width="17.7109375" style="73" customWidth="1"/>
    <col min="9" max="17" width="13.7109375" style="73" customWidth="1"/>
    <col min="18" max="16384" width="9.140625" style="73"/>
  </cols>
  <sheetData>
    <row r="1" spans="1:17" ht="100.7" customHeight="1">
      <c r="O1" s="281" t="s">
        <v>0</v>
      </c>
      <c r="P1" s="281"/>
      <c r="Q1" s="281"/>
    </row>
    <row r="3" spans="1:17">
      <c r="A3" s="282" t="s">
        <v>312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12.75" customHeight="1">
      <c r="A4" s="283" t="s">
        <v>1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</row>
    <row r="6" spans="1:17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</row>
    <row r="7" spans="1:17" ht="12.75" customHeight="1">
      <c r="A7" s="4" t="s">
        <v>2</v>
      </c>
      <c r="B7" s="288" t="s">
        <v>3</v>
      </c>
      <c r="C7" s="288"/>
      <c r="D7" s="288"/>
      <c r="E7" s="288"/>
      <c r="F7" s="288"/>
      <c r="G7" s="288"/>
      <c r="H7" s="289" t="s">
        <v>313</v>
      </c>
      <c r="I7" s="289"/>
      <c r="J7" s="289"/>
      <c r="K7" s="289"/>
      <c r="L7" s="289"/>
      <c r="M7" s="289"/>
      <c r="N7" s="288" t="s">
        <v>296</v>
      </c>
      <c r="O7" s="288"/>
      <c r="P7" s="288"/>
      <c r="Q7" s="288"/>
    </row>
    <row r="8" spans="1:17" ht="108" customHeight="1">
      <c r="A8" s="5"/>
      <c r="B8" s="4" t="s">
        <v>4</v>
      </c>
      <c r="C8" s="4" t="s">
        <v>5</v>
      </c>
      <c r="D8" s="4" t="s">
        <v>6</v>
      </c>
      <c r="E8" s="4" t="s">
        <v>7</v>
      </c>
      <c r="F8" s="6" t="s">
        <v>8</v>
      </c>
      <c r="G8" s="4" t="s">
        <v>9</v>
      </c>
      <c r="H8" s="7" t="s">
        <v>10</v>
      </c>
      <c r="I8" s="21" t="s">
        <v>11</v>
      </c>
      <c r="J8" s="21" t="s">
        <v>12</v>
      </c>
      <c r="K8" s="21" t="s">
        <v>13</v>
      </c>
      <c r="L8" s="21" t="s">
        <v>14</v>
      </c>
      <c r="M8" s="21" t="s">
        <v>15</v>
      </c>
      <c r="N8" s="21" t="s">
        <v>12</v>
      </c>
      <c r="O8" s="21" t="s">
        <v>13</v>
      </c>
      <c r="P8" s="21" t="s">
        <v>14</v>
      </c>
      <c r="Q8" s="7" t="s">
        <v>15</v>
      </c>
    </row>
    <row r="9" spans="1:17" ht="15" customHeight="1">
      <c r="A9" s="8">
        <v>1</v>
      </c>
      <c r="B9" s="8">
        <f t="shared" ref="B9:Q9" si="0">A9+1</f>
        <v>2</v>
      </c>
      <c r="C9" s="8">
        <f t="shared" si="0"/>
        <v>3</v>
      </c>
      <c r="D9" s="8">
        <f t="shared" si="0"/>
        <v>4</v>
      </c>
      <c r="E9" s="8">
        <f t="shared" si="0"/>
        <v>5</v>
      </c>
      <c r="F9" s="9">
        <f t="shared" si="0"/>
        <v>6</v>
      </c>
      <c r="G9" s="8">
        <f t="shared" si="0"/>
        <v>7</v>
      </c>
      <c r="H9" s="8">
        <f t="shared" si="0"/>
        <v>8</v>
      </c>
      <c r="I9" s="8">
        <f t="shared" si="0"/>
        <v>9</v>
      </c>
      <c r="J9" s="8">
        <f t="shared" si="0"/>
        <v>10</v>
      </c>
      <c r="K9" s="8">
        <f t="shared" si="0"/>
        <v>11</v>
      </c>
      <c r="L9" s="8">
        <f t="shared" si="0"/>
        <v>12</v>
      </c>
      <c r="M9" s="22">
        <f t="shared" si="0"/>
        <v>13</v>
      </c>
      <c r="N9" s="22">
        <f t="shared" si="0"/>
        <v>14</v>
      </c>
      <c r="O9" s="22">
        <f t="shared" si="0"/>
        <v>15</v>
      </c>
      <c r="P9" s="22">
        <f t="shared" si="0"/>
        <v>16</v>
      </c>
      <c r="Q9" s="26">
        <f t="shared" si="0"/>
        <v>17</v>
      </c>
    </row>
    <row r="10" spans="1:17" ht="15" customHeight="1">
      <c r="A10" s="75">
        <v>1</v>
      </c>
      <c r="B10" s="76" t="s">
        <v>18</v>
      </c>
      <c r="C10" s="77" t="s">
        <v>19</v>
      </c>
      <c r="D10" s="76"/>
      <c r="E10" s="78" t="s">
        <v>20</v>
      </c>
      <c r="F10" s="86" t="s">
        <v>315</v>
      </c>
      <c r="G10" s="14" t="s">
        <v>21</v>
      </c>
      <c r="H10" s="92"/>
      <c r="I10" s="89"/>
      <c r="J10" s="89"/>
      <c r="K10" s="90"/>
      <c r="L10" s="90"/>
      <c r="M10" s="83">
        <f t="shared" ref="M10:M74" si="1">K10-L10</f>
        <v>0</v>
      </c>
      <c r="N10" s="89"/>
      <c r="O10" s="90"/>
      <c r="P10" s="90">
        <v>3862.36</v>
      </c>
      <c r="Q10" s="84">
        <f t="shared" ref="Q10:Q74" si="2">O10-P10</f>
        <v>-3862.36</v>
      </c>
    </row>
    <row r="11" spans="1:17" ht="15" customHeight="1">
      <c r="A11" s="75">
        <v>2</v>
      </c>
      <c r="B11" s="76" t="s">
        <v>18</v>
      </c>
      <c r="C11" s="77" t="s">
        <v>19</v>
      </c>
      <c r="D11" s="76"/>
      <c r="E11" s="78" t="s">
        <v>20</v>
      </c>
      <c r="F11" s="86" t="s">
        <v>423</v>
      </c>
      <c r="G11" s="16" t="s">
        <v>22</v>
      </c>
      <c r="H11" s="92">
        <v>1</v>
      </c>
      <c r="I11" s="89"/>
      <c r="J11" s="89"/>
      <c r="K11" s="90"/>
      <c r="L11" s="90"/>
      <c r="M11" s="83">
        <f t="shared" si="1"/>
        <v>0</v>
      </c>
      <c r="N11" s="89"/>
      <c r="O11" s="90"/>
      <c r="P11" s="90"/>
      <c r="Q11" s="84">
        <f t="shared" si="2"/>
        <v>0</v>
      </c>
    </row>
    <row r="12" spans="1:17" ht="15" customHeight="1">
      <c r="A12" s="75">
        <v>3</v>
      </c>
      <c r="B12" s="76" t="s">
        <v>23</v>
      </c>
      <c r="C12" s="77" t="s">
        <v>19</v>
      </c>
      <c r="D12" s="76"/>
      <c r="E12" s="78" t="s">
        <v>24</v>
      </c>
      <c r="F12" s="63">
        <v>2</v>
      </c>
      <c r="G12" s="14" t="s">
        <v>21</v>
      </c>
      <c r="H12" s="92"/>
      <c r="I12" s="89"/>
      <c r="J12" s="89"/>
      <c r="K12" s="90"/>
      <c r="L12" s="90"/>
      <c r="M12" s="83">
        <f t="shared" si="1"/>
        <v>0</v>
      </c>
      <c r="N12" s="89"/>
      <c r="O12" s="90"/>
      <c r="P12" s="90"/>
      <c r="Q12" s="84">
        <f t="shared" si="2"/>
        <v>0</v>
      </c>
    </row>
    <row r="13" spans="1:17" ht="15" customHeight="1">
      <c r="A13" s="75">
        <v>4</v>
      </c>
      <c r="B13" s="76" t="s">
        <v>25</v>
      </c>
      <c r="C13" s="77" t="s">
        <v>19</v>
      </c>
      <c r="D13" s="76"/>
      <c r="E13" s="78" t="s">
        <v>26</v>
      </c>
      <c r="F13" s="86" t="s">
        <v>316</v>
      </c>
      <c r="G13" s="14" t="s">
        <v>21</v>
      </c>
      <c r="H13" s="92"/>
      <c r="I13" s="89"/>
      <c r="J13" s="89"/>
      <c r="K13" s="90"/>
      <c r="L13" s="90"/>
      <c r="M13" s="83">
        <f t="shared" si="1"/>
        <v>0</v>
      </c>
      <c r="N13" s="89"/>
      <c r="O13" s="90"/>
      <c r="P13" s="90">
        <v>3010.91</v>
      </c>
      <c r="Q13" s="84">
        <f t="shared" si="2"/>
        <v>-3010.91</v>
      </c>
    </row>
    <row r="14" spans="1:17" ht="15" customHeight="1">
      <c r="A14" s="75">
        <v>5</v>
      </c>
      <c r="B14" s="76" t="s">
        <v>27</v>
      </c>
      <c r="C14" s="77" t="s">
        <v>19</v>
      </c>
      <c r="D14" s="76"/>
      <c r="E14" s="78" t="s">
        <v>26</v>
      </c>
      <c r="F14" s="86" t="s">
        <v>317</v>
      </c>
      <c r="G14" s="14" t="s">
        <v>21</v>
      </c>
      <c r="H14" s="92"/>
      <c r="I14" s="89"/>
      <c r="J14" s="89"/>
      <c r="K14" s="90"/>
      <c r="L14" s="90">
        <v>1117.46</v>
      </c>
      <c r="M14" s="83">
        <f t="shared" si="1"/>
        <v>-1117.46</v>
      </c>
      <c r="N14" s="89">
        <v>1</v>
      </c>
      <c r="O14" s="90">
        <v>1558.31</v>
      </c>
      <c r="P14" s="90">
        <f>2356.53+3923.96</f>
        <v>6280.49</v>
      </c>
      <c r="Q14" s="84">
        <f t="shared" si="2"/>
        <v>-4722.18</v>
      </c>
    </row>
    <row r="15" spans="1:17" ht="15" customHeight="1">
      <c r="A15" s="75">
        <v>6</v>
      </c>
      <c r="B15" s="76" t="s">
        <v>28</v>
      </c>
      <c r="C15" s="77" t="s">
        <v>19</v>
      </c>
      <c r="D15" s="76"/>
      <c r="E15" s="78" t="s">
        <v>26</v>
      </c>
      <c r="F15" s="86" t="s">
        <v>318</v>
      </c>
      <c r="G15" s="14" t="s">
        <v>21</v>
      </c>
      <c r="H15" s="92">
        <v>1</v>
      </c>
      <c r="I15" s="89"/>
      <c r="J15" s="89">
        <v>1</v>
      </c>
      <c r="K15" s="90">
        <v>1511.8</v>
      </c>
      <c r="L15" s="90"/>
      <c r="M15" s="83">
        <f t="shared" si="1"/>
        <v>1511.8</v>
      </c>
      <c r="N15" s="89"/>
      <c r="O15" s="90"/>
      <c r="P15" s="90">
        <v>4241.9799999999996</v>
      </c>
      <c r="Q15" s="84">
        <f t="shared" si="2"/>
        <v>-4241.9799999999996</v>
      </c>
    </row>
    <row r="16" spans="1:17" ht="15" customHeight="1">
      <c r="A16" s="75">
        <v>7</v>
      </c>
      <c r="B16" s="76" t="s">
        <v>29</v>
      </c>
      <c r="C16" s="77" t="s">
        <v>19</v>
      </c>
      <c r="D16" s="76"/>
      <c r="E16" s="78" t="s">
        <v>30</v>
      </c>
      <c r="F16" s="86" t="s">
        <v>319</v>
      </c>
      <c r="G16" s="14" t="s">
        <v>21</v>
      </c>
      <c r="H16" s="92">
        <v>1</v>
      </c>
      <c r="I16" s="89"/>
      <c r="J16" s="89"/>
      <c r="K16" s="90"/>
      <c r="L16" s="90"/>
      <c r="M16" s="83">
        <f t="shared" si="1"/>
        <v>0</v>
      </c>
      <c r="N16" s="89">
        <v>2</v>
      </c>
      <c r="O16" s="90">
        <v>2904.13</v>
      </c>
      <c r="P16" s="90">
        <v>12375.25</v>
      </c>
      <c r="Q16" s="84">
        <f t="shared" si="2"/>
        <v>-9471.119999999999</v>
      </c>
    </row>
    <row r="17" spans="1:17" ht="15" customHeight="1">
      <c r="A17" s="75">
        <v>8</v>
      </c>
      <c r="B17" s="76" t="s">
        <v>29</v>
      </c>
      <c r="C17" s="77" t="s">
        <v>19</v>
      </c>
      <c r="D17" s="76"/>
      <c r="E17" s="78" t="s">
        <v>30</v>
      </c>
      <c r="F17" s="86" t="s">
        <v>407</v>
      </c>
      <c r="G17" s="17" t="s">
        <v>31</v>
      </c>
      <c r="H17" s="92">
        <v>1</v>
      </c>
      <c r="I17" s="89"/>
      <c r="J17" s="89"/>
      <c r="K17" s="90"/>
      <c r="L17" s="90"/>
      <c r="M17" s="83">
        <f t="shared" si="1"/>
        <v>0</v>
      </c>
      <c r="N17" s="89">
        <v>1</v>
      </c>
      <c r="O17" s="90"/>
      <c r="P17" s="90"/>
      <c r="Q17" s="84">
        <f t="shared" si="2"/>
        <v>0</v>
      </c>
    </row>
    <row r="18" spans="1:17" ht="15" customHeight="1">
      <c r="A18" s="75">
        <v>9</v>
      </c>
      <c r="B18" s="76" t="s">
        <v>32</v>
      </c>
      <c r="C18" s="77" t="s">
        <v>19</v>
      </c>
      <c r="D18" s="76"/>
      <c r="E18" s="78" t="s">
        <v>26</v>
      </c>
      <c r="F18" s="86" t="s">
        <v>320</v>
      </c>
      <c r="G18" s="14" t="s">
        <v>21</v>
      </c>
      <c r="H18" s="92">
        <v>1</v>
      </c>
      <c r="I18" s="89"/>
      <c r="J18" s="89"/>
      <c r="K18" s="90"/>
      <c r="L18" s="90"/>
      <c r="M18" s="83">
        <f t="shared" si="1"/>
        <v>0</v>
      </c>
      <c r="N18" s="89"/>
      <c r="O18" s="90"/>
      <c r="P18" s="90">
        <v>54853.8</v>
      </c>
      <c r="Q18" s="84">
        <f t="shared" si="2"/>
        <v>-54853.8</v>
      </c>
    </row>
    <row r="19" spans="1:17" ht="15" customHeight="1">
      <c r="A19" s="75">
        <v>10</v>
      </c>
      <c r="B19" s="76" t="s">
        <v>32</v>
      </c>
      <c r="C19" s="77" t="s">
        <v>19</v>
      </c>
      <c r="D19" s="76"/>
      <c r="E19" s="78" t="s">
        <v>26</v>
      </c>
      <c r="F19" s="94" t="s">
        <v>443</v>
      </c>
      <c r="G19" s="80" t="s">
        <v>33</v>
      </c>
      <c r="H19" s="92"/>
      <c r="I19" s="89"/>
      <c r="J19" s="89"/>
      <c r="K19" s="90"/>
      <c r="L19" s="90"/>
      <c r="M19" s="83">
        <f t="shared" si="1"/>
        <v>0</v>
      </c>
      <c r="N19" s="89"/>
      <c r="O19" s="90"/>
      <c r="P19" s="90"/>
      <c r="Q19" s="84">
        <f t="shared" si="2"/>
        <v>0</v>
      </c>
    </row>
    <row r="20" spans="1:17" ht="15" customHeight="1">
      <c r="A20" s="75">
        <v>11</v>
      </c>
      <c r="B20" s="76" t="s">
        <v>34</v>
      </c>
      <c r="C20" s="77" t="s">
        <v>19</v>
      </c>
      <c r="D20" s="76"/>
      <c r="E20" s="78" t="s">
        <v>35</v>
      </c>
      <c r="F20" s="86" t="s">
        <v>321</v>
      </c>
      <c r="G20" s="14" t="s">
        <v>21</v>
      </c>
      <c r="H20" s="92"/>
      <c r="I20" s="89"/>
      <c r="J20" s="89"/>
      <c r="K20" s="90"/>
      <c r="L20" s="90"/>
      <c r="M20" s="83">
        <f t="shared" si="1"/>
        <v>0</v>
      </c>
      <c r="N20" s="89"/>
      <c r="O20" s="90"/>
      <c r="P20" s="90">
        <v>1030.77</v>
      </c>
      <c r="Q20" s="84">
        <f t="shared" si="2"/>
        <v>-1030.77</v>
      </c>
    </row>
    <row r="21" spans="1:17" ht="15" customHeight="1">
      <c r="A21" s="75">
        <v>12</v>
      </c>
      <c r="B21" s="76" t="s">
        <v>34</v>
      </c>
      <c r="C21" s="77" t="s">
        <v>19</v>
      </c>
      <c r="D21" s="76"/>
      <c r="E21" s="78" t="s">
        <v>35</v>
      </c>
      <c r="F21" s="86" t="s">
        <v>398</v>
      </c>
      <c r="G21" s="19" t="s">
        <v>36</v>
      </c>
      <c r="H21" s="92">
        <v>1</v>
      </c>
      <c r="I21" s="89"/>
      <c r="J21" s="89"/>
      <c r="K21" s="90"/>
      <c r="L21" s="90"/>
      <c r="M21" s="83">
        <f t="shared" si="1"/>
        <v>0</v>
      </c>
      <c r="N21" s="89"/>
      <c r="O21" s="90"/>
      <c r="P21" s="90"/>
      <c r="Q21" s="84">
        <f t="shared" si="2"/>
        <v>0</v>
      </c>
    </row>
    <row r="22" spans="1:17" ht="15" customHeight="1">
      <c r="A22" s="75">
        <v>13</v>
      </c>
      <c r="B22" s="76" t="s">
        <v>37</v>
      </c>
      <c r="C22" s="77" t="s">
        <v>19</v>
      </c>
      <c r="D22" s="76"/>
      <c r="E22" s="78" t="s">
        <v>26</v>
      </c>
      <c r="F22" s="86" t="s">
        <v>322</v>
      </c>
      <c r="G22" s="14" t="s">
        <v>21</v>
      </c>
      <c r="H22" s="92"/>
      <c r="I22" s="89">
        <v>2</v>
      </c>
      <c r="J22" s="89">
        <v>2</v>
      </c>
      <c r="K22" s="90">
        <v>2442.13</v>
      </c>
      <c r="L22" s="90"/>
      <c r="M22" s="83">
        <f t="shared" si="1"/>
        <v>2442.13</v>
      </c>
      <c r="N22" s="89">
        <v>2</v>
      </c>
      <c r="O22" s="90">
        <f>484.55+436.1</f>
        <v>920.65000000000009</v>
      </c>
      <c r="P22" s="90">
        <v>4518.6499999999996</v>
      </c>
      <c r="Q22" s="84">
        <f t="shared" si="2"/>
        <v>-3597.9999999999995</v>
      </c>
    </row>
    <row r="23" spans="1:17" ht="15" customHeight="1">
      <c r="A23" s="75">
        <v>14</v>
      </c>
      <c r="B23" s="76" t="s">
        <v>37</v>
      </c>
      <c r="C23" s="77" t="s">
        <v>19</v>
      </c>
      <c r="D23" s="76"/>
      <c r="E23" s="78" t="s">
        <v>26</v>
      </c>
      <c r="F23" s="94" t="s">
        <v>444</v>
      </c>
      <c r="G23" s="80" t="s">
        <v>33</v>
      </c>
      <c r="H23" s="92"/>
      <c r="I23" s="89"/>
      <c r="J23" s="89"/>
      <c r="K23" s="90"/>
      <c r="L23" s="90"/>
      <c r="M23" s="83">
        <f t="shared" si="1"/>
        <v>0</v>
      </c>
      <c r="N23" s="89"/>
      <c r="O23" s="90"/>
      <c r="P23" s="90"/>
      <c r="Q23" s="84">
        <f t="shared" si="2"/>
        <v>0</v>
      </c>
    </row>
    <row r="24" spans="1:17" ht="15" customHeight="1">
      <c r="A24" s="75">
        <v>15</v>
      </c>
      <c r="B24" s="76" t="s">
        <v>38</v>
      </c>
      <c r="C24" s="77" t="s">
        <v>19</v>
      </c>
      <c r="D24" s="76"/>
      <c r="E24" s="78" t="s">
        <v>39</v>
      </c>
      <c r="F24" s="86" t="s">
        <v>323</v>
      </c>
      <c r="G24" s="14" t="s">
        <v>21</v>
      </c>
      <c r="H24" s="92">
        <v>1</v>
      </c>
      <c r="I24" s="89"/>
      <c r="J24" s="89"/>
      <c r="K24" s="90"/>
      <c r="L24" s="90"/>
      <c r="M24" s="83">
        <f t="shared" si="1"/>
        <v>0</v>
      </c>
      <c r="N24" s="89"/>
      <c r="O24" s="90"/>
      <c r="P24" s="90"/>
      <c r="Q24" s="84">
        <f t="shared" si="2"/>
        <v>0</v>
      </c>
    </row>
    <row r="25" spans="1:17" ht="15" customHeight="1">
      <c r="A25" s="75">
        <v>16</v>
      </c>
      <c r="B25" s="76" t="s">
        <v>38</v>
      </c>
      <c r="C25" s="77" t="s">
        <v>19</v>
      </c>
      <c r="D25" s="76"/>
      <c r="E25" s="78" t="s">
        <v>39</v>
      </c>
      <c r="F25" s="94" t="s">
        <v>445</v>
      </c>
      <c r="G25" s="80" t="s">
        <v>33</v>
      </c>
      <c r="H25" s="92">
        <v>2</v>
      </c>
      <c r="I25" s="89"/>
      <c r="J25" s="89"/>
      <c r="K25" s="90"/>
      <c r="L25" s="90"/>
      <c r="M25" s="83">
        <f t="shared" si="1"/>
        <v>0</v>
      </c>
      <c r="N25" s="89"/>
      <c r="O25" s="90"/>
      <c r="P25" s="90"/>
      <c r="Q25" s="84">
        <f t="shared" si="2"/>
        <v>0</v>
      </c>
    </row>
    <row r="26" spans="1:17" ht="15" customHeight="1">
      <c r="A26" s="75">
        <v>17</v>
      </c>
      <c r="B26" s="76" t="s">
        <v>40</v>
      </c>
      <c r="C26" s="77" t="s">
        <v>19</v>
      </c>
      <c r="D26" s="76"/>
      <c r="E26" s="78" t="s">
        <v>20</v>
      </c>
      <c r="F26" s="86" t="s">
        <v>324</v>
      </c>
      <c r="G26" s="14" t="s">
        <v>21</v>
      </c>
      <c r="H26" s="92"/>
      <c r="I26" s="89"/>
      <c r="J26" s="89"/>
      <c r="K26" s="90"/>
      <c r="L26" s="90"/>
      <c r="M26" s="83">
        <f t="shared" si="1"/>
        <v>0</v>
      </c>
      <c r="N26" s="89">
        <v>1</v>
      </c>
      <c r="O26" s="90">
        <v>1797.24</v>
      </c>
      <c r="P26" s="90">
        <v>3356.45</v>
      </c>
      <c r="Q26" s="84">
        <f t="shared" si="2"/>
        <v>-1559.2099999999998</v>
      </c>
    </row>
    <row r="27" spans="1:17" ht="15" customHeight="1">
      <c r="A27" s="75">
        <v>18</v>
      </c>
      <c r="B27" s="76" t="s">
        <v>40</v>
      </c>
      <c r="C27" s="77" t="s">
        <v>19</v>
      </c>
      <c r="D27" s="76"/>
      <c r="E27" s="78" t="s">
        <v>20</v>
      </c>
      <c r="F27" s="86" t="s">
        <v>424</v>
      </c>
      <c r="G27" s="16" t="s">
        <v>22</v>
      </c>
      <c r="H27" s="92"/>
      <c r="I27" s="89"/>
      <c r="J27" s="89"/>
      <c r="K27" s="90"/>
      <c r="L27" s="90"/>
      <c r="M27" s="83">
        <f t="shared" si="1"/>
        <v>0</v>
      </c>
      <c r="N27" s="89"/>
      <c r="O27" s="90"/>
      <c r="P27" s="90"/>
      <c r="Q27" s="84">
        <f t="shared" si="2"/>
        <v>0</v>
      </c>
    </row>
    <row r="28" spans="1:17" ht="15" customHeight="1">
      <c r="A28" s="75">
        <v>19</v>
      </c>
      <c r="B28" s="76" t="s">
        <v>41</v>
      </c>
      <c r="C28" s="77" t="s">
        <v>19</v>
      </c>
      <c r="D28" s="76"/>
      <c r="E28" s="78" t="s">
        <v>24</v>
      </c>
      <c r="F28" s="86" t="s">
        <v>325</v>
      </c>
      <c r="G28" s="14" t="s">
        <v>21</v>
      </c>
      <c r="H28" s="92"/>
      <c r="I28" s="89"/>
      <c r="J28" s="89"/>
      <c r="K28" s="90"/>
      <c r="L28" s="90"/>
      <c r="M28" s="83">
        <f t="shared" si="1"/>
        <v>0</v>
      </c>
      <c r="N28" s="89"/>
      <c r="O28" s="90"/>
      <c r="P28" s="90">
        <v>2010.79</v>
      </c>
      <c r="Q28" s="84">
        <f t="shared" si="2"/>
        <v>-2010.79</v>
      </c>
    </row>
    <row r="29" spans="1:17" ht="15" customHeight="1">
      <c r="A29" s="75">
        <v>20</v>
      </c>
      <c r="B29" s="76" t="s">
        <v>41</v>
      </c>
      <c r="C29" s="77" t="s">
        <v>19</v>
      </c>
      <c r="D29" s="76"/>
      <c r="E29" s="78" t="s">
        <v>24</v>
      </c>
      <c r="F29" s="86" t="s">
        <v>425</v>
      </c>
      <c r="G29" s="16" t="s">
        <v>22</v>
      </c>
      <c r="H29" s="92"/>
      <c r="I29" s="89"/>
      <c r="J29" s="89"/>
      <c r="K29" s="90"/>
      <c r="L29" s="90"/>
      <c r="M29" s="83">
        <f t="shared" si="1"/>
        <v>0</v>
      </c>
      <c r="N29" s="89"/>
      <c r="O29" s="90"/>
      <c r="P29" s="90"/>
      <c r="Q29" s="84">
        <f t="shared" si="2"/>
        <v>0</v>
      </c>
    </row>
    <row r="30" spans="1:17" ht="15" customHeight="1">
      <c r="A30" s="75">
        <v>21</v>
      </c>
      <c r="B30" s="76" t="s">
        <v>42</v>
      </c>
      <c r="C30" s="77" t="s">
        <v>19</v>
      </c>
      <c r="D30" s="76"/>
      <c r="E30" s="78" t="s">
        <v>26</v>
      </c>
      <c r="F30" s="64">
        <v>21</v>
      </c>
      <c r="G30" s="14" t="s">
        <v>21</v>
      </c>
      <c r="H30" s="92"/>
      <c r="I30" s="89"/>
      <c r="J30" s="89"/>
      <c r="K30" s="90"/>
      <c r="L30" s="90"/>
      <c r="M30" s="83">
        <f t="shared" si="1"/>
        <v>0</v>
      </c>
      <c r="N30" s="89"/>
      <c r="O30" s="90"/>
      <c r="P30" s="90"/>
      <c r="Q30" s="84">
        <f t="shared" si="2"/>
        <v>0</v>
      </c>
    </row>
    <row r="31" spans="1:17" ht="15" customHeight="1">
      <c r="A31" s="75">
        <v>22</v>
      </c>
      <c r="B31" s="76" t="s">
        <v>43</v>
      </c>
      <c r="C31" s="77" t="s">
        <v>19</v>
      </c>
      <c r="D31" s="76"/>
      <c r="E31" s="78" t="s">
        <v>35</v>
      </c>
      <c r="F31" s="86" t="s">
        <v>326</v>
      </c>
      <c r="G31" s="14" t="s">
        <v>21</v>
      </c>
      <c r="H31" s="92">
        <v>1</v>
      </c>
      <c r="I31" s="89"/>
      <c r="J31" s="89"/>
      <c r="K31" s="90"/>
      <c r="L31" s="90"/>
      <c r="M31" s="83">
        <f t="shared" si="1"/>
        <v>0</v>
      </c>
      <c r="N31" s="89">
        <v>1</v>
      </c>
      <c r="O31" s="90">
        <v>2103.4899999999998</v>
      </c>
      <c r="P31" s="90">
        <v>1466.87</v>
      </c>
      <c r="Q31" s="84">
        <f t="shared" si="2"/>
        <v>636.61999999999989</v>
      </c>
    </row>
    <row r="32" spans="1:17" ht="15" customHeight="1">
      <c r="A32" s="75">
        <v>23</v>
      </c>
      <c r="B32" s="76" t="s">
        <v>43</v>
      </c>
      <c r="C32" s="77" t="s">
        <v>19</v>
      </c>
      <c r="D32" s="76"/>
      <c r="E32" s="78" t="s">
        <v>35</v>
      </c>
      <c r="F32" s="86" t="s">
        <v>399</v>
      </c>
      <c r="G32" s="19" t="s">
        <v>36</v>
      </c>
      <c r="H32" s="92">
        <v>1</v>
      </c>
      <c r="I32" s="89"/>
      <c r="J32" s="89"/>
      <c r="K32" s="90"/>
      <c r="L32" s="90"/>
      <c r="M32" s="83">
        <f t="shared" si="1"/>
        <v>0</v>
      </c>
      <c r="N32" s="89"/>
      <c r="O32" s="90">
        <v>3171.6</v>
      </c>
      <c r="P32" s="90"/>
      <c r="Q32" s="84">
        <f t="shared" si="2"/>
        <v>3171.6</v>
      </c>
    </row>
    <row r="33" spans="1:17" ht="15" customHeight="1">
      <c r="A33" s="75">
        <v>24</v>
      </c>
      <c r="B33" s="76" t="s">
        <v>44</v>
      </c>
      <c r="C33" s="77" t="s">
        <v>19</v>
      </c>
      <c r="D33" s="76"/>
      <c r="E33" s="78" t="s">
        <v>35</v>
      </c>
      <c r="F33" s="86" t="s">
        <v>327</v>
      </c>
      <c r="G33" s="14" t="s">
        <v>21</v>
      </c>
      <c r="H33" s="92">
        <v>2</v>
      </c>
      <c r="I33" s="89"/>
      <c r="J33" s="89"/>
      <c r="K33" s="90"/>
      <c r="L33" s="90"/>
      <c r="M33" s="83">
        <f t="shared" si="1"/>
        <v>0</v>
      </c>
      <c r="N33" s="89"/>
      <c r="O33" s="90"/>
      <c r="P33" s="90">
        <v>11057.5</v>
      </c>
      <c r="Q33" s="84">
        <f t="shared" si="2"/>
        <v>-11057.5</v>
      </c>
    </row>
    <row r="34" spans="1:17" ht="15" customHeight="1">
      <c r="A34" s="75">
        <v>25</v>
      </c>
      <c r="B34" s="76" t="s">
        <v>44</v>
      </c>
      <c r="C34" s="77" t="s">
        <v>19</v>
      </c>
      <c r="D34" s="76"/>
      <c r="E34" s="78" t="s">
        <v>35</v>
      </c>
      <c r="F34" s="86" t="s">
        <v>400</v>
      </c>
      <c r="G34" s="19" t="s">
        <v>36</v>
      </c>
      <c r="H34" s="92">
        <v>1</v>
      </c>
      <c r="I34" s="89"/>
      <c r="J34" s="89"/>
      <c r="K34" s="90"/>
      <c r="L34" s="90"/>
      <c r="M34" s="83">
        <f t="shared" si="1"/>
        <v>0</v>
      </c>
      <c r="N34" s="89">
        <v>1</v>
      </c>
      <c r="O34" s="90">
        <v>2643</v>
      </c>
      <c r="P34" s="90"/>
      <c r="Q34" s="84">
        <f t="shared" si="2"/>
        <v>2643</v>
      </c>
    </row>
    <row r="35" spans="1:17" ht="15" customHeight="1">
      <c r="A35" s="75">
        <v>26</v>
      </c>
      <c r="B35" s="76" t="s">
        <v>45</v>
      </c>
      <c r="C35" s="77" t="s">
        <v>19</v>
      </c>
      <c r="D35" s="76"/>
      <c r="E35" s="78" t="s">
        <v>26</v>
      </c>
      <c r="F35" s="86" t="s">
        <v>328</v>
      </c>
      <c r="G35" s="14" t="s">
        <v>21</v>
      </c>
      <c r="H35" s="92"/>
      <c r="I35" s="89">
        <v>1</v>
      </c>
      <c r="J35" s="89">
        <v>1</v>
      </c>
      <c r="K35" s="90">
        <v>2088.02</v>
      </c>
      <c r="L35" s="90"/>
      <c r="M35" s="83">
        <f t="shared" si="1"/>
        <v>2088.02</v>
      </c>
      <c r="N35" s="89">
        <v>1</v>
      </c>
      <c r="O35" s="90">
        <v>7917.69</v>
      </c>
      <c r="P35" s="90">
        <v>3358.21</v>
      </c>
      <c r="Q35" s="84">
        <f t="shared" si="2"/>
        <v>4559.4799999999996</v>
      </c>
    </row>
    <row r="36" spans="1:17" ht="15" customHeight="1">
      <c r="A36" s="75">
        <v>27</v>
      </c>
      <c r="B36" s="76" t="s">
        <v>46</v>
      </c>
      <c r="C36" s="77" t="s">
        <v>19</v>
      </c>
      <c r="D36" s="76"/>
      <c r="E36" s="78" t="s">
        <v>26</v>
      </c>
      <c r="F36" s="86" t="s">
        <v>329</v>
      </c>
      <c r="G36" s="14" t="s">
        <v>21</v>
      </c>
      <c r="H36" s="92"/>
      <c r="I36" s="89"/>
      <c r="J36" s="89"/>
      <c r="K36" s="90"/>
      <c r="L36" s="90"/>
      <c r="M36" s="83">
        <f t="shared" si="1"/>
        <v>0</v>
      </c>
      <c r="N36" s="89"/>
      <c r="O36" s="90"/>
      <c r="P36" s="90"/>
      <c r="Q36" s="84">
        <f t="shared" si="2"/>
        <v>0</v>
      </c>
    </row>
    <row r="37" spans="1:17" ht="15" customHeight="1">
      <c r="A37" s="75">
        <v>28</v>
      </c>
      <c r="B37" s="76" t="s">
        <v>47</v>
      </c>
      <c r="C37" s="77" t="s">
        <v>19</v>
      </c>
      <c r="D37" s="76"/>
      <c r="E37" s="78" t="s">
        <v>48</v>
      </c>
      <c r="F37" s="86" t="s">
        <v>330</v>
      </c>
      <c r="G37" s="14" t="s">
        <v>21</v>
      </c>
      <c r="H37" s="92">
        <v>2</v>
      </c>
      <c r="I37" s="89"/>
      <c r="J37" s="89"/>
      <c r="K37" s="90"/>
      <c r="L37" s="90"/>
      <c r="M37" s="83">
        <f t="shared" si="1"/>
        <v>0</v>
      </c>
      <c r="N37" s="89">
        <v>2</v>
      </c>
      <c r="O37" s="90">
        <v>4416.6499999999996</v>
      </c>
      <c r="P37" s="90">
        <v>2285.2399999999998</v>
      </c>
      <c r="Q37" s="84">
        <f t="shared" si="2"/>
        <v>2131.41</v>
      </c>
    </row>
    <row r="38" spans="1:17" ht="15" customHeight="1">
      <c r="A38" s="75">
        <v>29</v>
      </c>
      <c r="B38" s="76" t="s">
        <v>47</v>
      </c>
      <c r="C38" s="77" t="s">
        <v>19</v>
      </c>
      <c r="D38" s="76"/>
      <c r="E38" s="78" t="s">
        <v>48</v>
      </c>
      <c r="F38" s="64" t="s">
        <v>297</v>
      </c>
      <c r="G38" s="19" t="s">
        <v>36</v>
      </c>
      <c r="H38" s="92"/>
      <c r="I38" s="89"/>
      <c r="J38" s="89"/>
      <c r="K38" s="90"/>
      <c r="L38" s="90"/>
      <c r="M38" s="83">
        <f t="shared" si="1"/>
        <v>0</v>
      </c>
      <c r="N38" s="89"/>
      <c r="O38" s="90"/>
      <c r="P38" s="90"/>
      <c r="Q38" s="84">
        <f t="shared" si="2"/>
        <v>0</v>
      </c>
    </row>
    <row r="39" spans="1:17" ht="15" customHeight="1">
      <c r="A39" s="75">
        <v>30</v>
      </c>
      <c r="B39" s="76" t="s">
        <v>47</v>
      </c>
      <c r="C39" s="77" t="s">
        <v>19</v>
      </c>
      <c r="D39" s="76"/>
      <c r="E39" s="78" t="s">
        <v>48</v>
      </c>
      <c r="F39" s="95" t="s">
        <v>446</v>
      </c>
      <c r="G39" s="80" t="s">
        <v>33</v>
      </c>
      <c r="H39" s="92"/>
      <c r="I39" s="89"/>
      <c r="J39" s="89"/>
      <c r="K39" s="90"/>
      <c r="L39" s="90"/>
      <c r="M39" s="83">
        <f t="shared" si="1"/>
        <v>0</v>
      </c>
      <c r="N39" s="89">
        <v>1</v>
      </c>
      <c r="O39" s="90"/>
      <c r="P39" s="90"/>
      <c r="Q39" s="84">
        <f t="shared" si="2"/>
        <v>0</v>
      </c>
    </row>
    <row r="40" spans="1:17" ht="15" customHeight="1">
      <c r="A40" s="75">
        <v>31</v>
      </c>
      <c r="B40" s="76" t="s">
        <v>49</v>
      </c>
      <c r="C40" s="77" t="s">
        <v>19</v>
      </c>
      <c r="D40" s="76"/>
      <c r="E40" s="78" t="s">
        <v>50</v>
      </c>
      <c r="F40" s="86" t="s">
        <v>331</v>
      </c>
      <c r="G40" s="14" t="s">
        <v>21</v>
      </c>
      <c r="H40" s="92"/>
      <c r="I40" s="89"/>
      <c r="J40" s="89"/>
      <c r="K40" s="90"/>
      <c r="L40" s="90"/>
      <c r="M40" s="83">
        <f t="shared" si="1"/>
        <v>0</v>
      </c>
      <c r="N40" s="89">
        <v>2</v>
      </c>
      <c r="O40" s="90">
        <v>3143.8</v>
      </c>
      <c r="P40" s="90">
        <v>17333.52</v>
      </c>
      <c r="Q40" s="84">
        <f t="shared" si="2"/>
        <v>-14189.720000000001</v>
      </c>
    </row>
    <row r="41" spans="1:17" ht="15" customHeight="1">
      <c r="A41" s="75">
        <v>32</v>
      </c>
      <c r="B41" s="76" t="s">
        <v>49</v>
      </c>
      <c r="C41" s="77" t="s">
        <v>19</v>
      </c>
      <c r="D41" s="76"/>
      <c r="E41" s="78" t="s">
        <v>50</v>
      </c>
      <c r="F41" s="86" t="s">
        <v>426</v>
      </c>
      <c r="G41" s="16" t="s">
        <v>22</v>
      </c>
      <c r="H41" s="92">
        <v>2</v>
      </c>
      <c r="I41" s="89"/>
      <c r="J41" s="89"/>
      <c r="K41" s="90"/>
      <c r="L41" s="90"/>
      <c r="M41" s="83">
        <f t="shared" si="1"/>
        <v>0</v>
      </c>
      <c r="N41" s="89"/>
      <c r="O41" s="90"/>
      <c r="P41" s="90"/>
      <c r="Q41" s="84">
        <f t="shared" si="2"/>
        <v>0</v>
      </c>
    </row>
    <row r="42" spans="1:17" ht="15" customHeight="1">
      <c r="A42" s="75">
        <v>33</v>
      </c>
      <c r="B42" s="76" t="s">
        <v>51</v>
      </c>
      <c r="C42" s="77" t="s">
        <v>19</v>
      </c>
      <c r="D42" s="76"/>
      <c r="E42" s="78" t="s">
        <v>52</v>
      </c>
      <c r="F42" s="86" t="s">
        <v>332</v>
      </c>
      <c r="G42" s="14" t="s">
        <v>21</v>
      </c>
      <c r="H42" s="92"/>
      <c r="I42" s="89"/>
      <c r="J42" s="89"/>
      <c r="K42" s="90"/>
      <c r="L42" s="90"/>
      <c r="M42" s="83">
        <f t="shared" si="1"/>
        <v>0</v>
      </c>
      <c r="N42" s="89">
        <v>2</v>
      </c>
      <c r="O42" s="90">
        <v>1046.6199999999999</v>
      </c>
      <c r="P42" s="90">
        <v>4132.8599999999997</v>
      </c>
      <c r="Q42" s="84">
        <f t="shared" si="2"/>
        <v>-3086.24</v>
      </c>
    </row>
    <row r="43" spans="1:17" ht="15" customHeight="1">
      <c r="A43" s="75">
        <v>34</v>
      </c>
      <c r="B43" s="76" t="s">
        <v>51</v>
      </c>
      <c r="C43" s="77" t="s">
        <v>19</v>
      </c>
      <c r="D43" s="76"/>
      <c r="E43" s="78" t="s">
        <v>52</v>
      </c>
      <c r="F43" s="95" t="s">
        <v>447</v>
      </c>
      <c r="G43" s="80" t="s">
        <v>33</v>
      </c>
      <c r="H43" s="92"/>
      <c r="I43" s="89"/>
      <c r="J43" s="89"/>
      <c r="K43" s="90"/>
      <c r="L43" s="90"/>
      <c r="M43" s="83">
        <f t="shared" si="1"/>
        <v>0</v>
      </c>
      <c r="N43" s="89"/>
      <c r="O43" s="90"/>
      <c r="P43" s="90"/>
      <c r="Q43" s="84">
        <f t="shared" si="2"/>
        <v>0</v>
      </c>
    </row>
    <row r="44" spans="1:17" ht="15" customHeight="1">
      <c r="A44" s="75">
        <v>35</v>
      </c>
      <c r="B44" s="76" t="s">
        <v>53</v>
      </c>
      <c r="C44" s="77" t="s">
        <v>19</v>
      </c>
      <c r="D44" s="76"/>
      <c r="E44" s="78" t="s">
        <v>30</v>
      </c>
      <c r="F44" s="86" t="s">
        <v>333</v>
      </c>
      <c r="G44" s="14" t="s">
        <v>21</v>
      </c>
      <c r="H44" s="92"/>
      <c r="I44" s="89"/>
      <c r="J44" s="89"/>
      <c r="K44" s="90"/>
      <c r="L44" s="90"/>
      <c r="M44" s="83">
        <f t="shared" si="1"/>
        <v>0</v>
      </c>
      <c r="N44" s="89"/>
      <c r="O44" s="90"/>
      <c r="P44" s="90">
        <v>3908.16</v>
      </c>
      <c r="Q44" s="84">
        <f t="shared" si="2"/>
        <v>-3908.16</v>
      </c>
    </row>
    <row r="45" spans="1:17" ht="15" customHeight="1">
      <c r="A45" s="75">
        <v>36</v>
      </c>
      <c r="B45" s="76" t="s">
        <v>54</v>
      </c>
      <c r="C45" s="77" t="s">
        <v>19</v>
      </c>
      <c r="D45" s="76"/>
      <c r="E45" s="78" t="s">
        <v>26</v>
      </c>
      <c r="F45" s="72">
        <v>36</v>
      </c>
      <c r="G45" s="14" t="s">
        <v>21</v>
      </c>
      <c r="H45" s="92"/>
      <c r="I45" s="89"/>
      <c r="J45" s="89"/>
      <c r="K45" s="90"/>
      <c r="L45" s="90"/>
      <c r="M45" s="83">
        <f t="shared" si="1"/>
        <v>0</v>
      </c>
      <c r="N45" s="89"/>
      <c r="O45" s="90"/>
      <c r="P45" s="90"/>
      <c r="Q45" s="84">
        <f t="shared" si="2"/>
        <v>0</v>
      </c>
    </row>
    <row r="46" spans="1:17" ht="15" customHeight="1">
      <c r="A46" s="75">
        <v>37</v>
      </c>
      <c r="B46" s="76" t="s">
        <v>55</v>
      </c>
      <c r="C46" s="77" t="s">
        <v>19</v>
      </c>
      <c r="D46" s="76"/>
      <c r="E46" s="78" t="s">
        <v>56</v>
      </c>
      <c r="F46" s="72">
        <v>37</v>
      </c>
      <c r="G46" s="14" t="s">
        <v>21</v>
      </c>
      <c r="H46" s="92"/>
      <c r="I46" s="89"/>
      <c r="J46" s="89"/>
      <c r="K46" s="90"/>
      <c r="L46" s="90"/>
      <c r="M46" s="83">
        <f t="shared" si="1"/>
        <v>0</v>
      </c>
      <c r="N46" s="89"/>
      <c r="O46" s="90"/>
      <c r="P46" s="90"/>
      <c r="Q46" s="84">
        <f t="shared" si="2"/>
        <v>0</v>
      </c>
    </row>
    <row r="47" spans="1:17" ht="15" customHeight="1">
      <c r="A47" s="75">
        <v>38</v>
      </c>
      <c r="B47" s="76" t="s">
        <v>57</v>
      </c>
      <c r="C47" s="77" t="s">
        <v>19</v>
      </c>
      <c r="D47" s="76"/>
      <c r="E47" s="78" t="s">
        <v>58</v>
      </c>
      <c r="F47" s="86" t="s">
        <v>334</v>
      </c>
      <c r="G47" s="14" t="s">
        <v>21</v>
      </c>
      <c r="H47" s="92"/>
      <c r="I47" s="89">
        <v>1</v>
      </c>
      <c r="J47" s="89">
        <v>1</v>
      </c>
      <c r="K47" s="90">
        <v>581.46</v>
      </c>
      <c r="L47" s="90"/>
      <c r="M47" s="83">
        <f t="shared" si="1"/>
        <v>581.46</v>
      </c>
      <c r="N47" s="89">
        <v>2</v>
      </c>
      <c r="O47" s="90">
        <v>2841.58</v>
      </c>
      <c r="P47" s="90">
        <v>4974.96</v>
      </c>
      <c r="Q47" s="84">
        <f t="shared" si="2"/>
        <v>-2133.38</v>
      </c>
    </row>
    <row r="48" spans="1:17" ht="15" customHeight="1">
      <c r="A48" s="75">
        <v>39</v>
      </c>
      <c r="B48" s="76" t="s">
        <v>57</v>
      </c>
      <c r="C48" s="77" t="s">
        <v>19</v>
      </c>
      <c r="D48" s="76"/>
      <c r="E48" s="78" t="s">
        <v>58</v>
      </c>
      <c r="F48" s="86" t="s">
        <v>408</v>
      </c>
      <c r="G48" s="17" t="s">
        <v>31</v>
      </c>
      <c r="H48" s="92"/>
      <c r="I48" s="89"/>
      <c r="J48" s="89"/>
      <c r="K48" s="90"/>
      <c r="L48" s="90"/>
      <c r="M48" s="83">
        <f t="shared" si="1"/>
        <v>0</v>
      </c>
      <c r="N48" s="89"/>
      <c r="O48" s="90"/>
      <c r="P48" s="90"/>
      <c r="Q48" s="84">
        <f t="shared" si="2"/>
        <v>0</v>
      </c>
    </row>
    <row r="49" spans="1:17" ht="15" customHeight="1">
      <c r="A49" s="75">
        <v>40</v>
      </c>
      <c r="B49" s="76" t="s">
        <v>59</v>
      </c>
      <c r="C49" s="77" t="s">
        <v>19</v>
      </c>
      <c r="D49" s="76"/>
      <c r="E49" s="78" t="s">
        <v>26</v>
      </c>
      <c r="F49" s="86" t="s">
        <v>335</v>
      </c>
      <c r="G49" s="14" t="s">
        <v>21</v>
      </c>
      <c r="H49" s="92"/>
      <c r="I49" s="89"/>
      <c r="J49" s="89"/>
      <c r="K49" s="90"/>
      <c r="L49" s="90"/>
      <c r="M49" s="83">
        <f t="shared" si="1"/>
        <v>0</v>
      </c>
      <c r="N49" s="89"/>
      <c r="O49" s="90"/>
      <c r="P49" s="90">
        <v>1225.32</v>
      </c>
      <c r="Q49" s="84">
        <f t="shared" si="2"/>
        <v>-1225.32</v>
      </c>
    </row>
    <row r="50" spans="1:17" ht="15" customHeight="1">
      <c r="A50" s="75">
        <v>41</v>
      </c>
      <c r="B50" s="76" t="s">
        <v>60</v>
      </c>
      <c r="C50" s="77" t="s">
        <v>19</v>
      </c>
      <c r="D50" s="76"/>
      <c r="E50" s="78" t="s">
        <v>61</v>
      </c>
      <c r="F50" s="86" t="s">
        <v>336</v>
      </c>
      <c r="G50" s="14" t="s">
        <v>21</v>
      </c>
      <c r="H50" s="92">
        <v>2</v>
      </c>
      <c r="I50" s="89"/>
      <c r="J50" s="89"/>
      <c r="K50" s="90"/>
      <c r="L50" s="90"/>
      <c r="M50" s="83">
        <f t="shared" si="1"/>
        <v>0</v>
      </c>
      <c r="N50" s="89"/>
      <c r="O50" s="90"/>
      <c r="P50" s="90">
        <v>2179.81</v>
      </c>
      <c r="Q50" s="84">
        <f t="shared" si="2"/>
        <v>-2179.81</v>
      </c>
    </row>
    <row r="51" spans="1:17" ht="15" customHeight="1">
      <c r="A51" s="75">
        <v>42</v>
      </c>
      <c r="B51" s="76" t="s">
        <v>60</v>
      </c>
      <c r="C51" s="77" t="s">
        <v>19</v>
      </c>
      <c r="D51" s="76"/>
      <c r="E51" s="78" t="s">
        <v>61</v>
      </c>
      <c r="F51" s="86" t="s">
        <v>427</v>
      </c>
      <c r="G51" s="16" t="s">
        <v>22</v>
      </c>
      <c r="H51" s="92"/>
      <c r="I51" s="89"/>
      <c r="J51" s="89"/>
      <c r="K51" s="90"/>
      <c r="L51" s="90"/>
      <c r="M51" s="83">
        <f t="shared" si="1"/>
        <v>0</v>
      </c>
      <c r="N51" s="89"/>
      <c r="O51" s="90"/>
      <c r="P51" s="90"/>
      <c r="Q51" s="84">
        <f t="shared" si="2"/>
        <v>0</v>
      </c>
    </row>
    <row r="52" spans="1:17" ht="15" customHeight="1">
      <c r="A52" s="75">
        <v>43</v>
      </c>
      <c r="B52" s="76" t="s">
        <v>62</v>
      </c>
      <c r="C52" s="77" t="s">
        <v>19</v>
      </c>
      <c r="D52" s="76"/>
      <c r="E52" s="78" t="s">
        <v>26</v>
      </c>
      <c r="F52" s="69">
        <v>42</v>
      </c>
      <c r="G52" s="14" t="s">
        <v>21</v>
      </c>
      <c r="H52" s="92"/>
      <c r="I52" s="89"/>
      <c r="J52" s="89"/>
      <c r="K52" s="90"/>
      <c r="L52" s="90"/>
      <c r="M52" s="83">
        <f t="shared" si="1"/>
        <v>0</v>
      </c>
      <c r="N52" s="89"/>
      <c r="O52" s="90"/>
      <c r="P52" s="90"/>
      <c r="Q52" s="84">
        <f t="shared" si="2"/>
        <v>0</v>
      </c>
    </row>
    <row r="53" spans="1:17" ht="15" customHeight="1">
      <c r="A53" s="75">
        <v>44</v>
      </c>
      <c r="B53" s="76" t="s">
        <v>63</v>
      </c>
      <c r="C53" s="77" t="s">
        <v>19</v>
      </c>
      <c r="D53" s="76"/>
      <c r="E53" s="78" t="s">
        <v>26</v>
      </c>
      <c r="F53" s="86" t="s">
        <v>337</v>
      </c>
      <c r="G53" s="14" t="s">
        <v>21</v>
      </c>
      <c r="H53" s="92">
        <v>-1</v>
      </c>
      <c r="I53" s="89"/>
      <c r="J53" s="89"/>
      <c r="K53" s="90"/>
      <c r="L53" s="90"/>
      <c r="M53" s="83">
        <f t="shared" si="1"/>
        <v>0</v>
      </c>
      <c r="N53" s="89"/>
      <c r="O53" s="90"/>
      <c r="P53" s="90">
        <v>2417.16</v>
      </c>
      <c r="Q53" s="84">
        <f t="shared" si="2"/>
        <v>-2417.16</v>
      </c>
    </row>
    <row r="54" spans="1:17" ht="15" customHeight="1">
      <c r="A54" s="75">
        <v>45</v>
      </c>
      <c r="B54" s="76" t="s">
        <v>63</v>
      </c>
      <c r="C54" s="77" t="s">
        <v>19</v>
      </c>
      <c r="D54" s="76"/>
      <c r="E54" s="78" t="s">
        <v>26</v>
      </c>
      <c r="F54" s="94" t="s">
        <v>448</v>
      </c>
      <c r="G54" s="80" t="s">
        <v>33</v>
      </c>
      <c r="H54" s="92"/>
      <c r="I54" s="89"/>
      <c r="J54" s="89"/>
      <c r="K54" s="90"/>
      <c r="L54" s="90"/>
      <c r="M54" s="83">
        <f t="shared" si="1"/>
        <v>0</v>
      </c>
      <c r="N54" s="89"/>
      <c r="O54" s="90"/>
      <c r="P54" s="90"/>
      <c r="Q54" s="84">
        <f t="shared" si="2"/>
        <v>0</v>
      </c>
    </row>
    <row r="55" spans="1:17" ht="15" customHeight="1">
      <c r="A55" s="75">
        <v>46</v>
      </c>
      <c r="B55" s="76" t="s">
        <v>64</v>
      </c>
      <c r="C55" s="77" t="s">
        <v>19</v>
      </c>
      <c r="D55" s="76"/>
      <c r="E55" s="78" t="s">
        <v>26</v>
      </c>
      <c r="F55" s="86" t="s">
        <v>338</v>
      </c>
      <c r="G55" s="14" t="s">
        <v>21</v>
      </c>
      <c r="H55" s="92"/>
      <c r="I55" s="89"/>
      <c r="J55" s="89"/>
      <c r="K55" s="90"/>
      <c r="L55" s="90"/>
      <c r="M55" s="83">
        <f t="shared" si="1"/>
        <v>0</v>
      </c>
      <c r="N55" s="89"/>
      <c r="O55" s="90"/>
      <c r="P55" s="90">
        <v>18768.95</v>
      </c>
      <c r="Q55" s="84">
        <f t="shared" si="2"/>
        <v>-18768.95</v>
      </c>
    </row>
    <row r="56" spans="1:17" ht="15" customHeight="1">
      <c r="A56" s="75">
        <v>47</v>
      </c>
      <c r="B56" s="76" t="s">
        <v>65</v>
      </c>
      <c r="C56" s="77" t="s">
        <v>19</v>
      </c>
      <c r="D56" s="76"/>
      <c r="E56" s="78" t="s">
        <v>56</v>
      </c>
      <c r="F56" s="86" t="s">
        <v>339</v>
      </c>
      <c r="G56" s="14" t="s">
        <v>21</v>
      </c>
      <c r="H56" s="92"/>
      <c r="I56" s="89">
        <v>1</v>
      </c>
      <c r="J56" s="89">
        <v>1</v>
      </c>
      <c r="K56" s="90">
        <v>5159.1400000000003</v>
      </c>
      <c r="L56" s="90"/>
      <c r="M56" s="83">
        <f t="shared" si="1"/>
        <v>5159.1400000000003</v>
      </c>
      <c r="N56" s="89">
        <v>1</v>
      </c>
      <c r="O56" s="90">
        <v>2768.85</v>
      </c>
      <c r="P56" s="90">
        <v>176.2</v>
      </c>
      <c r="Q56" s="84">
        <f t="shared" si="2"/>
        <v>2592.65</v>
      </c>
    </row>
    <row r="57" spans="1:17" ht="15" customHeight="1">
      <c r="A57" s="75">
        <v>48</v>
      </c>
      <c r="B57" s="76" t="s">
        <v>65</v>
      </c>
      <c r="C57" s="77" t="s">
        <v>19</v>
      </c>
      <c r="D57" s="76"/>
      <c r="E57" s="78" t="s">
        <v>56</v>
      </c>
      <c r="F57" s="86" t="s">
        <v>421</v>
      </c>
      <c r="G57" s="17" t="s">
        <v>31</v>
      </c>
      <c r="H57" s="92"/>
      <c r="I57" s="89"/>
      <c r="J57" s="89"/>
      <c r="K57" s="90"/>
      <c r="L57" s="90"/>
      <c r="M57" s="83">
        <f t="shared" si="1"/>
        <v>0</v>
      </c>
      <c r="N57" s="89"/>
      <c r="O57" s="90"/>
      <c r="P57" s="90"/>
      <c r="Q57" s="84">
        <f t="shared" si="2"/>
        <v>0</v>
      </c>
    </row>
    <row r="58" spans="1:17" ht="15" customHeight="1">
      <c r="A58" s="75">
        <v>49</v>
      </c>
      <c r="B58" s="76" t="s">
        <v>66</v>
      </c>
      <c r="C58" s="77" t="s">
        <v>19</v>
      </c>
      <c r="D58" s="76"/>
      <c r="E58" s="78" t="s">
        <v>20</v>
      </c>
      <c r="F58" s="63">
        <v>48</v>
      </c>
      <c r="G58" s="14" t="s">
        <v>21</v>
      </c>
      <c r="H58" s="92"/>
      <c r="I58" s="89"/>
      <c r="J58" s="89"/>
      <c r="K58" s="90"/>
      <c r="L58" s="90"/>
      <c r="M58" s="83">
        <f t="shared" si="1"/>
        <v>0</v>
      </c>
      <c r="N58" s="89"/>
      <c r="O58" s="90"/>
      <c r="P58" s="90">
        <v>10896.69</v>
      </c>
      <c r="Q58" s="84">
        <f t="shared" si="2"/>
        <v>-10896.69</v>
      </c>
    </row>
    <row r="59" spans="1:17" ht="15" customHeight="1">
      <c r="A59" s="75">
        <v>50</v>
      </c>
      <c r="B59" s="76" t="s">
        <v>67</v>
      </c>
      <c r="C59" s="77" t="s">
        <v>19</v>
      </c>
      <c r="D59" s="76"/>
      <c r="E59" s="78" t="s">
        <v>68</v>
      </c>
      <c r="F59" s="86" t="s">
        <v>340</v>
      </c>
      <c r="G59" s="14" t="s">
        <v>21</v>
      </c>
      <c r="H59" s="92"/>
      <c r="I59" s="89"/>
      <c r="J59" s="89"/>
      <c r="K59" s="90"/>
      <c r="L59" s="90"/>
      <c r="M59" s="83">
        <f t="shared" si="1"/>
        <v>0</v>
      </c>
      <c r="N59" s="89"/>
      <c r="O59" s="90"/>
      <c r="P59" s="90">
        <v>6041.23</v>
      </c>
      <c r="Q59" s="84">
        <f t="shared" si="2"/>
        <v>-6041.23</v>
      </c>
    </row>
    <row r="60" spans="1:17" ht="15" customHeight="1">
      <c r="A60" s="75">
        <v>51</v>
      </c>
      <c r="B60" s="76" t="s">
        <v>67</v>
      </c>
      <c r="C60" s="77" t="s">
        <v>19</v>
      </c>
      <c r="D60" s="76"/>
      <c r="E60" s="78" t="s">
        <v>68</v>
      </c>
      <c r="F60" s="86" t="s">
        <v>428</v>
      </c>
      <c r="G60" s="16" t="s">
        <v>22</v>
      </c>
      <c r="H60" s="92"/>
      <c r="I60" s="89"/>
      <c r="J60" s="89"/>
      <c r="K60" s="90"/>
      <c r="L60" s="90"/>
      <c r="M60" s="83">
        <f t="shared" si="1"/>
        <v>0</v>
      </c>
      <c r="N60" s="89"/>
      <c r="O60" s="90"/>
      <c r="P60" s="90"/>
      <c r="Q60" s="84">
        <f t="shared" si="2"/>
        <v>0</v>
      </c>
    </row>
    <row r="61" spans="1:17" ht="15" customHeight="1">
      <c r="A61" s="75">
        <v>52</v>
      </c>
      <c r="B61" s="76" t="s">
        <v>69</v>
      </c>
      <c r="C61" s="77" t="s">
        <v>19</v>
      </c>
      <c r="D61" s="76"/>
      <c r="E61" s="78" t="s">
        <v>20</v>
      </c>
      <c r="F61" s="86" t="s">
        <v>341</v>
      </c>
      <c r="G61" s="14" t="s">
        <v>21</v>
      </c>
      <c r="H61" s="92">
        <v>1</v>
      </c>
      <c r="I61" s="89">
        <v>1</v>
      </c>
      <c r="J61" s="89">
        <v>2</v>
      </c>
      <c r="K61" s="90">
        <v>3067.86</v>
      </c>
      <c r="L61" s="90"/>
      <c r="M61" s="83">
        <f t="shared" si="1"/>
        <v>3067.86</v>
      </c>
      <c r="N61" s="89">
        <v>3</v>
      </c>
      <c r="O61" s="90">
        <f>2701.15+4757.58</f>
        <v>7458.73</v>
      </c>
      <c r="P61" s="90">
        <v>700.4</v>
      </c>
      <c r="Q61" s="84">
        <f t="shared" si="2"/>
        <v>6758.33</v>
      </c>
    </row>
    <row r="62" spans="1:17" ht="15" customHeight="1">
      <c r="A62" s="75">
        <v>53</v>
      </c>
      <c r="B62" s="76" t="s">
        <v>70</v>
      </c>
      <c r="C62" s="77" t="s">
        <v>19</v>
      </c>
      <c r="D62" s="76"/>
      <c r="E62" s="78" t="s">
        <v>26</v>
      </c>
      <c r="F62" s="65">
        <v>53</v>
      </c>
      <c r="G62" s="14" t="s">
        <v>21</v>
      </c>
      <c r="H62" s="92"/>
      <c r="I62" s="89"/>
      <c r="J62" s="89"/>
      <c r="K62" s="90"/>
      <c r="L62" s="90"/>
      <c r="M62" s="83">
        <f t="shared" si="1"/>
        <v>0</v>
      </c>
      <c r="N62" s="89"/>
      <c r="O62" s="90"/>
      <c r="P62" s="90"/>
      <c r="Q62" s="84">
        <f t="shared" si="2"/>
        <v>0</v>
      </c>
    </row>
    <row r="63" spans="1:17" ht="15" customHeight="1">
      <c r="A63" s="75">
        <v>54</v>
      </c>
      <c r="B63" s="76" t="s">
        <v>70</v>
      </c>
      <c r="C63" s="77" t="s">
        <v>19</v>
      </c>
      <c r="D63" s="76"/>
      <c r="E63" s="78" t="s">
        <v>26</v>
      </c>
      <c r="F63" s="94" t="s">
        <v>304</v>
      </c>
      <c r="G63" s="80" t="s">
        <v>33</v>
      </c>
      <c r="H63" s="92"/>
      <c r="I63" s="89"/>
      <c r="J63" s="89"/>
      <c r="K63" s="90"/>
      <c r="L63" s="90"/>
      <c r="M63" s="83">
        <f t="shared" si="1"/>
        <v>0</v>
      </c>
      <c r="N63" s="89"/>
      <c r="O63" s="90"/>
      <c r="P63" s="90"/>
      <c r="Q63" s="84">
        <f t="shared" si="2"/>
        <v>0</v>
      </c>
    </row>
    <row r="64" spans="1:17" ht="15" customHeight="1">
      <c r="A64" s="75">
        <v>55</v>
      </c>
      <c r="B64" s="76" t="s">
        <v>71</v>
      </c>
      <c r="C64" s="77" t="s">
        <v>19</v>
      </c>
      <c r="D64" s="76"/>
      <c r="E64" s="78" t="s">
        <v>52</v>
      </c>
      <c r="F64" s="86" t="s">
        <v>342</v>
      </c>
      <c r="G64" s="14" t="s">
        <v>21</v>
      </c>
      <c r="H64" s="92"/>
      <c r="I64" s="89"/>
      <c r="J64" s="89"/>
      <c r="K64" s="90"/>
      <c r="L64" s="90"/>
      <c r="M64" s="83">
        <f t="shared" si="1"/>
        <v>0</v>
      </c>
      <c r="N64" s="89"/>
      <c r="O64" s="90"/>
      <c r="P64" s="90"/>
      <c r="Q64" s="84">
        <f t="shared" si="2"/>
        <v>0</v>
      </c>
    </row>
    <row r="65" spans="1:17" ht="15" customHeight="1">
      <c r="A65" s="75">
        <v>56</v>
      </c>
      <c r="B65" s="76" t="s">
        <v>71</v>
      </c>
      <c r="C65" s="77" t="s">
        <v>19</v>
      </c>
      <c r="D65" s="76"/>
      <c r="E65" s="78" t="s">
        <v>52</v>
      </c>
      <c r="F65" s="94" t="s">
        <v>449</v>
      </c>
      <c r="G65" s="80" t="s">
        <v>33</v>
      </c>
      <c r="H65" s="92"/>
      <c r="I65" s="89"/>
      <c r="J65" s="89"/>
      <c r="K65" s="90"/>
      <c r="L65" s="90"/>
      <c r="M65" s="83">
        <f t="shared" si="1"/>
        <v>0</v>
      </c>
      <c r="N65" s="89"/>
      <c r="O65" s="90"/>
      <c r="P65" s="90"/>
      <c r="Q65" s="84">
        <f t="shared" si="2"/>
        <v>0</v>
      </c>
    </row>
    <row r="66" spans="1:17" ht="15" customHeight="1">
      <c r="A66" s="75">
        <v>57</v>
      </c>
      <c r="B66" s="76" t="s">
        <v>72</v>
      </c>
      <c r="C66" s="77" t="s">
        <v>19</v>
      </c>
      <c r="D66" s="76"/>
      <c r="E66" s="78" t="s">
        <v>20</v>
      </c>
      <c r="F66" s="86" t="s">
        <v>343</v>
      </c>
      <c r="G66" s="14" t="s">
        <v>21</v>
      </c>
      <c r="H66" s="92"/>
      <c r="I66" s="89"/>
      <c r="J66" s="89"/>
      <c r="K66" s="90"/>
      <c r="L66" s="90"/>
      <c r="M66" s="83">
        <f t="shared" si="1"/>
        <v>0</v>
      </c>
      <c r="N66" s="89">
        <v>1</v>
      </c>
      <c r="O66" s="90">
        <v>8811.9699999999993</v>
      </c>
      <c r="P66" s="90"/>
      <c r="Q66" s="84">
        <f t="shared" si="2"/>
        <v>8811.9699999999993</v>
      </c>
    </row>
    <row r="67" spans="1:17" ht="15" customHeight="1">
      <c r="A67" s="75">
        <v>58</v>
      </c>
      <c r="B67" s="76" t="s">
        <v>73</v>
      </c>
      <c r="C67" s="77" t="s">
        <v>19</v>
      </c>
      <c r="D67" s="76"/>
      <c r="E67" s="78" t="s">
        <v>74</v>
      </c>
      <c r="F67" s="66" t="s">
        <v>439</v>
      </c>
      <c r="G67" s="14" t="s">
        <v>21</v>
      </c>
      <c r="H67" s="92">
        <v>1</v>
      </c>
      <c r="I67" s="89">
        <v>1</v>
      </c>
      <c r="J67" s="89">
        <v>1</v>
      </c>
      <c r="K67" s="90">
        <v>581.46</v>
      </c>
      <c r="L67" s="90"/>
      <c r="M67" s="83">
        <f t="shared" si="1"/>
        <v>581.46</v>
      </c>
      <c r="N67" s="89">
        <v>3</v>
      </c>
      <c r="O67" s="90">
        <f>2590.14+2907.3</f>
        <v>5497.4400000000005</v>
      </c>
      <c r="P67" s="90"/>
      <c r="Q67" s="84">
        <f t="shared" si="2"/>
        <v>5497.4400000000005</v>
      </c>
    </row>
    <row r="68" spans="1:17" ht="15" customHeight="1">
      <c r="A68" s="75">
        <v>59</v>
      </c>
      <c r="B68" s="76" t="s">
        <v>73</v>
      </c>
      <c r="C68" s="77" t="s">
        <v>19</v>
      </c>
      <c r="D68" s="76"/>
      <c r="E68" s="78" t="s">
        <v>74</v>
      </c>
      <c r="F68" s="94" t="s">
        <v>450</v>
      </c>
      <c r="G68" s="80" t="s">
        <v>33</v>
      </c>
      <c r="H68" s="92"/>
      <c r="I68" s="89"/>
      <c r="J68" s="89"/>
      <c r="K68" s="90"/>
      <c r="L68" s="90"/>
      <c r="M68" s="83">
        <f t="shared" si="1"/>
        <v>0</v>
      </c>
      <c r="N68" s="89"/>
      <c r="O68" s="90"/>
      <c r="P68" s="90"/>
      <c r="Q68" s="84">
        <f t="shared" si="2"/>
        <v>0</v>
      </c>
    </row>
    <row r="69" spans="1:17" ht="15" customHeight="1">
      <c r="A69" s="75">
        <v>60</v>
      </c>
      <c r="B69" s="76" t="s">
        <v>75</v>
      </c>
      <c r="C69" s="77" t="s">
        <v>19</v>
      </c>
      <c r="D69" s="76"/>
      <c r="E69" s="78" t="s">
        <v>26</v>
      </c>
      <c r="F69" s="86" t="s">
        <v>344</v>
      </c>
      <c r="G69" s="14" t="s">
        <v>21</v>
      </c>
      <c r="H69" s="92">
        <v>3</v>
      </c>
      <c r="I69" s="89"/>
      <c r="J69" s="89"/>
      <c r="K69" s="90"/>
      <c r="L69" s="90"/>
      <c r="M69" s="83">
        <f t="shared" si="1"/>
        <v>0</v>
      </c>
      <c r="N69" s="89"/>
      <c r="O69" s="90"/>
      <c r="P69" s="90"/>
      <c r="Q69" s="84">
        <f t="shared" si="2"/>
        <v>0</v>
      </c>
    </row>
    <row r="70" spans="1:17" ht="15" customHeight="1">
      <c r="A70" s="75">
        <v>61</v>
      </c>
      <c r="B70" s="76" t="s">
        <v>76</v>
      </c>
      <c r="C70" s="77" t="s">
        <v>19</v>
      </c>
      <c r="D70" s="76"/>
      <c r="E70" s="78" t="s">
        <v>58</v>
      </c>
      <c r="F70" s="86" t="s">
        <v>345</v>
      </c>
      <c r="G70" s="14" t="s">
        <v>21</v>
      </c>
      <c r="H70" s="92"/>
      <c r="I70" s="89"/>
      <c r="J70" s="89"/>
      <c r="K70" s="90"/>
      <c r="L70" s="90"/>
      <c r="M70" s="83">
        <f t="shared" si="1"/>
        <v>0</v>
      </c>
      <c r="N70" s="89"/>
      <c r="O70" s="90"/>
      <c r="P70" s="90"/>
      <c r="Q70" s="84">
        <f t="shared" si="2"/>
        <v>0</v>
      </c>
    </row>
    <row r="71" spans="1:17" ht="15" customHeight="1">
      <c r="A71" s="75">
        <v>62</v>
      </c>
      <c r="B71" s="76" t="s">
        <v>76</v>
      </c>
      <c r="C71" s="77" t="s">
        <v>19</v>
      </c>
      <c r="D71" s="76"/>
      <c r="E71" s="78" t="s">
        <v>58</v>
      </c>
      <c r="F71" s="86" t="s">
        <v>409</v>
      </c>
      <c r="G71" s="17" t="s">
        <v>31</v>
      </c>
      <c r="H71" s="92"/>
      <c r="I71" s="89"/>
      <c r="J71" s="89"/>
      <c r="K71" s="90"/>
      <c r="L71" s="90"/>
      <c r="M71" s="83">
        <f t="shared" si="1"/>
        <v>0</v>
      </c>
      <c r="N71" s="89"/>
      <c r="O71" s="90"/>
      <c r="P71" s="90">
        <v>264.3</v>
      </c>
      <c r="Q71" s="84">
        <f t="shared" si="2"/>
        <v>-264.3</v>
      </c>
    </row>
    <row r="72" spans="1:17" ht="15" customHeight="1">
      <c r="A72" s="75">
        <v>63</v>
      </c>
      <c r="B72" s="76" t="s">
        <v>77</v>
      </c>
      <c r="C72" s="77" t="s">
        <v>19</v>
      </c>
      <c r="D72" s="76"/>
      <c r="E72" s="78" t="s">
        <v>30</v>
      </c>
      <c r="F72" s="63">
        <v>65</v>
      </c>
      <c r="G72" s="14" t="s">
        <v>21</v>
      </c>
      <c r="H72" s="92"/>
      <c r="I72" s="89"/>
      <c r="J72" s="89"/>
      <c r="K72" s="90"/>
      <c r="L72" s="90"/>
      <c r="M72" s="83">
        <f t="shared" si="1"/>
        <v>0</v>
      </c>
      <c r="N72" s="89"/>
      <c r="O72" s="90"/>
      <c r="P72" s="90"/>
      <c r="Q72" s="84">
        <f t="shared" si="2"/>
        <v>0</v>
      </c>
    </row>
    <row r="73" spans="1:17" ht="15" customHeight="1">
      <c r="A73" s="75">
        <v>64</v>
      </c>
      <c r="B73" s="76" t="s">
        <v>78</v>
      </c>
      <c r="C73" s="77" t="s">
        <v>19</v>
      </c>
      <c r="D73" s="76"/>
      <c r="E73" s="78" t="s">
        <v>26</v>
      </c>
      <c r="F73" s="86" t="s">
        <v>346</v>
      </c>
      <c r="G73" s="14" t="s">
        <v>21</v>
      </c>
      <c r="H73" s="92">
        <v>2</v>
      </c>
      <c r="I73" s="89"/>
      <c r="J73" s="89"/>
      <c r="K73" s="90"/>
      <c r="L73" s="90"/>
      <c r="M73" s="83">
        <f t="shared" si="1"/>
        <v>0</v>
      </c>
      <c r="N73" s="89"/>
      <c r="O73" s="90"/>
      <c r="P73" s="90"/>
      <c r="Q73" s="84">
        <f t="shared" si="2"/>
        <v>0</v>
      </c>
    </row>
    <row r="74" spans="1:17" ht="15" customHeight="1">
      <c r="A74" s="75">
        <v>65</v>
      </c>
      <c r="B74" s="76" t="s">
        <v>78</v>
      </c>
      <c r="C74" s="77" t="s">
        <v>19</v>
      </c>
      <c r="D74" s="76"/>
      <c r="E74" s="78" t="s">
        <v>26</v>
      </c>
      <c r="F74" s="94" t="s">
        <v>306</v>
      </c>
      <c r="G74" s="80" t="s">
        <v>33</v>
      </c>
      <c r="H74" s="92"/>
      <c r="I74" s="89"/>
      <c r="J74" s="89"/>
      <c r="K74" s="90"/>
      <c r="L74" s="90"/>
      <c r="M74" s="83">
        <f t="shared" si="1"/>
        <v>0</v>
      </c>
      <c r="N74" s="89"/>
      <c r="O74" s="90"/>
      <c r="P74" s="90"/>
      <c r="Q74" s="84">
        <f t="shared" si="2"/>
        <v>0</v>
      </c>
    </row>
    <row r="75" spans="1:17" ht="15" customHeight="1">
      <c r="A75" s="75">
        <v>66</v>
      </c>
      <c r="B75" s="76" t="s">
        <v>79</v>
      </c>
      <c r="C75" s="77" t="s">
        <v>19</v>
      </c>
      <c r="D75" s="76"/>
      <c r="E75" s="78" t="s">
        <v>30</v>
      </c>
      <c r="F75" s="86" t="s">
        <v>347</v>
      </c>
      <c r="G75" s="14" t="s">
        <v>21</v>
      </c>
      <c r="H75" s="92"/>
      <c r="I75" s="89"/>
      <c r="J75" s="89"/>
      <c r="K75" s="90"/>
      <c r="L75" s="90"/>
      <c r="M75" s="83">
        <f t="shared" ref="M75:M141" si="3">K75-L75</f>
        <v>0</v>
      </c>
      <c r="N75" s="89"/>
      <c r="O75" s="90"/>
      <c r="P75" s="90">
        <v>22447.08</v>
      </c>
      <c r="Q75" s="84">
        <f t="shared" ref="Q75:Q141" si="4">O75-P75</f>
        <v>-22447.08</v>
      </c>
    </row>
    <row r="76" spans="1:17" ht="15" customHeight="1">
      <c r="A76" s="75">
        <v>67</v>
      </c>
      <c r="B76" s="76" t="s">
        <v>79</v>
      </c>
      <c r="C76" s="77" t="s">
        <v>19</v>
      </c>
      <c r="D76" s="76"/>
      <c r="E76" s="78" t="s">
        <v>30</v>
      </c>
      <c r="F76" s="86" t="s">
        <v>410</v>
      </c>
      <c r="G76" s="17" t="s">
        <v>31</v>
      </c>
      <c r="H76" s="92"/>
      <c r="I76" s="89"/>
      <c r="J76" s="89"/>
      <c r="K76" s="90"/>
      <c r="L76" s="90"/>
      <c r="M76" s="83">
        <f t="shared" si="3"/>
        <v>0</v>
      </c>
      <c r="N76" s="89">
        <v>3</v>
      </c>
      <c r="O76" s="90">
        <v>7153.72</v>
      </c>
      <c r="P76" s="90">
        <v>616.70000000000005</v>
      </c>
      <c r="Q76" s="84">
        <f t="shared" si="4"/>
        <v>6537.02</v>
      </c>
    </row>
    <row r="77" spans="1:17" ht="15" customHeight="1">
      <c r="A77" s="75">
        <v>68</v>
      </c>
      <c r="B77" s="76" t="s">
        <v>80</v>
      </c>
      <c r="C77" s="77" t="s">
        <v>19</v>
      </c>
      <c r="D77" s="76"/>
      <c r="E77" s="78" t="s">
        <v>30</v>
      </c>
      <c r="F77" s="86" t="s">
        <v>348</v>
      </c>
      <c r="G77" s="14" t="s">
        <v>21</v>
      </c>
      <c r="H77" s="92">
        <v>1</v>
      </c>
      <c r="I77" s="89"/>
      <c r="J77" s="89"/>
      <c r="K77" s="90"/>
      <c r="L77" s="90"/>
      <c r="M77" s="83">
        <f t="shared" si="3"/>
        <v>0</v>
      </c>
      <c r="N77" s="89"/>
      <c r="O77" s="90"/>
      <c r="P77" s="90">
        <v>2907.3</v>
      </c>
      <c r="Q77" s="84">
        <f t="shared" si="4"/>
        <v>-2907.3</v>
      </c>
    </row>
    <row r="78" spans="1:17" ht="15" customHeight="1">
      <c r="A78" s="75">
        <v>69</v>
      </c>
      <c r="B78" s="76" t="s">
        <v>80</v>
      </c>
      <c r="C78" s="77" t="s">
        <v>19</v>
      </c>
      <c r="D78" s="76"/>
      <c r="E78" s="78" t="s">
        <v>30</v>
      </c>
      <c r="F78" s="86" t="s">
        <v>411</v>
      </c>
      <c r="G78" s="17" t="s">
        <v>31</v>
      </c>
      <c r="H78" s="92"/>
      <c r="I78" s="89"/>
      <c r="J78" s="89"/>
      <c r="K78" s="90"/>
      <c r="L78" s="90"/>
      <c r="M78" s="83">
        <f t="shared" si="3"/>
        <v>0</v>
      </c>
      <c r="N78" s="89">
        <v>3</v>
      </c>
      <c r="O78" s="90">
        <v>3700.2</v>
      </c>
      <c r="P78" s="90">
        <v>1409.6</v>
      </c>
      <c r="Q78" s="84">
        <f t="shared" si="4"/>
        <v>2290.6</v>
      </c>
    </row>
    <row r="79" spans="1:17" ht="15" customHeight="1">
      <c r="A79" s="75">
        <v>70</v>
      </c>
      <c r="B79" s="76" t="s">
        <v>81</v>
      </c>
      <c r="C79" s="77" t="s">
        <v>19</v>
      </c>
      <c r="D79" s="76"/>
      <c r="E79" s="78" t="s">
        <v>26</v>
      </c>
      <c r="F79" s="86" t="s">
        <v>349</v>
      </c>
      <c r="G79" s="14" t="s">
        <v>21</v>
      </c>
      <c r="H79" s="92"/>
      <c r="I79" s="89"/>
      <c r="J79" s="89"/>
      <c r="K79" s="90"/>
      <c r="L79" s="90"/>
      <c r="M79" s="83">
        <f t="shared" si="3"/>
        <v>0</v>
      </c>
      <c r="N79" s="89"/>
      <c r="O79" s="90"/>
      <c r="P79" s="90">
        <v>299.54000000000002</v>
      </c>
      <c r="Q79" s="84">
        <f t="shared" si="4"/>
        <v>-299.54000000000002</v>
      </c>
    </row>
    <row r="80" spans="1:17" ht="15" customHeight="1">
      <c r="A80" s="75">
        <v>71</v>
      </c>
      <c r="B80" s="76" t="s">
        <v>82</v>
      </c>
      <c r="C80" s="77" t="s">
        <v>19</v>
      </c>
      <c r="D80" s="76"/>
      <c r="E80" s="78" t="s">
        <v>26</v>
      </c>
      <c r="F80" s="86" t="s">
        <v>350</v>
      </c>
      <c r="G80" s="14" t="s">
        <v>21</v>
      </c>
      <c r="H80" s="92"/>
      <c r="I80" s="89"/>
      <c r="J80" s="89"/>
      <c r="K80" s="90"/>
      <c r="L80" s="90"/>
      <c r="M80" s="83">
        <f t="shared" si="3"/>
        <v>0</v>
      </c>
      <c r="N80" s="89"/>
      <c r="O80" s="90"/>
      <c r="P80" s="90">
        <v>7244.39</v>
      </c>
      <c r="Q80" s="84">
        <f t="shared" si="4"/>
        <v>-7244.39</v>
      </c>
    </row>
    <row r="81" spans="1:17" s="199" customFormat="1" ht="15" hidden="1" customHeight="1">
      <c r="A81" s="75"/>
      <c r="B81" s="206" t="s">
        <v>82</v>
      </c>
      <c r="C81" s="229" t="s">
        <v>19</v>
      </c>
      <c r="D81" s="206"/>
      <c r="E81" s="206" t="s">
        <v>26</v>
      </c>
      <c r="F81" s="230"/>
      <c r="G81" s="223" t="s">
        <v>33</v>
      </c>
      <c r="H81" s="174"/>
      <c r="I81" s="248"/>
      <c r="J81" s="248"/>
      <c r="K81" s="183"/>
      <c r="L81" s="183"/>
      <c r="M81" s="215"/>
      <c r="N81" s="248"/>
      <c r="O81" s="183"/>
      <c r="P81" s="183"/>
      <c r="Q81" s="84"/>
    </row>
    <row r="82" spans="1:17" ht="15" customHeight="1">
      <c r="A82" s="75">
        <v>72</v>
      </c>
      <c r="B82" s="76" t="s">
        <v>83</v>
      </c>
      <c r="C82" s="77" t="s">
        <v>19</v>
      </c>
      <c r="D82" s="76"/>
      <c r="E82" s="78" t="s">
        <v>84</v>
      </c>
      <c r="F82" s="86" t="s">
        <v>351</v>
      </c>
      <c r="G82" s="14" t="s">
        <v>21</v>
      </c>
      <c r="H82" s="92">
        <v>2</v>
      </c>
      <c r="I82" s="89"/>
      <c r="J82" s="89"/>
      <c r="K82" s="90"/>
      <c r="L82" s="90"/>
      <c r="M82" s="83">
        <f t="shared" si="3"/>
        <v>0</v>
      </c>
      <c r="N82" s="89">
        <v>1</v>
      </c>
      <c r="O82" s="90">
        <v>2504.48</v>
      </c>
      <c r="P82" s="90">
        <v>915.8</v>
      </c>
      <c r="Q82" s="84">
        <f t="shared" si="4"/>
        <v>1588.68</v>
      </c>
    </row>
    <row r="83" spans="1:17" ht="15" customHeight="1">
      <c r="A83" s="75">
        <v>73</v>
      </c>
      <c r="B83" s="41" t="s">
        <v>83</v>
      </c>
      <c r="C83" s="42" t="s">
        <v>19</v>
      </c>
      <c r="D83" s="41"/>
      <c r="E83" s="43" t="s">
        <v>84</v>
      </c>
      <c r="F83" s="95" t="s">
        <v>451</v>
      </c>
      <c r="G83" s="44" t="s">
        <v>33</v>
      </c>
      <c r="H83" s="92"/>
      <c r="I83" s="89"/>
      <c r="J83" s="89"/>
      <c r="K83" s="90"/>
      <c r="L83" s="90"/>
      <c r="M83" s="83">
        <f t="shared" si="3"/>
        <v>0</v>
      </c>
      <c r="N83" s="89"/>
      <c r="O83" s="90"/>
      <c r="P83" s="90"/>
      <c r="Q83" s="84">
        <f t="shared" si="4"/>
        <v>0</v>
      </c>
    </row>
    <row r="84" spans="1:17" ht="15" customHeight="1">
      <c r="A84" s="75">
        <v>74</v>
      </c>
      <c r="B84" s="76" t="s">
        <v>85</v>
      </c>
      <c r="C84" s="77" t="s">
        <v>19</v>
      </c>
      <c r="D84" s="76"/>
      <c r="E84" s="78" t="s">
        <v>26</v>
      </c>
      <c r="F84" s="28" t="s">
        <v>352</v>
      </c>
      <c r="G84" s="14" t="s">
        <v>21</v>
      </c>
      <c r="H84" s="92"/>
      <c r="I84" s="89"/>
      <c r="J84" s="89"/>
      <c r="K84" s="90"/>
      <c r="L84" s="90"/>
      <c r="M84" s="83">
        <f t="shared" si="3"/>
        <v>0</v>
      </c>
      <c r="N84" s="89"/>
      <c r="O84" s="90"/>
      <c r="P84" s="90"/>
      <c r="Q84" s="84">
        <f t="shared" si="4"/>
        <v>0</v>
      </c>
    </row>
    <row r="85" spans="1:17" ht="15" customHeight="1">
      <c r="A85" s="75">
        <v>75</v>
      </c>
      <c r="B85" s="76" t="s">
        <v>86</v>
      </c>
      <c r="C85" s="77" t="s">
        <v>19</v>
      </c>
      <c r="D85" s="76"/>
      <c r="E85" s="78" t="s">
        <v>87</v>
      </c>
      <c r="F85" s="86" t="s">
        <v>353</v>
      </c>
      <c r="G85" s="14" t="s">
        <v>21</v>
      </c>
      <c r="H85" s="92"/>
      <c r="I85" s="89"/>
      <c r="J85" s="89"/>
      <c r="K85" s="90"/>
      <c r="L85" s="90"/>
      <c r="M85" s="83">
        <f t="shared" si="3"/>
        <v>0</v>
      </c>
      <c r="N85" s="89"/>
      <c r="O85" s="90"/>
      <c r="P85" s="90"/>
      <c r="Q85" s="84">
        <f t="shared" si="4"/>
        <v>0</v>
      </c>
    </row>
    <row r="86" spans="1:17" ht="15" customHeight="1">
      <c r="A86" s="75">
        <v>76</v>
      </c>
      <c r="B86" s="76" t="s">
        <v>88</v>
      </c>
      <c r="C86" s="77" t="s">
        <v>19</v>
      </c>
      <c r="D86" s="76"/>
      <c r="E86" s="78" t="s">
        <v>89</v>
      </c>
      <c r="F86" s="86" t="s">
        <v>354</v>
      </c>
      <c r="G86" s="14" t="s">
        <v>21</v>
      </c>
      <c r="H86" s="92">
        <v>2</v>
      </c>
      <c r="I86" s="89"/>
      <c r="J86" s="89"/>
      <c r="K86" s="90"/>
      <c r="L86" s="90"/>
      <c r="M86" s="83">
        <f t="shared" si="3"/>
        <v>0</v>
      </c>
      <c r="N86" s="89">
        <v>2</v>
      </c>
      <c r="O86" s="90">
        <v>6770.37</v>
      </c>
      <c r="P86" s="90"/>
      <c r="Q86" s="84">
        <f t="shared" si="4"/>
        <v>6770.37</v>
      </c>
    </row>
    <row r="87" spans="1:17" ht="15" customHeight="1">
      <c r="A87" s="75">
        <v>77</v>
      </c>
      <c r="B87" s="76" t="s">
        <v>88</v>
      </c>
      <c r="C87" s="77" t="s">
        <v>19</v>
      </c>
      <c r="D87" s="76"/>
      <c r="E87" s="78" t="s">
        <v>89</v>
      </c>
      <c r="F87" s="95" t="s">
        <v>452</v>
      </c>
      <c r="G87" s="80" t="s">
        <v>33</v>
      </c>
      <c r="H87" s="92">
        <v>2</v>
      </c>
      <c r="I87" s="89"/>
      <c r="J87" s="89"/>
      <c r="K87" s="90"/>
      <c r="L87" s="90"/>
      <c r="M87" s="83">
        <f t="shared" si="3"/>
        <v>0</v>
      </c>
      <c r="N87" s="89"/>
      <c r="O87" s="90"/>
      <c r="P87" s="90"/>
      <c r="Q87" s="84">
        <f t="shared" si="4"/>
        <v>0</v>
      </c>
    </row>
    <row r="88" spans="1:17" ht="15" customHeight="1">
      <c r="A88" s="75">
        <v>78</v>
      </c>
      <c r="B88" s="76" t="s">
        <v>90</v>
      </c>
      <c r="C88" s="77" t="s">
        <v>19</v>
      </c>
      <c r="D88" s="76"/>
      <c r="E88" s="78" t="s">
        <v>30</v>
      </c>
      <c r="F88" s="63">
        <v>79</v>
      </c>
      <c r="G88" s="14" t="s">
        <v>21</v>
      </c>
      <c r="H88" s="92"/>
      <c r="I88" s="89"/>
      <c r="J88" s="89"/>
      <c r="K88" s="90"/>
      <c r="L88" s="90"/>
      <c r="M88" s="83">
        <f t="shared" si="3"/>
        <v>0</v>
      </c>
      <c r="N88" s="89"/>
      <c r="O88" s="90"/>
      <c r="P88" s="90"/>
      <c r="Q88" s="84">
        <f t="shared" si="4"/>
        <v>0</v>
      </c>
    </row>
    <row r="89" spans="1:17" ht="15" customHeight="1">
      <c r="A89" s="75">
        <v>79</v>
      </c>
      <c r="B89" s="76" t="s">
        <v>91</v>
      </c>
      <c r="C89" s="77" t="s">
        <v>19</v>
      </c>
      <c r="D89" s="76"/>
      <c r="E89" s="78" t="s">
        <v>30</v>
      </c>
      <c r="F89" s="63">
        <v>80</v>
      </c>
      <c r="G89" s="14" t="s">
        <v>21</v>
      </c>
      <c r="H89" s="92"/>
      <c r="I89" s="89"/>
      <c r="J89" s="89"/>
      <c r="K89" s="90"/>
      <c r="L89" s="90"/>
      <c r="M89" s="83">
        <f t="shared" si="3"/>
        <v>0</v>
      </c>
      <c r="N89" s="89"/>
      <c r="O89" s="90"/>
      <c r="P89" s="90"/>
      <c r="Q89" s="84">
        <f t="shared" si="4"/>
        <v>0</v>
      </c>
    </row>
    <row r="90" spans="1:17" ht="15" customHeight="1">
      <c r="A90" s="75">
        <v>80</v>
      </c>
      <c r="B90" s="76" t="s">
        <v>92</v>
      </c>
      <c r="C90" s="77" t="s">
        <v>19</v>
      </c>
      <c r="D90" s="76"/>
      <c r="E90" s="78" t="s">
        <v>26</v>
      </c>
      <c r="F90" s="86" t="s">
        <v>355</v>
      </c>
      <c r="G90" s="14" t="s">
        <v>21</v>
      </c>
      <c r="H90" s="92">
        <v>2</v>
      </c>
      <c r="I90" s="89"/>
      <c r="J90" s="89"/>
      <c r="K90" s="90"/>
      <c r="L90" s="90"/>
      <c r="M90" s="83">
        <f t="shared" si="3"/>
        <v>0</v>
      </c>
      <c r="N90" s="89"/>
      <c r="O90" s="90"/>
      <c r="P90" s="90"/>
      <c r="Q90" s="84">
        <f t="shared" si="4"/>
        <v>0</v>
      </c>
    </row>
    <row r="91" spans="1:17" ht="15" customHeight="1">
      <c r="A91" s="75">
        <v>81</v>
      </c>
      <c r="B91" s="76" t="s">
        <v>92</v>
      </c>
      <c r="C91" s="77" t="s">
        <v>19</v>
      </c>
      <c r="D91" s="76"/>
      <c r="E91" s="78" t="s">
        <v>26</v>
      </c>
      <c r="F91" s="94" t="s">
        <v>454</v>
      </c>
      <c r="G91" s="80" t="s">
        <v>33</v>
      </c>
      <c r="H91" s="92"/>
      <c r="I91" s="89"/>
      <c r="J91" s="89"/>
      <c r="K91" s="90"/>
      <c r="L91" s="90"/>
      <c r="M91" s="83">
        <f t="shared" si="3"/>
        <v>0</v>
      </c>
      <c r="N91" s="89"/>
      <c r="O91" s="90"/>
      <c r="P91" s="90"/>
      <c r="Q91" s="84">
        <f t="shared" si="4"/>
        <v>0</v>
      </c>
    </row>
    <row r="92" spans="1:17" ht="15" customHeight="1">
      <c r="A92" s="75">
        <v>82</v>
      </c>
      <c r="B92" s="76" t="s">
        <v>93</v>
      </c>
      <c r="C92" s="77" t="s">
        <v>19</v>
      </c>
      <c r="D92" s="76"/>
      <c r="E92" s="78" t="s">
        <v>94</v>
      </c>
      <c r="F92" s="66" t="s">
        <v>356</v>
      </c>
      <c r="G92" s="14" t="s">
        <v>21</v>
      </c>
      <c r="H92" s="92"/>
      <c r="I92" s="89"/>
      <c r="J92" s="89"/>
      <c r="K92" s="90"/>
      <c r="L92" s="90"/>
      <c r="M92" s="83">
        <f t="shared" si="3"/>
        <v>0</v>
      </c>
      <c r="N92" s="89"/>
      <c r="O92" s="90"/>
      <c r="P92" s="90"/>
      <c r="Q92" s="84">
        <f t="shared" si="4"/>
        <v>0</v>
      </c>
    </row>
    <row r="93" spans="1:17" ht="15" customHeight="1">
      <c r="A93" s="75">
        <v>83</v>
      </c>
      <c r="B93" s="76" t="s">
        <v>93</v>
      </c>
      <c r="C93" s="77" t="s">
        <v>19</v>
      </c>
      <c r="D93" s="76"/>
      <c r="E93" s="78" t="s">
        <v>94</v>
      </c>
      <c r="F93" s="86" t="s">
        <v>401</v>
      </c>
      <c r="G93" s="19" t="s">
        <v>36</v>
      </c>
      <c r="H93" s="92"/>
      <c r="I93" s="89"/>
      <c r="J93" s="89"/>
      <c r="K93" s="90"/>
      <c r="L93" s="90"/>
      <c r="M93" s="83">
        <f t="shared" si="3"/>
        <v>0</v>
      </c>
      <c r="N93" s="89"/>
      <c r="O93" s="90"/>
      <c r="P93" s="90"/>
      <c r="Q93" s="84">
        <f t="shared" si="4"/>
        <v>0</v>
      </c>
    </row>
    <row r="94" spans="1:17" ht="15" customHeight="1">
      <c r="A94" s="75">
        <v>84</v>
      </c>
      <c r="B94" s="76" t="s">
        <v>93</v>
      </c>
      <c r="C94" s="77" t="s">
        <v>19</v>
      </c>
      <c r="D94" s="76"/>
      <c r="E94" s="78" t="s">
        <v>94</v>
      </c>
      <c r="F94" s="86" t="s">
        <v>429</v>
      </c>
      <c r="G94" s="16" t="s">
        <v>22</v>
      </c>
      <c r="H94" s="92"/>
      <c r="I94" s="89"/>
      <c r="J94" s="89"/>
      <c r="K94" s="90"/>
      <c r="L94" s="90"/>
      <c r="M94" s="83">
        <f t="shared" si="3"/>
        <v>0</v>
      </c>
      <c r="N94" s="89"/>
      <c r="O94" s="90"/>
      <c r="P94" s="90"/>
      <c r="Q94" s="84">
        <f t="shared" si="4"/>
        <v>0</v>
      </c>
    </row>
    <row r="95" spans="1:17" ht="15" customHeight="1">
      <c r="A95" s="75">
        <v>85</v>
      </c>
      <c r="B95" s="76" t="s">
        <v>95</v>
      </c>
      <c r="C95" s="77" t="s">
        <v>19</v>
      </c>
      <c r="D95" s="76"/>
      <c r="E95" s="78" t="s">
        <v>26</v>
      </c>
      <c r="F95" s="86" t="s">
        <v>357</v>
      </c>
      <c r="G95" s="14" t="s">
        <v>21</v>
      </c>
      <c r="H95" s="92"/>
      <c r="I95" s="89"/>
      <c r="J95" s="89"/>
      <c r="K95" s="90"/>
      <c r="L95" s="90"/>
      <c r="M95" s="83">
        <f t="shared" si="3"/>
        <v>0</v>
      </c>
      <c r="N95" s="89"/>
      <c r="O95" s="90"/>
      <c r="P95" s="90"/>
      <c r="Q95" s="84">
        <f t="shared" si="4"/>
        <v>0</v>
      </c>
    </row>
    <row r="96" spans="1:17" ht="15" customHeight="1">
      <c r="A96" s="75">
        <v>86</v>
      </c>
      <c r="B96" s="76" t="s">
        <v>95</v>
      </c>
      <c r="C96" s="77" t="s">
        <v>19</v>
      </c>
      <c r="D96" s="76"/>
      <c r="E96" s="78" t="s">
        <v>26</v>
      </c>
      <c r="F96" s="94" t="s">
        <v>453</v>
      </c>
      <c r="G96" s="80" t="s">
        <v>33</v>
      </c>
      <c r="H96" s="92"/>
      <c r="I96" s="89"/>
      <c r="J96" s="89"/>
      <c r="K96" s="90"/>
      <c r="L96" s="90"/>
      <c r="M96" s="83">
        <f t="shared" si="3"/>
        <v>0</v>
      </c>
      <c r="N96" s="89"/>
      <c r="O96" s="90"/>
      <c r="P96" s="90"/>
      <c r="Q96" s="84">
        <f t="shared" si="4"/>
        <v>0</v>
      </c>
    </row>
    <row r="97" spans="1:17" ht="15" customHeight="1">
      <c r="A97" s="75">
        <v>87</v>
      </c>
      <c r="B97" s="76" t="s">
        <v>96</v>
      </c>
      <c r="C97" s="77" t="s">
        <v>19</v>
      </c>
      <c r="D97" s="76"/>
      <c r="E97" s="78" t="s">
        <v>61</v>
      </c>
      <c r="F97" s="86" t="s">
        <v>358</v>
      </c>
      <c r="G97" s="14" t="s">
        <v>21</v>
      </c>
      <c r="H97" s="92">
        <v>1</v>
      </c>
      <c r="I97" s="89"/>
      <c r="J97" s="89"/>
      <c r="K97" s="90"/>
      <c r="L97" s="90"/>
      <c r="M97" s="83">
        <f t="shared" si="3"/>
        <v>0</v>
      </c>
      <c r="N97" s="89"/>
      <c r="O97" s="90"/>
      <c r="P97" s="90"/>
      <c r="Q97" s="84">
        <f t="shared" si="4"/>
        <v>0</v>
      </c>
    </row>
    <row r="98" spans="1:17" ht="15" customHeight="1">
      <c r="A98" s="75">
        <v>88</v>
      </c>
      <c r="B98" s="76" t="s">
        <v>96</v>
      </c>
      <c r="C98" s="77" t="s">
        <v>19</v>
      </c>
      <c r="D98" s="76"/>
      <c r="E98" s="78" t="s">
        <v>61</v>
      </c>
      <c r="F98" s="86" t="s">
        <v>430</v>
      </c>
      <c r="G98" s="16" t="s">
        <v>22</v>
      </c>
      <c r="H98" s="92">
        <v>1</v>
      </c>
      <c r="I98" s="89"/>
      <c r="J98" s="89"/>
      <c r="K98" s="90"/>
      <c r="L98" s="90"/>
      <c r="M98" s="83">
        <f t="shared" si="3"/>
        <v>0</v>
      </c>
      <c r="N98" s="89"/>
      <c r="O98" s="90"/>
      <c r="P98" s="90"/>
      <c r="Q98" s="84">
        <f t="shared" si="4"/>
        <v>0</v>
      </c>
    </row>
    <row r="99" spans="1:17" ht="15" customHeight="1">
      <c r="A99" s="75">
        <v>89</v>
      </c>
      <c r="B99" s="76" t="s">
        <v>97</v>
      </c>
      <c r="C99" s="77" t="s">
        <v>19</v>
      </c>
      <c r="D99" s="76"/>
      <c r="E99" s="78" t="s">
        <v>58</v>
      </c>
      <c r="F99" s="86" t="s">
        <v>359</v>
      </c>
      <c r="G99" s="14" t="s">
        <v>21</v>
      </c>
      <c r="H99" s="92"/>
      <c r="I99" s="89"/>
      <c r="J99" s="89"/>
      <c r="K99" s="90"/>
      <c r="L99" s="90"/>
      <c r="M99" s="83">
        <f t="shared" si="3"/>
        <v>0</v>
      </c>
      <c r="N99" s="89"/>
      <c r="O99" s="90"/>
      <c r="P99" s="90"/>
      <c r="Q99" s="84">
        <f t="shared" si="4"/>
        <v>0</v>
      </c>
    </row>
    <row r="100" spans="1:17" ht="15" customHeight="1">
      <c r="A100" s="75">
        <v>90</v>
      </c>
      <c r="B100" s="76" t="s">
        <v>97</v>
      </c>
      <c r="C100" s="77" t="s">
        <v>19</v>
      </c>
      <c r="D100" s="76"/>
      <c r="E100" s="78" t="s">
        <v>58</v>
      </c>
      <c r="F100" s="86" t="s">
        <v>412</v>
      </c>
      <c r="G100" s="17" t="s">
        <v>31</v>
      </c>
      <c r="H100" s="92"/>
      <c r="I100" s="89"/>
      <c r="J100" s="89"/>
      <c r="K100" s="90"/>
      <c r="L100" s="90"/>
      <c r="M100" s="83">
        <f t="shared" si="3"/>
        <v>0</v>
      </c>
      <c r="N100" s="89"/>
      <c r="O100" s="90"/>
      <c r="P100" s="90"/>
      <c r="Q100" s="84">
        <f t="shared" si="4"/>
        <v>0</v>
      </c>
    </row>
    <row r="101" spans="1:17" ht="15" customHeight="1">
      <c r="A101" s="75">
        <v>91</v>
      </c>
      <c r="B101" s="76" t="s">
        <v>98</v>
      </c>
      <c r="C101" s="77" t="s">
        <v>19</v>
      </c>
      <c r="D101" s="76"/>
      <c r="E101" s="78" t="s">
        <v>30</v>
      </c>
      <c r="F101" s="86" t="s">
        <v>360</v>
      </c>
      <c r="G101" s="14" t="s">
        <v>21</v>
      </c>
      <c r="H101" s="92">
        <v>1</v>
      </c>
      <c r="I101" s="89"/>
      <c r="J101" s="89"/>
      <c r="K101" s="90"/>
      <c r="L101" s="90"/>
      <c r="M101" s="83">
        <f t="shared" si="3"/>
        <v>0</v>
      </c>
      <c r="N101" s="89">
        <v>3</v>
      </c>
      <c r="O101" s="90">
        <v>3182.18</v>
      </c>
      <c r="P101" s="90"/>
      <c r="Q101" s="84">
        <f t="shared" si="4"/>
        <v>3182.18</v>
      </c>
    </row>
    <row r="102" spans="1:17" ht="15" customHeight="1">
      <c r="A102" s="75">
        <v>92</v>
      </c>
      <c r="B102" s="76" t="s">
        <v>99</v>
      </c>
      <c r="C102" s="77" t="s">
        <v>19</v>
      </c>
      <c r="D102" s="76"/>
      <c r="E102" s="78" t="s">
        <v>30</v>
      </c>
      <c r="F102" s="86" t="s">
        <v>361</v>
      </c>
      <c r="G102" s="14" t="s">
        <v>21</v>
      </c>
      <c r="H102" s="92">
        <v>1</v>
      </c>
      <c r="I102" s="89"/>
      <c r="J102" s="89">
        <v>1</v>
      </c>
      <c r="K102" s="90">
        <v>2438.19</v>
      </c>
      <c r="L102" s="90"/>
      <c r="M102" s="83">
        <f t="shared" si="3"/>
        <v>2438.19</v>
      </c>
      <c r="N102" s="89">
        <v>1</v>
      </c>
      <c r="O102" s="90">
        <v>2678.24</v>
      </c>
      <c r="P102" s="90"/>
      <c r="Q102" s="84">
        <f t="shared" si="4"/>
        <v>2678.24</v>
      </c>
    </row>
    <row r="103" spans="1:17" ht="15" customHeight="1">
      <c r="A103" s="75">
        <v>93</v>
      </c>
      <c r="B103" s="76" t="s">
        <v>99</v>
      </c>
      <c r="C103" s="77" t="s">
        <v>19</v>
      </c>
      <c r="D103" s="76"/>
      <c r="E103" s="78" t="s">
        <v>30</v>
      </c>
      <c r="F103" s="86" t="s">
        <v>413</v>
      </c>
      <c r="G103" s="17" t="s">
        <v>31</v>
      </c>
      <c r="H103" s="92">
        <v>5</v>
      </c>
      <c r="I103" s="89"/>
      <c r="J103" s="89"/>
      <c r="K103" s="90"/>
      <c r="L103" s="90"/>
      <c r="M103" s="83">
        <f t="shared" si="3"/>
        <v>0</v>
      </c>
      <c r="N103" s="89"/>
      <c r="O103" s="90"/>
      <c r="P103" s="90"/>
      <c r="Q103" s="84">
        <f t="shared" si="4"/>
        <v>0</v>
      </c>
    </row>
    <row r="104" spans="1:17" ht="15" customHeight="1">
      <c r="A104" s="75">
        <v>94</v>
      </c>
      <c r="B104" s="76" t="s">
        <v>100</v>
      </c>
      <c r="C104" s="77" t="s">
        <v>19</v>
      </c>
      <c r="D104" s="76"/>
      <c r="E104" s="78" t="s">
        <v>26</v>
      </c>
      <c r="F104" s="86" t="s">
        <v>362</v>
      </c>
      <c r="G104" s="14" t="s">
        <v>21</v>
      </c>
      <c r="H104" s="92">
        <v>1</v>
      </c>
      <c r="I104" s="89"/>
      <c r="J104" s="89"/>
      <c r="K104" s="90"/>
      <c r="L104" s="90"/>
      <c r="M104" s="83">
        <f t="shared" si="3"/>
        <v>0</v>
      </c>
      <c r="N104" s="89"/>
      <c r="O104" s="90"/>
      <c r="P104" s="90"/>
      <c r="Q104" s="84">
        <f t="shared" si="4"/>
        <v>0</v>
      </c>
    </row>
    <row r="105" spans="1:17" ht="15" customHeight="1">
      <c r="A105" s="75">
        <v>95</v>
      </c>
      <c r="B105" s="76" t="s">
        <v>101</v>
      </c>
      <c r="C105" s="77" t="s">
        <v>19</v>
      </c>
      <c r="D105" s="76"/>
      <c r="E105" s="78" t="s">
        <v>61</v>
      </c>
      <c r="F105" s="86" t="s">
        <v>363</v>
      </c>
      <c r="G105" s="14" t="s">
        <v>21</v>
      </c>
      <c r="H105" s="92">
        <v>-1</v>
      </c>
      <c r="I105" s="89"/>
      <c r="J105" s="89"/>
      <c r="K105" s="90"/>
      <c r="L105" s="90"/>
      <c r="M105" s="83">
        <f t="shared" si="3"/>
        <v>0</v>
      </c>
      <c r="N105" s="89"/>
      <c r="O105" s="90"/>
      <c r="P105" s="90"/>
      <c r="Q105" s="84">
        <f t="shared" si="4"/>
        <v>0</v>
      </c>
    </row>
    <row r="106" spans="1:17" ht="15" customHeight="1">
      <c r="A106" s="75">
        <v>96</v>
      </c>
      <c r="B106" s="76" t="s">
        <v>101</v>
      </c>
      <c r="C106" s="77" t="s">
        <v>19</v>
      </c>
      <c r="D106" s="76"/>
      <c r="E106" s="78" t="s">
        <v>61</v>
      </c>
      <c r="F106" s="86" t="s">
        <v>431</v>
      </c>
      <c r="G106" s="16" t="s">
        <v>22</v>
      </c>
      <c r="H106" s="92">
        <v>1</v>
      </c>
      <c r="I106" s="89"/>
      <c r="J106" s="89"/>
      <c r="K106" s="90"/>
      <c r="L106" s="90"/>
      <c r="M106" s="83">
        <f t="shared" si="3"/>
        <v>0</v>
      </c>
      <c r="N106" s="89"/>
      <c r="O106" s="90"/>
      <c r="P106" s="90"/>
      <c r="Q106" s="84">
        <f t="shared" si="4"/>
        <v>0</v>
      </c>
    </row>
    <row r="107" spans="1:17" ht="15" customHeight="1">
      <c r="A107" s="75">
        <v>97</v>
      </c>
      <c r="B107" s="76" t="s">
        <v>102</v>
      </c>
      <c r="C107" s="77" t="s">
        <v>19</v>
      </c>
      <c r="D107" s="76"/>
      <c r="E107" s="78" t="s">
        <v>26</v>
      </c>
      <c r="F107" s="86" t="s">
        <v>364</v>
      </c>
      <c r="G107" s="14" t="s">
        <v>21</v>
      </c>
      <c r="H107" s="92">
        <v>1</v>
      </c>
      <c r="I107" s="89"/>
      <c r="J107" s="89"/>
      <c r="K107" s="90"/>
      <c r="L107" s="90"/>
      <c r="M107" s="83">
        <f t="shared" si="3"/>
        <v>0</v>
      </c>
      <c r="N107" s="89"/>
      <c r="O107" s="90"/>
      <c r="P107" s="90"/>
      <c r="Q107" s="84">
        <f t="shared" si="4"/>
        <v>0</v>
      </c>
    </row>
    <row r="108" spans="1:17" ht="15" customHeight="1">
      <c r="A108" s="75">
        <v>98</v>
      </c>
      <c r="B108" s="76" t="s">
        <v>102</v>
      </c>
      <c r="C108" s="77" t="s">
        <v>19</v>
      </c>
      <c r="D108" s="76"/>
      <c r="E108" s="78" t="s">
        <v>26</v>
      </c>
      <c r="F108" s="94" t="s">
        <v>456</v>
      </c>
      <c r="G108" s="80" t="s">
        <v>33</v>
      </c>
      <c r="H108" s="92"/>
      <c r="I108" s="89"/>
      <c r="J108" s="89"/>
      <c r="K108" s="90"/>
      <c r="L108" s="90"/>
      <c r="M108" s="83">
        <f t="shared" si="3"/>
        <v>0</v>
      </c>
      <c r="N108" s="89"/>
      <c r="O108" s="90"/>
      <c r="P108" s="90"/>
      <c r="Q108" s="84">
        <f t="shared" si="4"/>
        <v>0</v>
      </c>
    </row>
    <row r="109" spans="1:17" ht="15" customHeight="1">
      <c r="A109" s="75">
        <v>99</v>
      </c>
      <c r="B109" s="76" t="s">
        <v>103</v>
      </c>
      <c r="C109" s="77" t="s">
        <v>19</v>
      </c>
      <c r="D109" s="76"/>
      <c r="E109" s="78" t="s">
        <v>104</v>
      </c>
      <c r="F109" s="86" t="s">
        <v>365</v>
      </c>
      <c r="G109" s="14" t="s">
        <v>21</v>
      </c>
      <c r="H109" s="92"/>
      <c r="I109" s="89"/>
      <c r="J109" s="89"/>
      <c r="K109" s="90"/>
      <c r="L109" s="90"/>
      <c r="M109" s="83">
        <f t="shared" si="3"/>
        <v>0</v>
      </c>
      <c r="N109" s="89"/>
      <c r="O109" s="90"/>
      <c r="P109" s="90"/>
      <c r="Q109" s="84">
        <f t="shared" si="4"/>
        <v>0</v>
      </c>
    </row>
    <row r="110" spans="1:17" ht="15" customHeight="1">
      <c r="A110" s="75">
        <v>100</v>
      </c>
      <c r="B110" s="76" t="s">
        <v>105</v>
      </c>
      <c r="C110" s="77" t="s">
        <v>19</v>
      </c>
      <c r="D110" s="76"/>
      <c r="E110" s="78" t="s">
        <v>39</v>
      </c>
      <c r="F110" s="86" t="s">
        <v>366</v>
      </c>
      <c r="G110" s="14" t="s">
        <v>21</v>
      </c>
      <c r="H110" s="92">
        <v>1</v>
      </c>
      <c r="I110" s="89"/>
      <c r="J110" s="89"/>
      <c r="K110" s="90"/>
      <c r="L110" s="90"/>
      <c r="M110" s="83">
        <f t="shared" si="3"/>
        <v>0</v>
      </c>
      <c r="N110" s="89"/>
      <c r="O110" s="90"/>
      <c r="P110" s="90"/>
      <c r="Q110" s="84">
        <f t="shared" si="4"/>
        <v>0</v>
      </c>
    </row>
    <row r="111" spans="1:17" ht="15" customHeight="1">
      <c r="A111" s="75">
        <v>101</v>
      </c>
      <c r="B111" s="76" t="s">
        <v>105</v>
      </c>
      <c r="C111" s="77" t="s">
        <v>19</v>
      </c>
      <c r="D111" s="76"/>
      <c r="E111" s="78" t="s">
        <v>39</v>
      </c>
      <c r="F111" s="94" t="s">
        <v>455</v>
      </c>
      <c r="G111" s="80" t="s">
        <v>33</v>
      </c>
      <c r="H111" s="92">
        <v>2</v>
      </c>
      <c r="I111" s="89"/>
      <c r="J111" s="89"/>
      <c r="K111" s="90"/>
      <c r="L111" s="90"/>
      <c r="M111" s="83">
        <f t="shared" si="3"/>
        <v>0</v>
      </c>
      <c r="N111" s="89">
        <v>1</v>
      </c>
      <c r="O111" s="90"/>
      <c r="P111" s="90"/>
      <c r="Q111" s="84">
        <f t="shared" si="4"/>
        <v>0</v>
      </c>
    </row>
    <row r="112" spans="1:17" ht="15" customHeight="1">
      <c r="A112" s="75">
        <v>102</v>
      </c>
      <c r="B112" s="76" t="s">
        <v>106</v>
      </c>
      <c r="C112" s="77" t="s">
        <v>19</v>
      </c>
      <c r="D112" s="76"/>
      <c r="E112" s="78" t="s">
        <v>30</v>
      </c>
      <c r="F112" s="86" t="s">
        <v>367</v>
      </c>
      <c r="G112" s="14" t="s">
        <v>21</v>
      </c>
      <c r="H112" s="92"/>
      <c r="I112" s="89"/>
      <c r="J112" s="89"/>
      <c r="K112" s="90"/>
      <c r="L112" s="90"/>
      <c r="M112" s="83">
        <f t="shared" si="3"/>
        <v>0</v>
      </c>
      <c r="N112" s="89"/>
      <c r="O112" s="90"/>
      <c r="P112" s="90"/>
      <c r="Q112" s="84">
        <f t="shared" si="4"/>
        <v>0</v>
      </c>
    </row>
    <row r="113" spans="1:17" ht="15" customHeight="1">
      <c r="A113" s="75">
        <v>103</v>
      </c>
      <c r="B113" s="76" t="s">
        <v>106</v>
      </c>
      <c r="C113" s="77" t="s">
        <v>19</v>
      </c>
      <c r="D113" s="76"/>
      <c r="E113" s="78" t="s">
        <v>30</v>
      </c>
      <c r="F113" s="86" t="s">
        <v>414</v>
      </c>
      <c r="G113" s="17" t="s">
        <v>31</v>
      </c>
      <c r="H113" s="92">
        <v>1</v>
      </c>
      <c r="I113" s="89"/>
      <c r="J113" s="89"/>
      <c r="K113" s="90"/>
      <c r="L113" s="90"/>
      <c r="M113" s="83">
        <f t="shared" si="3"/>
        <v>0</v>
      </c>
      <c r="N113" s="89"/>
      <c r="O113" s="90"/>
      <c r="P113" s="90">
        <v>969.1</v>
      </c>
      <c r="Q113" s="84">
        <f t="shared" si="4"/>
        <v>-969.1</v>
      </c>
    </row>
    <row r="114" spans="1:17" ht="15" customHeight="1">
      <c r="A114" s="75">
        <v>104</v>
      </c>
      <c r="B114" s="76" t="s">
        <v>107</v>
      </c>
      <c r="C114" s="77" t="s">
        <v>19</v>
      </c>
      <c r="D114" s="76"/>
      <c r="E114" s="78" t="s">
        <v>26</v>
      </c>
      <c r="F114" s="86" t="s">
        <v>368</v>
      </c>
      <c r="G114" s="14" t="s">
        <v>21</v>
      </c>
      <c r="H114" s="92">
        <v>1</v>
      </c>
      <c r="I114" s="89">
        <v>1</v>
      </c>
      <c r="J114" s="89">
        <v>1</v>
      </c>
      <c r="K114" s="90">
        <v>5673.64</v>
      </c>
      <c r="L114" s="90"/>
      <c r="M114" s="83">
        <f t="shared" si="3"/>
        <v>5673.64</v>
      </c>
      <c r="N114" s="89">
        <v>3</v>
      </c>
      <c r="O114" s="90">
        <f>3777.73+5662.15</f>
        <v>9439.8799999999992</v>
      </c>
      <c r="P114" s="90"/>
      <c r="Q114" s="84">
        <f t="shared" si="4"/>
        <v>9439.8799999999992</v>
      </c>
    </row>
    <row r="115" spans="1:17" ht="15" customHeight="1">
      <c r="A115" s="75">
        <v>105</v>
      </c>
      <c r="B115" s="76" t="s">
        <v>108</v>
      </c>
      <c r="C115" s="77" t="s">
        <v>19</v>
      </c>
      <c r="D115" s="76"/>
      <c r="E115" s="78" t="s">
        <v>26</v>
      </c>
      <c r="F115" s="86" t="s">
        <v>369</v>
      </c>
      <c r="G115" s="14" t="s">
        <v>21</v>
      </c>
      <c r="H115" s="92"/>
      <c r="I115" s="89"/>
      <c r="J115" s="89"/>
      <c r="K115" s="90"/>
      <c r="L115" s="90"/>
      <c r="M115" s="83">
        <f t="shared" si="3"/>
        <v>0</v>
      </c>
      <c r="N115" s="89"/>
      <c r="O115" s="90"/>
      <c r="P115" s="90"/>
      <c r="Q115" s="84">
        <f t="shared" si="4"/>
        <v>0</v>
      </c>
    </row>
    <row r="116" spans="1:17" ht="15" customHeight="1">
      <c r="A116" s="75">
        <v>106</v>
      </c>
      <c r="B116" s="76" t="s">
        <v>109</v>
      </c>
      <c r="C116" s="77" t="s">
        <v>19</v>
      </c>
      <c r="D116" s="76"/>
      <c r="E116" s="78" t="s">
        <v>30</v>
      </c>
      <c r="F116" s="63">
        <v>99</v>
      </c>
      <c r="G116" s="14" t="s">
        <v>21</v>
      </c>
      <c r="H116" s="92"/>
      <c r="I116" s="89"/>
      <c r="J116" s="89"/>
      <c r="K116" s="90"/>
      <c r="L116" s="90"/>
      <c r="M116" s="83">
        <f t="shared" si="3"/>
        <v>0</v>
      </c>
      <c r="N116" s="89"/>
      <c r="O116" s="90"/>
      <c r="P116" s="90"/>
      <c r="Q116" s="84">
        <f t="shared" si="4"/>
        <v>0</v>
      </c>
    </row>
    <row r="117" spans="1:17" ht="15" customHeight="1">
      <c r="A117" s="75">
        <v>107</v>
      </c>
      <c r="B117" s="76" t="s">
        <v>110</v>
      </c>
      <c r="C117" s="77" t="s">
        <v>19</v>
      </c>
      <c r="D117" s="76"/>
      <c r="E117" s="78" t="s">
        <v>30</v>
      </c>
      <c r="F117" s="86" t="s">
        <v>370</v>
      </c>
      <c r="G117" s="14" t="s">
        <v>21</v>
      </c>
      <c r="H117" s="92">
        <v>1</v>
      </c>
      <c r="I117" s="89"/>
      <c r="J117" s="89"/>
      <c r="K117" s="90"/>
      <c r="L117" s="90"/>
      <c r="M117" s="83">
        <f t="shared" si="3"/>
        <v>0</v>
      </c>
      <c r="N117" s="89"/>
      <c r="O117" s="90"/>
      <c r="P117" s="90"/>
      <c r="Q117" s="84">
        <f t="shared" si="4"/>
        <v>0</v>
      </c>
    </row>
    <row r="118" spans="1:17" ht="15" customHeight="1">
      <c r="A118" s="75">
        <v>108</v>
      </c>
      <c r="B118" s="76" t="s">
        <v>110</v>
      </c>
      <c r="C118" s="77" t="s">
        <v>19</v>
      </c>
      <c r="D118" s="76"/>
      <c r="E118" s="78" t="s">
        <v>30</v>
      </c>
      <c r="F118" s="86" t="s">
        <v>415</v>
      </c>
      <c r="G118" s="17" t="s">
        <v>31</v>
      </c>
      <c r="H118" s="92">
        <v>1</v>
      </c>
      <c r="I118" s="89"/>
      <c r="J118" s="89"/>
      <c r="K118" s="90"/>
      <c r="L118" s="90"/>
      <c r="M118" s="83">
        <f t="shared" si="3"/>
        <v>0</v>
      </c>
      <c r="N118" s="89"/>
      <c r="O118" s="90"/>
      <c r="P118" s="90"/>
      <c r="Q118" s="84">
        <f t="shared" si="4"/>
        <v>0</v>
      </c>
    </row>
    <row r="119" spans="1:17" ht="15" customHeight="1">
      <c r="A119" s="75">
        <v>109</v>
      </c>
      <c r="B119" s="76" t="s">
        <v>111</v>
      </c>
      <c r="C119" s="77" t="s">
        <v>19</v>
      </c>
      <c r="D119" s="76"/>
      <c r="E119" s="78" t="s">
        <v>112</v>
      </c>
      <c r="F119" s="86" t="s">
        <v>371</v>
      </c>
      <c r="G119" s="14" t="s">
        <v>21</v>
      </c>
      <c r="H119" s="92"/>
      <c r="I119" s="89"/>
      <c r="J119" s="89"/>
      <c r="K119" s="90"/>
      <c r="L119" s="90"/>
      <c r="M119" s="83">
        <f t="shared" si="3"/>
        <v>0</v>
      </c>
      <c r="N119" s="89">
        <v>1</v>
      </c>
      <c r="O119" s="90">
        <v>9803.2800000000007</v>
      </c>
      <c r="P119" s="90"/>
      <c r="Q119" s="84">
        <f t="shared" si="4"/>
        <v>9803.2800000000007</v>
      </c>
    </row>
    <row r="120" spans="1:17" ht="15" customHeight="1">
      <c r="A120" s="75">
        <v>110</v>
      </c>
      <c r="B120" s="76" t="s">
        <v>111</v>
      </c>
      <c r="C120" s="77" t="s">
        <v>19</v>
      </c>
      <c r="D120" s="76"/>
      <c r="E120" s="78" t="s">
        <v>112</v>
      </c>
      <c r="F120" s="86" t="s">
        <v>432</v>
      </c>
      <c r="G120" s="16" t="s">
        <v>22</v>
      </c>
      <c r="H120" s="92"/>
      <c r="I120" s="89"/>
      <c r="J120" s="89"/>
      <c r="K120" s="90"/>
      <c r="L120" s="90"/>
      <c r="M120" s="83">
        <f t="shared" si="3"/>
        <v>0</v>
      </c>
      <c r="N120" s="89"/>
      <c r="O120" s="90"/>
      <c r="P120" s="90"/>
      <c r="Q120" s="84">
        <f t="shared" si="4"/>
        <v>0</v>
      </c>
    </row>
    <row r="121" spans="1:17" ht="15" customHeight="1">
      <c r="A121" s="75">
        <v>111</v>
      </c>
      <c r="B121" s="76" t="s">
        <v>113</v>
      </c>
      <c r="C121" s="77" t="s">
        <v>19</v>
      </c>
      <c r="D121" s="76"/>
      <c r="E121" s="78" t="s">
        <v>26</v>
      </c>
      <c r="F121" s="86" t="s">
        <v>372</v>
      </c>
      <c r="G121" s="14" t="s">
        <v>21</v>
      </c>
      <c r="H121" s="92">
        <v>2</v>
      </c>
      <c r="I121" s="89"/>
      <c r="J121" s="89"/>
      <c r="K121" s="90"/>
      <c r="L121" s="90"/>
      <c r="M121" s="83">
        <f t="shared" si="3"/>
        <v>0</v>
      </c>
      <c r="N121" s="89"/>
      <c r="O121" s="90"/>
      <c r="P121" s="90"/>
      <c r="Q121" s="84">
        <f t="shared" si="4"/>
        <v>0</v>
      </c>
    </row>
    <row r="122" spans="1:17" ht="15" customHeight="1">
      <c r="A122" s="75">
        <v>112</v>
      </c>
      <c r="B122" s="76" t="s">
        <v>114</v>
      </c>
      <c r="C122" s="77" t="s">
        <v>19</v>
      </c>
      <c r="D122" s="76"/>
      <c r="E122" s="78" t="s">
        <v>26</v>
      </c>
      <c r="F122" s="86" t="s">
        <v>373</v>
      </c>
      <c r="G122" s="14" t="s">
        <v>21</v>
      </c>
      <c r="H122" s="92"/>
      <c r="I122" s="89">
        <v>1</v>
      </c>
      <c r="J122" s="89">
        <v>1</v>
      </c>
      <c r="K122" s="90">
        <v>1160.01</v>
      </c>
      <c r="L122" s="90"/>
      <c r="M122" s="83">
        <f t="shared" si="3"/>
        <v>1160.01</v>
      </c>
      <c r="N122" s="89">
        <v>1</v>
      </c>
      <c r="O122" s="90">
        <v>1046.6300000000001</v>
      </c>
      <c r="P122" s="90"/>
      <c r="Q122" s="84">
        <f t="shared" si="4"/>
        <v>1046.6300000000001</v>
      </c>
    </row>
    <row r="123" spans="1:17" ht="15" customHeight="1">
      <c r="A123" s="75">
        <v>113</v>
      </c>
      <c r="B123" s="76" t="s">
        <v>114</v>
      </c>
      <c r="C123" s="77" t="s">
        <v>19</v>
      </c>
      <c r="D123" s="76"/>
      <c r="E123" s="78" t="s">
        <v>26</v>
      </c>
      <c r="F123" s="94" t="s">
        <v>457</v>
      </c>
      <c r="G123" s="80" t="s">
        <v>33</v>
      </c>
      <c r="H123" s="92">
        <v>1</v>
      </c>
      <c r="I123" s="89"/>
      <c r="J123" s="89"/>
      <c r="K123" s="90"/>
      <c r="L123" s="90"/>
      <c r="M123" s="83">
        <f t="shared" si="3"/>
        <v>0</v>
      </c>
      <c r="N123" s="89"/>
      <c r="O123" s="90"/>
      <c r="P123" s="90"/>
      <c r="Q123" s="84">
        <f t="shared" si="4"/>
        <v>0</v>
      </c>
    </row>
    <row r="124" spans="1:17" ht="15" customHeight="1">
      <c r="A124" s="75">
        <v>114</v>
      </c>
      <c r="B124" s="76" t="s">
        <v>115</v>
      </c>
      <c r="C124" s="77" t="s">
        <v>19</v>
      </c>
      <c r="D124" s="76"/>
      <c r="E124" s="78" t="s">
        <v>116</v>
      </c>
      <c r="F124" s="86" t="s">
        <v>374</v>
      </c>
      <c r="G124" s="14" t="s">
        <v>21</v>
      </c>
      <c r="H124" s="92">
        <v>2</v>
      </c>
      <c r="I124" s="89">
        <v>3</v>
      </c>
      <c r="J124" s="89">
        <v>3</v>
      </c>
      <c r="K124" s="90">
        <v>2587.5</v>
      </c>
      <c r="L124" s="90"/>
      <c r="M124" s="83">
        <f t="shared" si="3"/>
        <v>2587.5</v>
      </c>
      <c r="N124" s="89">
        <v>11</v>
      </c>
      <c r="O124" s="90">
        <f>2614.44+22562.42</f>
        <v>25176.859999999997</v>
      </c>
      <c r="P124" s="90"/>
      <c r="Q124" s="84">
        <f t="shared" si="4"/>
        <v>25176.859999999997</v>
      </c>
    </row>
    <row r="125" spans="1:17" ht="15" customHeight="1">
      <c r="A125" s="75">
        <v>115</v>
      </c>
      <c r="B125" s="76" t="s">
        <v>115</v>
      </c>
      <c r="C125" s="77" t="s">
        <v>19</v>
      </c>
      <c r="D125" s="76"/>
      <c r="E125" s="78" t="s">
        <v>116</v>
      </c>
      <c r="F125" s="86" t="s">
        <v>402</v>
      </c>
      <c r="G125" s="19" t="s">
        <v>36</v>
      </c>
      <c r="H125" s="92"/>
      <c r="I125" s="89"/>
      <c r="J125" s="89"/>
      <c r="K125" s="90"/>
      <c r="L125" s="90"/>
      <c r="M125" s="83">
        <f t="shared" si="3"/>
        <v>0</v>
      </c>
      <c r="N125" s="89">
        <v>1</v>
      </c>
      <c r="O125" s="90">
        <v>3876.4</v>
      </c>
      <c r="P125" s="90"/>
      <c r="Q125" s="84">
        <f t="shared" si="4"/>
        <v>3876.4</v>
      </c>
    </row>
    <row r="126" spans="1:17" ht="15" customHeight="1">
      <c r="A126" s="75">
        <v>116</v>
      </c>
      <c r="B126" s="76" t="s">
        <v>117</v>
      </c>
      <c r="C126" s="77" t="s">
        <v>19</v>
      </c>
      <c r="D126" s="76"/>
      <c r="E126" s="78" t="s">
        <v>61</v>
      </c>
      <c r="F126" s="86" t="s">
        <v>375</v>
      </c>
      <c r="G126" s="14" t="s">
        <v>21</v>
      </c>
      <c r="H126" s="92">
        <v>1</v>
      </c>
      <c r="I126" s="89"/>
      <c r="J126" s="89"/>
      <c r="K126" s="90"/>
      <c r="L126" s="90"/>
      <c r="M126" s="83">
        <f t="shared" si="3"/>
        <v>0</v>
      </c>
      <c r="N126" s="89"/>
      <c r="O126" s="90"/>
      <c r="P126" s="90"/>
      <c r="Q126" s="84">
        <f t="shared" si="4"/>
        <v>0</v>
      </c>
    </row>
    <row r="127" spans="1:17" ht="15" customHeight="1">
      <c r="A127" s="75">
        <v>117</v>
      </c>
      <c r="B127" s="76" t="s">
        <v>117</v>
      </c>
      <c r="C127" s="77" t="s">
        <v>19</v>
      </c>
      <c r="D127" s="76"/>
      <c r="E127" s="78" t="s">
        <v>61</v>
      </c>
      <c r="F127" s="86" t="s">
        <v>433</v>
      </c>
      <c r="G127" s="16" t="s">
        <v>22</v>
      </c>
      <c r="H127" s="92">
        <v>1</v>
      </c>
      <c r="I127" s="89"/>
      <c r="J127" s="89"/>
      <c r="K127" s="90"/>
      <c r="L127" s="90"/>
      <c r="M127" s="83">
        <f t="shared" si="3"/>
        <v>0</v>
      </c>
      <c r="N127" s="89">
        <v>1</v>
      </c>
      <c r="O127" s="90">
        <v>4440.24</v>
      </c>
      <c r="P127" s="90"/>
      <c r="Q127" s="84">
        <f t="shared" si="4"/>
        <v>4440.24</v>
      </c>
    </row>
    <row r="128" spans="1:17" ht="15" customHeight="1">
      <c r="A128" s="75">
        <v>118</v>
      </c>
      <c r="B128" s="76" t="s">
        <v>118</v>
      </c>
      <c r="C128" s="77" t="s">
        <v>19</v>
      </c>
      <c r="D128" s="76"/>
      <c r="E128" s="78" t="s">
        <v>87</v>
      </c>
      <c r="F128" s="86" t="s">
        <v>440</v>
      </c>
      <c r="G128" s="14" t="s">
        <v>21</v>
      </c>
      <c r="H128" s="92">
        <v>1</v>
      </c>
      <c r="I128" s="89"/>
      <c r="J128" s="89"/>
      <c r="K128" s="90"/>
      <c r="L128" s="90"/>
      <c r="M128" s="83">
        <f t="shared" si="3"/>
        <v>0</v>
      </c>
      <c r="N128" s="89"/>
      <c r="O128" s="90"/>
      <c r="P128" s="90"/>
      <c r="Q128" s="84">
        <f t="shared" si="4"/>
        <v>0</v>
      </c>
    </row>
    <row r="129" spans="1:17" ht="15" customHeight="1">
      <c r="A129" s="75">
        <v>119</v>
      </c>
      <c r="B129" s="76" t="s">
        <v>118</v>
      </c>
      <c r="C129" s="77" t="s">
        <v>19</v>
      </c>
      <c r="D129" s="76"/>
      <c r="E129" s="78" t="s">
        <v>87</v>
      </c>
      <c r="F129" s="86" t="s">
        <v>416</v>
      </c>
      <c r="G129" s="17" t="s">
        <v>31</v>
      </c>
      <c r="H129" s="92"/>
      <c r="I129" s="89"/>
      <c r="J129" s="89"/>
      <c r="K129" s="90"/>
      <c r="L129" s="90"/>
      <c r="M129" s="83">
        <f t="shared" si="3"/>
        <v>0</v>
      </c>
      <c r="N129" s="89"/>
      <c r="O129" s="90"/>
      <c r="P129" s="90">
        <v>821.39</v>
      </c>
      <c r="Q129" s="84">
        <f t="shared" si="4"/>
        <v>-821.39</v>
      </c>
    </row>
    <row r="130" spans="1:17" ht="15" customHeight="1">
      <c r="A130" s="75">
        <v>120</v>
      </c>
      <c r="B130" s="76" t="s">
        <v>119</v>
      </c>
      <c r="C130" s="77" t="s">
        <v>19</v>
      </c>
      <c r="D130" s="76"/>
      <c r="E130" s="78" t="s">
        <v>84</v>
      </c>
      <c r="F130" s="86" t="s">
        <v>376</v>
      </c>
      <c r="G130" s="14" t="s">
        <v>21</v>
      </c>
      <c r="H130" s="92"/>
      <c r="I130" s="89"/>
      <c r="J130" s="89"/>
      <c r="K130" s="90"/>
      <c r="L130" s="90"/>
      <c r="M130" s="83">
        <f t="shared" si="3"/>
        <v>0</v>
      </c>
      <c r="N130" s="89">
        <v>3</v>
      </c>
      <c r="O130" s="90">
        <v>12207.41</v>
      </c>
      <c r="P130" s="90"/>
      <c r="Q130" s="84">
        <f t="shared" si="4"/>
        <v>12207.41</v>
      </c>
    </row>
    <row r="131" spans="1:17" ht="15" customHeight="1">
      <c r="A131" s="75">
        <v>121</v>
      </c>
      <c r="B131" s="76" t="s">
        <v>119</v>
      </c>
      <c r="C131" s="77" t="s">
        <v>19</v>
      </c>
      <c r="D131" s="76"/>
      <c r="E131" s="78" t="s">
        <v>84</v>
      </c>
      <c r="F131" s="94" t="s">
        <v>458</v>
      </c>
      <c r="G131" s="80" t="s">
        <v>33</v>
      </c>
      <c r="H131" s="92">
        <v>1</v>
      </c>
      <c r="I131" s="89"/>
      <c r="J131" s="89"/>
      <c r="K131" s="90"/>
      <c r="L131" s="90"/>
      <c r="M131" s="83">
        <f t="shared" si="3"/>
        <v>0</v>
      </c>
      <c r="N131" s="89"/>
      <c r="O131" s="90"/>
      <c r="P131" s="90"/>
      <c r="Q131" s="84">
        <f t="shared" si="4"/>
        <v>0</v>
      </c>
    </row>
    <row r="132" spans="1:17" ht="15" customHeight="1">
      <c r="A132" s="75">
        <v>122</v>
      </c>
      <c r="B132" s="76" t="s">
        <v>120</v>
      </c>
      <c r="C132" s="77" t="s">
        <v>19</v>
      </c>
      <c r="D132" s="76"/>
      <c r="E132" s="78" t="s">
        <v>24</v>
      </c>
      <c r="F132" s="86" t="s">
        <v>377</v>
      </c>
      <c r="G132" s="14" t="s">
        <v>21</v>
      </c>
      <c r="H132" s="92">
        <v>3</v>
      </c>
      <c r="I132" s="89"/>
      <c r="J132" s="89"/>
      <c r="K132" s="90"/>
      <c r="L132" s="90"/>
      <c r="M132" s="83">
        <f t="shared" si="3"/>
        <v>0</v>
      </c>
      <c r="N132" s="89"/>
      <c r="O132" s="90"/>
      <c r="P132" s="90"/>
      <c r="Q132" s="84">
        <f t="shared" si="4"/>
        <v>0</v>
      </c>
    </row>
    <row r="133" spans="1:17" ht="15" customHeight="1">
      <c r="A133" s="75">
        <v>123</v>
      </c>
      <c r="B133" s="76" t="s">
        <v>120</v>
      </c>
      <c r="C133" s="77" t="s">
        <v>19</v>
      </c>
      <c r="D133" s="76"/>
      <c r="E133" s="78" t="s">
        <v>24</v>
      </c>
      <c r="F133" s="86" t="s">
        <v>434</v>
      </c>
      <c r="G133" s="16" t="s">
        <v>22</v>
      </c>
      <c r="H133" s="92">
        <v>2</v>
      </c>
      <c r="I133" s="89"/>
      <c r="J133" s="89"/>
      <c r="K133" s="90"/>
      <c r="L133" s="90"/>
      <c r="M133" s="83">
        <f t="shared" si="3"/>
        <v>0</v>
      </c>
      <c r="N133" s="89"/>
      <c r="O133" s="90"/>
      <c r="P133" s="90"/>
      <c r="Q133" s="84">
        <f t="shared" si="4"/>
        <v>0</v>
      </c>
    </row>
    <row r="134" spans="1:17" ht="15" customHeight="1">
      <c r="A134" s="75">
        <v>124</v>
      </c>
      <c r="B134" s="76" t="s">
        <v>121</v>
      </c>
      <c r="C134" s="77" t="s">
        <v>19</v>
      </c>
      <c r="D134" s="76"/>
      <c r="E134" s="78" t="s">
        <v>30</v>
      </c>
      <c r="F134" s="86" t="s">
        <v>378</v>
      </c>
      <c r="G134" s="14" t="s">
        <v>21</v>
      </c>
      <c r="H134" s="92"/>
      <c r="I134" s="89"/>
      <c r="J134" s="89"/>
      <c r="K134" s="90"/>
      <c r="L134" s="90"/>
      <c r="M134" s="83">
        <f t="shared" si="3"/>
        <v>0</v>
      </c>
      <c r="N134" s="89">
        <v>1</v>
      </c>
      <c r="O134" s="90"/>
      <c r="P134" s="90"/>
      <c r="Q134" s="84">
        <f t="shared" si="4"/>
        <v>0</v>
      </c>
    </row>
    <row r="135" spans="1:17" ht="15" customHeight="1">
      <c r="A135" s="75">
        <v>125</v>
      </c>
      <c r="B135" s="76" t="s">
        <v>121</v>
      </c>
      <c r="C135" s="77" t="s">
        <v>19</v>
      </c>
      <c r="D135" s="76"/>
      <c r="E135" s="78" t="s">
        <v>30</v>
      </c>
      <c r="F135" s="86" t="s">
        <v>417</v>
      </c>
      <c r="G135" s="17" t="s">
        <v>31</v>
      </c>
      <c r="H135" s="92">
        <v>2</v>
      </c>
      <c r="I135" s="89"/>
      <c r="J135" s="89"/>
      <c r="K135" s="90"/>
      <c r="L135" s="90"/>
      <c r="M135" s="83">
        <f t="shared" si="3"/>
        <v>0</v>
      </c>
      <c r="N135" s="89">
        <v>2</v>
      </c>
      <c r="O135" s="90"/>
      <c r="P135" s="90"/>
      <c r="Q135" s="84">
        <f t="shared" si="4"/>
        <v>0</v>
      </c>
    </row>
    <row r="136" spans="1:17" ht="15" customHeight="1">
      <c r="A136" s="75">
        <v>126</v>
      </c>
      <c r="B136" s="76" t="s">
        <v>122</v>
      </c>
      <c r="C136" s="77" t="s">
        <v>19</v>
      </c>
      <c r="D136" s="76"/>
      <c r="E136" s="78" t="s">
        <v>58</v>
      </c>
      <c r="F136" s="86" t="s">
        <v>379</v>
      </c>
      <c r="G136" s="14" t="s">
        <v>21</v>
      </c>
      <c r="H136" s="92"/>
      <c r="I136" s="89"/>
      <c r="J136" s="89"/>
      <c r="K136" s="90"/>
      <c r="L136" s="90"/>
      <c r="M136" s="83">
        <f t="shared" si="3"/>
        <v>0</v>
      </c>
      <c r="N136" s="89"/>
      <c r="O136" s="90"/>
      <c r="P136" s="90"/>
      <c r="Q136" s="84">
        <f t="shared" si="4"/>
        <v>0</v>
      </c>
    </row>
    <row r="137" spans="1:17" ht="15" customHeight="1">
      <c r="A137" s="75">
        <v>127</v>
      </c>
      <c r="B137" s="76" t="s">
        <v>122</v>
      </c>
      <c r="C137" s="77" t="s">
        <v>19</v>
      </c>
      <c r="D137" s="76"/>
      <c r="E137" s="78" t="s">
        <v>58</v>
      </c>
      <c r="F137" s="86" t="s">
        <v>418</v>
      </c>
      <c r="G137" s="17" t="s">
        <v>31</v>
      </c>
      <c r="H137" s="92"/>
      <c r="I137" s="89"/>
      <c r="J137" s="89"/>
      <c r="K137" s="90"/>
      <c r="L137" s="90"/>
      <c r="M137" s="83">
        <f t="shared" si="3"/>
        <v>0</v>
      </c>
      <c r="N137" s="89"/>
      <c r="O137" s="90"/>
      <c r="P137" s="90">
        <v>918.91</v>
      </c>
      <c r="Q137" s="84">
        <f t="shared" si="4"/>
        <v>-918.91</v>
      </c>
    </row>
    <row r="138" spans="1:17" ht="15" customHeight="1">
      <c r="A138" s="75">
        <v>128</v>
      </c>
      <c r="B138" s="76" t="s">
        <v>123</v>
      </c>
      <c r="C138" s="77" t="s">
        <v>19</v>
      </c>
      <c r="D138" s="76"/>
      <c r="E138" s="78" t="s">
        <v>124</v>
      </c>
      <c r="F138" s="86" t="s">
        <v>380</v>
      </c>
      <c r="G138" s="14" t="s">
        <v>21</v>
      </c>
      <c r="H138" s="92"/>
      <c r="I138" s="89"/>
      <c r="J138" s="89"/>
      <c r="K138" s="90"/>
      <c r="L138" s="90"/>
      <c r="M138" s="83">
        <f t="shared" si="3"/>
        <v>0</v>
      </c>
      <c r="N138" s="89"/>
      <c r="O138" s="90"/>
      <c r="P138" s="90"/>
      <c r="Q138" s="84">
        <f t="shared" si="4"/>
        <v>0</v>
      </c>
    </row>
    <row r="139" spans="1:17" ht="15" customHeight="1">
      <c r="A139" s="75">
        <v>129</v>
      </c>
      <c r="B139" s="76" t="s">
        <v>123</v>
      </c>
      <c r="C139" s="77" t="s">
        <v>19</v>
      </c>
      <c r="D139" s="76"/>
      <c r="E139" s="78" t="s">
        <v>124</v>
      </c>
      <c r="F139" s="86" t="s">
        <v>435</v>
      </c>
      <c r="G139" s="16" t="s">
        <v>22</v>
      </c>
      <c r="H139" s="92"/>
      <c r="I139" s="89"/>
      <c r="J139" s="89"/>
      <c r="K139" s="90"/>
      <c r="L139" s="90"/>
      <c r="M139" s="83">
        <f t="shared" si="3"/>
        <v>0</v>
      </c>
      <c r="N139" s="89">
        <v>1</v>
      </c>
      <c r="O139" s="90">
        <v>2290.6</v>
      </c>
      <c r="P139" s="90"/>
      <c r="Q139" s="84">
        <f t="shared" si="4"/>
        <v>2290.6</v>
      </c>
    </row>
    <row r="140" spans="1:17" ht="15" customHeight="1">
      <c r="A140" s="75">
        <v>130</v>
      </c>
      <c r="B140" s="76" t="s">
        <v>125</v>
      </c>
      <c r="C140" s="77" t="s">
        <v>19</v>
      </c>
      <c r="D140" s="76"/>
      <c r="E140" s="78" t="s">
        <v>61</v>
      </c>
      <c r="F140" s="86" t="s">
        <v>381</v>
      </c>
      <c r="G140" s="14" t="s">
        <v>21</v>
      </c>
      <c r="H140" s="92"/>
      <c r="I140" s="89"/>
      <c r="J140" s="89"/>
      <c r="K140" s="90"/>
      <c r="L140" s="90"/>
      <c r="M140" s="83">
        <f t="shared" si="3"/>
        <v>0</v>
      </c>
      <c r="N140" s="89"/>
      <c r="O140" s="90"/>
      <c r="P140" s="90"/>
      <c r="Q140" s="84">
        <f t="shared" si="4"/>
        <v>0</v>
      </c>
    </row>
    <row r="141" spans="1:17" ht="15" customHeight="1">
      <c r="A141" s="75">
        <v>131</v>
      </c>
      <c r="B141" s="76" t="s">
        <v>125</v>
      </c>
      <c r="C141" s="77" t="s">
        <v>19</v>
      </c>
      <c r="D141" s="76"/>
      <c r="E141" s="78" t="s">
        <v>61</v>
      </c>
      <c r="F141" s="86" t="s">
        <v>436</v>
      </c>
      <c r="G141" s="16" t="s">
        <v>22</v>
      </c>
      <c r="H141" s="92"/>
      <c r="I141" s="89"/>
      <c r="J141" s="89"/>
      <c r="K141" s="90"/>
      <c r="L141" s="90"/>
      <c r="M141" s="83">
        <f t="shared" si="3"/>
        <v>0</v>
      </c>
      <c r="N141" s="89">
        <v>2</v>
      </c>
      <c r="O141" s="90">
        <v>2114.4</v>
      </c>
      <c r="P141" s="90"/>
      <c r="Q141" s="84">
        <f t="shared" si="4"/>
        <v>2114.4</v>
      </c>
    </row>
    <row r="142" spans="1:17" ht="15" customHeight="1">
      <c r="A142" s="75">
        <v>132</v>
      </c>
      <c r="B142" s="76" t="s">
        <v>126</v>
      </c>
      <c r="C142" s="77" t="s">
        <v>19</v>
      </c>
      <c r="D142" s="76"/>
      <c r="E142" s="78" t="s">
        <v>24</v>
      </c>
      <c r="F142" s="86" t="s">
        <v>382</v>
      </c>
      <c r="G142" s="14" t="s">
        <v>21</v>
      </c>
      <c r="H142" s="92">
        <v>3</v>
      </c>
      <c r="I142" s="89"/>
      <c r="J142" s="89"/>
      <c r="K142" s="90"/>
      <c r="L142" s="90"/>
      <c r="M142" s="83">
        <f t="shared" ref="M142:M186" si="5">K142-L142</f>
        <v>0</v>
      </c>
      <c r="N142" s="89"/>
      <c r="O142" s="90"/>
      <c r="P142" s="90"/>
      <c r="Q142" s="84">
        <f t="shared" ref="Q142:Q186" si="6">O142-P142</f>
        <v>0</v>
      </c>
    </row>
    <row r="143" spans="1:17" ht="15" customHeight="1">
      <c r="A143" s="75">
        <v>133</v>
      </c>
      <c r="B143" s="76" t="s">
        <v>126</v>
      </c>
      <c r="C143" s="77" t="s">
        <v>19</v>
      </c>
      <c r="D143" s="76"/>
      <c r="E143" s="78" t="s">
        <v>24</v>
      </c>
      <c r="F143" s="86" t="s">
        <v>437</v>
      </c>
      <c r="G143" s="16" t="s">
        <v>22</v>
      </c>
      <c r="H143" s="92"/>
      <c r="I143" s="89"/>
      <c r="J143" s="89"/>
      <c r="K143" s="90"/>
      <c r="L143" s="90"/>
      <c r="M143" s="83">
        <f t="shared" si="5"/>
        <v>0</v>
      </c>
      <c r="N143" s="89"/>
      <c r="O143" s="90"/>
      <c r="P143" s="90"/>
      <c r="Q143" s="84">
        <f t="shared" si="6"/>
        <v>0</v>
      </c>
    </row>
    <row r="144" spans="1:17" ht="15" customHeight="1">
      <c r="A144" s="75">
        <v>134</v>
      </c>
      <c r="B144" s="76" t="s">
        <v>127</v>
      </c>
      <c r="C144" s="77" t="s">
        <v>19</v>
      </c>
      <c r="D144" s="76"/>
      <c r="E144" s="78" t="s">
        <v>26</v>
      </c>
      <c r="F144" s="86" t="s">
        <v>383</v>
      </c>
      <c r="G144" s="14" t="s">
        <v>21</v>
      </c>
      <c r="H144" s="92">
        <v>2</v>
      </c>
      <c r="I144" s="89"/>
      <c r="J144" s="89"/>
      <c r="K144" s="90"/>
      <c r="L144" s="90"/>
      <c r="M144" s="83">
        <f t="shared" si="5"/>
        <v>0</v>
      </c>
      <c r="N144" s="89"/>
      <c r="O144" s="90"/>
      <c r="P144" s="90"/>
      <c r="Q144" s="84">
        <f t="shared" si="6"/>
        <v>0</v>
      </c>
    </row>
    <row r="145" spans="1:17" ht="15" customHeight="1">
      <c r="A145" s="75">
        <v>135</v>
      </c>
      <c r="B145" s="76" t="s">
        <v>127</v>
      </c>
      <c r="C145" s="77" t="s">
        <v>19</v>
      </c>
      <c r="D145" s="76"/>
      <c r="E145" s="78" t="s">
        <v>26</v>
      </c>
      <c r="F145" s="94" t="s">
        <v>459</v>
      </c>
      <c r="G145" s="80" t="s">
        <v>33</v>
      </c>
      <c r="H145" s="92">
        <v>1</v>
      </c>
      <c r="I145" s="89"/>
      <c r="J145" s="89"/>
      <c r="K145" s="90"/>
      <c r="L145" s="90"/>
      <c r="M145" s="83">
        <f t="shared" si="5"/>
        <v>0</v>
      </c>
      <c r="N145" s="89"/>
      <c r="O145" s="90"/>
      <c r="P145" s="90"/>
      <c r="Q145" s="84">
        <f t="shared" si="6"/>
        <v>0</v>
      </c>
    </row>
    <row r="146" spans="1:17" ht="15" customHeight="1">
      <c r="A146" s="75">
        <v>136</v>
      </c>
      <c r="B146" s="76" t="s">
        <v>128</v>
      </c>
      <c r="C146" s="77" t="s">
        <v>19</v>
      </c>
      <c r="D146" s="76"/>
      <c r="E146" s="78" t="s">
        <v>26</v>
      </c>
      <c r="F146" s="96">
        <v>124</v>
      </c>
      <c r="G146" s="14" t="s">
        <v>21</v>
      </c>
      <c r="H146" s="92"/>
      <c r="I146" s="89"/>
      <c r="J146" s="89"/>
      <c r="K146" s="90"/>
      <c r="L146" s="90"/>
      <c r="M146" s="83">
        <f t="shared" si="5"/>
        <v>0</v>
      </c>
      <c r="N146" s="89"/>
      <c r="O146" s="90"/>
      <c r="P146" s="90"/>
      <c r="Q146" s="84">
        <f t="shared" si="6"/>
        <v>0</v>
      </c>
    </row>
    <row r="147" spans="1:17" ht="15" customHeight="1">
      <c r="A147" s="75">
        <v>137</v>
      </c>
      <c r="B147" s="76" t="s">
        <v>128</v>
      </c>
      <c r="C147" s="77" t="s">
        <v>19</v>
      </c>
      <c r="D147" s="76"/>
      <c r="E147" s="78" t="s">
        <v>26</v>
      </c>
      <c r="F147" s="94" t="s">
        <v>299</v>
      </c>
      <c r="G147" s="80" t="s">
        <v>33</v>
      </c>
      <c r="H147" s="92"/>
      <c r="I147" s="89"/>
      <c r="J147" s="89"/>
      <c r="K147" s="90"/>
      <c r="L147" s="90"/>
      <c r="M147" s="83">
        <f t="shared" si="5"/>
        <v>0</v>
      </c>
      <c r="N147" s="89"/>
      <c r="O147" s="90"/>
      <c r="P147" s="90"/>
      <c r="Q147" s="84">
        <f t="shared" si="6"/>
        <v>0</v>
      </c>
    </row>
    <row r="148" spans="1:17" ht="15" customHeight="1">
      <c r="A148" s="75">
        <v>138</v>
      </c>
      <c r="B148" s="76" t="s">
        <v>129</v>
      </c>
      <c r="C148" s="77" t="s">
        <v>19</v>
      </c>
      <c r="D148" s="76"/>
      <c r="E148" s="78" t="s">
        <v>26</v>
      </c>
      <c r="F148" s="94">
        <v>125</v>
      </c>
      <c r="G148" s="14" t="s">
        <v>21</v>
      </c>
      <c r="H148" s="92"/>
      <c r="I148" s="89"/>
      <c r="J148" s="89"/>
      <c r="K148" s="90"/>
      <c r="L148" s="90"/>
      <c r="M148" s="83">
        <f t="shared" si="5"/>
        <v>0</v>
      </c>
      <c r="N148" s="89"/>
      <c r="O148" s="90"/>
      <c r="P148" s="90"/>
      <c r="Q148" s="84">
        <f t="shared" si="6"/>
        <v>0</v>
      </c>
    </row>
    <row r="149" spans="1:17" ht="15" customHeight="1">
      <c r="A149" s="75">
        <v>139</v>
      </c>
      <c r="B149" s="76" t="s">
        <v>129</v>
      </c>
      <c r="C149" s="77" t="s">
        <v>19</v>
      </c>
      <c r="D149" s="76"/>
      <c r="E149" s="78" t="s">
        <v>26</v>
      </c>
      <c r="F149" s="94" t="s">
        <v>460</v>
      </c>
      <c r="G149" s="80" t="s">
        <v>33</v>
      </c>
      <c r="H149" s="92"/>
      <c r="I149" s="89"/>
      <c r="J149" s="89"/>
      <c r="K149" s="90"/>
      <c r="L149" s="90"/>
      <c r="M149" s="83">
        <f t="shared" si="5"/>
        <v>0</v>
      </c>
      <c r="N149" s="89"/>
      <c r="O149" s="90"/>
      <c r="P149" s="90"/>
      <c r="Q149" s="84">
        <f t="shared" si="6"/>
        <v>0</v>
      </c>
    </row>
    <row r="150" spans="1:17" ht="15" customHeight="1">
      <c r="A150" s="75">
        <v>140</v>
      </c>
      <c r="B150" s="76" t="s">
        <v>130</v>
      </c>
      <c r="C150" s="77" t="s">
        <v>19</v>
      </c>
      <c r="D150" s="76"/>
      <c r="E150" s="78" t="s">
        <v>26</v>
      </c>
      <c r="F150" s="94">
        <v>126</v>
      </c>
      <c r="G150" s="14" t="s">
        <v>21</v>
      </c>
      <c r="H150" s="92"/>
      <c r="I150" s="89"/>
      <c r="J150" s="89"/>
      <c r="K150" s="90"/>
      <c r="L150" s="90"/>
      <c r="M150" s="83">
        <f t="shared" si="5"/>
        <v>0</v>
      </c>
      <c r="N150" s="89"/>
      <c r="O150" s="90"/>
      <c r="P150" s="90"/>
      <c r="Q150" s="84">
        <f t="shared" si="6"/>
        <v>0</v>
      </c>
    </row>
    <row r="151" spans="1:17" ht="15" customHeight="1">
      <c r="A151" s="75">
        <v>141</v>
      </c>
      <c r="B151" s="76" t="s">
        <v>131</v>
      </c>
      <c r="C151" s="77" t="s">
        <v>19</v>
      </c>
      <c r="D151" s="76"/>
      <c r="E151" s="78" t="s">
        <v>26</v>
      </c>
      <c r="F151" s="94">
        <v>127</v>
      </c>
      <c r="G151" s="14" t="s">
        <v>21</v>
      </c>
      <c r="H151" s="92"/>
      <c r="I151" s="89"/>
      <c r="J151" s="89"/>
      <c r="K151" s="90"/>
      <c r="L151" s="90"/>
      <c r="M151" s="83">
        <f t="shared" si="5"/>
        <v>0</v>
      </c>
      <c r="N151" s="89"/>
      <c r="O151" s="90"/>
      <c r="P151" s="90"/>
      <c r="Q151" s="84">
        <f t="shared" si="6"/>
        <v>0</v>
      </c>
    </row>
    <row r="152" spans="1:17" ht="15" customHeight="1">
      <c r="A152" s="75">
        <v>142</v>
      </c>
      <c r="B152" s="76" t="s">
        <v>131</v>
      </c>
      <c r="C152" s="77" t="s">
        <v>19</v>
      </c>
      <c r="D152" s="76"/>
      <c r="E152" s="78" t="s">
        <v>26</v>
      </c>
      <c r="F152" s="94" t="s">
        <v>461</v>
      </c>
      <c r="G152" s="80" t="s">
        <v>33</v>
      </c>
      <c r="H152" s="92">
        <v>1</v>
      </c>
      <c r="I152" s="89"/>
      <c r="J152" s="89"/>
      <c r="K152" s="90"/>
      <c r="L152" s="90"/>
      <c r="M152" s="83">
        <f t="shared" si="5"/>
        <v>0</v>
      </c>
      <c r="N152" s="89"/>
      <c r="O152" s="90"/>
      <c r="P152" s="90"/>
      <c r="Q152" s="84">
        <f t="shared" si="6"/>
        <v>0</v>
      </c>
    </row>
    <row r="153" spans="1:17" ht="15" customHeight="1">
      <c r="A153" s="75">
        <v>143</v>
      </c>
      <c r="B153" s="76" t="s">
        <v>132</v>
      </c>
      <c r="C153" s="77" t="s">
        <v>19</v>
      </c>
      <c r="D153" s="76"/>
      <c r="E153" s="78" t="s">
        <v>26</v>
      </c>
      <c r="F153" s="63">
        <v>128</v>
      </c>
      <c r="G153" s="14" t="s">
        <v>21</v>
      </c>
      <c r="H153" s="92"/>
      <c r="I153" s="89"/>
      <c r="J153" s="89"/>
      <c r="K153" s="90"/>
      <c r="L153" s="90"/>
      <c r="M153" s="83">
        <f t="shared" si="5"/>
        <v>0</v>
      </c>
      <c r="N153" s="89"/>
      <c r="O153" s="90"/>
      <c r="P153" s="90"/>
      <c r="Q153" s="84">
        <f t="shared" si="6"/>
        <v>0</v>
      </c>
    </row>
    <row r="154" spans="1:17" ht="15" customHeight="1">
      <c r="A154" s="75">
        <v>144</v>
      </c>
      <c r="B154" s="76" t="s">
        <v>132</v>
      </c>
      <c r="C154" s="77" t="s">
        <v>19</v>
      </c>
      <c r="D154" s="76"/>
      <c r="E154" s="78" t="s">
        <v>26</v>
      </c>
      <c r="F154" s="94" t="s">
        <v>462</v>
      </c>
      <c r="G154" s="80" t="s">
        <v>33</v>
      </c>
      <c r="H154" s="92"/>
      <c r="I154" s="89"/>
      <c r="J154" s="89"/>
      <c r="K154" s="90"/>
      <c r="L154" s="90"/>
      <c r="M154" s="83">
        <f t="shared" si="5"/>
        <v>0</v>
      </c>
      <c r="N154" s="89"/>
      <c r="O154" s="90"/>
      <c r="P154" s="90"/>
      <c r="Q154" s="84">
        <f t="shared" si="6"/>
        <v>0</v>
      </c>
    </row>
    <row r="155" spans="1:17" ht="15" customHeight="1">
      <c r="A155" s="75">
        <v>145</v>
      </c>
      <c r="B155" s="76" t="s">
        <v>133</v>
      </c>
      <c r="C155" s="77" t="s">
        <v>19</v>
      </c>
      <c r="D155" s="76"/>
      <c r="E155" s="78" t="s">
        <v>30</v>
      </c>
      <c r="F155" s="86" t="s">
        <v>384</v>
      </c>
      <c r="G155" s="14" t="s">
        <v>21</v>
      </c>
      <c r="H155" s="92"/>
      <c r="I155" s="89"/>
      <c r="J155" s="89"/>
      <c r="K155" s="90"/>
      <c r="L155" s="90"/>
      <c r="M155" s="83">
        <f t="shared" si="5"/>
        <v>0</v>
      </c>
      <c r="N155" s="89">
        <v>1</v>
      </c>
      <c r="O155" s="90">
        <v>4502.53</v>
      </c>
      <c r="P155" s="90"/>
      <c r="Q155" s="84">
        <f t="shared" si="6"/>
        <v>4502.53</v>
      </c>
    </row>
    <row r="156" spans="1:17" ht="15" customHeight="1">
      <c r="A156" s="75">
        <v>146</v>
      </c>
      <c r="B156" s="76" t="s">
        <v>133</v>
      </c>
      <c r="C156" s="77" t="s">
        <v>19</v>
      </c>
      <c r="D156" s="76"/>
      <c r="E156" s="78" t="s">
        <v>30</v>
      </c>
      <c r="F156" s="86" t="s">
        <v>419</v>
      </c>
      <c r="G156" s="17" t="s">
        <v>31</v>
      </c>
      <c r="H156" s="92"/>
      <c r="I156" s="89"/>
      <c r="J156" s="89"/>
      <c r="K156" s="90"/>
      <c r="L156" s="90"/>
      <c r="M156" s="83">
        <f t="shared" si="5"/>
        <v>0</v>
      </c>
      <c r="N156" s="89"/>
      <c r="O156" s="90"/>
      <c r="P156" s="90"/>
      <c r="Q156" s="84">
        <f t="shared" si="6"/>
        <v>0</v>
      </c>
    </row>
    <row r="157" spans="1:17" ht="15" customHeight="1">
      <c r="A157" s="75">
        <v>147</v>
      </c>
      <c r="B157" s="76" t="s">
        <v>134</v>
      </c>
      <c r="C157" s="77" t="s">
        <v>19</v>
      </c>
      <c r="D157" s="76"/>
      <c r="E157" s="78" t="s">
        <v>52</v>
      </c>
      <c r="F157" s="86" t="s">
        <v>385</v>
      </c>
      <c r="G157" s="14" t="s">
        <v>21</v>
      </c>
      <c r="H157" s="92"/>
      <c r="I157" s="89"/>
      <c r="J157" s="89"/>
      <c r="K157" s="90"/>
      <c r="L157" s="90"/>
      <c r="M157" s="83">
        <f t="shared" si="5"/>
        <v>0</v>
      </c>
      <c r="N157" s="89">
        <v>1</v>
      </c>
      <c r="O157" s="90">
        <v>1416.65</v>
      </c>
      <c r="P157" s="90"/>
      <c r="Q157" s="84">
        <f t="shared" si="6"/>
        <v>1416.65</v>
      </c>
    </row>
    <row r="158" spans="1:17" ht="15" customHeight="1">
      <c r="A158" s="75">
        <v>148</v>
      </c>
      <c r="B158" s="76" t="s">
        <v>134</v>
      </c>
      <c r="C158" s="77" t="s">
        <v>19</v>
      </c>
      <c r="D158" s="76"/>
      <c r="E158" s="78" t="s">
        <v>52</v>
      </c>
      <c r="F158" s="94" t="s">
        <v>463</v>
      </c>
      <c r="G158" s="80" t="s">
        <v>33</v>
      </c>
      <c r="H158" s="92">
        <v>1</v>
      </c>
      <c r="I158" s="89"/>
      <c r="J158" s="89"/>
      <c r="K158" s="90"/>
      <c r="L158" s="90"/>
      <c r="M158" s="83">
        <f t="shared" si="5"/>
        <v>0</v>
      </c>
      <c r="N158" s="89"/>
      <c r="O158" s="90"/>
      <c r="P158" s="90"/>
      <c r="Q158" s="84">
        <f t="shared" si="6"/>
        <v>0</v>
      </c>
    </row>
    <row r="159" spans="1:17" ht="15" customHeight="1">
      <c r="A159" s="75">
        <v>149</v>
      </c>
      <c r="B159" s="76" t="s">
        <v>135</v>
      </c>
      <c r="C159" s="77" t="s">
        <v>19</v>
      </c>
      <c r="D159" s="76"/>
      <c r="E159" s="78" t="s">
        <v>26</v>
      </c>
      <c r="F159" s="63">
        <v>131</v>
      </c>
      <c r="G159" s="14" t="s">
        <v>21</v>
      </c>
      <c r="H159" s="92"/>
      <c r="I159" s="89"/>
      <c r="J159" s="89"/>
      <c r="K159" s="90"/>
      <c r="L159" s="90"/>
      <c r="M159" s="83">
        <f t="shared" si="5"/>
        <v>0</v>
      </c>
      <c r="N159" s="89"/>
      <c r="O159" s="90"/>
      <c r="P159" s="90"/>
      <c r="Q159" s="84">
        <f t="shared" si="6"/>
        <v>0</v>
      </c>
    </row>
    <row r="160" spans="1:17" ht="15" customHeight="1">
      <c r="A160" s="75">
        <v>150</v>
      </c>
      <c r="B160" s="76" t="s">
        <v>136</v>
      </c>
      <c r="C160" s="77" t="s">
        <v>19</v>
      </c>
      <c r="D160" s="76"/>
      <c r="E160" s="78" t="s">
        <v>26</v>
      </c>
      <c r="F160" s="67">
        <v>132</v>
      </c>
      <c r="G160" s="14" t="s">
        <v>21</v>
      </c>
      <c r="H160" s="92"/>
      <c r="I160" s="89"/>
      <c r="J160" s="89"/>
      <c r="K160" s="90"/>
      <c r="L160" s="90"/>
      <c r="M160" s="83">
        <f t="shared" si="5"/>
        <v>0</v>
      </c>
      <c r="N160" s="89"/>
      <c r="O160" s="90"/>
      <c r="P160" s="90"/>
      <c r="Q160" s="84">
        <f t="shared" si="6"/>
        <v>0</v>
      </c>
    </row>
    <row r="161" spans="1:17" ht="15" customHeight="1">
      <c r="A161" s="75">
        <v>151</v>
      </c>
      <c r="B161" s="76" t="s">
        <v>137</v>
      </c>
      <c r="C161" s="77" t="s">
        <v>19</v>
      </c>
      <c r="D161" s="76"/>
      <c r="E161" s="78" t="s">
        <v>26</v>
      </c>
      <c r="F161" s="86" t="s">
        <v>386</v>
      </c>
      <c r="G161" s="14" t="s">
        <v>21</v>
      </c>
      <c r="H161" s="92">
        <v>1</v>
      </c>
      <c r="I161" s="89"/>
      <c r="J161" s="89"/>
      <c r="K161" s="90"/>
      <c r="L161" s="90"/>
      <c r="M161" s="83">
        <f t="shared" si="5"/>
        <v>0</v>
      </c>
      <c r="N161" s="89"/>
      <c r="O161" s="90"/>
      <c r="P161" s="90"/>
      <c r="Q161" s="84">
        <f t="shared" si="6"/>
        <v>0</v>
      </c>
    </row>
    <row r="162" spans="1:17" ht="15" customHeight="1">
      <c r="A162" s="75">
        <v>152</v>
      </c>
      <c r="B162" s="29" t="s">
        <v>138</v>
      </c>
      <c r="C162" s="7" t="s">
        <v>19</v>
      </c>
      <c r="D162" s="7"/>
      <c r="E162" s="29" t="s">
        <v>35</v>
      </c>
      <c r="F162" s="86" t="s">
        <v>387</v>
      </c>
      <c r="G162" s="14" t="s">
        <v>21</v>
      </c>
      <c r="H162" s="92"/>
      <c r="I162" s="89"/>
      <c r="J162" s="89"/>
      <c r="K162" s="90"/>
      <c r="L162" s="90"/>
      <c r="M162" s="83">
        <f t="shared" si="5"/>
        <v>0</v>
      </c>
      <c r="N162" s="89"/>
      <c r="O162" s="90"/>
      <c r="P162" s="90"/>
      <c r="Q162" s="84">
        <f t="shared" si="6"/>
        <v>0</v>
      </c>
    </row>
    <row r="163" spans="1:17" ht="15" customHeight="1">
      <c r="A163" s="75">
        <v>153</v>
      </c>
      <c r="B163" s="29" t="s">
        <v>138</v>
      </c>
      <c r="C163" s="7" t="s">
        <v>19</v>
      </c>
      <c r="D163" s="29"/>
      <c r="E163" s="29" t="s">
        <v>35</v>
      </c>
      <c r="F163" s="86" t="s">
        <v>403</v>
      </c>
      <c r="G163" s="19" t="s">
        <v>36</v>
      </c>
      <c r="H163" s="92"/>
      <c r="I163" s="89"/>
      <c r="J163" s="89"/>
      <c r="K163" s="90"/>
      <c r="L163" s="90"/>
      <c r="M163" s="83">
        <f t="shared" si="5"/>
        <v>0</v>
      </c>
      <c r="N163" s="89"/>
      <c r="O163" s="90"/>
      <c r="P163" s="90"/>
      <c r="Q163" s="84">
        <f t="shared" si="6"/>
        <v>0</v>
      </c>
    </row>
    <row r="164" spans="1:17" ht="15" customHeight="1">
      <c r="A164" s="75">
        <v>154</v>
      </c>
      <c r="B164" s="29" t="s">
        <v>139</v>
      </c>
      <c r="C164" s="7" t="s">
        <v>19</v>
      </c>
      <c r="D164" s="29"/>
      <c r="E164" s="29" t="s">
        <v>104</v>
      </c>
      <c r="F164" s="86" t="s">
        <v>388</v>
      </c>
      <c r="G164" s="14" t="s">
        <v>21</v>
      </c>
      <c r="H164" s="92"/>
      <c r="I164" s="89"/>
      <c r="J164" s="89"/>
      <c r="K164" s="90"/>
      <c r="L164" s="90"/>
      <c r="M164" s="83">
        <f t="shared" si="5"/>
        <v>0</v>
      </c>
      <c r="N164" s="89"/>
      <c r="O164" s="90"/>
      <c r="P164" s="90"/>
      <c r="Q164" s="84">
        <f t="shared" si="6"/>
        <v>0</v>
      </c>
    </row>
    <row r="165" spans="1:17" ht="15" customHeight="1">
      <c r="A165" s="75">
        <v>155</v>
      </c>
      <c r="B165" s="29" t="s">
        <v>139</v>
      </c>
      <c r="C165" s="7" t="s">
        <v>19</v>
      </c>
      <c r="D165" s="29"/>
      <c r="E165" s="29" t="s">
        <v>104</v>
      </c>
      <c r="F165" s="86" t="s">
        <v>404</v>
      </c>
      <c r="G165" s="19" t="s">
        <v>36</v>
      </c>
      <c r="H165" s="92">
        <v>2</v>
      </c>
      <c r="I165" s="89"/>
      <c r="J165" s="89"/>
      <c r="K165" s="90"/>
      <c r="L165" s="90"/>
      <c r="M165" s="83">
        <f t="shared" si="5"/>
        <v>0</v>
      </c>
      <c r="N165" s="89"/>
      <c r="O165" s="90"/>
      <c r="P165" s="90"/>
      <c r="Q165" s="84">
        <f t="shared" si="6"/>
        <v>0</v>
      </c>
    </row>
    <row r="166" spans="1:17" ht="15" customHeight="1">
      <c r="A166" s="75">
        <v>156</v>
      </c>
      <c r="B166" s="29" t="s">
        <v>140</v>
      </c>
      <c r="C166" s="7" t="s">
        <v>19</v>
      </c>
      <c r="D166" s="29"/>
      <c r="E166" s="29" t="s">
        <v>104</v>
      </c>
      <c r="F166" s="86" t="s">
        <v>389</v>
      </c>
      <c r="G166" s="14" t="s">
        <v>21</v>
      </c>
      <c r="H166" s="92"/>
      <c r="I166" s="89"/>
      <c r="J166" s="89"/>
      <c r="K166" s="90"/>
      <c r="L166" s="90"/>
      <c r="M166" s="83">
        <f t="shared" si="5"/>
        <v>0</v>
      </c>
      <c r="N166" s="89">
        <v>1</v>
      </c>
      <c r="O166" s="90">
        <v>3700.2</v>
      </c>
      <c r="P166" s="90"/>
      <c r="Q166" s="84">
        <f t="shared" si="6"/>
        <v>3700.2</v>
      </c>
    </row>
    <row r="167" spans="1:17" ht="15" customHeight="1">
      <c r="A167" s="75">
        <v>157</v>
      </c>
      <c r="B167" s="29" t="s">
        <v>140</v>
      </c>
      <c r="C167" s="7" t="s">
        <v>19</v>
      </c>
      <c r="D167" s="29"/>
      <c r="E167" s="29" t="s">
        <v>104</v>
      </c>
      <c r="F167" s="86" t="s">
        <v>405</v>
      </c>
      <c r="G167" s="19" t="s">
        <v>36</v>
      </c>
      <c r="H167" s="92"/>
      <c r="I167" s="89"/>
      <c r="J167" s="89"/>
      <c r="K167" s="90"/>
      <c r="L167" s="90"/>
      <c r="M167" s="83">
        <f t="shared" si="5"/>
        <v>0</v>
      </c>
      <c r="N167" s="89">
        <v>1</v>
      </c>
      <c r="O167" s="90"/>
      <c r="P167" s="90"/>
      <c r="Q167" s="84">
        <f t="shared" si="6"/>
        <v>0</v>
      </c>
    </row>
    <row r="168" spans="1:17" ht="15" customHeight="1">
      <c r="A168" s="75">
        <v>158</v>
      </c>
      <c r="B168" s="29" t="s">
        <v>141</v>
      </c>
      <c r="C168" s="7" t="s">
        <v>19</v>
      </c>
      <c r="D168" s="29"/>
      <c r="E168" s="29" t="s">
        <v>26</v>
      </c>
      <c r="F168" s="86" t="s">
        <v>390</v>
      </c>
      <c r="G168" s="14" t="s">
        <v>21</v>
      </c>
      <c r="H168" s="92">
        <v>1</v>
      </c>
      <c r="I168" s="89"/>
      <c r="J168" s="89"/>
      <c r="K168" s="90"/>
      <c r="L168" s="90"/>
      <c r="M168" s="83">
        <f t="shared" si="5"/>
        <v>0</v>
      </c>
      <c r="N168" s="89"/>
      <c r="O168" s="90"/>
      <c r="P168" s="90"/>
      <c r="Q168" s="84">
        <f t="shared" si="6"/>
        <v>0</v>
      </c>
    </row>
    <row r="169" spans="1:17" ht="15" customHeight="1">
      <c r="A169" s="75">
        <v>159</v>
      </c>
      <c r="B169" s="29" t="s">
        <v>141</v>
      </c>
      <c r="C169" s="7" t="s">
        <v>19</v>
      </c>
      <c r="D169" s="29"/>
      <c r="E169" s="29" t="s">
        <v>26</v>
      </c>
      <c r="F169" s="95" t="s">
        <v>309</v>
      </c>
      <c r="G169" s="80" t="s">
        <v>33</v>
      </c>
      <c r="H169" s="92"/>
      <c r="I169" s="89"/>
      <c r="J169" s="89"/>
      <c r="K169" s="90"/>
      <c r="L169" s="90"/>
      <c r="M169" s="83">
        <f t="shared" si="5"/>
        <v>0</v>
      </c>
      <c r="N169" s="89">
        <v>1</v>
      </c>
      <c r="O169" s="90"/>
      <c r="P169" s="90"/>
      <c r="Q169" s="84">
        <f t="shared" si="6"/>
        <v>0</v>
      </c>
    </row>
    <row r="170" spans="1:17" ht="15" customHeight="1">
      <c r="A170" s="75">
        <v>160</v>
      </c>
      <c r="B170" s="29" t="s">
        <v>142</v>
      </c>
      <c r="C170" s="7" t="s">
        <v>19</v>
      </c>
      <c r="D170" s="29"/>
      <c r="E170" s="29" t="s">
        <v>26</v>
      </c>
      <c r="F170" s="86" t="s">
        <v>391</v>
      </c>
      <c r="G170" s="14" t="s">
        <v>21</v>
      </c>
      <c r="H170" s="92">
        <v>3</v>
      </c>
      <c r="I170" s="89"/>
      <c r="J170" s="89"/>
      <c r="K170" s="90"/>
      <c r="L170" s="90"/>
      <c r="M170" s="83">
        <f t="shared" si="5"/>
        <v>0</v>
      </c>
      <c r="N170" s="89"/>
      <c r="O170" s="90"/>
      <c r="P170" s="90"/>
      <c r="Q170" s="84">
        <f t="shared" si="6"/>
        <v>0</v>
      </c>
    </row>
    <row r="171" spans="1:17" ht="15" customHeight="1">
      <c r="A171" s="75">
        <v>161</v>
      </c>
      <c r="B171" s="29" t="s">
        <v>142</v>
      </c>
      <c r="C171" s="7" t="s">
        <v>19</v>
      </c>
      <c r="D171" s="29"/>
      <c r="E171" s="29" t="s">
        <v>26</v>
      </c>
      <c r="F171" s="94" t="s">
        <v>308</v>
      </c>
      <c r="G171" s="80" t="s">
        <v>33</v>
      </c>
      <c r="H171" s="92"/>
      <c r="I171" s="89"/>
      <c r="J171" s="89"/>
      <c r="K171" s="90"/>
      <c r="L171" s="90"/>
      <c r="M171" s="83">
        <f t="shared" si="5"/>
        <v>0</v>
      </c>
      <c r="N171" s="89"/>
      <c r="O171" s="90"/>
      <c r="P171" s="90"/>
      <c r="Q171" s="84">
        <f t="shared" si="6"/>
        <v>0</v>
      </c>
    </row>
    <row r="172" spans="1:17" ht="15" customHeight="1">
      <c r="A172" s="75">
        <v>162</v>
      </c>
      <c r="B172" s="29" t="s">
        <v>143</v>
      </c>
      <c r="C172" s="7" t="s">
        <v>19</v>
      </c>
      <c r="D172" s="29"/>
      <c r="E172" s="29" t="s">
        <v>35</v>
      </c>
      <c r="F172" s="86" t="s">
        <v>392</v>
      </c>
      <c r="G172" s="14" t="s">
        <v>21</v>
      </c>
      <c r="H172" s="92"/>
      <c r="I172" s="89"/>
      <c r="J172" s="89"/>
      <c r="K172" s="90"/>
      <c r="L172" s="90"/>
      <c r="M172" s="83">
        <f t="shared" si="5"/>
        <v>0</v>
      </c>
      <c r="N172" s="89"/>
      <c r="O172" s="90"/>
      <c r="P172" s="90"/>
      <c r="Q172" s="84">
        <f t="shared" si="6"/>
        <v>0</v>
      </c>
    </row>
    <row r="173" spans="1:17" ht="15" customHeight="1">
      <c r="A173" s="75">
        <v>163</v>
      </c>
      <c r="B173" s="30" t="s">
        <v>143</v>
      </c>
      <c r="C173" s="26" t="s">
        <v>19</v>
      </c>
      <c r="D173" s="30"/>
      <c r="E173" s="30" t="s">
        <v>35</v>
      </c>
      <c r="F173" s="86" t="s">
        <v>406</v>
      </c>
      <c r="G173" s="31" t="s">
        <v>36</v>
      </c>
      <c r="H173" s="92"/>
      <c r="I173" s="89"/>
      <c r="J173" s="89"/>
      <c r="K173" s="90"/>
      <c r="L173" s="90"/>
      <c r="M173" s="83">
        <f t="shared" si="5"/>
        <v>0</v>
      </c>
      <c r="N173" s="89"/>
      <c r="O173" s="90"/>
      <c r="P173" s="90"/>
      <c r="Q173" s="84">
        <f t="shared" si="6"/>
        <v>0</v>
      </c>
    </row>
    <row r="174" spans="1:17" ht="15" customHeight="1">
      <c r="A174" s="75">
        <v>164</v>
      </c>
      <c r="B174" s="30" t="s">
        <v>144</v>
      </c>
      <c r="C174" s="26" t="s">
        <v>19</v>
      </c>
      <c r="D174" s="30"/>
      <c r="E174" s="30" t="s">
        <v>26</v>
      </c>
      <c r="F174" s="63">
        <v>140</v>
      </c>
      <c r="G174" s="32" t="s">
        <v>21</v>
      </c>
      <c r="H174" s="92"/>
      <c r="I174" s="89"/>
      <c r="J174" s="89"/>
      <c r="K174" s="90"/>
      <c r="L174" s="90"/>
      <c r="M174" s="83">
        <f t="shared" si="5"/>
        <v>0</v>
      </c>
      <c r="N174" s="89"/>
      <c r="O174" s="90"/>
      <c r="P174" s="90"/>
      <c r="Q174" s="84">
        <f t="shared" si="6"/>
        <v>0</v>
      </c>
    </row>
    <row r="175" spans="1:17" ht="15" customHeight="1">
      <c r="A175" s="75">
        <v>165</v>
      </c>
      <c r="B175" s="30" t="s">
        <v>144</v>
      </c>
      <c r="C175" s="26" t="s">
        <v>19</v>
      </c>
      <c r="D175" s="30"/>
      <c r="E175" s="30" t="s">
        <v>26</v>
      </c>
      <c r="F175" s="94" t="s">
        <v>469</v>
      </c>
      <c r="G175" s="33" t="s">
        <v>33</v>
      </c>
      <c r="H175" s="92"/>
      <c r="I175" s="89"/>
      <c r="J175" s="89"/>
      <c r="K175" s="90"/>
      <c r="L175" s="90"/>
      <c r="M175" s="83">
        <f t="shared" si="5"/>
        <v>0</v>
      </c>
      <c r="N175" s="89"/>
      <c r="O175" s="90"/>
      <c r="P175" s="90"/>
      <c r="Q175" s="84">
        <f t="shared" si="6"/>
        <v>0</v>
      </c>
    </row>
    <row r="176" spans="1:17" ht="15" customHeight="1">
      <c r="A176" s="75">
        <v>166</v>
      </c>
      <c r="B176" s="30" t="s">
        <v>145</v>
      </c>
      <c r="C176" s="26" t="s">
        <v>19</v>
      </c>
      <c r="D176" s="30"/>
      <c r="E176" s="30" t="s">
        <v>146</v>
      </c>
      <c r="F176" s="63">
        <v>141</v>
      </c>
      <c r="G176" s="32" t="s">
        <v>21</v>
      </c>
      <c r="H176" s="92"/>
      <c r="I176" s="89"/>
      <c r="J176" s="89"/>
      <c r="K176" s="90"/>
      <c r="L176" s="90"/>
      <c r="M176" s="83">
        <f t="shared" si="5"/>
        <v>0</v>
      </c>
      <c r="N176" s="89"/>
      <c r="O176" s="90"/>
      <c r="P176" s="90"/>
      <c r="Q176" s="84">
        <f t="shared" si="6"/>
        <v>0</v>
      </c>
    </row>
    <row r="177" spans="1:17" ht="15" customHeight="1">
      <c r="A177" s="75">
        <v>167</v>
      </c>
      <c r="B177" s="30" t="s">
        <v>147</v>
      </c>
      <c r="C177" s="26" t="s">
        <v>19</v>
      </c>
      <c r="D177" s="30"/>
      <c r="E177" s="30" t="s">
        <v>26</v>
      </c>
      <c r="F177" s="86" t="s">
        <v>393</v>
      </c>
      <c r="G177" s="32" t="s">
        <v>21</v>
      </c>
      <c r="H177" s="92"/>
      <c r="I177" s="89"/>
      <c r="J177" s="89"/>
      <c r="K177" s="90"/>
      <c r="L177" s="90"/>
      <c r="M177" s="83">
        <f t="shared" si="5"/>
        <v>0</v>
      </c>
      <c r="N177" s="89"/>
      <c r="O177" s="90"/>
      <c r="P177" s="90"/>
      <c r="Q177" s="84">
        <f t="shared" si="6"/>
        <v>0</v>
      </c>
    </row>
    <row r="178" spans="1:17" ht="15" customHeight="1">
      <c r="A178" s="75">
        <v>168</v>
      </c>
      <c r="B178" s="30" t="s">
        <v>148</v>
      </c>
      <c r="C178" s="26" t="s">
        <v>19</v>
      </c>
      <c r="D178" s="30"/>
      <c r="E178" s="30" t="s">
        <v>26</v>
      </c>
      <c r="F178" s="86" t="s">
        <v>394</v>
      </c>
      <c r="G178" s="32" t="s">
        <v>21</v>
      </c>
      <c r="H178" s="92"/>
      <c r="I178" s="89"/>
      <c r="J178" s="89"/>
      <c r="K178" s="90"/>
      <c r="L178" s="90"/>
      <c r="M178" s="83">
        <f t="shared" si="5"/>
        <v>0</v>
      </c>
      <c r="N178" s="89"/>
      <c r="O178" s="90"/>
      <c r="P178" s="90"/>
      <c r="Q178" s="84">
        <f t="shared" si="6"/>
        <v>0</v>
      </c>
    </row>
    <row r="179" spans="1:17" ht="15" customHeight="1">
      <c r="A179" s="75">
        <v>169</v>
      </c>
      <c r="B179" s="30" t="s">
        <v>148</v>
      </c>
      <c r="C179" s="26" t="s">
        <v>19</v>
      </c>
      <c r="D179" s="30"/>
      <c r="E179" s="30" t="s">
        <v>26</v>
      </c>
      <c r="F179" s="95" t="s">
        <v>464</v>
      </c>
      <c r="G179" s="33" t="s">
        <v>33</v>
      </c>
      <c r="H179" s="92"/>
      <c r="I179" s="89"/>
      <c r="J179" s="89"/>
      <c r="K179" s="90"/>
      <c r="L179" s="90"/>
      <c r="M179" s="83">
        <f t="shared" si="5"/>
        <v>0</v>
      </c>
      <c r="N179" s="89"/>
      <c r="O179" s="90"/>
      <c r="P179" s="90"/>
      <c r="Q179" s="84">
        <f t="shared" si="6"/>
        <v>0</v>
      </c>
    </row>
    <row r="180" spans="1:17" ht="15" customHeight="1">
      <c r="A180" s="75">
        <v>170</v>
      </c>
      <c r="B180" s="34" t="s">
        <v>149</v>
      </c>
      <c r="C180" s="35" t="s">
        <v>19</v>
      </c>
      <c r="D180" s="34"/>
      <c r="E180" s="34" t="s">
        <v>26</v>
      </c>
      <c r="F180" s="98" t="s">
        <v>465</v>
      </c>
      <c r="G180" s="33" t="s">
        <v>33</v>
      </c>
      <c r="H180" s="92">
        <v>1</v>
      </c>
      <c r="I180" s="89"/>
      <c r="J180" s="89"/>
      <c r="K180" s="90"/>
      <c r="L180" s="90"/>
      <c r="M180" s="83">
        <f t="shared" si="5"/>
        <v>0</v>
      </c>
      <c r="N180" s="89"/>
      <c r="O180" s="90"/>
      <c r="P180" s="90"/>
      <c r="Q180" s="84">
        <f t="shared" si="6"/>
        <v>0</v>
      </c>
    </row>
    <row r="181" spans="1:17" ht="15" customHeight="1">
      <c r="A181" s="75">
        <v>171</v>
      </c>
      <c r="B181" s="30" t="s">
        <v>150</v>
      </c>
      <c r="C181" s="26" t="s">
        <v>19</v>
      </c>
      <c r="D181" s="30"/>
      <c r="E181" s="78" t="s">
        <v>30</v>
      </c>
      <c r="F181" s="28" t="s">
        <v>395</v>
      </c>
      <c r="G181" s="36" t="s">
        <v>21</v>
      </c>
      <c r="H181" s="92"/>
      <c r="I181" s="89"/>
      <c r="J181" s="89"/>
      <c r="K181" s="90"/>
      <c r="L181" s="90"/>
      <c r="M181" s="83">
        <f t="shared" si="5"/>
        <v>0</v>
      </c>
      <c r="N181" s="89">
        <v>3</v>
      </c>
      <c r="O181" s="90">
        <v>6371.83</v>
      </c>
      <c r="P181" s="90"/>
      <c r="Q181" s="84">
        <f t="shared" si="6"/>
        <v>6371.83</v>
      </c>
    </row>
    <row r="182" spans="1:17" ht="15" customHeight="1">
      <c r="A182" s="75">
        <v>172</v>
      </c>
      <c r="B182" s="30" t="s">
        <v>150</v>
      </c>
      <c r="C182" s="26" t="s">
        <v>19</v>
      </c>
      <c r="D182" s="26"/>
      <c r="E182" s="78" t="s">
        <v>30</v>
      </c>
      <c r="F182" s="28" t="s">
        <v>420</v>
      </c>
      <c r="G182" s="37" t="s">
        <v>31</v>
      </c>
      <c r="H182" s="92">
        <v>1</v>
      </c>
      <c r="I182" s="89"/>
      <c r="J182" s="89"/>
      <c r="K182" s="90"/>
      <c r="L182" s="90"/>
      <c r="M182" s="83">
        <f t="shared" si="5"/>
        <v>0</v>
      </c>
      <c r="N182" s="89"/>
      <c r="O182" s="90"/>
      <c r="P182" s="90"/>
      <c r="Q182" s="84">
        <f t="shared" si="6"/>
        <v>0</v>
      </c>
    </row>
    <row r="183" spans="1:17" ht="15" customHeight="1">
      <c r="A183" s="75">
        <v>173</v>
      </c>
      <c r="B183" s="30" t="s">
        <v>151</v>
      </c>
      <c r="C183" s="26" t="s">
        <v>19</v>
      </c>
      <c r="D183" s="26"/>
      <c r="E183" s="30" t="s">
        <v>26</v>
      </c>
      <c r="F183" s="28" t="s">
        <v>396</v>
      </c>
      <c r="G183" s="36" t="s">
        <v>21</v>
      </c>
      <c r="H183" s="92"/>
      <c r="I183" s="89">
        <v>1</v>
      </c>
      <c r="J183" s="89">
        <v>1</v>
      </c>
      <c r="K183" s="90">
        <v>1268.6400000000001</v>
      </c>
      <c r="L183" s="90"/>
      <c r="M183" s="83">
        <f t="shared" si="5"/>
        <v>1268.6400000000001</v>
      </c>
      <c r="N183" s="89">
        <v>1</v>
      </c>
      <c r="O183" s="90">
        <v>5863.06</v>
      </c>
      <c r="P183" s="90"/>
      <c r="Q183" s="84">
        <f t="shared" si="6"/>
        <v>5863.06</v>
      </c>
    </row>
    <row r="184" spans="1:17" ht="15" customHeight="1">
      <c r="A184" s="75">
        <v>174</v>
      </c>
      <c r="B184" s="30" t="s">
        <v>151</v>
      </c>
      <c r="C184" s="26" t="s">
        <v>19</v>
      </c>
      <c r="D184" s="26"/>
      <c r="E184" s="30" t="s">
        <v>26</v>
      </c>
      <c r="F184" s="97" t="s">
        <v>466</v>
      </c>
      <c r="G184" s="33" t="s">
        <v>33</v>
      </c>
      <c r="H184" s="92">
        <v>1</v>
      </c>
      <c r="I184" s="89"/>
      <c r="J184" s="89"/>
      <c r="K184" s="90"/>
      <c r="L184" s="90"/>
      <c r="M184" s="83">
        <f t="shared" si="5"/>
        <v>0</v>
      </c>
      <c r="N184" s="89"/>
      <c r="O184" s="90"/>
      <c r="P184" s="90"/>
      <c r="Q184" s="84">
        <f t="shared" si="6"/>
        <v>0</v>
      </c>
    </row>
    <row r="185" spans="1:17" ht="15" customHeight="1">
      <c r="A185" s="75">
        <v>175</v>
      </c>
      <c r="B185" s="30" t="s">
        <v>152</v>
      </c>
      <c r="C185" s="26" t="s">
        <v>19</v>
      </c>
      <c r="D185" s="26"/>
      <c r="E185" s="30" t="s">
        <v>26</v>
      </c>
      <c r="F185" s="97" t="s">
        <v>467</v>
      </c>
      <c r="G185" s="33" t="s">
        <v>33</v>
      </c>
      <c r="H185" s="92"/>
      <c r="I185" s="89"/>
      <c r="J185" s="89"/>
      <c r="K185" s="90"/>
      <c r="L185" s="90"/>
      <c r="M185" s="83">
        <f t="shared" si="5"/>
        <v>0</v>
      </c>
      <c r="N185" s="89">
        <v>1</v>
      </c>
      <c r="O185" s="90"/>
      <c r="P185" s="90"/>
      <c r="Q185" s="84">
        <f t="shared" si="6"/>
        <v>0</v>
      </c>
    </row>
    <row r="186" spans="1:17">
      <c r="A186" s="75">
        <v>176</v>
      </c>
      <c r="B186" s="30" t="s">
        <v>156</v>
      </c>
      <c r="C186" s="26" t="s">
        <v>19</v>
      </c>
      <c r="D186" s="26"/>
      <c r="E186" s="30" t="s">
        <v>26</v>
      </c>
      <c r="F186" s="28" t="s">
        <v>397</v>
      </c>
      <c r="G186" s="36" t="s">
        <v>21</v>
      </c>
      <c r="H186" s="92"/>
      <c r="I186" s="89"/>
      <c r="J186" s="89"/>
      <c r="K186" s="90"/>
      <c r="L186" s="90"/>
      <c r="M186" s="83">
        <f t="shared" si="5"/>
        <v>0</v>
      </c>
      <c r="N186" s="89"/>
      <c r="O186" s="90"/>
      <c r="P186" s="90"/>
      <c r="Q186" s="84">
        <f t="shared" si="6"/>
        <v>0</v>
      </c>
    </row>
    <row r="187" spans="1:17">
      <c r="A187" s="75">
        <v>177</v>
      </c>
      <c r="B187" s="30" t="s">
        <v>441</v>
      </c>
      <c r="C187" s="26" t="s">
        <v>19</v>
      </c>
      <c r="D187" s="26"/>
      <c r="E187" s="30" t="s">
        <v>26</v>
      </c>
      <c r="F187" s="28" t="s">
        <v>442</v>
      </c>
      <c r="G187" s="36" t="s">
        <v>21</v>
      </c>
      <c r="H187" s="92"/>
      <c r="I187" s="89"/>
      <c r="J187" s="89"/>
      <c r="K187" s="90"/>
      <c r="L187" s="90"/>
      <c r="M187" s="83">
        <f>K187-L187</f>
        <v>0</v>
      </c>
      <c r="N187" s="89"/>
      <c r="O187" s="90"/>
      <c r="P187" s="90"/>
      <c r="Q187" s="84">
        <f>O187-P187</f>
        <v>0</v>
      </c>
    </row>
    <row r="188" spans="1:17">
      <c r="A188" s="75">
        <v>178</v>
      </c>
      <c r="B188" s="30" t="s">
        <v>441</v>
      </c>
      <c r="C188" s="26" t="s">
        <v>19</v>
      </c>
      <c r="D188" s="26"/>
      <c r="E188" s="30" t="s">
        <v>26</v>
      </c>
      <c r="F188" s="97" t="s">
        <v>468</v>
      </c>
      <c r="G188" s="33" t="s">
        <v>33</v>
      </c>
      <c r="H188" s="92">
        <v>1</v>
      </c>
      <c r="I188" s="89"/>
      <c r="J188" s="89"/>
      <c r="K188" s="90"/>
      <c r="L188" s="90"/>
      <c r="M188" s="83">
        <f>K188-L188</f>
        <v>0</v>
      </c>
      <c r="N188" s="89"/>
      <c r="O188" s="90"/>
      <c r="P188" s="90"/>
      <c r="Q188" s="84">
        <f>O188-P188</f>
        <v>0</v>
      </c>
    </row>
    <row r="189" spans="1:17" ht="15" hidden="1" customHeight="1">
      <c r="A189" s="75"/>
      <c r="B189" s="30" t="s">
        <v>470</v>
      </c>
      <c r="C189" s="26" t="s">
        <v>19</v>
      </c>
      <c r="D189" s="26"/>
      <c r="E189" s="30" t="s">
        <v>26</v>
      </c>
      <c r="F189" s="97" t="s">
        <v>503</v>
      </c>
      <c r="G189" s="36" t="s">
        <v>21</v>
      </c>
      <c r="H189" s="92"/>
      <c r="I189" s="89"/>
      <c r="J189" s="89"/>
      <c r="K189" s="90"/>
      <c r="L189" s="90"/>
      <c r="M189" s="83">
        <f t="shared" ref="M189:M225" si="7">K189-L189</f>
        <v>0</v>
      </c>
      <c r="N189" s="89"/>
      <c r="O189" s="90"/>
      <c r="P189" s="90"/>
      <c r="Q189" s="84">
        <f t="shared" ref="Q189:Q225" si="8">O189-P189</f>
        <v>0</v>
      </c>
    </row>
    <row r="190" spans="1:17" ht="15" hidden="1" customHeight="1">
      <c r="A190" s="75"/>
      <c r="B190" s="30" t="s">
        <v>470</v>
      </c>
      <c r="C190" s="26" t="s">
        <v>19</v>
      </c>
      <c r="D190" s="26"/>
      <c r="E190" s="30" t="s">
        <v>26</v>
      </c>
      <c r="F190" s="28" t="s">
        <v>491</v>
      </c>
      <c r="G190" s="33" t="s">
        <v>33</v>
      </c>
      <c r="H190" s="92"/>
      <c r="I190" s="89"/>
      <c r="J190" s="89"/>
      <c r="K190" s="90"/>
      <c r="L190" s="90"/>
      <c r="M190" s="83">
        <f t="shared" si="7"/>
        <v>0</v>
      </c>
      <c r="N190" s="89"/>
      <c r="O190" s="90"/>
      <c r="P190" s="90"/>
      <c r="Q190" s="84">
        <f t="shared" si="8"/>
        <v>0</v>
      </c>
    </row>
    <row r="191" spans="1:17" hidden="1">
      <c r="A191" s="75"/>
      <c r="B191" s="30" t="s">
        <v>471</v>
      </c>
      <c r="C191" s="26" t="s">
        <v>19</v>
      </c>
      <c r="D191" s="26"/>
      <c r="E191" s="30" t="s">
        <v>26</v>
      </c>
      <c r="F191" s="97" t="s">
        <v>504</v>
      </c>
      <c r="G191" s="36" t="s">
        <v>21</v>
      </c>
      <c r="H191" s="92"/>
      <c r="I191" s="89"/>
      <c r="J191" s="89"/>
      <c r="K191" s="90"/>
      <c r="L191" s="90"/>
      <c r="M191" s="83">
        <f t="shared" si="7"/>
        <v>0</v>
      </c>
      <c r="N191" s="89"/>
      <c r="O191" s="90"/>
      <c r="P191" s="90"/>
      <c r="Q191" s="84">
        <f t="shared" si="8"/>
        <v>0</v>
      </c>
    </row>
    <row r="192" spans="1:17">
      <c r="A192" s="75">
        <v>179</v>
      </c>
      <c r="B192" s="30" t="s">
        <v>471</v>
      </c>
      <c r="C192" s="26" t="s">
        <v>19</v>
      </c>
      <c r="D192" s="26"/>
      <c r="E192" s="30" t="s">
        <v>26</v>
      </c>
      <c r="F192" s="28" t="s">
        <v>479</v>
      </c>
      <c r="G192" s="33" t="s">
        <v>33</v>
      </c>
      <c r="H192" s="92">
        <v>1</v>
      </c>
      <c r="I192" s="89"/>
      <c r="J192" s="89"/>
      <c r="K192" s="90"/>
      <c r="L192" s="90"/>
      <c r="M192" s="83">
        <f t="shared" si="7"/>
        <v>0</v>
      </c>
      <c r="N192" s="89"/>
      <c r="O192" s="90"/>
      <c r="P192" s="90"/>
      <c r="Q192" s="84">
        <f t="shared" si="8"/>
        <v>0</v>
      </c>
    </row>
    <row r="193" spans="1:17" hidden="1">
      <c r="A193" s="75"/>
      <c r="B193" s="30" t="s">
        <v>482</v>
      </c>
      <c r="C193" s="26" t="s">
        <v>19</v>
      </c>
      <c r="D193" s="26"/>
      <c r="E193" s="30" t="s">
        <v>26</v>
      </c>
      <c r="F193" s="97" t="s">
        <v>505</v>
      </c>
      <c r="G193" s="36" t="s">
        <v>21</v>
      </c>
      <c r="H193" s="92"/>
      <c r="I193" s="89"/>
      <c r="J193" s="89"/>
      <c r="K193" s="90"/>
      <c r="L193" s="90"/>
      <c r="M193" s="83">
        <f t="shared" si="7"/>
        <v>0</v>
      </c>
      <c r="N193" s="89"/>
      <c r="O193" s="90"/>
      <c r="P193" s="90"/>
      <c r="Q193" s="84">
        <f t="shared" si="8"/>
        <v>0</v>
      </c>
    </row>
    <row r="194" spans="1:17">
      <c r="A194" s="75">
        <v>180</v>
      </c>
      <c r="B194" s="30" t="s">
        <v>482</v>
      </c>
      <c r="C194" s="26" t="s">
        <v>19</v>
      </c>
      <c r="D194" s="26"/>
      <c r="E194" s="30" t="s">
        <v>26</v>
      </c>
      <c r="F194" s="28" t="s">
        <v>485</v>
      </c>
      <c r="G194" s="16" t="s">
        <v>22</v>
      </c>
      <c r="H194" s="92">
        <v>2</v>
      </c>
      <c r="I194" s="89"/>
      <c r="J194" s="89"/>
      <c r="K194" s="90"/>
      <c r="L194" s="90"/>
      <c r="M194" s="83">
        <f t="shared" si="7"/>
        <v>0</v>
      </c>
      <c r="N194" s="89"/>
      <c r="O194" s="90"/>
      <c r="P194" s="90"/>
      <c r="Q194" s="84">
        <f t="shared" si="8"/>
        <v>0</v>
      </c>
    </row>
    <row r="195" spans="1:17" hidden="1">
      <c r="A195" s="75"/>
      <c r="B195" s="153" t="s">
        <v>483</v>
      </c>
      <c r="C195" s="148" t="s">
        <v>19</v>
      </c>
      <c r="D195" s="148"/>
      <c r="E195" s="149" t="s">
        <v>94</v>
      </c>
      <c r="F195" s="99" t="s">
        <v>526</v>
      </c>
      <c r="G195" s="14" t="s">
        <v>21</v>
      </c>
      <c r="H195" s="163"/>
      <c r="I195" s="168"/>
      <c r="J195" s="168"/>
      <c r="K195" s="169"/>
      <c r="L195" s="169"/>
      <c r="M195" s="152">
        <f t="shared" si="7"/>
        <v>0</v>
      </c>
      <c r="N195" s="168"/>
      <c r="O195" s="169"/>
      <c r="P195" s="169"/>
      <c r="Q195" s="84">
        <f t="shared" si="8"/>
        <v>0</v>
      </c>
    </row>
    <row r="196" spans="1:17">
      <c r="A196" s="75">
        <v>181</v>
      </c>
      <c r="B196" s="30" t="s">
        <v>483</v>
      </c>
      <c r="C196" s="26" t="s">
        <v>19</v>
      </c>
      <c r="D196" s="26"/>
      <c r="E196" s="78" t="s">
        <v>94</v>
      </c>
      <c r="F196" s="28" t="s">
        <v>492</v>
      </c>
      <c r="G196" s="16" t="s">
        <v>22</v>
      </c>
      <c r="H196" s="92">
        <v>1</v>
      </c>
      <c r="I196" s="89"/>
      <c r="J196" s="89"/>
      <c r="K196" s="90"/>
      <c r="L196" s="90"/>
      <c r="M196" s="83">
        <f t="shared" si="7"/>
        <v>0</v>
      </c>
      <c r="N196" s="89"/>
      <c r="O196" s="90"/>
      <c r="P196" s="90"/>
      <c r="Q196" s="84">
        <f t="shared" si="8"/>
        <v>0</v>
      </c>
    </row>
    <row r="197" spans="1:17" hidden="1">
      <c r="A197" s="75"/>
      <c r="B197" s="30" t="s">
        <v>473</v>
      </c>
      <c r="C197" s="26" t="s">
        <v>19</v>
      </c>
      <c r="D197" s="26"/>
      <c r="E197" s="30" t="s">
        <v>26</v>
      </c>
      <c r="F197" s="97" t="s">
        <v>506</v>
      </c>
      <c r="G197" s="36" t="s">
        <v>21</v>
      </c>
      <c r="H197" s="92"/>
      <c r="I197" s="89"/>
      <c r="J197" s="89"/>
      <c r="K197" s="90"/>
      <c r="L197" s="90"/>
      <c r="M197" s="83">
        <f t="shared" si="7"/>
        <v>0</v>
      </c>
      <c r="N197" s="89"/>
      <c r="O197" s="90"/>
      <c r="P197" s="90"/>
      <c r="Q197" s="84">
        <f t="shared" si="8"/>
        <v>0</v>
      </c>
    </row>
    <row r="198" spans="1:17">
      <c r="A198" s="75">
        <v>182</v>
      </c>
      <c r="B198" s="30" t="s">
        <v>473</v>
      </c>
      <c r="C198" s="26" t="s">
        <v>19</v>
      </c>
      <c r="D198" s="26"/>
      <c r="E198" s="30" t="s">
        <v>26</v>
      </c>
      <c r="F198" s="28" t="s">
        <v>472</v>
      </c>
      <c r="G198" s="33" t="s">
        <v>33</v>
      </c>
      <c r="H198" s="92">
        <v>1</v>
      </c>
      <c r="I198" s="89"/>
      <c r="J198" s="89"/>
      <c r="K198" s="90"/>
      <c r="L198" s="90"/>
      <c r="M198" s="83">
        <f t="shared" si="7"/>
        <v>0</v>
      </c>
      <c r="N198" s="89"/>
      <c r="O198" s="90"/>
      <c r="P198" s="90"/>
      <c r="Q198" s="84">
        <f t="shared" si="8"/>
        <v>0</v>
      </c>
    </row>
    <row r="199" spans="1:17" ht="63.75" hidden="1">
      <c r="A199" s="75"/>
      <c r="B199" s="29" t="s">
        <v>484</v>
      </c>
      <c r="C199" s="7" t="s">
        <v>487</v>
      </c>
      <c r="D199" s="7" t="s">
        <v>486</v>
      </c>
      <c r="E199" s="29" t="s">
        <v>20</v>
      </c>
      <c r="F199" s="99" t="s">
        <v>507</v>
      </c>
      <c r="G199" s="102" t="s">
        <v>21</v>
      </c>
      <c r="H199" s="92"/>
      <c r="I199" s="89"/>
      <c r="J199" s="89"/>
      <c r="K199" s="90"/>
      <c r="L199" s="90"/>
      <c r="M199" s="83">
        <f t="shared" si="7"/>
        <v>0</v>
      </c>
      <c r="N199" s="89"/>
      <c r="O199" s="90"/>
      <c r="P199" s="90"/>
      <c r="Q199" s="83">
        <f t="shared" si="8"/>
        <v>0</v>
      </c>
    </row>
    <row r="200" spans="1:17" ht="63.75">
      <c r="A200" s="89">
        <v>183</v>
      </c>
      <c r="B200" s="29" t="s">
        <v>484</v>
      </c>
      <c r="C200" s="7" t="s">
        <v>487</v>
      </c>
      <c r="D200" s="7" t="s">
        <v>486</v>
      </c>
      <c r="E200" s="29" t="s">
        <v>20</v>
      </c>
      <c r="F200" s="103" t="s">
        <v>493</v>
      </c>
      <c r="G200" s="16" t="s">
        <v>22</v>
      </c>
      <c r="H200" s="100"/>
      <c r="I200" s="89"/>
      <c r="J200" s="89"/>
      <c r="K200" s="101"/>
      <c r="L200" s="101"/>
      <c r="M200" s="83">
        <f t="shared" si="7"/>
        <v>0</v>
      </c>
      <c r="N200" s="89"/>
      <c r="O200" s="101"/>
      <c r="P200" s="101"/>
      <c r="Q200" s="83">
        <f t="shared" si="8"/>
        <v>0</v>
      </c>
    </row>
    <row r="201" spans="1:17">
      <c r="A201" s="75">
        <v>184</v>
      </c>
      <c r="B201" s="30" t="s">
        <v>480</v>
      </c>
      <c r="C201" s="26" t="s">
        <v>19</v>
      </c>
      <c r="D201" s="26"/>
      <c r="E201" s="30" t="s">
        <v>26</v>
      </c>
      <c r="F201" s="28" t="s">
        <v>476</v>
      </c>
      <c r="G201" s="33" t="s">
        <v>33</v>
      </c>
      <c r="H201" s="92">
        <v>1</v>
      </c>
      <c r="I201" s="89"/>
      <c r="J201" s="89"/>
      <c r="K201" s="90"/>
      <c r="L201" s="90"/>
      <c r="M201" s="83">
        <f t="shared" si="7"/>
        <v>0</v>
      </c>
      <c r="N201" s="89"/>
      <c r="O201" s="90"/>
      <c r="P201" s="90"/>
      <c r="Q201" s="84">
        <f t="shared" si="8"/>
        <v>0</v>
      </c>
    </row>
    <row r="202" spans="1:17" hidden="1">
      <c r="A202" s="75"/>
      <c r="B202" s="30" t="s">
        <v>477</v>
      </c>
      <c r="C202" s="26" t="s">
        <v>19</v>
      </c>
      <c r="D202" s="26"/>
      <c r="E202" s="30" t="s">
        <v>26</v>
      </c>
      <c r="F202" s="97" t="s">
        <v>474</v>
      </c>
      <c r="G202" s="32" t="s">
        <v>21</v>
      </c>
      <c r="H202" s="92"/>
      <c r="I202" s="89"/>
      <c r="J202" s="89"/>
      <c r="K202" s="90"/>
      <c r="L202" s="90"/>
      <c r="M202" s="83">
        <f t="shared" si="7"/>
        <v>0</v>
      </c>
      <c r="N202" s="89"/>
      <c r="O202" s="90"/>
      <c r="P202" s="90"/>
      <c r="Q202" s="84">
        <f t="shared" si="8"/>
        <v>0</v>
      </c>
    </row>
    <row r="203" spans="1:17">
      <c r="A203" s="75">
        <v>185</v>
      </c>
      <c r="B203" s="30" t="s">
        <v>477</v>
      </c>
      <c r="C203" s="26" t="s">
        <v>19</v>
      </c>
      <c r="D203" s="26"/>
      <c r="E203" s="30" t="s">
        <v>26</v>
      </c>
      <c r="F203" s="28" t="s">
        <v>475</v>
      </c>
      <c r="G203" s="33" t="s">
        <v>33</v>
      </c>
      <c r="H203" s="92">
        <v>1</v>
      </c>
      <c r="I203" s="89"/>
      <c r="J203" s="89"/>
      <c r="K203" s="90"/>
      <c r="L203" s="90"/>
      <c r="M203" s="83">
        <f t="shared" si="7"/>
        <v>0</v>
      </c>
      <c r="N203" s="89"/>
      <c r="O203" s="90"/>
      <c r="P203" s="90"/>
      <c r="Q203" s="84">
        <f t="shared" si="8"/>
        <v>0</v>
      </c>
    </row>
    <row r="204" spans="1:17">
      <c r="A204" s="75">
        <v>186</v>
      </c>
      <c r="B204" s="30" t="s">
        <v>481</v>
      </c>
      <c r="C204" s="26" t="s">
        <v>19</v>
      </c>
      <c r="D204" s="26"/>
      <c r="E204" s="30" t="s">
        <v>26</v>
      </c>
      <c r="F204" s="28" t="s">
        <v>490</v>
      </c>
      <c r="G204" s="33" t="s">
        <v>33</v>
      </c>
      <c r="H204" s="92">
        <v>1</v>
      </c>
      <c r="I204" s="89"/>
      <c r="J204" s="89"/>
      <c r="K204" s="90"/>
      <c r="L204" s="90"/>
      <c r="M204" s="83">
        <f t="shared" si="7"/>
        <v>0</v>
      </c>
      <c r="N204" s="89"/>
      <c r="O204" s="90"/>
      <c r="P204" s="90"/>
      <c r="Q204" s="84">
        <f t="shared" si="8"/>
        <v>0</v>
      </c>
    </row>
    <row r="205" spans="1:17" hidden="1">
      <c r="A205" s="75"/>
      <c r="B205" s="30" t="s">
        <v>478</v>
      </c>
      <c r="C205" s="26" t="s">
        <v>19</v>
      </c>
      <c r="D205" s="26"/>
      <c r="E205" s="30" t="s">
        <v>26</v>
      </c>
      <c r="F205" s="97" t="s">
        <v>508</v>
      </c>
      <c r="G205" s="33" t="s">
        <v>33</v>
      </c>
      <c r="H205" s="92"/>
      <c r="I205" s="89"/>
      <c r="J205" s="89"/>
      <c r="K205" s="90"/>
      <c r="L205" s="90"/>
      <c r="M205" s="152">
        <f t="shared" si="7"/>
        <v>0</v>
      </c>
      <c r="N205" s="89"/>
      <c r="O205" s="90"/>
      <c r="P205" s="90"/>
      <c r="Q205" s="84">
        <f t="shared" si="8"/>
        <v>0</v>
      </c>
    </row>
    <row r="206" spans="1:17" hidden="1">
      <c r="A206" s="75"/>
      <c r="B206" s="30" t="s">
        <v>488</v>
      </c>
      <c r="C206" s="26" t="s">
        <v>19</v>
      </c>
      <c r="D206" s="26"/>
      <c r="E206" s="30" t="s">
        <v>26</v>
      </c>
      <c r="F206" s="97" t="s">
        <v>509</v>
      </c>
      <c r="G206" s="33" t="s">
        <v>33</v>
      </c>
      <c r="H206" s="92"/>
      <c r="I206" s="89"/>
      <c r="J206" s="89"/>
      <c r="K206" s="90"/>
      <c r="L206" s="90"/>
      <c r="M206" s="152">
        <f t="shared" si="7"/>
        <v>0</v>
      </c>
      <c r="N206" s="89"/>
      <c r="O206" s="90"/>
      <c r="P206" s="90"/>
      <c r="Q206" s="84">
        <f t="shared" si="8"/>
        <v>0</v>
      </c>
    </row>
    <row r="207" spans="1:17" hidden="1">
      <c r="A207" s="104"/>
      <c r="B207" s="30" t="s">
        <v>495</v>
      </c>
      <c r="C207" s="26" t="s">
        <v>19</v>
      </c>
      <c r="D207" s="26"/>
      <c r="E207" s="30" t="s">
        <v>26</v>
      </c>
      <c r="F207" s="97" t="s">
        <v>494</v>
      </c>
      <c r="G207" s="33" t="s">
        <v>33</v>
      </c>
      <c r="H207" s="92"/>
      <c r="I207" s="89"/>
      <c r="J207" s="89"/>
      <c r="K207" s="90"/>
      <c r="L207" s="90"/>
      <c r="M207" s="152">
        <f t="shared" si="7"/>
        <v>0</v>
      </c>
      <c r="N207" s="89"/>
      <c r="O207" s="90"/>
      <c r="P207" s="90"/>
      <c r="Q207" s="84">
        <f t="shared" si="8"/>
        <v>0</v>
      </c>
    </row>
    <row r="208" spans="1:17" ht="51" hidden="1">
      <c r="A208" s="75"/>
      <c r="B208" s="29" t="s">
        <v>496</v>
      </c>
      <c r="C208" s="26" t="s">
        <v>19</v>
      </c>
      <c r="D208" s="7" t="s">
        <v>501</v>
      </c>
      <c r="E208" s="30" t="s">
        <v>26</v>
      </c>
      <c r="F208" s="99" t="s">
        <v>502</v>
      </c>
      <c r="G208" s="32" t="s">
        <v>21</v>
      </c>
      <c r="H208" s="92"/>
      <c r="I208" s="89"/>
      <c r="J208" s="89"/>
      <c r="K208" s="90"/>
      <c r="L208" s="90"/>
      <c r="M208" s="152">
        <f t="shared" si="7"/>
        <v>0</v>
      </c>
      <c r="N208" s="89"/>
      <c r="O208" s="90"/>
      <c r="P208" s="90"/>
      <c r="Q208" s="84">
        <f t="shared" si="8"/>
        <v>0</v>
      </c>
    </row>
    <row r="209" spans="1:17" hidden="1">
      <c r="A209" s="75"/>
      <c r="B209" s="30" t="s">
        <v>496</v>
      </c>
      <c r="C209" s="26" t="s">
        <v>19</v>
      </c>
      <c r="D209" s="26"/>
      <c r="E209" s="30" t="s">
        <v>26</v>
      </c>
      <c r="F209" s="97" t="s">
        <v>499</v>
      </c>
      <c r="G209" s="33" t="s">
        <v>33</v>
      </c>
      <c r="H209" s="92"/>
      <c r="I209" s="89"/>
      <c r="J209" s="89"/>
      <c r="K209" s="90"/>
      <c r="L209" s="90"/>
      <c r="M209" s="152">
        <f t="shared" si="7"/>
        <v>0</v>
      </c>
      <c r="N209" s="89"/>
      <c r="O209" s="90"/>
      <c r="P209" s="90"/>
      <c r="Q209" s="84">
        <f t="shared" si="8"/>
        <v>0</v>
      </c>
    </row>
    <row r="210" spans="1:17" hidden="1">
      <c r="A210" s="104"/>
      <c r="B210" s="30" t="s">
        <v>498</v>
      </c>
      <c r="C210" s="26" t="s">
        <v>19</v>
      </c>
      <c r="D210" s="26"/>
      <c r="E210" s="30" t="s">
        <v>26</v>
      </c>
      <c r="F210" s="97"/>
      <c r="G210" s="32" t="s">
        <v>21</v>
      </c>
      <c r="H210" s="174"/>
      <c r="I210" s="192"/>
      <c r="J210" s="192"/>
      <c r="K210" s="183"/>
      <c r="L210" s="183"/>
      <c r="M210" s="152"/>
      <c r="N210" s="192"/>
      <c r="O210" s="183"/>
      <c r="P210" s="183"/>
      <c r="Q210" s="84"/>
    </row>
    <row r="211" spans="1:17" hidden="1">
      <c r="A211" s="104"/>
      <c r="B211" s="30" t="s">
        <v>498</v>
      </c>
      <c r="C211" s="26" t="s">
        <v>19</v>
      </c>
      <c r="D211" s="26"/>
      <c r="E211" s="30" t="s">
        <v>26</v>
      </c>
      <c r="F211" s="97" t="s">
        <v>497</v>
      </c>
      <c r="G211" s="33" t="s">
        <v>33</v>
      </c>
      <c r="H211" s="92"/>
      <c r="I211" s="89"/>
      <c r="J211" s="89"/>
      <c r="K211" s="90"/>
      <c r="L211" s="90"/>
      <c r="M211" s="152">
        <f t="shared" si="7"/>
        <v>0</v>
      </c>
      <c r="N211" s="89"/>
      <c r="O211" s="90"/>
      <c r="P211" s="90"/>
      <c r="Q211" s="84">
        <f t="shared" si="8"/>
        <v>0</v>
      </c>
    </row>
    <row r="212" spans="1:17" hidden="1">
      <c r="A212" s="104"/>
      <c r="B212" s="30" t="s">
        <v>511</v>
      </c>
      <c r="C212" s="26" t="s">
        <v>19</v>
      </c>
      <c r="D212" s="26"/>
      <c r="E212" s="30" t="s">
        <v>26</v>
      </c>
      <c r="F212" s="97" t="s">
        <v>510</v>
      </c>
      <c r="G212" s="32" t="s">
        <v>21</v>
      </c>
      <c r="H212" s="92"/>
      <c r="I212" s="89"/>
      <c r="J212" s="89"/>
      <c r="K212" s="90"/>
      <c r="L212" s="90"/>
      <c r="M212" s="152">
        <f t="shared" si="7"/>
        <v>0</v>
      </c>
      <c r="N212" s="89"/>
      <c r="O212" s="90"/>
      <c r="P212" s="90"/>
      <c r="Q212" s="84">
        <f t="shared" si="8"/>
        <v>0</v>
      </c>
    </row>
    <row r="213" spans="1:17" hidden="1">
      <c r="A213" s="104"/>
      <c r="B213" s="30" t="s">
        <v>511</v>
      </c>
      <c r="C213" s="26" t="s">
        <v>19</v>
      </c>
      <c r="D213" s="26"/>
      <c r="E213" s="30" t="s">
        <v>26</v>
      </c>
      <c r="F213" s="97"/>
      <c r="G213" s="33" t="s">
        <v>33</v>
      </c>
      <c r="H213" s="140"/>
      <c r="I213" s="145"/>
      <c r="J213" s="145"/>
      <c r="K213" s="146"/>
      <c r="L213" s="146"/>
      <c r="M213" s="152">
        <f t="shared" si="7"/>
        <v>0</v>
      </c>
      <c r="N213" s="145"/>
      <c r="O213" s="146"/>
      <c r="P213" s="146"/>
      <c r="Q213" s="84">
        <f t="shared" si="8"/>
        <v>0</v>
      </c>
    </row>
    <row r="214" spans="1:17" hidden="1">
      <c r="A214" s="104"/>
      <c r="B214" s="30" t="s">
        <v>512</v>
      </c>
      <c r="C214" s="26" t="s">
        <v>19</v>
      </c>
      <c r="D214" s="26"/>
      <c r="E214" s="30" t="s">
        <v>26</v>
      </c>
      <c r="F214" s="97" t="s">
        <v>513</v>
      </c>
      <c r="G214" s="32" t="s">
        <v>21</v>
      </c>
      <c r="H214" s="92"/>
      <c r="I214" s="89"/>
      <c r="J214" s="89"/>
      <c r="K214" s="90"/>
      <c r="L214" s="90"/>
      <c r="M214" s="152">
        <f t="shared" si="7"/>
        <v>0</v>
      </c>
      <c r="N214" s="89"/>
      <c r="O214" s="90"/>
      <c r="P214" s="90"/>
      <c r="Q214" s="84">
        <f t="shared" si="8"/>
        <v>0</v>
      </c>
    </row>
    <row r="215" spans="1:17" hidden="1">
      <c r="A215" s="75"/>
      <c r="B215" s="30" t="s">
        <v>512</v>
      </c>
      <c r="C215" s="26" t="s">
        <v>19</v>
      </c>
      <c r="D215" s="120"/>
      <c r="E215" s="30" t="s">
        <v>26</v>
      </c>
      <c r="F215" s="97" t="s">
        <v>518</v>
      </c>
      <c r="G215" s="33" t="s">
        <v>33</v>
      </c>
      <c r="H215" s="92"/>
      <c r="I215" s="89"/>
      <c r="J215" s="89"/>
      <c r="K215" s="90"/>
      <c r="L215" s="90"/>
      <c r="M215" s="152">
        <f t="shared" si="7"/>
        <v>0</v>
      </c>
      <c r="N215" s="89"/>
      <c r="O215" s="90"/>
      <c r="P215" s="90"/>
      <c r="Q215" s="84">
        <f t="shared" si="8"/>
        <v>0</v>
      </c>
    </row>
    <row r="216" spans="1:17" hidden="1">
      <c r="A216" s="75"/>
      <c r="B216" s="162" t="s">
        <v>524</v>
      </c>
      <c r="C216" s="26" t="s">
        <v>19</v>
      </c>
      <c r="D216" s="120"/>
      <c r="E216" s="30" t="s">
        <v>26</v>
      </c>
      <c r="F216" s="97"/>
      <c r="G216" s="32" t="s">
        <v>21</v>
      </c>
      <c r="H216" s="174"/>
      <c r="I216" s="192"/>
      <c r="J216" s="192"/>
      <c r="K216" s="183"/>
      <c r="L216" s="183"/>
      <c r="M216" s="152"/>
      <c r="N216" s="192"/>
      <c r="O216" s="183"/>
      <c r="P216" s="183"/>
      <c r="Q216" s="84"/>
    </row>
    <row r="217" spans="1:17" hidden="1">
      <c r="A217" s="75"/>
      <c r="B217" s="162" t="s">
        <v>524</v>
      </c>
      <c r="C217" s="26" t="s">
        <v>19</v>
      </c>
      <c r="D217" s="119"/>
      <c r="E217" s="30" t="s">
        <v>26</v>
      </c>
      <c r="F217" s="99" t="s">
        <v>521</v>
      </c>
      <c r="G217" s="33" t="s">
        <v>33</v>
      </c>
      <c r="H217" s="150"/>
      <c r="I217" s="158"/>
      <c r="J217" s="158"/>
      <c r="K217" s="159"/>
      <c r="L217" s="159"/>
      <c r="M217" s="152">
        <f t="shared" si="7"/>
        <v>0</v>
      </c>
      <c r="N217" s="158"/>
      <c r="O217" s="159"/>
      <c r="P217" s="159"/>
      <c r="Q217" s="84">
        <f t="shared" si="8"/>
        <v>0</v>
      </c>
    </row>
    <row r="218" spans="1:17" hidden="1">
      <c r="A218" s="75"/>
      <c r="B218" s="162" t="s">
        <v>523</v>
      </c>
      <c r="C218" s="26" t="s">
        <v>19</v>
      </c>
      <c r="D218" s="119"/>
      <c r="E218" s="30" t="s">
        <v>26</v>
      </c>
      <c r="F218" s="99" t="s">
        <v>522</v>
      </c>
      <c r="G218" s="33" t="s">
        <v>33</v>
      </c>
      <c r="H218" s="150"/>
      <c r="I218" s="158"/>
      <c r="J218" s="158"/>
      <c r="K218" s="159"/>
      <c r="L218" s="159"/>
      <c r="M218" s="152">
        <f t="shared" si="7"/>
        <v>0</v>
      </c>
      <c r="N218" s="158"/>
      <c r="O218" s="159"/>
      <c r="P218" s="159"/>
      <c r="Q218" s="84">
        <f t="shared" si="8"/>
        <v>0</v>
      </c>
    </row>
    <row r="219" spans="1:17" hidden="1">
      <c r="A219" s="104"/>
      <c r="B219" s="153" t="s">
        <v>529</v>
      </c>
      <c r="C219" s="26" t="s">
        <v>19</v>
      </c>
      <c r="D219" s="148"/>
      <c r="E219" s="30" t="s">
        <v>26</v>
      </c>
      <c r="F219" s="171" t="s">
        <v>527</v>
      </c>
      <c r="G219" s="32" t="s">
        <v>21</v>
      </c>
      <c r="H219" s="163"/>
      <c r="I219" s="168"/>
      <c r="J219" s="168"/>
      <c r="K219" s="169"/>
      <c r="L219" s="169"/>
      <c r="M219" s="152">
        <f t="shared" si="7"/>
        <v>0</v>
      </c>
      <c r="N219" s="168"/>
      <c r="O219" s="169"/>
      <c r="P219" s="169"/>
      <c r="Q219" s="84">
        <f t="shared" si="8"/>
        <v>0</v>
      </c>
    </row>
    <row r="220" spans="1:17" hidden="1">
      <c r="A220" s="104"/>
      <c r="B220" s="153" t="s">
        <v>529</v>
      </c>
      <c r="C220" s="148" t="s">
        <v>19</v>
      </c>
      <c r="D220" s="148"/>
      <c r="E220" s="153" t="s">
        <v>52</v>
      </c>
      <c r="F220" s="171" t="s">
        <v>537</v>
      </c>
      <c r="G220" s="80" t="s">
        <v>33</v>
      </c>
      <c r="H220" s="174"/>
      <c r="I220" s="182"/>
      <c r="J220" s="182"/>
      <c r="K220" s="183"/>
      <c r="L220" s="183"/>
      <c r="M220" s="152">
        <f t="shared" si="7"/>
        <v>0</v>
      </c>
      <c r="N220" s="182"/>
      <c r="O220" s="183"/>
      <c r="P220" s="183"/>
      <c r="Q220" s="84">
        <f t="shared" si="8"/>
        <v>0</v>
      </c>
    </row>
    <row r="221" spans="1:17" hidden="1">
      <c r="A221" s="104"/>
      <c r="B221" s="153" t="s">
        <v>530</v>
      </c>
      <c r="C221" s="26" t="s">
        <v>19</v>
      </c>
      <c r="D221" s="148"/>
      <c r="E221" s="30" t="s">
        <v>26</v>
      </c>
      <c r="F221" s="171" t="s">
        <v>539</v>
      </c>
      <c r="G221" s="32" t="s">
        <v>21</v>
      </c>
      <c r="H221" s="163"/>
      <c r="I221" s="168"/>
      <c r="J221" s="168"/>
      <c r="K221" s="169"/>
      <c r="L221" s="169"/>
      <c r="M221" s="152">
        <f t="shared" si="7"/>
        <v>0</v>
      </c>
      <c r="N221" s="168"/>
      <c r="O221" s="169"/>
      <c r="P221" s="169"/>
      <c r="Q221" s="84">
        <f t="shared" si="8"/>
        <v>0</v>
      </c>
    </row>
    <row r="222" spans="1:17" hidden="1">
      <c r="A222" s="75"/>
      <c r="B222" s="153" t="s">
        <v>531</v>
      </c>
      <c r="C222" s="26" t="s">
        <v>19</v>
      </c>
      <c r="D222" s="148"/>
      <c r="E222" s="30" t="s">
        <v>26</v>
      </c>
      <c r="F222" s="99" t="s">
        <v>532</v>
      </c>
      <c r="G222" s="32" t="s">
        <v>21</v>
      </c>
      <c r="H222" s="174"/>
      <c r="I222" s="182"/>
      <c r="J222" s="182"/>
      <c r="K222" s="183"/>
      <c r="L222" s="183"/>
      <c r="M222" s="152">
        <f t="shared" si="7"/>
        <v>0</v>
      </c>
      <c r="N222" s="182"/>
      <c r="O222" s="183"/>
      <c r="P222" s="183"/>
      <c r="Q222" s="84">
        <f t="shared" si="8"/>
        <v>0</v>
      </c>
    </row>
    <row r="223" spans="1:17" s="199" customFormat="1" hidden="1">
      <c r="A223" s="75"/>
      <c r="B223" s="217" t="s">
        <v>531</v>
      </c>
      <c r="C223" s="216" t="s">
        <v>19</v>
      </c>
      <c r="D223" s="241"/>
      <c r="E223" s="218" t="s">
        <v>26</v>
      </c>
      <c r="F223" s="244"/>
      <c r="G223" s="210" t="s">
        <v>33</v>
      </c>
      <c r="H223" s="174"/>
      <c r="I223" s="248"/>
      <c r="J223" s="248"/>
      <c r="K223" s="183"/>
      <c r="L223" s="183"/>
      <c r="M223" s="215"/>
      <c r="N223" s="248"/>
      <c r="O223" s="183"/>
      <c r="P223" s="183"/>
      <c r="Q223" s="84"/>
    </row>
    <row r="224" spans="1:17" hidden="1">
      <c r="A224" s="75"/>
      <c r="B224" s="162" t="s">
        <v>534</v>
      </c>
      <c r="C224" s="26" t="s">
        <v>19</v>
      </c>
      <c r="D224" s="119"/>
      <c r="E224" s="30" t="s">
        <v>26</v>
      </c>
      <c r="F224" s="171"/>
      <c r="G224" s="32" t="s">
        <v>21</v>
      </c>
      <c r="H224" s="174"/>
      <c r="I224" s="192"/>
      <c r="J224" s="192"/>
      <c r="K224" s="183"/>
      <c r="L224" s="183"/>
      <c r="M224" s="152"/>
      <c r="N224" s="192"/>
      <c r="O224" s="183"/>
      <c r="P224" s="183"/>
      <c r="Q224" s="84"/>
    </row>
    <row r="225" spans="1:17" hidden="1">
      <c r="A225" s="75"/>
      <c r="B225" s="162" t="s">
        <v>534</v>
      </c>
      <c r="C225" s="26" t="s">
        <v>19</v>
      </c>
      <c r="D225" s="119"/>
      <c r="E225" s="30" t="s">
        <v>26</v>
      </c>
      <c r="F225" s="171" t="s">
        <v>538</v>
      </c>
      <c r="G225" s="80" t="s">
        <v>33</v>
      </c>
      <c r="H225" s="174"/>
      <c r="I225" s="182"/>
      <c r="J225" s="182"/>
      <c r="K225" s="183"/>
      <c r="L225" s="183"/>
      <c r="M225" s="152">
        <f t="shared" si="7"/>
        <v>0</v>
      </c>
      <c r="N225" s="182"/>
      <c r="O225" s="183"/>
      <c r="P225" s="183"/>
      <c r="Q225" s="84">
        <f t="shared" si="8"/>
        <v>0</v>
      </c>
    </row>
    <row r="226" spans="1:17" ht="15" customHeight="1">
      <c r="A226" s="278" t="s">
        <v>153</v>
      </c>
      <c r="B226" s="279"/>
      <c r="C226" s="279"/>
      <c r="D226" s="279"/>
      <c r="E226" s="279"/>
      <c r="F226" s="279"/>
      <c r="G226" s="280"/>
      <c r="H226" s="38">
        <f t="shared" ref="H226:O226" si="9">SUM(H10:H207)</f>
        <v>96</v>
      </c>
      <c r="I226" s="38">
        <f t="shared" si="9"/>
        <v>13</v>
      </c>
      <c r="J226" s="38">
        <f t="shared" si="9"/>
        <v>16</v>
      </c>
      <c r="K226" s="84">
        <f t="shared" si="9"/>
        <v>28559.85</v>
      </c>
      <c r="L226" s="84">
        <f t="shared" si="9"/>
        <v>1117.46</v>
      </c>
      <c r="M226" s="84">
        <f t="shared" si="9"/>
        <v>27442.389999999996</v>
      </c>
      <c r="N226" s="91">
        <f t="shared" si="9"/>
        <v>78</v>
      </c>
      <c r="O226" s="84">
        <f t="shared" si="9"/>
        <v>177240.90999999997</v>
      </c>
      <c r="P226" s="84">
        <f t="shared" ref="P226:Q226" si="10">SUM(P10:P207)</f>
        <v>225278.64000000007</v>
      </c>
      <c r="Q226" s="84">
        <f t="shared" si="10"/>
        <v>-48037.730000000105</v>
      </c>
    </row>
  </sheetData>
  <autoFilter ref="A9:Q186" xr:uid="{00000000-0009-0000-0000-000008000000}"/>
  <mergeCells count="8">
    <mergeCell ref="A226:G226"/>
    <mergeCell ref="O1:Q1"/>
    <mergeCell ref="A3:Q3"/>
    <mergeCell ref="A4:Q4"/>
    <mergeCell ref="A6:Q6"/>
    <mergeCell ref="B7:G7"/>
    <mergeCell ref="H7:M7"/>
    <mergeCell ref="N7:Q7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54</vt:i4>
      </vt:variant>
    </vt:vector>
  </HeadingPairs>
  <TitlesOfParts>
    <vt:vector size="54" baseType="lpstr">
      <vt:lpstr>Технічна</vt:lpstr>
      <vt:lpstr>Загальна</vt:lpstr>
      <vt:lpstr>09.01.18</vt:lpstr>
      <vt:lpstr>15.01.18</vt:lpstr>
      <vt:lpstr>22.01.18</vt:lpstr>
      <vt:lpstr>29.01.18</vt:lpstr>
      <vt:lpstr>05.02.18</vt:lpstr>
      <vt:lpstr>12.02.18</vt:lpstr>
      <vt:lpstr>19.02.18</vt:lpstr>
      <vt:lpstr>26.02.18</vt:lpstr>
      <vt:lpstr>05.03.18</vt:lpstr>
      <vt:lpstr>12.03.18</vt:lpstr>
      <vt:lpstr>19.03.18</vt:lpstr>
      <vt:lpstr>26.03.18</vt:lpstr>
      <vt:lpstr>02.04.18</vt:lpstr>
      <vt:lpstr>10.04.18</vt:lpstr>
      <vt:lpstr>16.04.18</vt:lpstr>
      <vt:lpstr>23.04.18</vt:lpstr>
      <vt:lpstr>02.05.18</vt:lpstr>
      <vt:lpstr>07.05.18</vt:lpstr>
      <vt:lpstr>14.05.18</vt:lpstr>
      <vt:lpstr>21.05.18</vt:lpstr>
      <vt:lpstr>29.05.18</vt:lpstr>
      <vt:lpstr>04.06.18</vt:lpstr>
      <vt:lpstr>11.06.18</vt:lpstr>
      <vt:lpstr>18.06.18</vt:lpstr>
      <vt:lpstr>25.06.18</vt:lpstr>
      <vt:lpstr>02.07.18</vt:lpstr>
      <vt:lpstr>09.07.18</vt:lpstr>
      <vt:lpstr>16.07.18</vt:lpstr>
      <vt:lpstr>23.07.18</vt:lpstr>
      <vt:lpstr>30.07.18</vt:lpstr>
      <vt:lpstr>06.08.18</vt:lpstr>
      <vt:lpstr>13.08.18</vt:lpstr>
      <vt:lpstr>20.08.18</vt:lpstr>
      <vt:lpstr>27.08.18</vt:lpstr>
      <vt:lpstr>03.09.18</vt:lpstr>
      <vt:lpstr>10.09.18</vt:lpstr>
      <vt:lpstr>17.09.18</vt:lpstr>
      <vt:lpstr>24.09.18</vt:lpstr>
      <vt:lpstr>01.10.18</vt:lpstr>
      <vt:lpstr>08.10.18</vt:lpstr>
      <vt:lpstr>16.10.18</vt:lpstr>
      <vt:lpstr>22.10.18</vt:lpstr>
      <vt:lpstr>29.10.18</vt:lpstr>
      <vt:lpstr>05.11.18</vt:lpstr>
      <vt:lpstr>12.11.18</vt:lpstr>
      <vt:lpstr>19.11.18</vt:lpstr>
      <vt:lpstr>26.11.18</vt:lpstr>
      <vt:lpstr>03.12.18</vt:lpstr>
      <vt:lpstr>10.12.18</vt:lpstr>
      <vt:lpstr>17.12.18</vt:lpstr>
      <vt:lpstr>26.12.18</vt:lpstr>
      <vt:lpstr>02.01.19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Katerina</cp:lastModifiedBy>
  <cp:revision>35</cp:revision>
  <cp:lastPrinted>2019-01-02T15:56:16Z</cp:lastPrinted>
  <dcterms:created xsi:type="dcterms:W3CDTF">2006-09-16T00:00:00Z</dcterms:created>
  <dcterms:modified xsi:type="dcterms:W3CDTF">2019-09-06T09:24:01Z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KSOProductBuildVer">
    <vt:lpwstr>1049-10.1.0.5795</vt:lpwstr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